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40" tabRatio="765" firstSheet="2" activeTab="4"/>
  </bookViews>
  <sheets>
    <sheet name="MASTER" sheetId="13" state="veryHidden" r:id="rId1"/>
    <sheet name="ATHLÈTES" sheetId="16" state="veryHidden" r:id="rId2"/>
    <sheet name="Calendrier" sheetId="21" r:id="rId3"/>
    <sheet name="Championnats" sheetId="3" state="veryHidden" r:id="rId4"/>
    <sheet name="CROSS" sheetId="19" r:id="rId5"/>
  </sheets>
  <definedNames>
    <definedName name="_xlnm._FilterDatabase" localSheetId="3" hidden="1">Championnats!$A$1:$AI$521</definedName>
    <definedName name="_xlnm._FilterDatabase" localSheetId="0" hidden="1">MASTER!$A$1:$A$210</definedName>
    <definedName name="A">#REF!</definedName>
    <definedName name="FEMME">CROSS!$BD$5</definedName>
    <definedName name="HOMME">CROSS!$BD$4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9" l="1"/>
  <c r="E11" i="19"/>
  <c r="E12" i="19"/>
  <c r="E13" i="19"/>
  <c r="E14" i="19"/>
  <c r="E15" i="19"/>
  <c r="E16" i="19"/>
  <c r="E17" i="19"/>
  <c r="E18" i="19"/>
  <c r="E19" i="19"/>
  <c r="E20" i="19"/>
  <c r="E21" i="19"/>
  <c r="E22" i="19"/>
  <c r="E23" i="19"/>
  <c r="E24" i="19"/>
  <c r="E25" i="19"/>
  <c r="E26" i="19"/>
  <c r="E27" i="19"/>
  <c r="E28" i="19"/>
  <c r="E29" i="19"/>
  <c r="E30" i="19"/>
  <c r="E31" i="19"/>
  <c r="E32" i="19"/>
  <c r="E33" i="19"/>
  <c r="E34" i="19"/>
  <c r="E35" i="19"/>
  <c r="E36" i="19"/>
  <c r="E37" i="19"/>
  <c r="E38" i="19"/>
  <c r="E39" i="19"/>
  <c r="E40" i="19"/>
  <c r="E41" i="19"/>
  <c r="E42" i="19"/>
  <c r="E43" i="19"/>
  <c r="E44" i="19"/>
  <c r="E45" i="19"/>
  <c r="E46" i="19"/>
  <c r="E47" i="19"/>
  <c r="E48" i="19"/>
  <c r="E49" i="19"/>
  <c r="E50" i="19"/>
  <c r="E51" i="19"/>
  <c r="E52" i="19"/>
  <c r="E53" i="19"/>
  <c r="E5" i="19"/>
  <c r="E9" i="19"/>
  <c r="E6" i="19"/>
  <c r="E7" i="19"/>
  <c r="E8" i="19"/>
  <c r="C4" i="19" l="1"/>
  <c r="E4" i="19"/>
  <c r="BD5" i="19" l="1"/>
  <c r="D12" i="19" s="1"/>
  <c r="D51" i="19" l="1"/>
  <c r="D49" i="19"/>
  <c r="D45" i="19"/>
  <c r="D41" i="19"/>
  <c r="D37" i="19"/>
  <c r="D33" i="19"/>
  <c r="D29" i="19"/>
  <c r="D27" i="19"/>
  <c r="D25" i="19"/>
  <c r="D23" i="19"/>
  <c r="D21" i="19"/>
  <c r="D19" i="19"/>
  <c r="D17" i="19"/>
  <c r="D15" i="19"/>
  <c r="D9" i="19"/>
  <c r="D4" i="19"/>
  <c r="D50" i="19"/>
  <c r="D48" i="19"/>
  <c r="D46" i="19"/>
  <c r="D44" i="19"/>
  <c r="D40" i="19"/>
  <c r="D38" i="19"/>
  <c r="D26" i="19"/>
  <c r="D24" i="19"/>
  <c r="D22" i="19"/>
  <c r="D20" i="19"/>
  <c r="D18" i="19"/>
  <c r="D16" i="19"/>
  <c r="BD4" i="19"/>
  <c r="C9" i="19"/>
  <c r="C10" i="19"/>
  <c r="C11" i="19"/>
  <c r="C12" i="19"/>
  <c r="C13" i="19"/>
  <c r="C14" i="19"/>
  <c r="C15" i="19"/>
  <c r="C16" i="19"/>
  <c r="C17" i="19"/>
  <c r="C18" i="19"/>
  <c r="C19" i="19"/>
  <c r="C20" i="19"/>
  <c r="C21" i="19"/>
  <c r="C22" i="19"/>
  <c r="C23" i="19"/>
  <c r="C24" i="19"/>
  <c r="C25" i="19"/>
  <c r="C26" i="19"/>
  <c r="C27" i="19"/>
  <c r="C28" i="19"/>
  <c r="C29" i="19"/>
  <c r="C30" i="19"/>
  <c r="C31" i="19"/>
  <c r="C32" i="19"/>
  <c r="C33" i="19"/>
  <c r="C34" i="19"/>
  <c r="C35" i="19"/>
  <c r="C36" i="19"/>
  <c r="C37" i="19"/>
  <c r="C38" i="19"/>
  <c r="C39" i="19"/>
  <c r="C40" i="19"/>
  <c r="C41" i="19"/>
  <c r="C42" i="19"/>
  <c r="C43" i="19"/>
  <c r="C44" i="19"/>
  <c r="C45" i="19"/>
  <c r="C46" i="19"/>
  <c r="C47" i="19"/>
  <c r="C48" i="19"/>
  <c r="C49" i="19"/>
  <c r="C50" i="19"/>
  <c r="C51" i="19"/>
  <c r="C52" i="19"/>
  <c r="C53" i="19"/>
  <c r="C6" i="19"/>
  <c r="C7" i="19"/>
  <c r="C8" i="19"/>
  <c r="H9" i="19"/>
  <c r="H10" i="19"/>
  <c r="H11" i="19"/>
  <c r="H12" i="19"/>
  <c r="H13" i="19"/>
  <c r="H14" i="19"/>
  <c r="H15" i="19"/>
  <c r="H16" i="19"/>
  <c r="H17" i="19"/>
  <c r="H18" i="19"/>
  <c r="H19" i="19"/>
  <c r="H20" i="19"/>
  <c r="H21" i="19"/>
  <c r="H22" i="19"/>
  <c r="H23" i="19"/>
  <c r="H24" i="19"/>
  <c r="H25" i="19"/>
  <c r="H26" i="19"/>
  <c r="H27" i="19"/>
  <c r="H28" i="19"/>
  <c r="H29" i="19"/>
  <c r="H30" i="19"/>
  <c r="H31" i="19"/>
  <c r="H32" i="19"/>
  <c r="H33" i="19"/>
  <c r="H34" i="19"/>
  <c r="H35" i="19"/>
  <c r="H36" i="19"/>
  <c r="H37" i="19"/>
  <c r="H38" i="19"/>
  <c r="H39" i="19"/>
  <c r="H40" i="19"/>
  <c r="H41" i="19"/>
  <c r="H42" i="19"/>
  <c r="H43" i="19"/>
  <c r="H44" i="19"/>
  <c r="H45" i="19"/>
  <c r="H46" i="19"/>
  <c r="H47" i="19"/>
  <c r="H48" i="19"/>
  <c r="H49" i="19"/>
  <c r="H50" i="19"/>
  <c r="H51" i="19"/>
  <c r="H52" i="19"/>
  <c r="H53" i="19"/>
  <c r="H4" i="19"/>
  <c r="H5" i="19"/>
  <c r="H6" i="19"/>
  <c r="H7" i="19"/>
  <c r="H8" i="19"/>
  <c r="D6" i="19" l="1"/>
  <c r="D8" i="19"/>
  <c r="D10" i="19"/>
  <c r="D14" i="19"/>
  <c r="D28" i="19"/>
  <c r="D30" i="19"/>
  <c r="D32" i="19"/>
  <c r="D34" i="19"/>
  <c r="D36" i="19"/>
  <c r="D42" i="19"/>
  <c r="D52" i="19"/>
  <c r="D5" i="19"/>
  <c r="D7" i="19"/>
  <c r="D11" i="19"/>
  <c r="D13" i="19"/>
  <c r="D31" i="19"/>
  <c r="D35" i="19"/>
  <c r="D39" i="19"/>
  <c r="D43" i="19"/>
  <c r="D47" i="19"/>
  <c r="D53" i="19"/>
  <c r="BL7" i="19"/>
  <c r="BL5" i="19" l="1"/>
  <c r="BL6" i="19"/>
  <c r="BL4" i="19"/>
  <c r="E3" i="19"/>
  <c r="AC1" i="16" l="1"/>
  <c r="DO1" i="3"/>
  <c r="I35" i="21"/>
  <c r="E1" i="19" s="1"/>
  <c r="I30" i="21"/>
  <c r="BD1" i="19" l="1"/>
  <c r="R1" i="16"/>
  <c r="BA4" i="19" l="1"/>
  <c r="I4" i="19" l="1"/>
  <c r="BA5" i="19"/>
  <c r="BA6" i="19"/>
  <c r="BA7" i="19"/>
  <c r="Z983" i="13"/>
  <c r="Z982" i="13"/>
  <c r="Z981" i="13"/>
  <c r="Z980" i="13"/>
  <c r="Z979" i="13"/>
  <c r="Z978" i="13"/>
  <c r="Z977" i="13"/>
  <c r="Z976" i="13"/>
  <c r="Z975" i="13"/>
  <c r="Z974" i="13"/>
  <c r="Z973" i="13"/>
  <c r="Z972" i="13"/>
  <c r="Z971" i="13"/>
  <c r="Z970" i="13"/>
  <c r="Z969" i="13"/>
  <c r="Z968" i="13"/>
  <c r="Z967" i="13"/>
  <c r="Z966" i="13"/>
  <c r="Z965" i="13"/>
  <c r="Z964" i="13"/>
  <c r="Z963" i="13"/>
  <c r="Z962" i="13"/>
  <c r="Z961" i="13"/>
  <c r="Z960" i="13"/>
  <c r="Z959" i="13"/>
  <c r="Z958" i="13"/>
  <c r="Z957" i="13"/>
  <c r="Z956" i="13"/>
  <c r="Z955" i="13"/>
  <c r="Z954" i="13"/>
  <c r="Z953" i="13"/>
  <c r="Z952" i="13"/>
  <c r="Z951" i="13"/>
  <c r="Z950" i="13"/>
  <c r="Z949" i="13"/>
  <c r="Z948" i="13"/>
  <c r="Z947" i="13"/>
  <c r="Z946" i="13"/>
  <c r="Z945" i="13"/>
  <c r="Z944" i="13"/>
  <c r="Z943" i="13"/>
  <c r="Z942" i="13"/>
  <c r="Z941" i="13"/>
  <c r="Z940" i="13"/>
  <c r="Z939" i="13"/>
  <c r="Z938" i="13"/>
  <c r="Z937" i="13"/>
  <c r="Z936" i="13"/>
  <c r="Z935" i="13"/>
  <c r="Z934" i="13"/>
  <c r="Z933" i="13"/>
  <c r="Z932" i="13"/>
  <c r="Z931" i="13"/>
  <c r="Z930" i="13"/>
  <c r="Z929" i="13"/>
  <c r="Z928" i="13"/>
  <c r="Z927" i="13"/>
  <c r="Z926" i="13"/>
  <c r="Z925" i="13"/>
  <c r="Z924" i="13"/>
  <c r="Z923" i="13"/>
  <c r="Z922" i="13"/>
  <c r="Z921" i="13"/>
  <c r="Z920" i="13"/>
  <c r="Z919" i="13"/>
  <c r="Z918" i="13"/>
  <c r="Z917" i="13"/>
  <c r="Z916" i="13"/>
  <c r="Z915" i="13"/>
  <c r="Z914" i="13"/>
  <c r="Z913" i="13"/>
  <c r="Z912" i="13"/>
  <c r="Z911" i="13"/>
  <c r="Z910" i="13"/>
  <c r="Z909" i="13"/>
  <c r="Z908" i="13"/>
  <c r="Z907" i="13"/>
  <c r="Z906" i="13"/>
  <c r="Z905" i="13"/>
  <c r="Z904" i="13"/>
  <c r="Z903" i="13"/>
  <c r="Z902" i="13"/>
  <c r="Z901" i="13"/>
  <c r="Z900" i="13"/>
  <c r="Z899" i="13"/>
  <c r="Z898" i="13"/>
  <c r="Z897" i="13"/>
  <c r="Z896" i="13"/>
  <c r="Z895" i="13"/>
  <c r="Z894" i="13"/>
  <c r="Z893" i="13"/>
  <c r="Z892" i="13"/>
  <c r="Z891" i="13"/>
  <c r="Z890" i="13"/>
  <c r="Z889" i="13"/>
  <c r="Z888" i="13"/>
  <c r="Z887" i="13"/>
  <c r="Z886" i="13"/>
  <c r="Z885" i="13"/>
  <c r="Z884" i="13"/>
  <c r="Z883" i="13"/>
  <c r="Z882" i="13"/>
  <c r="Z881" i="13"/>
  <c r="Z880" i="13"/>
  <c r="Z879" i="13"/>
  <c r="Z878" i="13"/>
  <c r="Z877" i="13"/>
  <c r="Z876" i="13"/>
  <c r="Z875" i="13"/>
  <c r="Z874" i="13"/>
  <c r="Z873" i="13"/>
  <c r="Z872" i="13"/>
  <c r="Z871" i="13"/>
  <c r="Z870" i="13"/>
  <c r="Z869" i="13"/>
  <c r="Z868" i="13"/>
  <c r="Z867" i="13"/>
  <c r="Z866" i="13"/>
  <c r="Z865" i="13"/>
  <c r="Z864" i="13"/>
  <c r="Z863" i="13"/>
  <c r="Z862" i="13"/>
  <c r="Z861" i="13"/>
  <c r="Z860" i="13"/>
  <c r="Z859" i="13"/>
  <c r="Z858" i="13"/>
  <c r="Z857" i="13"/>
  <c r="Z856" i="13"/>
  <c r="Z855" i="13"/>
  <c r="Z854" i="13"/>
  <c r="Z853" i="13"/>
  <c r="Z852" i="13"/>
  <c r="Z851" i="13"/>
  <c r="Z850" i="13"/>
  <c r="Z849" i="13"/>
  <c r="Z848" i="13"/>
  <c r="Z847" i="13"/>
  <c r="Z846" i="13"/>
  <c r="Z845" i="13"/>
  <c r="Z844" i="13"/>
  <c r="Z843" i="13"/>
  <c r="Z842" i="13"/>
  <c r="Z841" i="13"/>
  <c r="Z840" i="13"/>
  <c r="Z839" i="13"/>
  <c r="Z838" i="13"/>
  <c r="Z837" i="13"/>
  <c r="Z836" i="13"/>
  <c r="Z835" i="13"/>
  <c r="Z834" i="13"/>
  <c r="Z833" i="13"/>
  <c r="Z832" i="13"/>
  <c r="Z831" i="13"/>
  <c r="Z830" i="13"/>
  <c r="Z829" i="13"/>
  <c r="Z828" i="13"/>
  <c r="Z827" i="13"/>
  <c r="Z826" i="13"/>
  <c r="Z825" i="13"/>
  <c r="Z824" i="13"/>
  <c r="Z823" i="13"/>
  <c r="Z822" i="13"/>
  <c r="Z821" i="13"/>
  <c r="Z820" i="13"/>
  <c r="Z819" i="13"/>
  <c r="Z818" i="13"/>
  <c r="Z817" i="13"/>
  <c r="Z816" i="13"/>
  <c r="Z815" i="13"/>
  <c r="Z814" i="13"/>
  <c r="Z813" i="13"/>
  <c r="Z812" i="13"/>
  <c r="Z811" i="13"/>
  <c r="Z810" i="13"/>
  <c r="Z809" i="13"/>
  <c r="Z808" i="13"/>
  <c r="Z807" i="13"/>
  <c r="Z806" i="13"/>
  <c r="Z805" i="13"/>
  <c r="Z804" i="13"/>
  <c r="Z803" i="13"/>
  <c r="Z802" i="13"/>
  <c r="Z801" i="13"/>
  <c r="Z800" i="13"/>
  <c r="Z799" i="13"/>
  <c r="Z798" i="13"/>
  <c r="Z797" i="13"/>
  <c r="Z796" i="13"/>
  <c r="Z795" i="13"/>
  <c r="Z794" i="13"/>
  <c r="Z793" i="13"/>
  <c r="Z792" i="13"/>
  <c r="Z791" i="13"/>
  <c r="Z790" i="13"/>
  <c r="Z789" i="13"/>
  <c r="Z788" i="13"/>
  <c r="Z787" i="13"/>
  <c r="Z786" i="13"/>
  <c r="Z785" i="13"/>
  <c r="Z784" i="13"/>
  <c r="Z783" i="13"/>
  <c r="Z782" i="13"/>
  <c r="Z781" i="13"/>
  <c r="Z780" i="13"/>
  <c r="Z779" i="13"/>
  <c r="Z778" i="13"/>
  <c r="Z777" i="13"/>
  <c r="Z776" i="13"/>
  <c r="Z775" i="13"/>
  <c r="Z774" i="13"/>
  <c r="Z773" i="13"/>
  <c r="Z772" i="13"/>
  <c r="Z771" i="13"/>
  <c r="Z770" i="13"/>
  <c r="Z769" i="13"/>
  <c r="Z768" i="13"/>
  <c r="Z767" i="13"/>
  <c r="Z766" i="13"/>
  <c r="Z765" i="13"/>
  <c r="Z764" i="13"/>
  <c r="Z763" i="13"/>
  <c r="Z762" i="13"/>
  <c r="Z761" i="13"/>
  <c r="Z760" i="13"/>
  <c r="Z759" i="13"/>
  <c r="Z758" i="13"/>
  <c r="Z757" i="13"/>
  <c r="Z756" i="13"/>
  <c r="Z755" i="13"/>
  <c r="Z754" i="13"/>
  <c r="Z753" i="13"/>
  <c r="Z752" i="13"/>
  <c r="Z751" i="13"/>
  <c r="Z750" i="13"/>
  <c r="Z749" i="13"/>
  <c r="Z748" i="13"/>
  <c r="Z747" i="13"/>
  <c r="Z746" i="13"/>
  <c r="Z745" i="13"/>
  <c r="Z744" i="13"/>
  <c r="Z743" i="13"/>
  <c r="Z742" i="13"/>
  <c r="Z741" i="13"/>
  <c r="Z740" i="13"/>
  <c r="Z739" i="13"/>
  <c r="Z738" i="13"/>
  <c r="Z737" i="13"/>
  <c r="Z736" i="13"/>
  <c r="Z735" i="13"/>
  <c r="Z734" i="13"/>
  <c r="Z733" i="13"/>
  <c r="Z732" i="13"/>
  <c r="Z731" i="13"/>
  <c r="Z730" i="13"/>
  <c r="Z729" i="13"/>
  <c r="Z728" i="13"/>
  <c r="Z727" i="13"/>
  <c r="Z726" i="13"/>
  <c r="Z725" i="13"/>
  <c r="Z724" i="13"/>
  <c r="Z723" i="13"/>
  <c r="Z722" i="13"/>
  <c r="Z721" i="13"/>
  <c r="Z720" i="13"/>
  <c r="Z719" i="13"/>
  <c r="Z718" i="13"/>
  <c r="Z717" i="13"/>
  <c r="Z716" i="13"/>
  <c r="Z715" i="13"/>
  <c r="Z714" i="13"/>
  <c r="Z713" i="13"/>
  <c r="Z712" i="13"/>
  <c r="Z711" i="13"/>
  <c r="Z710" i="13"/>
  <c r="Z709" i="13"/>
  <c r="Z708" i="13"/>
  <c r="Z707" i="13"/>
  <c r="Z706" i="13"/>
  <c r="Z705" i="13"/>
  <c r="Z704" i="13"/>
  <c r="Z703" i="13"/>
  <c r="Z702" i="13"/>
  <c r="Z701" i="13"/>
  <c r="Z700" i="13"/>
  <c r="Z699" i="13"/>
  <c r="Z698" i="13"/>
  <c r="Z697" i="13"/>
  <c r="Z696" i="13"/>
  <c r="Z695" i="13"/>
  <c r="Z694" i="13"/>
  <c r="Z693" i="13"/>
  <c r="Z692" i="13"/>
  <c r="Z691" i="13"/>
  <c r="Z690" i="13"/>
  <c r="Z689" i="13"/>
  <c r="Z688" i="13"/>
  <c r="Z687" i="13"/>
  <c r="Z686" i="13"/>
  <c r="Z685" i="13"/>
  <c r="Z684" i="13"/>
  <c r="Z683" i="13"/>
  <c r="Z578" i="13"/>
  <c r="Z577" i="13"/>
  <c r="Z525" i="13"/>
  <c r="Z524" i="13"/>
  <c r="Z473" i="13"/>
  <c r="Z472" i="13"/>
  <c r="Z421" i="13"/>
  <c r="Z420" i="13"/>
  <c r="Z369" i="13"/>
  <c r="Z368" i="13"/>
  <c r="Z317" i="13"/>
  <c r="Z316" i="13"/>
  <c r="Z265" i="13"/>
  <c r="Z264" i="13"/>
  <c r="Z213" i="13"/>
  <c r="Z212" i="13"/>
  <c r="Z161" i="13"/>
  <c r="Z160" i="13"/>
  <c r="Z109" i="13"/>
  <c r="Z108" i="13"/>
  <c r="Z56" i="13"/>
  <c r="Z55" i="13"/>
  <c r="I5" i="19" l="1"/>
  <c r="Y6" i="13" s="1"/>
  <c r="I7" i="19"/>
  <c r="Y8" i="13" s="1"/>
  <c r="I6" i="19"/>
  <c r="Y7" i="13" s="1"/>
  <c r="F471" i="3" l="1"/>
  <c r="F419" i="3"/>
  <c r="F367" i="3"/>
  <c r="F315" i="3"/>
  <c r="F263" i="3"/>
  <c r="F211" i="3"/>
  <c r="F159" i="3"/>
  <c r="F107" i="3"/>
  <c r="F55" i="3"/>
  <c r="F3" i="3"/>
  <c r="BN27" i="21"/>
  <c r="BN26" i="21"/>
  <c r="BN25" i="21"/>
  <c r="BN24" i="21"/>
  <c r="BN23" i="21"/>
  <c r="BN22" i="21"/>
  <c r="BN21" i="21"/>
  <c r="BN20" i="21"/>
  <c r="BN19" i="21"/>
  <c r="BN18" i="21"/>
  <c r="BN12" i="21"/>
  <c r="BN11" i="21"/>
  <c r="BN10" i="21"/>
  <c r="BN9" i="21"/>
  <c r="BN8" i="21"/>
  <c r="BN7" i="21"/>
  <c r="BN6" i="21"/>
  <c r="BN5" i="21"/>
  <c r="BN4" i="21"/>
  <c r="BN3" i="21"/>
  <c r="B1" i="3" l="1"/>
  <c r="E50" i="16" l="1"/>
  <c r="E49" i="16"/>
  <c r="E48" i="16"/>
  <c r="E47" i="16"/>
  <c r="E46" i="16"/>
  <c r="E45" i="16"/>
  <c r="E44" i="16"/>
  <c r="E43" i="16"/>
  <c r="E42" i="16"/>
  <c r="E41" i="16"/>
  <c r="E40" i="16"/>
  <c r="E39" i="16"/>
  <c r="E38" i="16"/>
  <c r="E37" i="16"/>
  <c r="E36" i="16"/>
  <c r="E35" i="16"/>
  <c r="Y58" i="13" l="1"/>
  <c r="Y162" i="13"/>
  <c r="Y266" i="13"/>
  <c r="Y318" i="13"/>
  <c r="Y370" i="13"/>
  <c r="Y422" i="13"/>
  <c r="Y474" i="13"/>
  <c r="Y55" i="13"/>
  <c r="Y56" i="13"/>
  <c r="Y57" i="13"/>
  <c r="Y59" i="13"/>
  <c r="Y60" i="13"/>
  <c r="Y61" i="13"/>
  <c r="Y62" i="13"/>
  <c r="Y63" i="13"/>
  <c r="Y64" i="13"/>
  <c r="Y65" i="13"/>
  <c r="Y66" i="13"/>
  <c r="Y67" i="13"/>
  <c r="Y68" i="13"/>
  <c r="Y69" i="13"/>
  <c r="Y70" i="13"/>
  <c r="Y71" i="13"/>
  <c r="Y72" i="13"/>
  <c r="Y73" i="13"/>
  <c r="Y74" i="13"/>
  <c r="Y75" i="13"/>
  <c r="Y76" i="13"/>
  <c r="Y77" i="13"/>
  <c r="Y78" i="13"/>
  <c r="Y79" i="13"/>
  <c r="Y80" i="13"/>
  <c r="Y81" i="13"/>
  <c r="Y82" i="13"/>
  <c r="Y83" i="13"/>
  <c r="Y84" i="13"/>
  <c r="Y85" i="13"/>
  <c r="Y86" i="13"/>
  <c r="Y87" i="13"/>
  <c r="Y88" i="13"/>
  <c r="Y89" i="13"/>
  <c r="Y90" i="13"/>
  <c r="Y91" i="13"/>
  <c r="Y92" i="13"/>
  <c r="Y93" i="13"/>
  <c r="Y94" i="13"/>
  <c r="Y95" i="13"/>
  <c r="Y96" i="13"/>
  <c r="Y97" i="13"/>
  <c r="Y98" i="13"/>
  <c r="Y99" i="13"/>
  <c r="Y100" i="13"/>
  <c r="Y101" i="13"/>
  <c r="Y102" i="13"/>
  <c r="Y103" i="13"/>
  <c r="Y104" i="13"/>
  <c r="Y105" i="13"/>
  <c r="Y106" i="13"/>
  <c r="Y107" i="13"/>
  <c r="Y108" i="13"/>
  <c r="Y109" i="13"/>
  <c r="Y160" i="13"/>
  <c r="Y161" i="13"/>
  <c r="Y163" i="13"/>
  <c r="Y164" i="13"/>
  <c r="Y165" i="13"/>
  <c r="Y166" i="13"/>
  <c r="Y167" i="13"/>
  <c r="Y168" i="13"/>
  <c r="Y169" i="13"/>
  <c r="Y170" i="13"/>
  <c r="Y171" i="13"/>
  <c r="Y172" i="13"/>
  <c r="Y173" i="13"/>
  <c r="Y174" i="13"/>
  <c r="Y175" i="13"/>
  <c r="Y176" i="13"/>
  <c r="Y177" i="13"/>
  <c r="Y178" i="13"/>
  <c r="Y179" i="13"/>
  <c r="Y180" i="13"/>
  <c r="Y181" i="13"/>
  <c r="Y182" i="13"/>
  <c r="Y183" i="13"/>
  <c r="AM25" i="19" s="1"/>
  <c r="Y184" i="13"/>
  <c r="Y185" i="13"/>
  <c r="Y186" i="13"/>
  <c r="Y187" i="13"/>
  <c r="Y188" i="13"/>
  <c r="Y189" i="13"/>
  <c r="Y190" i="13"/>
  <c r="Y191" i="13"/>
  <c r="Y192" i="13"/>
  <c r="Y193" i="13"/>
  <c r="Y194" i="13"/>
  <c r="Y195" i="13"/>
  <c r="Y196" i="13"/>
  <c r="Y197" i="13"/>
  <c r="Y198" i="13"/>
  <c r="Y199" i="13"/>
  <c r="Y200" i="13"/>
  <c r="Y201" i="13"/>
  <c r="Y202" i="13"/>
  <c r="Y203" i="13"/>
  <c r="Y204" i="13"/>
  <c r="Y205" i="13"/>
  <c r="Y206" i="13"/>
  <c r="Y207" i="13"/>
  <c r="Y208" i="13"/>
  <c r="Y209" i="13"/>
  <c r="Y210" i="13"/>
  <c r="Y211" i="13"/>
  <c r="Y212" i="13"/>
  <c r="Y213" i="13"/>
  <c r="Y215" i="13"/>
  <c r="Y216" i="13"/>
  <c r="Y217" i="13"/>
  <c r="Y218" i="13"/>
  <c r="Y219" i="13"/>
  <c r="Y220" i="13"/>
  <c r="Y221" i="13"/>
  <c r="Y222" i="13"/>
  <c r="Y223" i="13"/>
  <c r="Y224" i="13"/>
  <c r="Y225" i="13"/>
  <c r="Y226" i="13"/>
  <c r="Y227" i="13"/>
  <c r="Y228" i="13"/>
  <c r="Y229" i="13"/>
  <c r="Y230" i="13"/>
  <c r="Y231" i="13"/>
  <c r="Y232" i="13"/>
  <c r="Y233" i="13"/>
  <c r="Y234" i="13"/>
  <c r="Y235" i="13"/>
  <c r="AN25" i="19" s="1"/>
  <c r="Y236" i="13"/>
  <c r="Y237" i="13"/>
  <c r="Y238" i="13"/>
  <c r="Y239" i="13"/>
  <c r="Y240" i="13"/>
  <c r="Y241" i="13"/>
  <c r="Y242" i="13"/>
  <c r="Y243" i="13"/>
  <c r="Y244" i="13"/>
  <c r="Y245" i="13"/>
  <c r="Y246" i="13"/>
  <c r="Y247" i="13"/>
  <c r="Y248" i="13"/>
  <c r="Y249" i="13"/>
  <c r="Y250" i="13"/>
  <c r="Y251" i="13"/>
  <c r="Y252" i="13"/>
  <c r="Y253" i="13"/>
  <c r="Y254" i="13"/>
  <c r="Y255" i="13"/>
  <c r="Y256" i="13"/>
  <c r="Y257" i="13"/>
  <c r="Y258" i="13"/>
  <c r="Y259" i="13"/>
  <c r="Y260" i="13"/>
  <c r="Y261" i="13"/>
  <c r="Y262" i="13"/>
  <c r="Y263" i="13"/>
  <c r="Y264" i="13"/>
  <c r="Y265" i="13"/>
  <c r="Y267" i="13"/>
  <c r="Y268" i="13"/>
  <c r="Y269" i="13"/>
  <c r="Y270" i="13"/>
  <c r="Y271" i="13"/>
  <c r="Y272" i="13"/>
  <c r="Y273" i="13"/>
  <c r="Y274" i="13"/>
  <c r="Y275" i="13"/>
  <c r="Y276" i="13"/>
  <c r="Y277" i="13"/>
  <c r="Y278" i="13"/>
  <c r="Y279" i="13"/>
  <c r="Y280" i="13"/>
  <c r="Y281" i="13"/>
  <c r="Y282" i="13"/>
  <c r="Y283" i="13"/>
  <c r="Y284" i="13"/>
  <c r="Y285" i="13"/>
  <c r="Y286" i="13"/>
  <c r="Y287" i="13"/>
  <c r="AO25" i="19" s="1"/>
  <c r="Y288" i="13"/>
  <c r="Y289" i="13"/>
  <c r="Y290" i="13"/>
  <c r="Y291" i="13"/>
  <c r="Y292" i="13"/>
  <c r="Y293" i="13"/>
  <c r="Y294" i="13"/>
  <c r="Y295" i="13"/>
  <c r="Y296" i="13"/>
  <c r="Y297" i="13"/>
  <c r="Y298" i="13"/>
  <c r="Y299" i="13"/>
  <c r="Y300" i="13"/>
  <c r="Y301" i="13"/>
  <c r="Y302" i="13"/>
  <c r="Y303" i="13"/>
  <c r="Y304" i="13"/>
  <c r="Y305" i="13"/>
  <c r="Y306" i="13"/>
  <c r="Y307" i="13"/>
  <c r="Y308" i="13"/>
  <c r="Y309" i="13"/>
  <c r="Y310" i="13"/>
  <c r="Y311" i="13"/>
  <c r="Y312" i="13"/>
  <c r="Y313" i="13"/>
  <c r="Y314" i="13"/>
  <c r="Y315" i="13"/>
  <c r="Y316" i="13"/>
  <c r="Y317" i="13"/>
  <c r="Y319" i="13"/>
  <c r="Y320" i="13"/>
  <c r="Y321" i="13"/>
  <c r="Y322" i="13"/>
  <c r="Y323" i="13"/>
  <c r="Y324" i="13"/>
  <c r="Y325" i="13"/>
  <c r="Y326" i="13"/>
  <c r="Y327" i="13"/>
  <c r="Y328" i="13"/>
  <c r="Y329" i="13"/>
  <c r="Y330" i="13"/>
  <c r="Y331" i="13"/>
  <c r="Y332" i="13"/>
  <c r="Y333" i="13"/>
  <c r="Y334" i="13"/>
  <c r="Y335" i="13"/>
  <c r="Y336" i="13"/>
  <c r="Y337" i="13"/>
  <c r="Y338" i="13"/>
  <c r="Y339" i="13"/>
  <c r="AP25" i="19" s="1"/>
  <c r="Y340" i="13"/>
  <c r="Y341" i="13"/>
  <c r="Y342" i="13"/>
  <c r="Y343" i="13"/>
  <c r="Y344" i="13"/>
  <c r="Y345" i="13"/>
  <c r="Y346" i="13"/>
  <c r="Y347" i="13"/>
  <c r="Y348" i="13"/>
  <c r="Y349" i="13"/>
  <c r="Y350" i="13"/>
  <c r="Y351" i="13"/>
  <c r="Y352" i="13"/>
  <c r="Y353" i="13"/>
  <c r="Y354" i="13"/>
  <c r="Y355" i="13"/>
  <c r="Y356" i="13"/>
  <c r="Y357" i="13"/>
  <c r="Y358" i="13"/>
  <c r="Y359" i="13"/>
  <c r="Y360" i="13"/>
  <c r="Y361" i="13"/>
  <c r="Y362" i="13"/>
  <c r="Y363" i="13"/>
  <c r="Y364" i="13"/>
  <c r="Y365" i="13"/>
  <c r="Y366" i="13"/>
  <c r="Y367" i="13"/>
  <c r="Y368" i="13"/>
  <c r="Y369" i="13"/>
  <c r="Y371" i="13"/>
  <c r="Y372" i="13"/>
  <c r="Y373" i="13"/>
  <c r="Y374" i="13"/>
  <c r="Y375" i="13"/>
  <c r="Y376" i="13"/>
  <c r="Y377" i="13"/>
  <c r="Y378" i="13"/>
  <c r="Y379" i="13"/>
  <c r="Y380" i="13"/>
  <c r="Y381" i="13"/>
  <c r="Y382" i="13"/>
  <c r="Y383" i="13"/>
  <c r="Y384" i="13"/>
  <c r="Y385" i="13"/>
  <c r="Y386" i="13"/>
  <c r="Y387" i="13"/>
  <c r="Y388" i="13"/>
  <c r="Y389" i="13"/>
  <c r="Y390" i="13"/>
  <c r="Y391" i="13"/>
  <c r="AQ25" i="19" s="1"/>
  <c r="Y392" i="13"/>
  <c r="Y393" i="13"/>
  <c r="Y394" i="13"/>
  <c r="Y395" i="13"/>
  <c r="Y396" i="13"/>
  <c r="Y397" i="13"/>
  <c r="Y398" i="13"/>
  <c r="Y399" i="13"/>
  <c r="Y400" i="13"/>
  <c r="Y401" i="13"/>
  <c r="Y402" i="13"/>
  <c r="Y403" i="13"/>
  <c r="Y404" i="13"/>
  <c r="Y405" i="13"/>
  <c r="Y406" i="13"/>
  <c r="Y407" i="13"/>
  <c r="Y408" i="13"/>
  <c r="Y409" i="13"/>
  <c r="Y410" i="13"/>
  <c r="Y411" i="13"/>
  <c r="Y412" i="13"/>
  <c r="Y413" i="13"/>
  <c r="Y414" i="13"/>
  <c r="Y415" i="13"/>
  <c r="Y416" i="13"/>
  <c r="Y417" i="13"/>
  <c r="Y418" i="13"/>
  <c r="Y419" i="13"/>
  <c r="Y420" i="13"/>
  <c r="Y421" i="13"/>
  <c r="Y423" i="13"/>
  <c r="Y424" i="13"/>
  <c r="Y425" i="13"/>
  <c r="Y426" i="13"/>
  <c r="Y427" i="13"/>
  <c r="Y428" i="13"/>
  <c r="Y429" i="13"/>
  <c r="Y430" i="13"/>
  <c r="Y431" i="13"/>
  <c r="Y432" i="13"/>
  <c r="Y433" i="13"/>
  <c r="Y434" i="13"/>
  <c r="Y435" i="13"/>
  <c r="Y436" i="13"/>
  <c r="Y437" i="13"/>
  <c r="Y438" i="13"/>
  <c r="Y439" i="13"/>
  <c r="Y440" i="13"/>
  <c r="Y441" i="13"/>
  <c r="Y442" i="13"/>
  <c r="Y443" i="13"/>
  <c r="Y444" i="13"/>
  <c r="Y445" i="13"/>
  <c r="Y446" i="13"/>
  <c r="Y447" i="13"/>
  <c r="Y448" i="13"/>
  <c r="Y449" i="13"/>
  <c r="Y450" i="13"/>
  <c r="Y451" i="13"/>
  <c r="Y452" i="13"/>
  <c r="Y453" i="13"/>
  <c r="Y454" i="13"/>
  <c r="Y455" i="13"/>
  <c r="Y456" i="13"/>
  <c r="Y457" i="13"/>
  <c r="Y458" i="13"/>
  <c r="Y459" i="13"/>
  <c r="Y460" i="13"/>
  <c r="Y461" i="13"/>
  <c r="Y462" i="13"/>
  <c r="Y463" i="13"/>
  <c r="Y464" i="13"/>
  <c r="Y465" i="13"/>
  <c r="Y466" i="13"/>
  <c r="Y467" i="13"/>
  <c r="Y468" i="13"/>
  <c r="Y469" i="13"/>
  <c r="Y470" i="13"/>
  <c r="Y471" i="13"/>
  <c r="Y472" i="13"/>
  <c r="Y473" i="13"/>
  <c r="Y475" i="13"/>
  <c r="Y476" i="13"/>
  <c r="Y477" i="13"/>
  <c r="Y478" i="13"/>
  <c r="Y479" i="13"/>
  <c r="Y480" i="13"/>
  <c r="Y481" i="13"/>
  <c r="Y482" i="13"/>
  <c r="Y483" i="13"/>
  <c r="Y484" i="13"/>
  <c r="Y485" i="13"/>
  <c r="Y486" i="13"/>
  <c r="Y487" i="13"/>
  <c r="Y488" i="13"/>
  <c r="Y489" i="13"/>
  <c r="Y490" i="13"/>
  <c r="Y491" i="13"/>
  <c r="Y492" i="13"/>
  <c r="Y493" i="13"/>
  <c r="Y494" i="13"/>
  <c r="Y495" i="13"/>
  <c r="AS25" i="19" s="1"/>
  <c r="Y496" i="13"/>
  <c r="Y497" i="13"/>
  <c r="Y498" i="13"/>
  <c r="Y499" i="13"/>
  <c r="Y500" i="13"/>
  <c r="Y501" i="13"/>
  <c r="AS31" i="19" s="1"/>
  <c r="Y502" i="13"/>
  <c r="Y503" i="13"/>
  <c r="Y504" i="13"/>
  <c r="Y505" i="13"/>
  <c r="Y506" i="13"/>
  <c r="Y507" i="13"/>
  <c r="Y508" i="13"/>
  <c r="Y509" i="13"/>
  <c r="Y510" i="13"/>
  <c r="Y511" i="13"/>
  <c r="Y512" i="13"/>
  <c r="Y513" i="13"/>
  <c r="Y514" i="13"/>
  <c r="Y515" i="13"/>
  <c r="Y516" i="13"/>
  <c r="Y517" i="13"/>
  <c r="Y518" i="13"/>
  <c r="Y519" i="13"/>
  <c r="Y520" i="13"/>
  <c r="Y521" i="13"/>
  <c r="Y522" i="13"/>
  <c r="Y523" i="13"/>
  <c r="Y524" i="13"/>
  <c r="Y525" i="13"/>
  <c r="Y526" i="13"/>
  <c r="Y577" i="13"/>
  <c r="Y578" i="13"/>
  <c r="Y579" i="13"/>
  <c r="Y630" i="13"/>
  <c r="Y631" i="13"/>
  <c r="Y632" i="13"/>
  <c r="Y683" i="13"/>
  <c r="Y684" i="13"/>
  <c r="Y685" i="13"/>
  <c r="Y686" i="13"/>
  <c r="Y687" i="13"/>
  <c r="Y688" i="13"/>
  <c r="Y689" i="13"/>
  <c r="Y690" i="13"/>
  <c r="Y691" i="13"/>
  <c r="Y692" i="13"/>
  <c r="Y693" i="13"/>
  <c r="Y694" i="13"/>
  <c r="Y695" i="13"/>
  <c r="Y696" i="13"/>
  <c r="Y697" i="13"/>
  <c r="Y698" i="13"/>
  <c r="Y699" i="13"/>
  <c r="Y700" i="13"/>
  <c r="Y701" i="13"/>
  <c r="Y702" i="13"/>
  <c r="Y703" i="13"/>
  <c r="Y704" i="13"/>
  <c r="Y705" i="13"/>
  <c r="Y706" i="13"/>
  <c r="Y707" i="13"/>
  <c r="Y708" i="13"/>
  <c r="Y709" i="13"/>
  <c r="Y710" i="13"/>
  <c r="Y711" i="13"/>
  <c r="Y712" i="13"/>
  <c r="Y713" i="13"/>
  <c r="Y714" i="13"/>
  <c r="Y715" i="13"/>
  <c r="Y716" i="13"/>
  <c r="Y717" i="13"/>
  <c r="Y718" i="13"/>
  <c r="Y719" i="13"/>
  <c r="Y720" i="13"/>
  <c r="Y721" i="13"/>
  <c r="Y722" i="13"/>
  <c r="Y723" i="13"/>
  <c r="Y724" i="13"/>
  <c r="Y725" i="13"/>
  <c r="Y726" i="13"/>
  <c r="Y727" i="13"/>
  <c r="Y728" i="13"/>
  <c r="Y729" i="13"/>
  <c r="Y730" i="13"/>
  <c r="Y731" i="13"/>
  <c r="Y732" i="13"/>
  <c r="Y733" i="13"/>
  <c r="Y734" i="13"/>
  <c r="Y735" i="13"/>
  <c r="Y736" i="13"/>
  <c r="Y737" i="13"/>
  <c r="Y738" i="13"/>
  <c r="Y739" i="13"/>
  <c r="Y740" i="13"/>
  <c r="Y741" i="13"/>
  <c r="Y742" i="13"/>
  <c r="Y743" i="13"/>
  <c r="Y744" i="13"/>
  <c r="Y745" i="13"/>
  <c r="Y746" i="13"/>
  <c r="Y747" i="13"/>
  <c r="Y748" i="13"/>
  <c r="Y749" i="13"/>
  <c r="Y750" i="13"/>
  <c r="Y751" i="13"/>
  <c r="Y752" i="13"/>
  <c r="Y753" i="13"/>
  <c r="Y754" i="13"/>
  <c r="Y755" i="13"/>
  <c r="Y756" i="13"/>
  <c r="Y757" i="13"/>
  <c r="Y758" i="13"/>
  <c r="Y759" i="13"/>
  <c r="Y760" i="13"/>
  <c r="Y761" i="13"/>
  <c r="Y762" i="13"/>
  <c r="Y763" i="13"/>
  <c r="Y764" i="13"/>
  <c r="Y765" i="13"/>
  <c r="Y766" i="13"/>
  <c r="Y767" i="13"/>
  <c r="Y768" i="13"/>
  <c r="Y769" i="13"/>
  <c r="Y770" i="13"/>
  <c r="Y771" i="13"/>
  <c r="Y772" i="13"/>
  <c r="Y773" i="13"/>
  <c r="Y774" i="13"/>
  <c r="Y775" i="13"/>
  <c r="Y776" i="13"/>
  <c r="Y777" i="13"/>
  <c r="Y778" i="13"/>
  <c r="Y779" i="13"/>
  <c r="Y780" i="13"/>
  <c r="Y781" i="13"/>
  <c r="Y782" i="13"/>
  <c r="Y783" i="13"/>
  <c r="Y784" i="13"/>
  <c r="Y785" i="13"/>
  <c r="Y786" i="13"/>
  <c r="Y787" i="13"/>
  <c r="Y788" i="13"/>
  <c r="Y789" i="13"/>
  <c r="Y790" i="13"/>
  <c r="Y791" i="13"/>
  <c r="Y792" i="13"/>
  <c r="Y793" i="13"/>
  <c r="Y794" i="13"/>
  <c r="Y795" i="13"/>
  <c r="Y796" i="13"/>
  <c r="Y797" i="13"/>
  <c r="Y798" i="13"/>
  <c r="Y799" i="13"/>
  <c r="Y800" i="13"/>
  <c r="Y801" i="13"/>
  <c r="Y802" i="13"/>
  <c r="Y803" i="13"/>
  <c r="Y804" i="13"/>
  <c r="Y805" i="13"/>
  <c r="Y806" i="13"/>
  <c r="Y807" i="13"/>
  <c r="Y808" i="13"/>
  <c r="Y809" i="13"/>
  <c r="Y810" i="13"/>
  <c r="Y811" i="13"/>
  <c r="Y812" i="13"/>
  <c r="Y813" i="13"/>
  <c r="Y814" i="13"/>
  <c r="Y815" i="13"/>
  <c r="Y816" i="13"/>
  <c r="Y817" i="13"/>
  <c r="Y818" i="13"/>
  <c r="Y819" i="13"/>
  <c r="Y820" i="13"/>
  <c r="Y821" i="13"/>
  <c r="Y822" i="13"/>
  <c r="Y823" i="13"/>
  <c r="Y824" i="13"/>
  <c r="Y825" i="13"/>
  <c r="Y826" i="13"/>
  <c r="Y827" i="13"/>
  <c r="Y828" i="13"/>
  <c r="Y829" i="13"/>
  <c r="Y830" i="13"/>
  <c r="Y831" i="13"/>
  <c r="Y832" i="13"/>
  <c r="Y833" i="13"/>
  <c r="Y834" i="13"/>
  <c r="Y835" i="13"/>
  <c r="Y836" i="13"/>
  <c r="Y837" i="13"/>
  <c r="Y838" i="13"/>
  <c r="Y839" i="13"/>
  <c r="Y840" i="13"/>
  <c r="Y841" i="13"/>
  <c r="Y842" i="13"/>
  <c r="Y843" i="13"/>
  <c r="Y844" i="13"/>
  <c r="Y845" i="13"/>
  <c r="Y846" i="13"/>
  <c r="Y847" i="13"/>
  <c r="Y848" i="13"/>
  <c r="Y849" i="13"/>
  <c r="Y850" i="13"/>
  <c r="Y851" i="13"/>
  <c r="Y852" i="13"/>
  <c r="Y853" i="13"/>
  <c r="Y854" i="13"/>
  <c r="Y855" i="13"/>
  <c r="Y856" i="13"/>
  <c r="Y857" i="13"/>
  <c r="Y858" i="13"/>
  <c r="Y859" i="13"/>
  <c r="Y860" i="13"/>
  <c r="Y861" i="13"/>
  <c r="Y862" i="13"/>
  <c r="Y863" i="13"/>
  <c r="Y864" i="13"/>
  <c r="Y865" i="13"/>
  <c r="Y866" i="13"/>
  <c r="Y867" i="13"/>
  <c r="Y868" i="13"/>
  <c r="Y869" i="13"/>
  <c r="Y870" i="13"/>
  <c r="Y871" i="13"/>
  <c r="Y872" i="13"/>
  <c r="Y873" i="13"/>
  <c r="Y874" i="13"/>
  <c r="Y875" i="13"/>
  <c r="Y876" i="13"/>
  <c r="Y877" i="13"/>
  <c r="Y878" i="13"/>
  <c r="Y879" i="13"/>
  <c r="Y880" i="13"/>
  <c r="Y881" i="13"/>
  <c r="Y882" i="13"/>
  <c r="Y883" i="13"/>
  <c r="Y884" i="13"/>
  <c r="Y885" i="13"/>
  <c r="Y886" i="13"/>
  <c r="Y887" i="13"/>
  <c r="Y888" i="13"/>
  <c r="Y889" i="13"/>
  <c r="Y890" i="13"/>
  <c r="Y891" i="13"/>
  <c r="Y892" i="13"/>
  <c r="Y893" i="13"/>
  <c r="Y894" i="13"/>
  <c r="Y895" i="13"/>
  <c r="Y896" i="13"/>
  <c r="Y897" i="13"/>
  <c r="Y898" i="13"/>
  <c r="Y899" i="13"/>
  <c r="Y900" i="13"/>
  <c r="Y901" i="13"/>
  <c r="Y902" i="13"/>
  <c r="Y903" i="13"/>
  <c r="Y904" i="13"/>
  <c r="Y905" i="13"/>
  <c r="Y906" i="13"/>
  <c r="Y907" i="13"/>
  <c r="Y908" i="13"/>
  <c r="Y909" i="13"/>
  <c r="Y910" i="13"/>
  <c r="Y911" i="13"/>
  <c r="Y912" i="13"/>
  <c r="Y913" i="13"/>
  <c r="Y914" i="13"/>
  <c r="Y915" i="13"/>
  <c r="Y916" i="13"/>
  <c r="Y917" i="13"/>
  <c r="Y918" i="13"/>
  <c r="Y919" i="13"/>
  <c r="Y920" i="13"/>
  <c r="Y921" i="13"/>
  <c r="Y922" i="13"/>
  <c r="Y923" i="13"/>
  <c r="Y924" i="13"/>
  <c r="Y925" i="13"/>
  <c r="Y926" i="13"/>
  <c r="Y927" i="13"/>
  <c r="Y928" i="13"/>
  <c r="Y929" i="13"/>
  <c r="Y930" i="13"/>
  <c r="Y931" i="13"/>
  <c r="Y932" i="13"/>
  <c r="Y933" i="13"/>
  <c r="Y934" i="13"/>
  <c r="Y935" i="13"/>
  <c r="Y936" i="13"/>
  <c r="Y937" i="13"/>
  <c r="Y938" i="13"/>
  <c r="Y939" i="13"/>
  <c r="Y940" i="13"/>
  <c r="Y941" i="13"/>
  <c r="Y942" i="13"/>
  <c r="Y943" i="13"/>
  <c r="Y944" i="13"/>
  <c r="Y945" i="13"/>
  <c r="Y946" i="13"/>
  <c r="Y947" i="13"/>
  <c r="Y948" i="13"/>
  <c r="Y949" i="13"/>
  <c r="Y950" i="13"/>
  <c r="Y951" i="13"/>
  <c r="Y952" i="13"/>
  <c r="Y953" i="13"/>
  <c r="Y954" i="13"/>
  <c r="Y955" i="13"/>
  <c r="Y956" i="13"/>
  <c r="Y957" i="13"/>
  <c r="Y958" i="13"/>
  <c r="Y959" i="13"/>
  <c r="Y960" i="13"/>
  <c r="Y961" i="13"/>
  <c r="Y962" i="13"/>
  <c r="Y963" i="13"/>
  <c r="Y964" i="13"/>
  <c r="Y965" i="13"/>
  <c r="Y966" i="13"/>
  <c r="Y967" i="13"/>
  <c r="Y968" i="13"/>
  <c r="Y969" i="13"/>
  <c r="Y970" i="13"/>
  <c r="Y971" i="13"/>
  <c r="Y972" i="13"/>
  <c r="Y973" i="13"/>
  <c r="Y974" i="13"/>
  <c r="Y975" i="13"/>
  <c r="Y976" i="13"/>
  <c r="Y977" i="13"/>
  <c r="Y978" i="13"/>
  <c r="Y979" i="13"/>
  <c r="Y980" i="13"/>
  <c r="Y981" i="13"/>
  <c r="Y982" i="13"/>
  <c r="Y983" i="13"/>
  <c r="AS51" i="19" l="1"/>
  <c r="AS39" i="19"/>
  <c r="AS35" i="19"/>
  <c r="AS27" i="19"/>
  <c r="AS19" i="19"/>
  <c r="AS7" i="19"/>
  <c r="AS50" i="19"/>
  <c r="AS46" i="19"/>
  <c r="AS42" i="19"/>
  <c r="AS38" i="19"/>
  <c r="AS34" i="19"/>
  <c r="AS30" i="19"/>
  <c r="AS26" i="19"/>
  <c r="AS22" i="19"/>
  <c r="AS18" i="19"/>
  <c r="AS14" i="19"/>
  <c r="AS10" i="19"/>
  <c r="AS6" i="19"/>
  <c r="AS47" i="19"/>
  <c r="AS23" i="19"/>
  <c r="AS15" i="19"/>
  <c r="AS11" i="19"/>
  <c r="AS53" i="19"/>
  <c r="AS49" i="19"/>
  <c r="AS45" i="19"/>
  <c r="AS41" i="19"/>
  <c r="AS37" i="19"/>
  <c r="AS33" i="19"/>
  <c r="AS29" i="19"/>
  <c r="AS21" i="19"/>
  <c r="AS17" i="19"/>
  <c r="AS13" i="19"/>
  <c r="AS9" i="19"/>
  <c r="AS43" i="19"/>
  <c r="AS52" i="19"/>
  <c r="AS48" i="19"/>
  <c r="AS44" i="19"/>
  <c r="AS40" i="19"/>
  <c r="AS36" i="19"/>
  <c r="AS32" i="19"/>
  <c r="AS28" i="19"/>
  <c r="AS24" i="19"/>
  <c r="AS20" i="19"/>
  <c r="AS16" i="19"/>
  <c r="AS12" i="19"/>
  <c r="AS8" i="19"/>
  <c r="AR53" i="19"/>
  <c r="AR49" i="19"/>
  <c r="AR45" i="19"/>
  <c r="AR41" i="19"/>
  <c r="AR37" i="19"/>
  <c r="AR33" i="19"/>
  <c r="AR29" i="19"/>
  <c r="AR25" i="19"/>
  <c r="AR21" i="19"/>
  <c r="AR17" i="19"/>
  <c r="AR13" i="19"/>
  <c r="AR9" i="19"/>
  <c r="AR46" i="19"/>
  <c r="AR38" i="19"/>
  <c r="AR30" i="19"/>
  <c r="AR22" i="19"/>
  <c r="AR14" i="19"/>
  <c r="AR6" i="19"/>
  <c r="AR52" i="19"/>
  <c r="AR48" i="19"/>
  <c r="AR44" i="19"/>
  <c r="AR40" i="19"/>
  <c r="AR36" i="19"/>
  <c r="AR32" i="19"/>
  <c r="AR28" i="19"/>
  <c r="AR24" i="19"/>
  <c r="AR20" i="19"/>
  <c r="AR16" i="19"/>
  <c r="AR12" i="19"/>
  <c r="AR8" i="19"/>
  <c r="AR50" i="19"/>
  <c r="AR42" i="19"/>
  <c r="AR34" i="19"/>
  <c r="AR26" i="19"/>
  <c r="AR18" i="19"/>
  <c r="AR10" i="19"/>
  <c r="AR51" i="19"/>
  <c r="AR47" i="19"/>
  <c r="AR43" i="19"/>
  <c r="AR39" i="19"/>
  <c r="AR35" i="19"/>
  <c r="AR31" i="19"/>
  <c r="AR27" i="19"/>
  <c r="AR23" i="19"/>
  <c r="AR19" i="19"/>
  <c r="AR15" i="19"/>
  <c r="AR11" i="19"/>
  <c r="AR7" i="19"/>
  <c r="AQ52" i="19"/>
  <c r="AQ44" i="19"/>
  <c r="AQ32" i="19"/>
  <c r="AQ24" i="19"/>
  <c r="AQ16" i="19"/>
  <c r="AQ12" i="19"/>
  <c r="AQ53" i="19"/>
  <c r="AQ49" i="19"/>
  <c r="AQ45" i="19"/>
  <c r="AQ41" i="19"/>
  <c r="AQ37" i="19"/>
  <c r="AQ33" i="19"/>
  <c r="AQ29" i="19"/>
  <c r="AQ21" i="19"/>
  <c r="AQ17" i="19"/>
  <c r="AQ13" i="19"/>
  <c r="AQ9" i="19"/>
  <c r="AQ48" i="19"/>
  <c r="AQ40" i="19"/>
  <c r="AQ36" i="19"/>
  <c r="AQ28" i="19"/>
  <c r="AQ20" i="19"/>
  <c r="AQ8" i="19"/>
  <c r="AQ51" i="19"/>
  <c r="AQ47" i="19"/>
  <c r="AQ43" i="19"/>
  <c r="AQ39" i="19"/>
  <c r="AQ35" i="19"/>
  <c r="AQ31" i="19"/>
  <c r="AQ27" i="19"/>
  <c r="AQ23" i="19"/>
  <c r="AQ19" i="19"/>
  <c r="AQ15" i="19"/>
  <c r="AQ11" i="19"/>
  <c r="AQ7" i="19"/>
  <c r="AQ50" i="19"/>
  <c r="AQ46" i="19"/>
  <c r="AQ42" i="19"/>
  <c r="AQ38" i="19"/>
  <c r="AQ34" i="19"/>
  <c r="AQ30" i="19"/>
  <c r="AQ26" i="19"/>
  <c r="AQ22" i="19"/>
  <c r="AQ18" i="19"/>
  <c r="AQ14" i="19"/>
  <c r="AQ10" i="19"/>
  <c r="AQ6" i="19"/>
  <c r="AP48" i="19"/>
  <c r="AP40" i="19"/>
  <c r="AP36" i="19"/>
  <c r="AP28" i="19"/>
  <c r="AP20" i="19"/>
  <c r="AP8" i="19"/>
  <c r="AP51" i="19"/>
  <c r="AP47" i="19"/>
  <c r="AP43" i="19"/>
  <c r="AP39" i="19"/>
  <c r="AP35" i="19"/>
  <c r="AP31" i="19"/>
  <c r="AP27" i="19"/>
  <c r="AP23" i="19"/>
  <c r="AP19" i="19"/>
  <c r="AP15" i="19"/>
  <c r="AP11" i="19"/>
  <c r="AP7" i="19"/>
  <c r="AP52" i="19"/>
  <c r="AP50" i="19"/>
  <c r="AP46" i="19"/>
  <c r="AP42" i="19"/>
  <c r="AP38" i="19"/>
  <c r="AP34" i="19"/>
  <c r="AP30" i="19"/>
  <c r="AP26" i="19"/>
  <c r="AP22" i="19"/>
  <c r="AP18" i="19"/>
  <c r="AP14" i="19"/>
  <c r="AP10" i="19"/>
  <c r="AP6" i="19"/>
  <c r="AP44" i="19"/>
  <c r="AP32" i="19"/>
  <c r="AP24" i="19"/>
  <c r="AP16" i="19"/>
  <c r="AP12" i="19"/>
  <c r="AP53" i="19"/>
  <c r="AP49" i="19"/>
  <c r="AP45" i="19"/>
  <c r="AP41" i="19"/>
  <c r="AP37" i="19"/>
  <c r="AP33" i="19"/>
  <c r="AP29" i="19"/>
  <c r="AP21" i="19"/>
  <c r="AP17" i="19"/>
  <c r="AP13" i="19"/>
  <c r="AP9" i="19"/>
  <c r="AO50" i="19"/>
  <c r="AO42" i="19"/>
  <c r="AO34" i="19"/>
  <c r="AO26" i="19"/>
  <c r="AO14" i="19"/>
  <c r="AO6" i="19"/>
  <c r="AO51" i="19"/>
  <c r="AO47" i="19"/>
  <c r="AO43" i="19"/>
  <c r="AO39" i="19"/>
  <c r="AO35" i="19"/>
  <c r="AO31" i="19"/>
  <c r="AO27" i="19"/>
  <c r="AO23" i="19"/>
  <c r="AO19" i="19"/>
  <c r="AO15" i="19"/>
  <c r="AO11" i="19"/>
  <c r="AO7" i="19"/>
  <c r="AO46" i="19"/>
  <c r="AO38" i="19"/>
  <c r="AO30" i="19"/>
  <c r="AO22" i="19"/>
  <c r="AO10" i="19"/>
  <c r="AO53" i="19"/>
  <c r="AO49" i="19"/>
  <c r="AO45" i="19"/>
  <c r="AO41" i="19"/>
  <c r="AO37" i="19"/>
  <c r="AO33" i="19"/>
  <c r="AO29" i="19"/>
  <c r="AO21" i="19"/>
  <c r="AO17" i="19"/>
  <c r="AO13" i="19"/>
  <c r="AO9" i="19"/>
  <c r="AO18" i="19"/>
  <c r="AO52" i="19"/>
  <c r="AO48" i="19"/>
  <c r="AO44" i="19"/>
  <c r="AO40" i="19"/>
  <c r="AO36" i="19"/>
  <c r="AO32" i="19"/>
  <c r="AO28" i="19"/>
  <c r="AO24" i="19"/>
  <c r="AO20" i="19"/>
  <c r="AO16" i="19"/>
  <c r="AO12" i="19"/>
  <c r="AO8" i="19"/>
  <c r="AN50" i="19"/>
  <c r="AN42" i="19"/>
  <c r="AN34" i="19"/>
  <c r="AN30" i="19"/>
  <c r="AN22" i="19"/>
  <c r="AN6" i="19"/>
  <c r="AN53" i="19"/>
  <c r="AN49" i="19"/>
  <c r="AN45" i="19"/>
  <c r="AN41" i="19"/>
  <c r="AN37" i="19"/>
  <c r="AN33" i="19"/>
  <c r="AN29" i="19"/>
  <c r="AN21" i="19"/>
  <c r="AN17" i="19"/>
  <c r="AN13" i="19"/>
  <c r="AN9" i="19"/>
  <c r="AN14" i="19"/>
  <c r="AN52" i="19"/>
  <c r="AN48" i="19"/>
  <c r="AN44" i="19"/>
  <c r="AN40" i="19"/>
  <c r="AN36" i="19"/>
  <c r="AN32" i="19"/>
  <c r="AN28" i="19"/>
  <c r="AN24" i="19"/>
  <c r="AN20" i="19"/>
  <c r="AN16" i="19"/>
  <c r="AN12" i="19"/>
  <c r="AN8" i="19"/>
  <c r="AN46" i="19"/>
  <c r="AN38" i="19"/>
  <c r="AN26" i="19"/>
  <c r="AN18" i="19"/>
  <c r="AN10" i="19"/>
  <c r="AN51" i="19"/>
  <c r="AN47" i="19"/>
  <c r="AN43" i="19"/>
  <c r="AN35" i="19"/>
  <c r="AN31" i="19"/>
  <c r="AN27" i="19"/>
  <c r="AN23" i="19"/>
  <c r="AN19" i="19"/>
  <c r="AN15" i="19"/>
  <c r="AN11" i="19"/>
  <c r="AN7" i="19"/>
  <c r="AM53" i="19"/>
  <c r="AM45" i="19"/>
  <c r="AM37" i="19"/>
  <c r="AM13" i="19"/>
  <c r="AM52" i="19"/>
  <c r="AM48" i="19"/>
  <c r="AM44" i="19"/>
  <c r="AM40" i="19"/>
  <c r="AM36" i="19"/>
  <c r="AM32" i="19"/>
  <c r="AM28" i="19"/>
  <c r="AM24" i="19"/>
  <c r="AM20" i="19"/>
  <c r="AM16" i="19"/>
  <c r="AM12" i="19"/>
  <c r="AM8" i="19"/>
  <c r="AM9" i="19"/>
  <c r="AM51" i="19"/>
  <c r="AM47" i="19"/>
  <c r="AM43" i="19"/>
  <c r="AM39" i="19"/>
  <c r="AM35" i="19"/>
  <c r="AM31" i="19"/>
  <c r="AM27" i="19"/>
  <c r="AM23" i="19"/>
  <c r="AM19" i="19"/>
  <c r="AM15" i="19"/>
  <c r="AM11" i="19"/>
  <c r="AM7" i="19"/>
  <c r="AM49" i="19"/>
  <c r="AM41" i="19"/>
  <c r="AM33" i="19"/>
  <c r="AM29" i="19"/>
  <c r="AM21" i="19"/>
  <c r="AM17" i="19"/>
  <c r="AM50" i="19"/>
  <c r="AM46" i="19"/>
  <c r="AM42" i="19"/>
  <c r="AM38" i="19"/>
  <c r="AM34" i="19"/>
  <c r="AM30" i="19"/>
  <c r="AM26" i="19"/>
  <c r="AM22" i="19"/>
  <c r="AM18" i="19"/>
  <c r="AM14" i="19"/>
  <c r="AM10" i="19"/>
  <c r="AM6" i="19"/>
  <c r="AN39" i="19"/>
  <c r="AK53" i="19"/>
  <c r="AK51" i="19"/>
  <c r="AK47" i="19"/>
  <c r="AK45" i="19"/>
  <c r="AK43" i="19"/>
  <c r="AK39" i="19"/>
  <c r="AK37" i="19"/>
  <c r="AK35" i="19"/>
  <c r="AK33" i="19"/>
  <c r="AK31" i="19"/>
  <c r="AK29" i="19"/>
  <c r="AK27" i="19"/>
  <c r="AK23" i="19"/>
  <c r="AK21" i="19"/>
  <c r="AK19" i="19"/>
  <c r="AK17" i="19"/>
  <c r="AK15" i="19"/>
  <c r="AK13" i="19"/>
  <c r="AK11" i="19"/>
  <c r="AK9" i="19"/>
  <c r="AK7" i="19"/>
  <c r="AK49" i="19"/>
  <c r="AK41" i="19"/>
  <c r="AK25" i="19"/>
  <c r="AK50" i="19"/>
  <c r="AK48" i="19"/>
  <c r="AK46" i="19"/>
  <c r="AK44" i="19"/>
  <c r="AK42" i="19"/>
  <c r="AK40" i="19"/>
  <c r="AK38" i="19"/>
  <c r="AK36" i="19"/>
  <c r="AK34" i="19"/>
  <c r="AK32" i="19"/>
  <c r="AK30" i="19"/>
  <c r="AK28" i="19"/>
  <c r="AK26" i="19"/>
  <c r="AK24" i="19"/>
  <c r="AK22" i="19"/>
  <c r="AK20" i="19"/>
  <c r="AK18" i="19"/>
  <c r="AK16" i="19"/>
  <c r="AK14" i="19"/>
  <c r="AK10" i="19"/>
  <c r="AK6" i="19"/>
  <c r="AK8" i="19"/>
  <c r="AK52" i="19"/>
  <c r="AK12" i="19"/>
  <c r="AS5" i="19"/>
  <c r="AQ5" i="19"/>
  <c r="AO5" i="19"/>
  <c r="AM5" i="19"/>
  <c r="AK5" i="19"/>
  <c r="AK4" i="19"/>
  <c r="AR5" i="19"/>
  <c r="AP5" i="19"/>
  <c r="AN5" i="19"/>
  <c r="AP4" i="19"/>
  <c r="AR4" i="19"/>
  <c r="AM4" i="19"/>
  <c r="AO4" i="19"/>
  <c r="AQ4" i="19"/>
  <c r="AS4" i="19"/>
  <c r="B8" i="3" l="1"/>
  <c r="B7" i="3"/>
  <c r="B6" i="3"/>
  <c r="B5" i="3"/>
  <c r="B4" i="3"/>
  <c r="B9" i="3"/>
  <c r="B10" i="3"/>
  <c r="B11" i="3"/>
  <c r="B12" i="3"/>
  <c r="B13" i="3"/>
  <c r="B14" i="3"/>
  <c r="B15" i="3"/>
  <c r="AD4" i="3"/>
  <c r="AD5" i="3"/>
  <c r="AD6" i="3"/>
  <c r="AD7" i="3"/>
  <c r="AD8" i="3"/>
  <c r="AD9" i="3"/>
  <c r="B943" i="13"/>
  <c r="B944" i="13"/>
  <c r="B945" i="13"/>
  <c r="B946" i="13"/>
  <c r="B947" i="13"/>
  <c r="B948" i="13"/>
  <c r="B949" i="13"/>
  <c r="B950" i="13"/>
  <c r="B951" i="13"/>
  <c r="B952" i="13"/>
  <c r="B953" i="13"/>
  <c r="B954" i="13"/>
  <c r="B955" i="13"/>
  <c r="B956" i="13"/>
  <c r="B957" i="13"/>
  <c r="B958" i="13"/>
  <c r="B959" i="13"/>
  <c r="B960" i="13"/>
  <c r="B961" i="13"/>
  <c r="B962" i="13"/>
  <c r="B963" i="13"/>
  <c r="B964" i="13"/>
  <c r="B965" i="13"/>
  <c r="B966" i="13"/>
  <c r="B967" i="13"/>
  <c r="B968" i="13"/>
  <c r="B969" i="13"/>
  <c r="B970" i="13"/>
  <c r="B971" i="13"/>
  <c r="B972" i="13"/>
  <c r="B973" i="13"/>
  <c r="B974" i="13"/>
  <c r="B975" i="13"/>
  <c r="B976" i="13"/>
  <c r="B977" i="13"/>
  <c r="B978" i="13"/>
  <c r="B979" i="13"/>
  <c r="B980" i="13"/>
  <c r="B981" i="13"/>
  <c r="B982" i="13"/>
  <c r="B983" i="13"/>
  <c r="B984" i="13"/>
  <c r="B985" i="13"/>
  <c r="B986" i="13"/>
  <c r="B987" i="13"/>
  <c r="B988" i="13"/>
  <c r="B989" i="13"/>
  <c r="B990" i="13"/>
  <c r="B991" i="13"/>
  <c r="B891" i="13"/>
  <c r="B892" i="13"/>
  <c r="B893" i="13"/>
  <c r="B894" i="13"/>
  <c r="B895" i="13"/>
  <c r="B896" i="13"/>
  <c r="B897" i="13"/>
  <c r="B898" i="13"/>
  <c r="B899" i="13"/>
  <c r="B900" i="13"/>
  <c r="B901" i="13"/>
  <c r="B902" i="13"/>
  <c r="B903" i="13"/>
  <c r="B904" i="13"/>
  <c r="B905" i="13"/>
  <c r="B906" i="13"/>
  <c r="B907" i="13"/>
  <c r="B908" i="13"/>
  <c r="B909" i="13"/>
  <c r="B910" i="13"/>
  <c r="B911" i="13"/>
  <c r="B912" i="13"/>
  <c r="B913" i="13"/>
  <c r="B914" i="13"/>
  <c r="B915" i="13"/>
  <c r="B916" i="13"/>
  <c r="B917" i="13"/>
  <c r="B918" i="13"/>
  <c r="B919" i="13"/>
  <c r="B920" i="13"/>
  <c r="B921" i="13"/>
  <c r="B922" i="13"/>
  <c r="B923" i="13"/>
  <c r="B924" i="13"/>
  <c r="B925" i="13"/>
  <c r="B926" i="13"/>
  <c r="B927" i="13"/>
  <c r="B928" i="13"/>
  <c r="B929" i="13"/>
  <c r="B930" i="13"/>
  <c r="B931" i="13"/>
  <c r="B932" i="13"/>
  <c r="B933" i="13"/>
  <c r="B934" i="13"/>
  <c r="B935" i="13"/>
  <c r="B936" i="13"/>
  <c r="B937" i="13"/>
  <c r="B938" i="13"/>
  <c r="B939" i="13"/>
  <c r="B839" i="13"/>
  <c r="B840" i="13"/>
  <c r="B841" i="13"/>
  <c r="B842" i="13"/>
  <c r="B843" i="13"/>
  <c r="B844" i="13"/>
  <c r="B845" i="13"/>
  <c r="B846" i="13"/>
  <c r="B847" i="13"/>
  <c r="B848" i="13"/>
  <c r="B849" i="13"/>
  <c r="B850" i="13"/>
  <c r="B851" i="13"/>
  <c r="B852" i="13"/>
  <c r="B853" i="13"/>
  <c r="B854" i="13"/>
  <c r="B855" i="13"/>
  <c r="B856" i="13"/>
  <c r="B857" i="13"/>
  <c r="B858" i="13"/>
  <c r="B859" i="13"/>
  <c r="B860" i="13"/>
  <c r="B861" i="13"/>
  <c r="B862" i="13"/>
  <c r="B863" i="13"/>
  <c r="B864" i="13"/>
  <c r="B865" i="13"/>
  <c r="B866" i="13"/>
  <c r="B867" i="13"/>
  <c r="B868" i="13"/>
  <c r="B869" i="13"/>
  <c r="B870" i="13"/>
  <c r="B871" i="13"/>
  <c r="B872" i="13"/>
  <c r="B873" i="13"/>
  <c r="B874" i="13"/>
  <c r="B875" i="13"/>
  <c r="B876" i="13"/>
  <c r="B877" i="13"/>
  <c r="B878" i="13"/>
  <c r="B879" i="13"/>
  <c r="B880" i="13"/>
  <c r="B881" i="13"/>
  <c r="B882" i="13"/>
  <c r="B883" i="13"/>
  <c r="B884" i="13"/>
  <c r="B885" i="13"/>
  <c r="B886" i="13"/>
  <c r="B887" i="13"/>
  <c r="B787" i="13"/>
  <c r="B788" i="13"/>
  <c r="B789" i="13"/>
  <c r="B790" i="13"/>
  <c r="B791" i="13"/>
  <c r="B792" i="13"/>
  <c r="B793" i="13"/>
  <c r="B794" i="13"/>
  <c r="B795" i="13"/>
  <c r="B796" i="13"/>
  <c r="B797" i="13"/>
  <c r="B798" i="13"/>
  <c r="B799" i="13"/>
  <c r="B800" i="13"/>
  <c r="B801" i="13"/>
  <c r="B802" i="13"/>
  <c r="B803" i="13"/>
  <c r="B804" i="13"/>
  <c r="B805" i="13"/>
  <c r="B806" i="13"/>
  <c r="B807" i="13"/>
  <c r="B808" i="13"/>
  <c r="B809" i="13"/>
  <c r="B810" i="13"/>
  <c r="B811" i="13"/>
  <c r="B812" i="13"/>
  <c r="B813" i="13"/>
  <c r="B814" i="13"/>
  <c r="B815" i="13"/>
  <c r="B816" i="13"/>
  <c r="B817" i="13"/>
  <c r="B818" i="13"/>
  <c r="B819" i="13"/>
  <c r="B820" i="13"/>
  <c r="B821" i="13"/>
  <c r="B822" i="13"/>
  <c r="B823" i="13"/>
  <c r="B824" i="13"/>
  <c r="B825" i="13"/>
  <c r="B826" i="13"/>
  <c r="B827" i="13"/>
  <c r="B828" i="13"/>
  <c r="B829" i="13"/>
  <c r="B830" i="13"/>
  <c r="B831" i="13"/>
  <c r="B832" i="13"/>
  <c r="B833" i="13"/>
  <c r="B834" i="13"/>
  <c r="B835" i="13"/>
  <c r="B735" i="13"/>
  <c r="B736" i="13"/>
  <c r="B737" i="13"/>
  <c r="B738" i="13"/>
  <c r="B739" i="13"/>
  <c r="B740" i="13"/>
  <c r="B741" i="13"/>
  <c r="B742" i="13"/>
  <c r="B743" i="13"/>
  <c r="B744" i="13"/>
  <c r="B745" i="13"/>
  <c r="B746" i="13"/>
  <c r="B747" i="13"/>
  <c r="B748" i="13"/>
  <c r="B749" i="13"/>
  <c r="B750" i="13"/>
  <c r="B751" i="13"/>
  <c r="B752" i="13"/>
  <c r="B753" i="13"/>
  <c r="B754" i="13"/>
  <c r="B755" i="13"/>
  <c r="B756" i="13"/>
  <c r="B757" i="13"/>
  <c r="B758" i="13"/>
  <c r="B759" i="13"/>
  <c r="B760" i="13"/>
  <c r="B761" i="13"/>
  <c r="B762" i="13"/>
  <c r="B763" i="13"/>
  <c r="B764" i="13"/>
  <c r="B765" i="13"/>
  <c r="B766" i="13"/>
  <c r="B767" i="13"/>
  <c r="B768" i="13"/>
  <c r="B769" i="13"/>
  <c r="B770" i="13"/>
  <c r="B771" i="13"/>
  <c r="B772" i="13"/>
  <c r="B773" i="13"/>
  <c r="B774" i="13"/>
  <c r="B775" i="13"/>
  <c r="B776" i="13"/>
  <c r="B777" i="13"/>
  <c r="B778" i="13"/>
  <c r="B779" i="13"/>
  <c r="B780" i="13"/>
  <c r="B781" i="13"/>
  <c r="B782" i="13"/>
  <c r="B783" i="13"/>
  <c r="B683" i="13"/>
  <c r="B684" i="13"/>
  <c r="B685" i="13"/>
  <c r="B686" i="13"/>
  <c r="B687" i="13"/>
  <c r="B688" i="13"/>
  <c r="B689" i="13"/>
  <c r="B690" i="13"/>
  <c r="B691" i="13"/>
  <c r="B692" i="13"/>
  <c r="B693" i="13"/>
  <c r="B694" i="13"/>
  <c r="B695" i="13"/>
  <c r="B696" i="13"/>
  <c r="B697" i="13"/>
  <c r="B698" i="13"/>
  <c r="B699" i="13"/>
  <c r="B700" i="13"/>
  <c r="B701" i="13"/>
  <c r="B702" i="13"/>
  <c r="B703" i="13"/>
  <c r="B704" i="13"/>
  <c r="B705" i="13"/>
  <c r="B706" i="13"/>
  <c r="B707" i="13"/>
  <c r="B708" i="13"/>
  <c r="B709" i="13"/>
  <c r="B710" i="13"/>
  <c r="B711" i="13"/>
  <c r="B712" i="13"/>
  <c r="B713" i="13"/>
  <c r="B714" i="13"/>
  <c r="B715" i="13"/>
  <c r="B716" i="13"/>
  <c r="B717" i="13"/>
  <c r="B718" i="13"/>
  <c r="B719" i="13"/>
  <c r="B720" i="13"/>
  <c r="B721" i="13"/>
  <c r="B722" i="13"/>
  <c r="B723" i="13"/>
  <c r="B724" i="13"/>
  <c r="B725" i="13"/>
  <c r="B726" i="13"/>
  <c r="B727" i="13"/>
  <c r="B728" i="13"/>
  <c r="B729" i="13"/>
  <c r="B730" i="13"/>
  <c r="B731" i="13"/>
  <c r="B631" i="13"/>
  <c r="B632" i="13"/>
  <c r="B633" i="13"/>
  <c r="B634" i="13"/>
  <c r="B635" i="13"/>
  <c r="B636" i="13"/>
  <c r="B637" i="13"/>
  <c r="B638" i="13"/>
  <c r="B639" i="13"/>
  <c r="B640" i="13"/>
  <c r="B641" i="13"/>
  <c r="B642" i="13"/>
  <c r="B643" i="13"/>
  <c r="B644" i="13"/>
  <c r="B645" i="13"/>
  <c r="B646" i="13"/>
  <c r="B647" i="13"/>
  <c r="B648" i="13"/>
  <c r="B649" i="13"/>
  <c r="B650" i="13"/>
  <c r="B651" i="13"/>
  <c r="B652" i="13"/>
  <c r="B653" i="13"/>
  <c r="B654" i="13"/>
  <c r="B655" i="13"/>
  <c r="B656" i="13"/>
  <c r="B657" i="13"/>
  <c r="B658" i="13"/>
  <c r="B659" i="13"/>
  <c r="B660" i="13"/>
  <c r="B661" i="13"/>
  <c r="B662" i="13"/>
  <c r="B663" i="13"/>
  <c r="B664" i="13"/>
  <c r="B665" i="13"/>
  <c r="B666" i="13"/>
  <c r="B667" i="13"/>
  <c r="B668" i="13"/>
  <c r="B669" i="13"/>
  <c r="B670" i="13"/>
  <c r="B671" i="13"/>
  <c r="B672" i="13"/>
  <c r="B673" i="13"/>
  <c r="B674" i="13"/>
  <c r="B675" i="13"/>
  <c r="B676" i="13"/>
  <c r="B677" i="13"/>
  <c r="B678" i="13"/>
  <c r="B679" i="13"/>
  <c r="B579" i="13"/>
  <c r="B580" i="13"/>
  <c r="B581" i="13"/>
  <c r="B582" i="13"/>
  <c r="B583" i="13"/>
  <c r="B584" i="13"/>
  <c r="B585" i="13"/>
  <c r="B586" i="13"/>
  <c r="B587" i="13"/>
  <c r="B588" i="13"/>
  <c r="B589" i="13"/>
  <c r="B590" i="13"/>
  <c r="B591" i="13"/>
  <c r="B592" i="13"/>
  <c r="B593" i="13"/>
  <c r="B594" i="13"/>
  <c r="B595" i="13"/>
  <c r="B596" i="13"/>
  <c r="B597" i="13"/>
  <c r="B598" i="13"/>
  <c r="B599" i="13"/>
  <c r="B600" i="13"/>
  <c r="B601" i="13"/>
  <c r="B602" i="13"/>
  <c r="B603" i="13"/>
  <c r="B604" i="13"/>
  <c r="B605" i="13"/>
  <c r="B606" i="13"/>
  <c r="B607" i="13"/>
  <c r="B608" i="13"/>
  <c r="B609" i="13"/>
  <c r="B610" i="13"/>
  <c r="B611" i="13"/>
  <c r="B612" i="13"/>
  <c r="B613" i="13"/>
  <c r="B614" i="13"/>
  <c r="B615" i="13"/>
  <c r="B616" i="13"/>
  <c r="B617" i="13"/>
  <c r="B618" i="13"/>
  <c r="B619" i="13"/>
  <c r="B620" i="13"/>
  <c r="B621" i="13"/>
  <c r="B622" i="13"/>
  <c r="B623" i="13"/>
  <c r="B624" i="13"/>
  <c r="B625" i="13"/>
  <c r="B626" i="13"/>
  <c r="B627" i="13"/>
  <c r="B527" i="13"/>
  <c r="B528" i="13"/>
  <c r="B529" i="13"/>
  <c r="B530" i="13"/>
  <c r="B531" i="13"/>
  <c r="B532" i="13"/>
  <c r="B533" i="13"/>
  <c r="B534" i="13"/>
  <c r="B535" i="13"/>
  <c r="B536" i="13"/>
  <c r="B537" i="13"/>
  <c r="B538" i="13"/>
  <c r="B539" i="13"/>
  <c r="B540" i="13"/>
  <c r="B541" i="13"/>
  <c r="B542" i="13"/>
  <c r="B543" i="13"/>
  <c r="B544" i="13"/>
  <c r="B545" i="13"/>
  <c r="B546" i="13"/>
  <c r="B547" i="13"/>
  <c r="B548" i="13"/>
  <c r="B549" i="13"/>
  <c r="B550" i="13"/>
  <c r="B551" i="13"/>
  <c r="B552" i="13"/>
  <c r="B553" i="13"/>
  <c r="B554" i="13"/>
  <c r="B555" i="13"/>
  <c r="B556" i="13"/>
  <c r="B557" i="13"/>
  <c r="B558" i="13"/>
  <c r="B559" i="13"/>
  <c r="B560" i="13"/>
  <c r="B561" i="13"/>
  <c r="B562" i="13"/>
  <c r="B563" i="13"/>
  <c r="B564" i="13"/>
  <c r="B565" i="13"/>
  <c r="B566" i="13"/>
  <c r="B567" i="13"/>
  <c r="B568" i="13"/>
  <c r="B569" i="13"/>
  <c r="B570" i="13"/>
  <c r="B571" i="13"/>
  <c r="B572" i="13"/>
  <c r="B573" i="13"/>
  <c r="B574" i="13"/>
  <c r="B575" i="13"/>
  <c r="B475" i="13"/>
  <c r="B476" i="13"/>
  <c r="B477" i="13"/>
  <c r="B478" i="13"/>
  <c r="B479" i="13"/>
  <c r="B480" i="13"/>
  <c r="B481" i="13"/>
  <c r="B482" i="13"/>
  <c r="B483" i="13"/>
  <c r="B484" i="13"/>
  <c r="B485" i="13"/>
  <c r="B486" i="13"/>
  <c r="B487" i="13"/>
  <c r="B488" i="13"/>
  <c r="B489" i="13"/>
  <c r="B490" i="13"/>
  <c r="B491" i="13"/>
  <c r="B492" i="13"/>
  <c r="B493" i="13"/>
  <c r="B494" i="13"/>
  <c r="B495" i="13"/>
  <c r="B496" i="13"/>
  <c r="B497" i="13"/>
  <c r="B498" i="13"/>
  <c r="B499" i="13"/>
  <c r="B500" i="13"/>
  <c r="B501" i="13"/>
  <c r="B502" i="13"/>
  <c r="B503" i="13"/>
  <c r="B504" i="13"/>
  <c r="B505" i="13"/>
  <c r="B506" i="13"/>
  <c r="B507" i="13"/>
  <c r="B508" i="13"/>
  <c r="B509" i="13"/>
  <c r="B510" i="13"/>
  <c r="B511" i="13"/>
  <c r="B512" i="13"/>
  <c r="B513" i="13"/>
  <c r="B514" i="13"/>
  <c r="B515" i="13"/>
  <c r="B516" i="13"/>
  <c r="B517" i="13"/>
  <c r="B518" i="13"/>
  <c r="B519" i="13"/>
  <c r="B520" i="13"/>
  <c r="B521" i="13"/>
  <c r="B522" i="13"/>
  <c r="B523" i="13"/>
  <c r="B423" i="13"/>
  <c r="B424" i="13"/>
  <c r="B425" i="13"/>
  <c r="B426" i="13"/>
  <c r="B427" i="13"/>
  <c r="B428" i="13"/>
  <c r="B429" i="13"/>
  <c r="B430" i="13"/>
  <c r="B431" i="13"/>
  <c r="B432" i="13"/>
  <c r="B433" i="13"/>
  <c r="B434" i="13"/>
  <c r="B435" i="13"/>
  <c r="B436" i="13"/>
  <c r="B437" i="13"/>
  <c r="B438" i="13"/>
  <c r="B439" i="13"/>
  <c r="B440" i="13"/>
  <c r="B441" i="13"/>
  <c r="B442" i="13"/>
  <c r="B443" i="13"/>
  <c r="B444" i="13"/>
  <c r="B445" i="13"/>
  <c r="B446" i="13"/>
  <c r="B447" i="13"/>
  <c r="B448" i="13"/>
  <c r="B449" i="13"/>
  <c r="B450" i="13"/>
  <c r="B451" i="13"/>
  <c r="B452" i="13"/>
  <c r="B453" i="13"/>
  <c r="B454" i="13"/>
  <c r="B455" i="13"/>
  <c r="B456" i="13"/>
  <c r="B457" i="13"/>
  <c r="B458" i="13"/>
  <c r="B459" i="13"/>
  <c r="B460" i="13"/>
  <c r="B461" i="13"/>
  <c r="B462" i="13"/>
  <c r="B463" i="13"/>
  <c r="B464" i="13"/>
  <c r="B465" i="13"/>
  <c r="B466" i="13"/>
  <c r="B467" i="13"/>
  <c r="B468" i="13"/>
  <c r="B469" i="13"/>
  <c r="B470" i="13"/>
  <c r="B471" i="13"/>
  <c r="B371" i="13"/>
  <c r="B372" i="13"/>
  <c r="B373" i="13"/>
  <c r="B374" i="13"/>
  <c r="B375" i="13"/>
  <c r="B376" i="13"/>
  <c r="B377" i="13"/>
  <c r="B378" i="13"/>
  <c r="B379" i="13"/>
  <c r="B380" i="13"/>
  <c r="B381" i="13"/>
  <c r="B382" i="13"/>
  <c r="B383" i="13"/>
  <c r="B384" i="13"/>
  <c r="B385" i="13"/>
  <c r="B386" i="13"/>
  <c r="B387" i="13"/>
  <c r="B388" i="13"/>
  <c r="B389" i="13"/>
  <c r="B390" i="13"/>
  <c r="B391" i="13"/>
  <c r="B392" i="13"/>
  <c r="B393" i="13"/>
  <c r="B394" i="13"/>
  <c r="B395" i="13"/>
  <c r="B396" i="13"/>
  <c r="B397" i="13"/>
  <c r="B398" i="13"/>
  <c r="B399" i="13"/>
  <c r="B400" i="13"/>
  <c r="B401" i="13"/>
  <c r="B402" i="13"/>
  <c r="B403" i="13"/>
  <c r="B404" i="13"/>
  <c r="B405" i="13"/>
  <c r="B406" i="13"/>
  <c r="B407" i="13"/>
  <c r="B408" i="13"/>
  <c r="B409" i="13"/>
  <c r="B410" i="13"/>
  <c r="B411" i="13"/>
  <c r="B412" i="13"/>
  <c r="B413" i="13"/>
  <c r="B414" i="13"/>
  <c r="B415" i="13"/>
  <c r="B416" i="13"/>
  <c r="B417" i="13"/>
  <c r="B418" i="13"/>
  <c r="B419" i="13"/>
  <c r="B319" i="13"/>
  <c r="B320" i="13"/>
  <c r="B321" i="13"/>
  <c r="B322" i="13"/>
  <c r="B323" i="13"/>
  <c r="B324" i="13"/>
  <c r="B325" i="13"/>
  <c r="B326" i="13"/>
  <c r="B327" i="13"/>
  <c r="B328" i="13"/>
  <c r="B329" i="13"/>
  <c r="B330" i="13"/>
  <c r="B331" i="13"/>
  <c r="B332" i="13"/>
  <c r="B333" i="13"/>
  <c r="B334" i="13"/>
  <c r="B335" i="13"/>
  <c r="B336" i="13"/>
  <c r="B337" i="13"/>
  <c r="B338" i="13"/>
  <c r="B339" i="13"/>
  <c r="B340" i="13"/>
  <c r="B341" i="13"/>
  <c r="B342" i="13"/>
  <c r="B343" i="13"/>
  <c r="B344" i="13"/>
  <c r="B345" i="13"/>
  <c r="B346" i="13"/>
  <c r="B347" i="13"/>
  <c r="B348" i="13"/>
  <c r="B349" i="13"/>
  <c r="B350" i="13"/>
  <c r="B351" i="13"/>
  <c r="B352" i="13"/>
  <c r="B353" i="13"/>
  <c r="B354" i="13"/>
  <c r="B355" i="13"/>
  <c r="B356" i="13"/>
  <c r="B357" i="13"/>
  <c r="B358" i="13"/>
  <c r="B359" i="13"/>
  <c r="B360" i="13"/>
  <c r="B361" i="13"/>
  <c r="B362" i="13"/>
  <c r="B363" i="13"/>
  <c r="B364" i="13"/>
  <c r="B365" i="13"/>
  <c r="B366" i="13"/>
  <c r="B367" i="13"/>
  <c r="B267" i="13"/>
  <c r="B268" i="13"/>
  <c r="B269" i="13"/>
  <c r="B270" i="13"/>
  <c r="B271" i="13"/>
  <c r="B272" i="13"/>
  <c r="B273" i="13"/>
  <c r="B274" i="13"/>
  <c r="B275" i="13"/>
  <c r="B276" i="13"/>
  <c r="B277" i="13"/>
  <c r="B278" i="13"/>
  <c r="B279" i="13"/>
  <c r="B280" i="13"/>
  <c r="B281" i="13"/>
  <c r="B282" i="13"/>
  <c r="B283" i="13"/>
  <c r="B284" i="13"/>
  <c r="B285" i="13"/>
  <c r="B286" i="13"/>
  <c r="B287" i="13"/>
  <c r="B288" i="13"/>
  <c r="B289" i="13"/>
  <c r="B290" i="13"/>
  <c r="B291" i="13"/>
  <c r="B292" i="13"/>
  <c r="B293" i="13"/>
  <c r="B294" i="13"/>
  <c r="B295" i="13"/>
  <c r="B296" i="13"/>
  <c r="B297" i="13"/>
  <c r="B298" i="13"/>
  <c r="B299" i="13"/>
  <c r="B300" i="13"/>
  <c r="B301" i="13"/>
  <c r="B302" i="13"/>
  <c r="B303" i="13"/>
  <c r="B304" i="13"/>
  <c r="B305" i="13"/>
  <c r="B306" i="13"/>
  <c r="B307" i="13"/>
  <c r="B308" i="13"/>
  <c r="B309" i="13"/>
  <c r="B310" i="13"/>
  <c r="B311" i="13"/>
  <c r="B312" i="13"/>
  <c r="B313" i="13"/>
  <c r="B314" i="13"/>
  <c r="B315" i="13"/>
  <c r="AD35" i="3"/>
  <c r="AD36" i="3"/>
  <c r="AD37" i="3"/>
  <c r="AD38" i="3"/>
  <c r="AD39" i="3"/>
  <c r="AD40" i="3"/>
  <c r="AD41" i="3"/>
  <c r="AD42" i="3"/>
  <c r="AD43" i="3"/>
  <c r="AD44" i="3"/>
  <c r="AD45" i="3"/>
  <c r="AD46" i="3"/>
  <c r="AD47" i="3"/>
  <c r="AD48" i="3"/>
  <c r="AD49" i="3"/>
  <c r="AD50" i="3"/>
  <c r="AD51" i="3"/>
  <c r="AD52" i="3"/>
  <c r="AD53" i="3"/>
  <c r="B942" i="13"/>
  <c r="B890" i="13"/>
  <c r="B838" i="13"/>
  <c r="B786" i="13"/>
  <c r="B734" i="13"/>
  <c r="B682" i="13"/>
  <c r="B630" i="13"/>
  <c r="B578" i="13"/>
  <c r="B526" i="13"/>
  <c r="B474" i="13"/>
  <c r="B422" i="13"/>
  <c r="B370" i="13"/>
  <c r="B318" i="13"/>
  <c r="B266" i="13"/>
  <c r="B215" i="13"/>
  <c r="B216" i="13"/>
  <c r="B217" i="13"/>
  <c r="B218" i="13"/>
  <c r="B219" i="13"/>
  <c r="B220" i="13"/>
  <c r="B221" i="13"/>
  <c r="B222" i="13"/>
  <c r="B223" i="13"/>
  <c r="B224" i="13"/>
  <c r="B225" i="13"/>
  <c r="B226" i="13"/>
  <c r="B227" i="13"/>
  <c r="B228" i="13"/>
  <c r="B229" i="13"/>
  <c r="B230" i="13"/>
  <c r="B231" i="13"/>
  <c r="B232" i="13"/>
  <c r="B233" i="13"/>
  <c r="B234" i="13"/>
  <c r="B235" i="13"/>
  <c r="B236" i="13"/>
  <c r="B237" i="13"/>
  <c r="B238" i="13"/>
  <c r="B239" i="13"/>
  <c r="B240" i="13"/>
  <c r="B241" i="13"/>
  <c r="B242" i="13"/>
  <c r="B243" i="13"/>
  <c r="B244" i="13"/>
  <c r="B245" i="13"/>
  <c r="B246" i="13"/>
  <c r="B247" i="13"/>
  <c r="B248" i="13"/>
  <c r="B249" i="13"/>
  <c r="B250" i="13"/>
  <c r="B251" i="13"/>
  <c r="B252" i="13"/>
  <c r="B253" i="13"/>
  <c r="B254" i="13"/>
  <c r="B255" i="13"/>
  <c r="B256" i="13"/>
  <c r="B257" i="13"/>
  <c r="B258" i="13"/>
  <c r="B259" i="13"/>
  <c r="B260" i="13"/>
  <c r="B261" i="13"/>
  <c r="B262" i="13"/>
  <c r="B263" i="13"/>
  <c r="B214" i="13"/>
  <c r="B163" i="13"/>
  <c r="B164" i="13"/>
  <c r="B165" i="13"/>
  <c r="B166" i="13"/>
  <c r="B167" i="13"/>
  <c r="B168" i="13"/>
  <c r="B169" i="13"/>
  <c r="B170" i="13"/>
  <c r="B171" i="13"/>
  <c r="B172" i="13"/>
  <c r="B173" i="13"/>
  <c r="B174" i="13"/>
  <c r="B175" i="13"/>
  <c r="B176" i="13"/>
  <c r="B177" i="13"/>
  <c r="B178" i="13"/>
  <c r="B179" i="13"/>
  <c r="B180" i="13"/>
  <c r="B181" i="13"/>
  <c r="B182" i="13"/>
  <c r="B183" i="13"/>
  <c r="B184" i="13"/>
  <c r="B185" i="13"/>
  <c r="B186" i="13"/>
  <c r="B187" i="13"/>
  <c r="B188" i="13"/>
  <c r="B189" i="13"/>
  <c r="B190" i="13"/>
  <c r="B191" i="13"/>
  <c r="B192" i="13"/>
  <c r="B193" i="13"/>
  <c r="B194" i="13"/>
  <c r="B195" i="13"/>
  <c r="B196" i="13"/>
  <c r="B197" i="13"/>
  <c r="B198" i="13"/>
  <c r="B199" i="13"/>
  <c r="B200" i="13"/>
  <c r="B201" i="13"/>
  <c r="B202" i="13"/>
  <c r="B203" i="13"/>
  <c r="B204" i="13"/>
  <c r="B205" i="13"/>
  <c r="B206" i="13"/>
  <c r="B207" i="13"/>
  <c r="B208" i="13"/>
  <c r="B209" i="13"/>
  <c r="B210" i="13"/>
  <c r="B211" i="13"/>
  <c r="B162" i="13"/>
  <c r="B111" i="13"/>
  <c r="B112" i="13"/>
  <c r="B113" i="13"/>
  <c r="B114" i="13"/>
  <c r="B115" i="13"/>
  <c r="B116" i="13"/>
  <c r="B117" i="13"/>
  <c r="B118" i="13"/>
  <c r="B119" i="13"/>
  <c r="B120" i="13"/>
  <c r="B121" i="13"/>
  <c r="B122" i="13"/>
  <c r="B123" i="13"/>
  <c r="B124" i="13"/>
  <c r="B125" i="13"/>
  <c r="B126" i="13"/>
  <c r="B127" i="13"/>
  <c r="B128" i="13"/>
  <c r="B129" i="13"/>
  <c r="B130" i="13"/>
  <c r="B131" i="13"/>
  <c r="B132" i="13"/>
  <c r="B133" i="13"/>
  <c r="B134" i="13"/>
  <c r="B135" i="13"/>
  <c r="B136" i="13"/>
  <c r="B137" i="13"/>
  <c r="B138" i="13"/>
  <c r="B139" i="13"/>
  <c r="B140" i="13"/>
  <c r="B141" i="13"/>
  <c r="B142" i="13"/>
  <c r="B143" i="13"/>
  <c r="B144" i="13"/>
  <c r="B145" i="13"/>
  <c r="B146" i="13"/>
  <c r="B147" i="13"/>
  <c r="B148" i="13"/>
  <c r="B149" i="13"/>
  <c r="B150" i="13"/>
  <c r="B151" i="13"/>
  <c r="B152" i="13"/>
  <c r="B153" i="13"/>
  <c r="B154" i="13"/>
  <c r="B155" i="13"/>
  <c r="B156" i="13"/>
  <c r="B157" i="13"/>
  <c r="B158" i="13"/>
  <c r="B159" i="13"/>
  <c r="B110" i="13"/>
  <c r="B59" i="13"/>
  <c r="B60" i="13"/>
  <c r="B61" i="13"/>
  <c r="B62" i="13"/>
  <c r="B63" i="13"/>
  <c r="B64" i="13"/>
  <c r="B65" i="13"/>
  <c r="B66" i="13"/>
  <c r="B67" i="13"/>
  <c r="B68" i="13"/>
  <c r="B69" i="13"/>
  <c r="B70" i="13"/>
  <c r="B71" i="13"/>
  <c r="B72" i="13"/>
  <c r="B73" i="13"/>
  <c r="B74" i="13"/>
  <c r="B75" i="13"/>
  <c r="B76" i="13"/>
  <c r="B77" i="13"/>
  <c r="B78" i="13"/>
  <c r="B79" i="13"/>
  <c r="B80" i="13"/>
  <c r="B81" i="13"/>
  <c r="B82" i="13"/>
  <c r="B83" i="13"/>
  <c r="B84" i="13"/>
  <c r="B85" i="13"/>
  <c r="B86" i="13"/>
  <c r="B87" i="13"/>
  <c r="B88" i="13"/>
  <c r="B89" i="13"/>
  <c r="B90" i="13"/>
  <c r="B91" i="13"/>
  <c r="B92" i="13"/>
  <c r="B93" i="13"/>
  <c r="B94" i="13"/>
  <c r="B95" i="13"/>
  <c r="B96" i="13"/>
  <c r="B97" i="13"/>
  <c r="B98" i="13"/>
  <c r="B99" i="13"/>
  <c r="B100" i="13"/>
  <c r="B101" i="13"/>
  <c r="B102" i="13"/>
  <c r="B103" i="13"/>
  <c r="B104" i="13"/>
  <c r="B105" i="13"/>
  <c r="B106" i="13"/>
  <c r="B107" i="13"/>
  <c r="B58" i="13"/>
  <c r="B38" i="13"/>
  <c r="B39" i="13"/>
  <c r="B40" i="13"/>
  <c r="B41" i="13"/>
  <c r="B42" i="13"/>
  <c r="B43" i="13"/>
  <c r="B44" i="13"/>
  <c r="B45" i="13"/>
  <c r="B46" i="13"/>
  <c r="B47" i="13"/>
  <c r="B48" i="13"/>
  <c r="B49" i="13"/>
  <c r="B50" i="13"/>
  <c r="B51" i="13"/>
  <c r="B52" i="13"/>
  <c r="B53" i="13"/>
  <c r="B54" i="13"/>
  <c r="B6" i="13"/>
  <c r="B7" i="13"/>
  <c r="B8" i="13"/>
  <c r="B9" i="13"/>
  <c r="B10" i="13"/>
  <c r="B11" i="13"/>
  <c r="B12" i="13"/>
  <c r="B13" i="13"/>
  <c r="B14" i="13"/>
  <c r="B15" i="13"/>
  <c r="B16" i="13"/>
  <c r="B17" i="13"/>
  <c r="B18" i="13"/>
  <c r="B19" i="13"/>
  <c r="B20" i="13"/>
  <c r="B21" i="13"/>
  <c r="B22" i="13"/>
  <c r="B23" i="13"/>
  <c r="B24" i="13"/>
  <c r="B25" i="13"/>
  <c r="B26" i="13"/>
  <c r="B27" i="13"/>
  <c r="B28" i="13"/>
  <c r="B29" i="13"/>
  <c r="B30" i="13"/>
  <c r="B31" i="13"/>
  <c r="B32" i="13"/>
  <c r="B33" i="13"/>
  <c r="B34" i="13"/>
  <c r="B35" i="13"/>
  <c r="B36" i="13"/>
  <c r="B37" i="13"/>
  <c r="B5" i="13"/>
  <c r="C5" i="13"/>
  <c r="D5" i="13"/>
  <c r="E5" i="13"/>
  <c r="F5" i="13"/>
  <c r="G5" i="13"/>
  <c r="H5" i="13"/>
  <c r="I5" i="13"/>
  <c r="J5" i="13"/>
  <c r="K5" i="13"/>
  <c r="C6" i="13"/>
  <c r="D6" i="13"/>
  <c r="E6" i="13"/>
  <c r="F6" i="13"/>
  <c r="G6" i="13"/>
  <c r="H6" i="13"/>
  <c r="I6" i="13"/>
  <c r="J6" i="13"/>
  <c r="K6" i="13"/>
  <c r="C7" i="13"/>
  <c r="D7" i="13"/>
  <c r="E7" i="13"/>
  <c r="F7" i="13"/>
  <c r="G7" i="13"/>
  <c r="H7" i="13"/>
  <c r="I7" i="13"/>
  <c r="J7" i="13"/>
  <c r="K7" i="13"/>
  <c r="C8" i="13"/>
  <c r="D8" i="13"/>
  <c r="E8" i="13"/>
  <c r="F8" i="13"/>
  <c r="G8" i="13"/>
  <c r="H8" i="13"/>
  <c r="I8" i="13"/>
  <c r="J8" i="13"/>
  <c r="K8" i="13"/>
  <c r="C9" i="13"/>
  <c r="D9" i="13"/>
  <c r="E9" i="13"/>
  <c r="F9" i="13"/>
  <c r="G9" i="13"/>
  <c r="H9" i="13"/>
  <c r="I9" i="13"/>
  <c r="J9" i="13"/>
  <c r="K9" i="13"/>
  <c r="C10" i="13"/>
  <c r="D10" i="13"/>
  <c r="E10" i="13"/>
  <c r="F10" i="13"/>
  <c r="G10" i="13"/>
  <c r="H10" i="13"/>
  <c r="I10" i="13"/>
  <c r="J10" i="13"/>
  <c r="K10" i="13"/>
  <c r="C11" i="13"/>
  <c r="D11" i="13"/>
  <c r="E11" i="13"/>
  <c r="F11" i="13"/>
  <c r="G11" i="13"/>
  <c r="H11" i="13"/>
  <c r="I11" i="13"/>
  <c r="J11" i="13"/>
  <c r="K11" i="13"/>
  <c r="C12" i="13"/>
  <c r="D12" i="13"/>
  <c r="E12" i="13"/>
  <c r="F12" i="13"/>
  <c r="G12" i="13"/>
  <c r="H12" i="13"/>
  <c r="I12" i="13"/>
  <c r="J12" i="13"/>
  <c r="K12" i="13"/>
  <c r="C13" i="13"/>
  <c r="D13" i="13"/>
  <c r="E13" i="13"/>
  <c r="F13" i="13"/>
  <c r="G13" i="13"/>
  <c r="H13" i="13"/>
  <c r="I13" i="13"/>
  <c r="J13" i="13"/>
  <c r="K13" i="13"/>
  <c r="C14" i="13"/>
  <c r="D14" i="13"/>
  <c r="E14" i="13"/>
  <c r="F14" i="13"/>
  <c r="G14" i="13"/>
  <c r="H14" i="13"/>
  <c r="I14" i="13"/>
  <c r="J14" i="13"/>
  <c r="K14" i="13"/>
  <c r="C15" i="13"/>
  <c r="D15" i="13"/>
  <c r="E15" i="13"/>
  <c r="F15" i="13"/>
  <c r="G15" i="13"/>
  <c r="H15" i="13"/>
  <c r="I15" i="13"/>
  <c r="J15" i="13"/>
  <c r="K15" i="13"/>
  <c r="C16" i="13"/>
  <c r="D16" i="13"/>
  <c r="E16" i="13"/>
  <c r="F16" i="13"/>
  <c r="G16" i="13"/>
  <c r="H16" i="13"/>
  <c r="I16" i="13"/>
  <c r="J16" i="13"/>
  <c r="K16" i="13"/>
  <c r="C17" i="13"/>
  <c r="D17" i="13"/>
  <c r="E17" i="13"/>
  <c r="F17" i="13"/>
  <c r="G17" i="13"/>
  <c r="H17" i="13"/>
  <c r="I17" i="13"/>
  <c r="J17" i="13"/>
  <c r="K17" i="13"/>
  <c r="C18" i="13"/>
  <c r="D18" i="13"/>
  <c r="E18" i="13"/>
  <c r="F18" i="13"/>
  <c r="G18" i="13"/>
  <c r="H18" i="13"/>
  <c r="I18" i="13"/>
  <c r="J18" i="13"/>
  <c r="K18" i="13"/>
  <c r="C19" i="13"/>
  <c r="D19" i="13"/>
  <c r="E19" i="13"/>
  <c r="F19" i="13"/>
  <c r="G19" i="13"/>
  <c r="H19" i="13"/>
  <c r="I19" i="13"/>
  <c r="J19" i="13"/>
  <c r="K19" i="13"/>
  <c r="C20" i="13"/>
  <c r="D20" i="13"/>
  <c r="E20" i="13"/>
  <c r="F20" i="13"/>
  <c r="G20" i="13"/>
  <c r="H20" i="13"/>
  <c r="I20" i="13"/>
  <c r="J20" i="13"/>
  <c r="K20" i="13"/>
  <c r="C21" i="13"/>
  <c r="D21" i="13"/>
  <c r="E21" i="13"/>
  <c r="F21" i="13"/>
  <c r="G21" i="13"/>
  <c r="H21" i="13"/>
  <c r="I21" i="13"/>
  <c r="J21" i="13"/>
  <c r="K21" i="13"/>
  <c r="C22" i="13"/>
  <c r="D22" i="13"/>
  <c r="E22" i="13"/>
  <c r="F22" i="13"/>
  <c r="G22" i="13"/>
  <c r="H22" i="13"/>
  <c r="I22" i="13"/>
  <c r="J22" i="13"/>
  <c r="K22" i="13"/>
  <c r="C23" i="13"/>
  <c r="D23" i="13"/>
  <c r="E23" i="13"/>
  <c r="F23" i="13"/>
  <c r="G23" i="13"/>
  <c r="H23" i="13"/>
  <c r="I23" i="13"/>
  <c r="J23" i="13"/>
  <c r="K23" i="13"/>
  <c r="C24" i="13"/>
  <c r="D24" i="13"/>
  <c r="E24" i="13"/>
  <c r="F24" i="13"/>
  <c r="G24" i="13"/>
  <c r="H24" i="13"/>
  <c r="I24" i="13"/>
  <c r="J24" i="13"/>
  <c r="K24" i="13"/>
  <c r="C25" i="13"/>
  <c r="D25" i="13"/>
  <c r="E25" i="13"/>
  <c r="F25" i="13"/>
  <c r="G25" i="13"/>
  <c r="H25" i="13"/>
  <c r="I25" i="13"/>
  <c r="J25" i="13"/>
  <c r="K25" i="13"/>
  <c r="C26" i="13"/>
  <c r="D26" i="13"/>
  <c r="E26" i="13"/>
  <c r="F26" i="13"/>
  <c r="G26" i="13"/>
  <c r="H26" i="13"/>
  <c r="I26" i="13"/>
  <c r="J26" i="13"/>
  <c r="K26" i="13"/>
  <c r="C27" i="13"/>
  <c r="D27" i="13"/>
  <c r="E27" i="13"/>
  <c r="F27" i="13"/>
  <c r="G27" i="13"/>
  <c r="H27" i="13"/>
  <c r="I27" i="13"/>
  <c r="J27" i="13"/>
  <c r="K27" i="13"/>
  <c r="C28" i="13"/>
  <c r="D28" i="13"/>
  <c r="E28" i="13"/>
  <c r="F28" i="13"/>
  <c r="G28" i="13"/>
  <c r="H28" i="13"/>
  <c r="I28" i="13"/>
  <c r="J28" i="13"/>
  <c r="K28" i="13"/>
  <c r="C29" i="13"/>
  <c r="D29" i="13"/>
  <c r="E29" i="13"/>
  <c r="F29" i="13"/>
  <c r="G29" i="13"/>
  <c r="H29" i="13"/>
  <c r="I29" i="13"/>
  <c r="J29" i="13"/>
  <c r="K29" i="13"/>
  <c r="C30" i="13"/>
  <c r="D30" i="13"/>
  <c r="E30" i="13"/>
  <c r="F30" i="13"/>
  <c r="G30" i="13"/>
  <c r="H30" i="13"/>
  <c r="I30" i="13"/>
  <c r="J30" i="13"/>
  <c r="K30" i="13"/>
  <c r="C31" i="13"/>
  <c r="D31" i="13"/>
  <c r="E31" i="13"/>
  <c r="F31" i="13"/>
  <c r="G31" i="13"/>
  <c r="H31" i="13"/>
  <c r="I31" i="13"/>
  <c r="J31" i="13"/>
  <c r="K31" i="13"/>
  <c r="C32" i="13"/>
  <c r="D32" i="13"/>
  <c r="E32" i="13"/>
  <c r="F32" i="13"/>
  <c r="G32" i="13"/>
  <c r="H32" i="13"/>
  <c r="I32" i="13"/>
  <c r="J32" i="13"/>
  <c r="K32" i="13"/>
  <c r="C33" i="13"/>
  <c r="D33" i="13"/>
  <c r="E33" i="13"/>
  <c r="F33" i="13"/>
  <c r="G33" i="13"/>
  <c r="H33" i="13"/>
  <c r="I33" i="13"/>
  <c r="J33" i="13"/>
  <c r="K33" i="13"/>
  <c r="C34" i="13"/>
  <c r="D34" i="13"/>
  <c r="E34" i="13"/>
  <c r="F34" i="13"/>
  <c r="G34" i="13"/>
  <c r="H34" i="13"/>
  <c r="I34" i="13"/>
  <c r="J34" i="13"/>
  <c r="K34" i="13"/>
  <c r="C35" i="13"/>
  <c r="D35" i="13"/>
  <c r="E35" i="13"/>
  <c r="F35" i="13"/>
  <c r="G35" i="13"/>
  <c r="H35" i="13"/>
  <c r="I35" i="13"/>
  <c r="J35" i="13"/>
  <c r="K35" i="13"/>
  <c r="C36" i="13"/>
  <c r="D36" i="13"/>
  <c r="E36" i="13"/>
  <c r="F36" i="13"/>
  <c r="G36" i="13"/>
  <c r="H36" i="13"/>
  <c r="I36" i="13"/>
  <c r="J36" i="13"/>
  <c r="K36" i="13"/>
  <c r="C37" i="13"/>
  <c r="D37" i="13"/>
  <c r="E37" i="13"/>
  <c r="F37" i="13"/>
  <c r="G37" i="13"/>
  <c r="H37" i="13"/>
  <c r="I37" i="13"/>
  <c r="J37" i="13"/>
  <c r="K37" i="13"/>
  <c r="C38" i="13"/>
  <c r="D38" i="13"/>
  <c r="E38" i="13"/>
  <c r="F38" i="13"/>
  <c r="G38" i="13"/>
  <c r="H38" i="13"/>
  <c r="I38" i="13"/>
  <c r="J38" i="13"/>
  <c r="K38" i="13"/>
  <c r="C39" i="13"/>
  <c r="D39" i="13"/>
  <c r="E39" i="13"/>
  <c r="F39" i="13"/>
  <c r="G39" i="13"/>
  <c r="H39" i="13"/>
  <c r="I39" i="13"/>
  <c r="J39" i="13"/>
  <c r="K39" i="13"/>
  <c r="C40" i="13"/>
  <c r="D40" i="13"/>
  <c r="E40" i="13"/>
  <c r="F40" i="13"/>
  <c r="G40" i="13"/>
  <c r="H40" i="13"/>
  <c r="I40" i="13"/>
  <c r="J40" i="13"/>
  <c r="K40" i="13"/>
  <c r="C41" i="13"/>
  <c r="D41" i="13"/>
  <c r="E41" i="13"/>
  <c r="F41" i="13"/>
  <c r="G41" i="13"/>
  <c r="H41" i="13"/>
  <c r="I41" i="13"/>
  <c r="J41" i="13"/>
  <c r="K41" i="13"/>
  <c r="C42" i="13"/>
  <c r="D42" i="13"/>
  <c r="E42" i="13"/>
  <c r="F42" i="13"/>
  <c r="G42" i="13"/>
  <c r="H42" i="13"/>
  <c r="I42" i="13"/>
  <c r="J42" i="13"/>
  <c r="K42" i="13"/>
  <c r="C43" i="13"/>
  <c r="D43" i="13"/>
  <c r="E43" i="13"/>
  <c r="F43" i="13"/>
  <c r="G43" i="13"/>
  <c r="H43" i="13"/>
  <c r="I43" i="13"/>
  <c r="J43" i="13"/>
  <c r="K43" i="13"/>
  <c r="C44" i="13"/>
  <c r="D44" i="13"/>
  <c r="E44" i="13"/>
  <c r="F44" i="13"/>
  <c r="G44" i="13"/>
  <c r="H44" i="13"/>
  <c r="I44" i="13"/>
  <c r="J44" i="13"/>
  <c r="K44" i="13"/>
  <c r="C45" i="13"/>
  <c r="D45" i="13"/>
  <c r="E45" i="13"/>
  <c r="F45" i="13"/>
  <c r="G45" i="13"/>
  <c r="H45" i="13"/>
  <c r="I45" i="13"/>
  <c r="J45" i="13"/>
  <c r="K45" i="13"/>
  <c r="C46" i="13"/>
  <c r="D46" i="13"/>
  <c r="E46" i="13"/>
  <c r="F46" i="13"/>
  <c r="G46" i="13"/>
  <c r="H46" i="13"/>
  <c r="I46" i="13"/>
  <c r="J46" i="13"/>
  <c r="K46" i="13"/>
  <c r="C47" i="13"/>
  <c r="D47" i="13"/>
  <c r="E47" i="13"/>
  <c r="F47" i="13"/>
  <c r="G47" i="13"/>
  <c r="H47" i="13"/>
  <c r="I47" i="13"/>
  <c r="J47" i="13"/>
  <c r="K47" i="13"/>
  <c r="C48" i="13"/>
  <c r="D48" i="13"/>
  <c r="E48" i="13"/>
  <c r="F48" i="13"/>
  <c r="G48" i="13"/>
  <c r="H48" i="13"/>
  <c r="I48" i="13"/>
  <c r="J48" i="13"/>
  <c r="K48" i="13"/>
  <c r="C49" i="13"/>
  <c r="D49" i="13"/>
  <c r="E49" i="13"/>
  <c r="F49" i="13"/>
  <c r="G49" i="13"/>
  <c r="H49" i="13"/>
  <c r="I49" i="13"/>
  <c r="J49" i="13"/>
  <c r="K49" i="13"/>
  <c r="C50" i="13"/>
  <c r="D50" i="13"/>
  <c r="E50" i="13"/>
  <c r="F50" i="13"/>
  <c r="G50" i="13"/>
  <c r="H50" i="13"/>
  <c r="I50" i="13"/>
  <c r="J50" i="13"/>
  <c r="K50" i="13"/>
  <c r="C51" i="13"/>
  <c r="D51" i="13"/>
  <c r="E51" i="13"/>
  <c r="F51" i="13"/>
  <c r="G51" i="13"/>
  <c r="H51" i="13"/>
  <c r="I51" i="13"/>
  <c r="J51" i="13"/>
  <c r="K51" i="13"/>
  <c r="C52" i="13"/>
  <c r="D52" i="13"/>
  <c r="E52" i="13"/>
  <c r="F52" i="13"/>
  <c r="G52" i="13"/>
  <c r="H52" i="13"/>
  <c r="I52" i="13"/>
  <c r="J52" i="13"/>
  <c r="K52" i="13"/>
  <c r="C53" i="13"/>
  <c r="D53" i="13"/>
  <c r="E53" i="13"/>
  <c r="F53" i="13"/>
  <c r="G53" i="13"/>
  <c r="H53" i="13"/>
  <c r="I53" i="13"/>
  <c r="J53" i="13"/>
  <c r="K53" i="13"/>
  <c r="C54" i="13"/>
  <c r="D54" i="13"/>
  <c r="E54" i="13"/>
  <c r="F54" i="13"/>
  <c r="G54" i="13"/>
  <c r="H54" i="13"/>
  <c r="I54" i="13"/>
  <c r="J54" i="13"/>
  <c r="K54" i="13"/>
  <c r="AA37" i="13" l="1"/>
  <c r="AA35" i="13"/>
  <c r="AA54" i="13"/>
  <c r="AA52" i="13"/>
  <c r="AA50" i="13"/>
  <c r="AA48" i="13"/>
  <c r="AA46" i="13"/>
  <c r="AA44" i="13"/>
  <c r="AA42" i="13"/>
  <c r="AA40" i="13"/>
  <c r="AA38" i="13"/>
  <c r="AA36" i="13"/>
  <c r="AA53" i="13"/>
  <c r="AA51" i="13"/>
  <c r="AA49" i="13"/>
  <c r="AA47" i="13"/>
  <c r="AA45" i="13"/>
  <c r="AA43" i="13"/>
  <c r="AA41" i="13"/>
  <c r="AA39" i="13"/>
  <c r="B67" i="3"/>
  <c r="B119" i="3" s="1"/>
  <c r="B171" i="3" s="1"/>
  <c r="B223" i="3" s="1"/>
  <c r="B275" i="3" s="1"/>
  <c r="B327" i="3" s="1"/>
  <c r="B379" i="3" s="1"/>
  <c r="B431" i="3" s="1"/>
  <c r="B483" i="3" s="1"/>
  <c r="B63" i="3"/>
  <c r="B115" i="3" s="1"/>
  <c r="B167" i="3" s="1"/>
  <c r="B219" i="3" s="1"/>
  <c r="B271" i="3" s="1"/>
  <c r="B323" i="3" s="1"/>
  <c r="B375" i="3" s="1"/>
  <c r="B427" i="3" s="1"/>
  <c r="B479" i="3" s="1"/>
  <c r="B66" i="3"/>
  <c r="B118" i="3" s="1"/>
  <c r="B170" i="3" s="1"/>
  <c r="B222" i="3" s="1"/>
  <c r="B274" i="3" s="1"/>
  <c r="B326" i="3" s="1"/>
  <c r="B378" i="3" s="1"/>
  <c r="B430" i="3" s="1"/>
  <c r="B482" i="3" s="1"/>
  <c r="B62" i="3"/>
  <c r="B114" i="3" s="1"/>
  <c r="B166" i="3" s="1"/>
  <c r="B218" i="3" s="1"/>
  <c r="B270" i="3" s="1"/>
  <c r="B322" i="3" s="1"/>
  <c r="B374" i="3" s="1"/>
  <c r="B426" i="3" s="1"/>
  <c r="B478" i="3" s="1"/>
  <c r="B65" i="3"/>
  <c r="B117" i="3" s="1"/>
  <c r="B169" i="3" s="1"/>
  <c r="B221" i="3" s="1"/>
  <c r="B273" i="3" s="1"/>
  <c r="B325" i="3" s="1"/>
  <c r="B377" i="3" s="1"/>
  <c r="B429" i="3" s="1"/>
  <c r="B481" i="3" s="1"/>
  <c r="B61" i="3"/>
  <c r="B113" i="3" s="1"/>
  <c r="B165" i="3" s="1"/>
  <c r="B217" i="3" s="1"/>
  <c r="B269" i="3" s="1"/>
  <c r="B321" i="3" s="1"/>
  <c r="B373" i="3" s="1"/>
  <c r="B425" i="3" s="1"/>
  <c r="B477" i="3" s="1"/>
  <c r="B64" i="3"/>
  <c r="B116" i="3" s="1"/>
  <c r="B168" i="3" s="1"/>
  <c r="B220" i="3" s="1"/>
  <c r="B272" i="3" s="1"/>
  <c r="B324" i="3" s="1"/>
  <c r="B376" i="3" s="1"/>
  <c r="B428" i="3" s="1"/>
  <c r="B480" i="3" s="1"/>
  <c r="B60" i="3"/>
  <c r="B112" i="3" s="1"/>
  <c r="B164" i="3" s="1"/>
  <c r="B216" i="3" s="1"/>
  <c r="B268" i="3" s="1"/>
  <c r="B320" i="3" s="1"/>
  <c r="B372" i="3" s="1"/>
  <c r="B424" i="3" s="1"/>
  <c r="B476" i="3" s="1"/>
  <c r="B59" i="3"/>
  <c r="B111" i="3" s="1"/>
  <c r="B163" i="3" s="1"/>
  <c r="B215" i="3" s="1"/>
  <c r="B267" i="3" s="1"/>
  <c r="B319" i="3" s="1"/>
  <c r="B371" i="3" s="1"/>
  <c r="B423" i="3" s="1"/>
  <c r="B475" i="3" s="1"/>
  <c r="B58" i="3"/>
  <c r="B110" i="3" s="1"/>
  <c r="B162" i="3" s="1"/>
  <c r="B214" i="3" s="1"/>
  <c r="B266" i="3" s="1"/>
  <c r="B318" i="3" s="1"/>
  <c r="B370" i="3" s="1"/>
  <c r="B422" i="3" s="1"/>
  <c r="B474" i="3" s="1"/>
  <c r="AA33" i="13"/>
  <c r="AA31" i="13"/>
  <c r="AA29" i="13"/>
  <c r="AA27" i="13"/>
  <c r="AA25" i="13"/>
  <c r="AA23" i="13"/>
  <c r="AA21" i="13"/>
  <c r="AA19" i="13"/>
  <c r="AA15" i="13"/>
  <c r="AA11" i="13"/>
  <c r="AA34" i="13"/>
  <c r="AA32" i="13"/>
  <c r="AA30" i="13"/>
  <c r="AA28" i="13"/>
  <c r="AA26" i="13"/>
  <c r="AA24" i="13"/>
  <c r="AA22" i="13"/>
  <c r="AA20" i="13"/>
  <c r="AA18" i="13"/>
  <c r="AA14" i="13"/>
  <c r="B57" i="3"/>
  <c r="B109" i="3" s="1"/>
  <c r="B161" i="3" s="1"/>
  <c r="B213" i="3" s="1"/>
  <c r="B265" i="3" s="1"/>
  <c r="B317" i="3" s="1"/>
  <c r="B369" i="3" s="1"/>
  <c r="B421" i="3" s="1"/>
  <c r="B473" i="3" s="1"/>
  <c r="B56" i="3"/>
  <c r="B108" i="3" s="1"/>
  <c r="B160" i="3" s="1"/>
  <c r="B212" i="3" s="1"/>
  <c r="B264" i="3" s="1"/>
  <c r="B316" i="3" s="1"/>
  <c r="B368" i="3" s="1"/>
  <c r="B420" i="3" s="1"/>
  <c r="B472" i="3" s="1"/>
  <c r="AA17" i="13"/>
  <c r="AA16" i="13"/>
  <c r="AA9" i="13"/>
  <c r="AA12" i="13"/>
  <c r="AA10" i="13"/>
  <c r="AA8" i="13"/>
  <c r="AA7" i="13"/>
  <c r="AA13" i="13"/>
  <c r="AA5" i="13"/>
  <c r="AA6" i="13"/>
  <c r="B3" i="19" l="1"/>
  <c r="AA56" i="19"/>
  <c r="AA57" i="19"/>
  <c r="AD57" i="19" s="1"/>
  <c r="AA58" i="19"/>
  <c r="AD58" i="19" s="1"/>
  <c r="AA109" i="19"/>
  <c r="AD109" i="19" s="1"/>
  <c r="AA110" i="19"/>
  <c r="AD110" i="19" s="1"/>
  <c r="AA111" i="19"/>
  <c r="AD111" i="19" s="1"/>
  <c r="AA162" i="19"/>
  <c r="AD162" i="19" s="1"/>
  <c r="AA163" i="19"/>
  <c r="AD163" i="19" s="1"/>
  <c r="AA164" i="19"/>
  <c r="AD164" i="19" s="1"/>
  <c r="I59" i="19"/>
  <c r="I60" i="19"/>
  <c r="I61" i="19"/>
  <c r="Y529" i="13" s="1"/>
  <c r="I62" i="19"/>
  <c r="I63" i="19"/>
  <c r="I64" i="19"/>
  <c r="I65" i="19"/>
  <c r="Y533" i="13" s="1"/>
  <c r="I66" i="19"/>
  <c r="Y534" i="13" s="1"/>
  <c r="I67" i="19"/>
  <c r="I68" i="19"/>
  <c r="I69" i="19"/>
  <c r="Y537" i="13" s="1"/>
  <c r="I70" i="19"/>
  <c r="Y538" i="13" s="1"/>
  <c r="I71" i="19"/>
  <c r="Y539" i="13" s="1"/>
  <c r="I72" i="19"/>
  <c r="I73" i="19"/>
  <c r="I74" i="19"/>
  <c r="I75" i="19"/>
  <c r="I76" i="19"/>
  <c r="I77" i="19"/>
  <c r="Y545" i="13" s="1"/>
  <c r="I78" i="19"/>
  <c r="I79" i="19"/>
  <c r="I80" i="19"/>
  <c r="I81" i="19"/>
  <c r="Y549" i="13" s="1"/>
  <c r="I82" i="19"/>
  <c r="Y550" i="13" s="1"/>
  <c r="I83" i="19"/>
  <c r="I84" i="19"/>
  <c r="I85" i="19"/>
  <c r="Y553" i="13" s="1"/>
  <c r="I86" i="19"/>
  <c r="Y554" i="13" s="1"/>
  <c r="I87" i="19"/>
  <c r="Y555" i="13" s="1"/>
  <c r="I88" i="19"/>
  <c r="I89" i="19"/>
  <c r="I90" i="19"/>
  <c r="I91" i="19"/>
  <c r="I92" i="19"/>
  <c r="I93" i="19"/>
  <c r="Y561" i="13" s="1"/>
  <c r="I94" i="19"/>
  <c r="I95" i="19"/>
  <c r="I96" i="19"/>
  <c r="I97" i="19"/>
  <c r="Y565" i="13" s="1"/>
  <c r="I98" i="19"/>
  <c r="Y566" i="13" s="1"/>
  <c r="I99" i="19"/>
  <c r="I100" i="19"/>
  <c r="I101" i="19"/>
  <c r="Y569" i="13" s="1"/>
  <c r="I102" i="19"/>
  <c r="Y570" i="13" s="1"/>
  <c r="I103" i="19"/>
  <c r="Y571" i="13" s="1"/>
  <c r="I104" i="19"/>
  <c r="I105" i="19"/>
  <c r="I106" i="19"/>
  <c r="I107" i="19"/>
  <c r="I108" i="19"/>
  <c r="I112" i="19"/>
  <c r="I113" i="19"/>
  <c r="I114" i="19"/>
  <c r="I115" i="19"/>
  <c r="Y583" i="13" s="1"/>
  <c r="I116" i="19"/>
  <c r="I117" i="19"/>
  <c r="Y585" i="13" s="1"/>
  <c r="I118" i="19"/>
  <c r="I119" i="19"/>
  <c r="Y587" i="13" s="1"/>
  <c r="I120" i="19"/>
  <c r="I121" i="19"/>
  <c r="Y589" i="13" s="1"/>
  <c r="I122" i="19"/>
  <c r="Y590" i="13" s="1"/>
  <c r="I123" i="19"/>
  <c r="Y591" i="13" s="1"/>
  <c r="I124" i="19"/>
  <c r="I125" i="19"/>
  <c r="I126" i="19"/>
  <c r="I127" i="19"/>
  <c r="Y595" i="13" s="1"/>
  <c r="I128" i="19"/>
  <c r="I129" i="19"/>
  <c r="I130" i="19"/>
  <c r="I131" i="19"/>
  <c r="Y599" i="13" s="1"/>
  <c r="I132" i="19"/>
  <c r="I133" i="19"/>
  <c r="Y601" i="13" s="1"/>
  <c r="I134" i="19"/>
  <c r="I135" i="19"/>
  <c r="Y603" i="13" s="1"/>
  <c r="I136" i="19"/>
  <c r="I137" i="19"/>
  <c r="Y605" i="13" s="1"/>
  <c r="I138" i="19"/>
  <c r="Y606" i="13" s="1"/>
  <c r="I139" i="19"/>
  <c r="Y607" i="13" s="1"/>
  <c r="I140" i="19"/>
  <c r="I141" i="19"/>
  <c r="I142" i="19"/>
  <c r="I143" i="19"/>
  <c r="Y611" i="13" s="1"/>
  <c r="I144" i="19"/>
  <c r="I145" i="19"/>
  <c r="I146" i="19"/>
  <c r="I147" i="19"/>
  <c r="Y615" i="13" s="1"/>
  <c r="I148" i="19"/>
  <c r="I149" i="19"/>
  <c r="Y617" i="13" s="1"/>
  <c r="I150" i="19"/>
  <c r="I151" i="19"/>
  <c r="Y619" i="13" s="1"/>
  <c r="I152" i="19"/>
  <c r="I153" i="19"/>
  <c r="Y621" i="13" s="1"/>
  <c r="I154" i="19"/>
  <c r="Y622" i="13" s="1"/>
  <c r="I155" i="19"/>
  <c r="Y623" i="13" s="1"/>
  <c r="I156" i="19"/>
  <c r="I157" i="19"/>
  <c r="I158" i="19"/>
  <c r="I159" i="19"/>
  <c r="Y627" i="13" s="1"/>
  <c r="I160" i="19"/>
  <c r="I161" i="19"/>
  <c r="D164" i="19"/>
  <c r="I165" i="19"/>
  <c r="Y633" i="13" s="1"/>
  <c r="I166" i="19"/>
  <c r="I167" i="19"/>
  <c r="I168" i="19"/>
  <c r="I169" i="19"/>
  <c r="Y637" i="13" s="1"/>
  <c r="I170" i="19"/>
  <c r="Y638" i="13" s="1"/>
  <c r="I171" i="19"/>
  <c r="I172" i="19"/>
  <c r="I173" i="19"/>
  <c r="Y641" i="13" s="1"/>
  <c r="I174" i="19"/>
  <c r="Y642" i="13" s="1"/>
  <c r="I175" i="19"/>
  <c r="Y643" i="13" s="1"/>
  <c r="I176" i="19"/>
  <c r="I177" i="19"/>
  <c r="Y645" i="13" s="1"/>
  <c r="I178" i="19"/>
  <c r="Y646" i="13" s="1"/>
  <c r="I179" i="19"/>
  <c r="Y647" i="13" s="1"/>
  <c r="I180" i="19"/>
  <c r="I181" i="19"/>
  <c r="Y649" i="13" s="1"/>
  <c r="I182" i="19"/>
  <c r="I183" i="19"/>
  <c r="I184" i="19"/>
  <c r="I185" i="19"/>
  <c r="Y653" i="13" s="1"/>
  <c r="I186" i="19"/>
  <c r="Y654" i="13" s="1"/>
  <c r="I187" i="19"/>
  <c r="I188" i="19"/>
  <c r="I189" i="19"/>
  <c r="Y657" i="13" s="1"/>
  <c r="I190" i="19"/>
  <c r="Y658" i="13" s="1"/>
  <c r="I191" i="19"/>
  <c r="Y659" i="13" s="1"/>
  <c r="I192" i="19"/>
  <c r="I193" i="19"/>
  <c r="Y661" i="13" s="1"/>
  <c r="I194" i="19"/>
  <c r="Y662" i="13" s="1"/>
  <c r="I195" i="19"/>
  <c r="Y663" i="13" s="1"/>
  <c r="I196" i="19"/>
  <c r="I197" i="19"/>
  <c r="Y665" i="13" s="1"/>
  <c r="I198" i="19"/>
  <c r="I199" i="19"/>
  <c r="I200" i="19"/>
  <c r="I201" i="19"/>
  <c r="Y669" i="13" s="1"/>
  <c r="I202" i="19"/>
  <c r="Y670" i="13" s="1"/>
  <c r="I203" i="19"/>
  <c r="I204" i="19"/>
  <c r="I205" i="19"/>
  <c r="Y673" i="13" s="1"/>
  <c r="I206" i="19"/>
  <c r="Y674" i="13" s="1"/>
  <c r="I207" i="19"/>
  <c r="Y675" i="13" s="1"/>
  <c r="I208" i="19"/>
  <c r="I209" i="19"/>
  <c r="Y677" i="13" s="1"/>
  <c r="I210" i="19"/>
  <c r="Y678" i="13" s="1"/>
  <c r="I211" i="19"/>
  <c r="Y679" i="13" s="1"/>
  <c r="I212" i="19"/>
  <c r="I213" i="19"/>
  <c r="Y681" i="13" s="1"/>
  <c r="I214" i="19"/>
  <c r="D58" i="19"/>
  <c r="D66" i="19"/>
  <c r="D70" i="19"/>
  <c r="D71" i="19"/>
  <c r="D77" i="19"/>
  <c r="D82" i="19"/>
  <c r="D86" i="19"/>
  <c r="D87" i="19"/>
  <c r="D98" i="19"/>
  <c r="D102" i="19"/>
  <c r="D103" i="19"/>
  <c r="D111" i="19"/>
  <c r="D115" i="19"/>
  <c r="D117" i="19"/>
  <c r="D119" i="19"/>
  <c r="D121" i="19"/>
  <c r="D122" i="19"/>
  <c r="D123" i="19"/>
  <c r="D127" i="19"/>
  <c r="D131" i="19"/>
  <c r="D133" i="19"/>
  <c r="D135" i="19"/>
  <c r="D137" i="19"/>
  <c r="D138" i="19"/>
  <c r="D139" i="19"/>
  <c r="D143" i="19"/>
  <c r="D147" i="19"/>
  <c r="D149" i="19"/>
  <c r="D151" i="19"/>
  <c r="D153" i="19"/>
  <c r="D154" i="19"/>
  <c r="D155" i="19"/>
  <c r="D159" i="19"/>
  <c r="D162" i="19"/>
  <c r="D163" i="19"/>
  <c r="D165" i="19"/>
  <c r="D169" i="19"/>
  <c r="D173" i="19"/>
  <c r="D174" i="19"/>
  <c r="D175" i="19"/>
  <c r="D177" i="19"/>
  <c r="D179" i="19"/>
  <c r="D181" i="19"/>
  <c r="D185" i="19"/>
  <c r="D189" i="19"/>
  <c r="D191" i="19"/>
  <c r="D193" i="19"/>
  <c r="D194" i="19"/>
  <c r="D195" i="19"/>
  <c r="D197" i="19"/>
  <c r="D201" i="19"/>
  <c r="D202" i="19"/>
  <c r="D205" i="19"/>
  <c r="D207" i="19"/>
  <c r="D209" i="19"/>
  <c r="D211" i="19"/>
  <c r="D213" i="19"/>
  <c r="AH53" i="19"/>
  <c r="AH52" i="19"/>
  <c r="AH51" i="19"/>
  <c r="AH50" i="19"/>
  <c r="AH49" i="19"/>
  <c r="AH48" i="19"/>
  <c r="AH47" i="19"/>
  <c r="AH46" i="19"/>
  <c r="AH45" i="19"/>
  <c r="AH44" i="19"/>
  <c r="AH43" i="19"/>
  <c r="AH42" i="19"/>
  <c r="AH41" i="19"/>
  <c r="AH40" i="19"/>
  <c r="AH39" i="19"/>
  <c r="AH38" i="19"/>
  <c r="AH37" i="19"/>
  <c r="AH36" i="19"/>
  <c r="AH35" i="19"/>
  <c r="AH34" i="19"/>
  <c r="AH33" i="19"/>
  <c r="AH32" i="19"/>
  <c r="AH31" i="19"/>
  <c r="AH30" i="19"/>
  <c r="AH29" i="19"/>
  <c r="AH28" i="19"/>
  <c r="AH27" i="19"/>
  <c r="AH26" i="19"/>
  <c r="AH25" i="19"/>
  <c r="AH24" i="19"/>
  <c r="AH23" i="19"/>
  <c r="AH22" i="19"/>
  <c r="AH21" i="19"/>
  <c r="AH20" i="19"/>
  <c r="AH19" i="19"/>
  <c r="AH18" i="19"/>
  <c r="AH17" i="19"/>
  <c r="AH16" i="19"/>
  <c r="AH15" i="19"/>
  <c r="AH14" i="19"/>
  <c r="AH13" i="19"/>
  <c r="AH12" i="19"/>
  <c r="AH11" i="19"/>
  <c r="AH10" i="19"/>
  <c r="AH9" i="19"/>
  <c r="AH8" i="19"/>
  <c r="AH7" i="19"/>
  <c r="AH6" i="19"/>
  <c r="AH5" i="19"/>
  <c r="AH4" i="19"/>
  <c r="B471" i="3"/>
  <c r="B419" i="3"/>
  <c r="B367" i="3"/>
  <c r="B315" i="3"/>
  <c r="B263" i="3"/>
  <c r="B211" i="3"/>
  <c r="B159" i="3"/>
  <c r="B107" i="3"/>
  <c r="B55" i="3"/>
  <c r="B3" i="3"/>
  <c r="D5" i="3"/>
  <c r="D6" i="3"/>
  <c r="D7" i="3"/>
  <c r="D8" i="3"/>
  <c r="D9" i="3"/>
  <c r="AD10" i="3"/>
  <c r="D10" i="3" s="1"/>
  <c r="AD11" i="3"/>
  <c r="D11" i="3" s="1"/>
  <c r="AD12" i="3"/>
  <c r="D12" i="3" s="1"/>
  <c r="AD13" i="3"/>
  <c r="D13" i="3" s="1"/>
  <c r="AD14" i="3"/>
  <c r="D14" i="3" s="1"/>
  <c r="AD15" i="3"/>
  <c r="D15" i="3" s="1"/>
  <c r="AD16" i="3"/>
  <c r="D16" i="3" s="1"/>
  <c r="AD17" i="3"/>
  <c r="D17" i="3" s="1"/>
  <c r="AD18" i="3"/>
  <c r="D18" i="3" s="1"/>
  <c r="AD19" i="3"/>
  <c r="D19" i="3" s="1"/>
  <c r="AD20" i="3"/>
  <c r="D20" i="3" s="1"/>
  <c r="AD21" i="3"/>
  <c r="D21" i="3" s="1"/>
  <c r="AD22" i="3"/>
  <c r="D22" i="3" s="1"/>
  <c r="AD23" i="3"/>
  <c r="D23" i="3" s="1"/>
  <c r="AD24" i="3"/>
  <c r="D24" i="3" s="1"/>
  <c r="AD25" i="3"/>
  <c r="D25" i="3" s="1"/>
  <c r="AD26" i="3"/>
  <c r="D26" i="3" s="1"/>
  <c r="AD27" i="3"/>
  <c r="D27" i="3" s="1"/>
  <c r="AD28" i="3"/>
  <c r="D28" i="3" s="1"/>
  <c r="AD29" i="3"/>
  <c r="D29" i="3" s="1"/>
  <c r="AD30" i="3"/>
  <c r="D30" i="3" s="1"/>
  <c r="AD31" i="3"/>
  <c r="D31" i="3" s="1"/>
  <c r="AD32" i="3"/>
  <c r="D32" i="3" s="1"/>
  <c r="AD33" i="3"/>
  <c r="D33" i="3" s="1"/>
  <c r="AD34" i="3"/>
  <c r="D34" i="3" s="1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AD54" i="3"/>
  <c r="AD56" i="3"/>
  <c r="D56" i="3" s="1"/>
  <c r="AD57" i="3"/>
  <c r="AD58" i="3"/>
  <c r="D58" i="3" s="1"/>
  <c r="AD59" i="3"/>
  <c r="D59" i="3" s="1"/>
  <c r="AD60" i="3"/>
  <c r="D60" i="3" s="1"/>
  <c r="AD61" i="3"/>
  <c r="D61" i="3" s="1"/>
  <c r="AD62" i="3"/>
  <c r="D62" i="3" s="1"/>
  <c r="AD63" i="3"/>
  <c r="D63" i="3" s="1"/>
  <c r="AD64" i="3"/>
  <c r="D64" i="3" s="1"/>
  <c r="AD65" i="3"/>
  <c r="D65" i="3" s="1"/>
  <c r="AD66" i="3"/>
  <c r="D66" i="3" s="1"/>
  <c r="AD67" i="3"/>
  <c r="D67" i="3" s="1"/>
  <c r="AD68" i="3"/>
  <c r="D68" i="3" s="1"/>
  <c r="AD69" i="3"/>
  <c r="D69" i="3" s="1"/>
  <c r="AD70" i="3"/>
  <c r="D70" i="3" s="1"/>
  <c r="AD71" i="3"/>
  <c r="D71" i="3" s="1"/>
  <c r="AD72" i="3"/>
  <c r="D72" i="3" s="1"/>
  <c r="AD73" i="3"/>
  <c r="D73" i="3" s="1"/>
  <c r="AD74" i="3"/>
  <c r="D74" i="3" s="1"/>
  <c r="AD75" i="3"/>
  <c r="D75" i="3" s="1"/>
  <c r="AD76" i="3"/>
  <c r="D76" i="3" s="1"/>
  <c r="AD77" i="3"/>
  <c r="D77" i="3" s="1"/>
  <c r="AD78" i="3"/>
  <c r="D78" i="3" s="1"/>
  <c r="AD79" i="3"/>
  <c r="D79" i="3" s="1"/>
  <c r="AD80" i="3"/>
  <c r="D80" i="3" s="1"/>
  <c r="AD81" i="3"/>
  <c r="D81" i="3" s="1"/>
  <c r="AD82" i="3"/>
  <c r="D82" i="3" s="1"/>
  <c r="AD83" i="3"/>
  <c r="D83" i="3" s="1"/>
  <c r="AD84" i="3"/>
  <c r="D84" i="3" s="1"/>
  <c r="AD85" i="3"/>
  <c r="D85" i="3" s="1"/>
  <c r="AD86" i="3"/>
  <c r="D86" i="3" s="1"/>
  <c r="AD87" i="3"/>
  <c r="D87" i="3" s="1"/>
  <c r="AD88" i="3"/>
  <c r="D88" i="3" s="1"/>
  <c r="AD89" i="3"/>
  <c r="D89" i="3" s="1"/>
  <c r="AD90" i="3"/>
  <c r="D90" i="3" s="1"/>
  <c r="AD91" i="3"/>
  <c r="D91" i="3" s="1"/>
  <c r="AD92" i="3"/>
  <c r="D92" i="3" s="1"/>
  <c r="AD93" i="3"/>
  <c r="D93" i="3" s="1"/>
  <c r="AD94" i="3"/>
  <c r="D94" i="3" s="1"/>
  <c r="AD95" i="3"/>
  <c r="D95" i="3" s="1"/>
  <c r="AD96" i="3"/>
  <c r="D96" i="3" s="1"/>
  <c r="AD97" i="3"/>
  <c r="D97" i="3" s="1"/>
  <c r="AD98" i="3"/>
  <c r="D98" i="3" s="1"/>
  <c r="AD99" i="3"/>
  <c r="D99" i="3" s="1"/>
  <c r="AD100" i="3"/>
  <c r="D100" i="3" s="1"/>
  <c r="AD101" i="3"/>
  <c r="D101" i="3" s="1"/>
  <c r="AD102" i="3"/>
  <c r="D102" i="3" s="1"/>
  <c r="AD103" i="3"/>
  <c r="D103" i="3" s="1"/>
  <c r="AD104" i="3"/>
  <c r="D104" i="3" s="1"/>
  <c r="AD105" i="3"/>
  <c r="D105" i="3" s="1"/>
  <c r="AD106" i="3"/>
  <c r="AD108" i="3"/>
  <c r="D108" i="3" s="1"/>
  <c r="AD109" i="3"/>
  <c r="D109" i="3" s="1"/>
  <c r="AD110" i="3"/>
  <c r="D110" i="3" s="1"/>
  <c r="AD111" i="3"/>
  <c r="D111" i="3" s="1"/>
  <c r="AD112" i="3"/>
  <c r="D112" i="3" s="1"/>
  <c r="AD113" i="3"/>
  <c r="D113" i="3" s="1"/>
  <c r="AD114" i="3"/>
  <c r="D114" i="3" s="1"/>
  <c r="AD115" i="3"/>
  <c r="D115" i="3" s="1"/>
  <c r="AD116" i="3"/>
  <c r="D116" i="3" s="1"/>
  <c r="AD117" i="3"/>
  <c r="D117" i="3" s="1"/>
  <c r="AD118" i="3"/>
  <c r="D118" i="3" s="1"/>
  <c r="AD119" i="3"/>
  <c r="D119" i="3" s="1"/>
  <c r="AD120" i="3"/>
  <c r="D120" i="3" s="1"/>
  <c r="AD121" i="3"/>
  <c r="D121" i="3" s="1"/>
  <c r="AD122" i="3"/>
  <c r="D122" i="3" s="1"/>
  <c r="AD123" i="3"/>
  <c r="D123" i="3" s="1"/>
  <c r="AD124" i="3"/>
  <c r="D124" i="3" s="1"/>
  <c r="AD125" i="3"/>
  <c r="D125" i="3" s="1"/>
  <c r="AD126" i="3"/>
  <c r="D126" i="3" s="1"/>
  <c r="AD127" i="3"/>
  <c r="D127" i="3" s="1"/>
  <c r="AD128" i="3"/>
  <c r="D128" i="3" s="1"/>
  <c r="AD129" i="3"/>
  <c r="D129" i="3" s="1"/>
  <c r="AD130" i="3"/>
  <c r="D130" i="3" s="1"/>
  <c r="AD131" i="3"/>
  <c r="D131" i="3" s="1"/>
  <c r="AD132" i="3"/>
  <c r="D132" i="3" s="1"/>
  <c r="AD133" i="3"/>
  <c r="D133" i="3" s="1"/>
  <c r="AD134" i="3"/>
  <c r="D134" i="3" s="1"/>
  <c r="AD135" i="3"/>
  <c r="D135" i="3" s="1"/>
  <c r="AD136" i="3"/>
  <c r="D136" i="3" s="1"/>
  <c r="AD137" i="3"/>
  <c r="D137" i="3" s="1"/>
  <c r="AD138" i="3"/>
  <c r="D138" i="3" s="1"/>
  <c r="AD139" i="3"/>
  <c r="D139" i="3" s="1"/>
  <c r="AD140" i="3"/>
  <c r="D140" i="3" s="1"/>
  <c r="AD141" i="3"/>
  <c r="D141" i="3" s="1"/>
  <c r="AD142" i="3"/>
  <c r="D142" i="3" s="1"/>
  <c r="AD143" i="3"/>
  <c r="D143" i="3" s="1"/>
  <c r="AD144" i="3"/>
  <c r="D144" i="3" s="1"/>
  <c r="AD145" i="3"/>
  <c r="D145" i="3" s="1"/>
  <c r="AD146" i="3"/>
  <c r="D146" i="3" s="1"/>
  <c r="AD147" i="3"/>
  <c r="D147" i="3" s="1"/>
  <c r="AD148" i="3"/>
  <c r="D148" i="3" s="1"/>
  <c r="AD149" i="3"/>
  <c r="D149" i="3" s="1"/>
  <c r="AD150" i="3"/>
  <c r="D150" i="3" s="1"/>
  <c r="AD151" i="3"/>
  <c r="D151" i="3" s="1"/>
  <c r="AD152" i="3"/>
  <c r="D152" i="3" s="1"/>
  <c r="AD153" i="3"/>
  <c r="D153" i="3" s="1"/>
  <c r="AD154" i="3"/>
  <c r="D154" i="3" s="1"/>
  <c r="AD155" i="3"/>
  <c r="D155" i="3" s="1"/>
  <c r="AD156" i="3"/>
  <c r="D156" i="3" s="1"/>
  <c r="AD157" i="3"/>
  <c r="D157" i="3" s="1"/>
  <c r="AD158" i="3"/>
  <c r="AD159" i="3"/>
  <c r="AD160" i="3"/>
  <c r="D160" i="3" s="1"/>
  <c r="AD161" i="3"/>
  <c r="D161" i="3" s="1"/>
  <c r="AD162" i="3"/>
  <c r="D162" i="3" s="1"/>
  <c r="AD163" i="3"/>
  <c r="D163" i="3" s="1"/>
  <c r="AD164" i="3"/>
  <c r="D164" i="3" s="1"/>
  <c r="AD165" i="3"/>
  <c r="D165" i="3" s="1"/>
  <c r="AD166" i="3"/>
  <c r="D166" i="3" s="1"/>
  <c r="AD167" i="3"/>
  <c r="D167" i="3" s="1"/>
  <c r="AD168" i="3"/>
  <c r="D168" i="3" s="1"/>
  <c r="AD169" i="3"/>
  <c r="D169" i="3" s="1"/>
  <c r="AD170" i="3"/>
  <c r="D170" i="3" s="1"/>
  <c r="AD171" i="3"/>
  <c r="D171" i="3" s="1"/>
  <c r="AD172" i="3"/>
  <c r="D172" i="3" s="1"/>
  <c r="AD173" i="3"/>
  <c r="D173" i="3" s="1"/>
  <c r="AD174" i="3"/>
  <c r="D174" i="3" s="1"/>
  <c r="AD175" i="3"/>
  <c r="D175" i="3" s="1"/>
  <c r="AD176" i="3"/>
  <c r="D176" i="3" s="1"/>
  <c r="AD177" i="3"/>
  <c r="D177" i="3" s="1"/>
  <c r="AD178" i="3"/>
  <c r="D178" i="3" s="1"/>
  <c r="AD179" i="3"/>
  <c r="D179" i="3" s="1"/>
  <c r="AD180" i="3"/>
  <c r="D180" i="3" s="1"/>
  <c r="AD181" i="3"/>
  <c r="D181" i="3" s="1"/>
  <c r="AD182" i="3"/>
  <c r="D182" i="3" s="1"/>
  <c r="AD183" i="3"/>
  <c r="D183" i="3" s="1"/>
  <c r="AD184" i="3"/>
  <c r="D184" i="3" s="1"/>
  <c r="AD185" i="3"/>
  <c r="D185" i="3" s="1"/>
  <c r="AD186" i="3"/>
  <c r="D186" i="3" s="1"/>
  <c r="AD187" i="3"/>
  <c r="D187" i="3" s="1"/>
  <c r="AD188" i="3"/>
  <c r="D188" i="3" s="1"/>
  <c r="AD189" i="3"/>
  <c r="D189" i="3" s="1"/>
  <c r="AD190" i="3"/>
  <c r="D190" i="3" s="1"/>
  <c r="AD191" i="3"/>
  <c r="D191" i="3" s="1"/>
  <c r="AD192" i="3"/>
  <c r="D192" i="3" s="1"/>
  <c r="AD193" i="3"/>
  <c r="D193" i="3" s="1"/>
  <c r="AD194" i="3"/>
  <c r="D194" i="3" s="1"/>
  <c r="AD195" i="3"/>
  <c r="D195" i="3" s="1"/>
  <c r="AD196" i="3"/>
  <c r="D196" i="3" s="1"/>
  <c r="AD197" i="3"/>
  <c r="D197" i="3" s="1"/>
  <c r="AD198" i="3"/>
  <c r="D198" i="3" s="1"/>
  <c r="AD199" i="3"/>
  <c r="D199" i="3" s="1"/>
  <c r="AD200" i="3"/>
  <c r="D200" i="3" s="1"/>
  <c r="AD201" i="3"/>
  <c r="D201" i="3" s="1"/>
  <c r="AD202" i="3"/>
  <c r="D202" i="3" s="1"/>
  <c r="AD203" i="3"/>
  <c r="D203" i="3" s="1"/>
  <c r="AD204" i="3"/>
  <c r="D204" i="3" s="1"/>
  <c r="AD205" i="3"/>
  <c r="D205" i="3" s="1"/>
  <c r="AD206" i="3"/>
  <c r="D206" i="3" s="1"/>
  <c r="AD207" i="3"/>
  <c r="D207" i="3" s="1"/>
  <c r="AD208" i="3"/>
  <c r="D208" i="3" s="1"/>
  <c r="AD209" i="3"/>
  <c r="D209" i="3" s="1"/>
  <c r="AD210" i="3"/>
  <c r="AD212" i="3"/>
  <c r="D212" i="3" s="1"/>
  <c r="AD213" i="3"/>
  <c r="D213" i="3" s="1"/>
  <c r="AD214" i="3"/>
  <c r="D214" i="3" s="1"/>
  <c r="AD215" i="3"/>
  <c r="D215" i="3" s="1"/>
  <c r="AD216" i="3"/>
  <c r="D216" i="3" s="1"/>
  <c r="AD217" i="3"/>
  <c r="D217" i="3" s="1"/>
  <c r="AD218" i="3"/>
  <c r="D218" i="3" s="1"/>
  <c r="AD219" i="3"/>
  <c r="D219" i="3" s="1"/>
  <c r="AD220" i="3"/>
  <c r="D220" i="3" s="1"/>
  <c r="AD221" i="3"/>
  <c r="D221" i="3" s="1"/>
  <c r="AD222" i="3"/>
  <c r="D222" i="3" s="1"/>
  <c r="AD223" i="3"/>
  <c r="D223" i="3" s="1"/>
  <c r="AD224" i="3"/>
  <c r="D224" i="3" s="1"/>
  <c r="AD225" i="3"/>
  <c r="D225" i="3" s="1"/>
  <c r="AD226" i="3"/>
  <c r="D226" i="3" s="1"/>
  <c r="AD227" i="3"/>
  <c r="D227" i="3" s="1"/>
  <c r="AD228" i="3"/>
  <c r="D228" i="3" s="1"/>
  <c r="AD229" i="3"/>
  <c r="D229" i="3" s="1"/>
  <c r="AD230" i="3"/>
  <c r="D230" i="3" s="1"/>
  <c r="AD231" i="3"/>
  <c r="D231" i="3" s="1"/>
  <c r="AD232" i="3"/>
  <c r="D232" i="3" s="1"/>
  <c r="AD233" i="3"/>
  <c r="D233" i="3" s="1"/>
  <c r="AD234" i="3"/>
  <c r="D234" i="3" s="1"/>
  <c r="AD235" i="3"/>
  <c r="D235" i="3" s="1"/>
  <c r="AD236" i="3"/>
  <c r="D236" i="3" s="1"/>
  <c r="AD237" i="3"/>
  <c r="D237" i="3" s="1"/>
  <c r="AD238" i="3"/>
  <c r="D238" i="3" s="1"/>
  <c r="AD239" i="3"/>
  <c r="D239" i="3" s="1"/>
  <c r="AD240" i="3"/>
  <c r="D240" i="3" s="1"/>
  <c r="AD241" i="3"/>
  <c r="D241" i="3" s="1"/>
  <c r="AD242" i="3"/>
  <c r="D242" i="3" s="1"/>
  <c r="AD243" i="3"/>
  <c r="D243" i="3" s="1"/>
  <c r="AD244" i="3"/>
  <c r="D244" i="3" s="1"/>
  <c r="AD245" i="3"/>
  <c r="D245" i="3" s="1"/>
  <c r="AD246" i="3"/>
  <c r="D246" i="3" s="1"/>
  <c r="AD247" i="3"/>
  <c r="D247" i="3" s="1"/>
  <c r="AD248" i="3"/>
  <c r="D248" i="3" s="1"/>
  <c r="AD249" i="3"/>
  <c r="D249" i="3" s="1"/>
  <c r="AD250" i="3"/>
  <c r="D250" i="3" s="1"/>
  <c r="AD251" i="3"/>
  <c r="D251" i="3" s="1"/>
  <c r="AD252" i="3"/>
  <c r="D252" i="3" s="1"/>
  <c r="AD253" i="3"/>
  <c r="D253" i="3" s="1"/>
  <c r="AD254" i="3"/>
  <c r="D254" i="3" s="1"/>
  <c r="AD255" i="3"/>
  <c r="D255" i="3" s="1"/>
  <c r="AD256" i="3"/>
  <c r="D256" i="3" s="1"/>
  <c r="AD257" i="3"/>
  <c r="D257" i="3" s="1"/>
  <c r="AD258" i="3"/>
  <c r="D258" i="3" s="1"/>
  <c r="AD259" i="3"/>
  <c r="D259" i="3" s="1"/>
  <c r="AD260" i="3"/>
  <c r="D260" i="3" s="1"/>
  <c r="AD261" i="3"/>
  <c r="D261" i="3" s="1"/>
  <c r="AD262" i="3"/>
  <c r="AD264" i="3"/>
  <c r="D264" i="3" s="1"/>
  <c r="AD265" i="3"/>
  <c r="D265" i="3" s="1"/>
  <c r="AD266" i="3"/>
  <c r="D266" i="3" s="1"/>
  <c r="AD267" i="3"/>
  <c r="D267" i="3" s="1"/>
  <c r="AD268" i="3"/>
  <c r="D268" i="3" s="1"/>
  <c r="AD269" i="3"/>
  <c r="D269" i="3" s="1"/>
  <c r="AD270" i="3"/>
  <c r="D270" i="3" s="1"/>
  <c r="AD271" i="3"/>
  <c r="D271" i="3" s="1"/>
  <c r="AD272" i="3"/>
  <c r="D272" i="3" s="1"/>
  <c r="AD273" i="3"/>
  <c r="D273" i="3" s="1"/>
  <c r="AD274" i="3"/>
  <c r="D274" i="3" s="1"/>
  <c r="AD275" i="3"/>
  <c r="D275" i="3" s="1"/>
  <c r="AD276" i="3"/>
  <c r="D276" i="3" s="1"/>
  <c r="AD277" i="3"/>
  <c r="D277" i="3" s="1"/>
  <c r="AD278" i="3"/>
  <c r="D278" i="3" s="1"/>
  <c r="AD279" i="3"/>
  <c r="D279" i="3" s="1"/>
  <c r="AD280" i="3"/>
  <c r="D280" i="3" s="1"/>
  <c r="AD281" i="3"/>
  <c r="D281" i="3" s="1"/>
  <c r="AD282" i="3"/>
  <c r="D282" i="3" s="1"/>
  <c r="AD283" i="3"/>
  <c r="D283" i="3" s="1"/>
  <c r="AD284" i="3"/>
  <c r="D284" i="3" s="1"/>
  <c r="AD285" i="3"/>
  <c r="D285" i="3" s="1"/>
  <c r="AD286" i="3"/>
  <c r="D286" i="3" s="1"/>
  <c r="AD287" i="3"/>
  <c r="D287" i="3" s="1"/>
  <c r="AD288" i="3"/>
  <c r="D288" i="3" s="1"/>
  <c r="AD289" i="3"/>
  <c r="D289" i="3" s="1"/>
  <c r="AD290" i="3"/>
  <c r="D290" i="3" s="1"/>
  <c r="AD291" i="3"/>
  <c r="D291" i="3" s="1"/>
  <c r="AD292" i="3"/>
  <c r="D292" i="3" s="1"/>
  <c r="AD293" i="3"/>
  <c r="D293" i="3" s="1"/>
  <c r="AD294" i="3"/>
  <c r="D294" i="3" s="1"/>
  <c r="AD295" i="3"/>
  <c r="D295" i="3" s="1"/>
  <c r="AD296" i="3"/>
  <c r="D296" i="3" s="1"/>
  <c r="AD297" i="3"/>
  <c r="D297" i="3" s="1"/>
  <c r="AD298" i="3"/>
  <c r="D298" i="3" s="1"/>
  <c r="AD299" i="3"/>
  <c r="D299" i="3" s="1"/>
  <c r="AD300" i="3"/>
  <c r="D300" i="3" s="1"/>
  <c r="AD301" i="3"/>
  <c r="D301" i="3" s="1"/>
  <c r="AD302" i="3"/>
  <c r="D302" i="3" s="1"/>
  <c r="AD303" i="3"/>
  <c r="D303" i="3" s="1"/>
  <c r="AD304" i="3"/>
  <c r="D304" i="3" s="1"/>
  <c r="AD305" i="3"/>
  <c r="D305" i="3" s="1"/>
  <c r="AD306" i="3"/>
  <c r="D306" i="3" s="1"/>
  <c r="AD307" i="3"/>
  <c r="D307" i="3" s="1"/>
  <c r="AD308" i="3"/>
  <c r="D308" i="3" s="1"/>
  <c r="AD309" i="3"/>
  <c r="D309" i="3" s="1"/>
  <c r="AD310" i="3"/>
  <c r="D310" i="3" s="1"/>
  <c r="AD311" i="3"/>
  <c r="D311" i="3" s="1"/>
  <c r="AD312" i="3"/>
  <c r="D312" i="3" s="1"/>
  <c r="AD313" i="3"/>
  <c r="D313" i="3" s="1"/>
  <c r="AD314" i="3"/>
  <c r="AD316" i="3"/>
  <c r="D316" i="3" s="1"/>
  <c r="AD317" i="3"/>
  <c r="D317" i="3" s="1"/>
  <c r="AD318" i="3"/>
  <c r="D318" i="3" s="1"/>
  <c r="AD319" i="3"/>
  <c r="D319" i="3" s="1"/>
  <c r="AD320" i="3"/>
  <c r="D320" i="3" s="1"/>
  <c r="AD321" i="3"/>
  <c r="D321" i="3" s="1"/>
  <c r="AD322" i="3"/>
  <c r="D322" i="3" s="1"/>
  <c r="AD323" i="3"/>
  <c r="D323" i="3" s="1"/>
  <c r="AD324" i="3"/>
  <c r="D324" i="3" s="1"/>
  <c r="AD325" i="3"/>
  <c r="D325" i="3" s="1"/>
  <c r="AD326" i="3"/>
  <c r="D326" i="3" s="1"/>
  <c r="AD327" i="3"/>
  <c r="D327" i="3" s="1"/>
  <c r="AD328" i="3"/>
  <c r="D328" i="3" s="1"/>
  <c r="AD329" i="3"/>
  <c r="D329" i="3" s="1"/>
  <c r="AD330" i="3"/>
  <c r="D330" i="3" s="1"/>
  <c r="AD331" i="3"/>
  <c r="D331" i="3" s="1"/>
  <c r="AD332" i="3"/>
  <c r="D332" i="3" s="1"/>
  <c r="AD333" i="3"/>
  <c r="D333" i="3" s="1"/>
  <c r="AD334" i="3"/>
  <c r="D334" i="3" s="1"/>
  <c r="AD335" i="3"/>
  <c r="D335" i="3" s="1"/>
  <c r="AD336" i="3"/>
  <c r="D336" i="3" s="1"/>
  <c r="AD337" i="3"/>
  <c r="D337" i="3" s="1"/>
  <c r="AD338" i="3"/>
  <c r="D338" i="3" s="1"/>
  <c r="AD339" i="3"/>
  <c r="D339" i="3" s="1"/>
  <c r="AD340" i="3"/>
  <c r="D340" i="3" s="1"/>
  <c r="AD341" i="3"/>
  <c r="D341" i="3" s="1"/>
  <c r="AD342" i="3"/>
  <c r="D342" i="3" s="1"/>
  <c r="AD343" i="3"/>
  <c r="D343" i="3" s="1"/>
  <c r="AD344" i="3"/>
  <c r="D344" i="3" s="1"/>
  <c r="AD345" i="3"/>
  <c r="D345" i="3" s="1"/>
  <c r="AD346" i="3"/>
  <c r="D346" i="3" s="1"/>
  <c r="AD347" i="3"/>
  <c r="D347" i="3" s="1"/>
  <c r="AD348" i="3"/>
  <c r="D348" i="3" s="1"/>
  <c r="AD349" i="3"/>
  <c r="D349" i="3" s="1"/>
  <c r="AD350" i="3"/>
  <c r="D350" i="3" s="1"/>
  <c r="AD351" i="3"/>
  <c r="D351" i="3" s="1"/>
  <c r="AD352" i="3"/>
  <c r="D352" i="3" s="1"/>
  <c r="AD353" i="3"/>
  <c r="D353" i="3" s="1"/>
  <c r="AD354" i="3"/>
  <c r="D354" i="3" s="1"/>
  <c r="AD355" i="3"/>
  <c r="D355" i="3" s="1"/>
  <c r="AD356" i="3"/>
  <c r="D356" i="3" s="1"/>
  <c r="AD357" i="3"/>
  <c r="D357" i="3" s="1"/>
  <c r="AD358" i="3"/>
  <c r="D358" i="3" s="1"/>
  <c r="AD359" i="3"/>
  <c r="D359" i="3" s="1"/>
  <c r="AD360" i="3"/>
  <c r="D360" i="3" s="1"/>
  <c r="AD361" i="3"/>
  <c r="D361" i="3" s="1"/>
  <c r="AD362" i="3"/>
  <c r="D362" i="3" s="1"/>
  <c r="AD363" i="3"/>
  <c r="D363" i="3" s="1"/>
  <c r="AD364" i="3"/>
  <c r="D364" i="3" s="1"/>
  <c r="AD365" i="3"/>
  <c r="D365" i="3" s="1"/>
  <c r="AD366" i="3"/>
  <c r="AD368" i="3"/>
  <c r="D368" i="3" s="1"/>
  <c r="AD369" i="3"/>
  <c r="D369" i="3" s="1"/>
  <c r="AD370" i="3"/>
  <c r="D370" i="3" s="1"/>
  <c r="AD371" i="3"/>
  <c r="D371" i="3" s="1"/>
  <c r="AD372" i="3"/>
  <c r="D372" i="3" s="1"/>
  <c r="AD373" i="3"/>
  <c r="D373" i="3" s="1"/>
  <c r="AD374" i="3"/>
  <c r="D374" i="3" s="1"/>
  <c r="AD375" i="3"/>
  <c r="D375" i="3" s="1"/>
  <c r="AD376" i="3"/>
  <c r="D376" i="3" s="1"/>
  <c r="AD377" i="3"/>
  <c r="D377" i="3" s="1"/>
  <c r="AD378" i="3"/>
  <c r="D378" i="3" s="1"/>
  <c r="AD379" i="3"/>
  <c r="D379" i="3" s="1"/>
  <c r="AD380" i="3"/>
  <c r="D380" i="3" s="1"/>
  <c r="AD381" i="3"/>
  <c r="D381" i="3" s="1"/>
  <c r="AD382" i="3"/>
  <c r="D382" i="3" s="1"/>
  <c r="AD383" i="3"/>
  <c r="D383" i="3" s="1"/>
  <c r="AD384" i="3"/>
  <c r="D384" i="3" s="1"/>
  <c r="AD385" i="3"/>
  <c r="D385" i="3" s="1"/>
  <c r="AD386" i="3"/>
  <c r="D386" i="3" s="1"/>
  <c r="AD387" i="3"/>
  <c r="D387" i="3" s="1"/>
  <c r="AD388" i="3"/>
  <c r="D388" i="3" s="1"/>
  <c r="AD389" i="3"/>
  <c r="D389" i="3" s="1"/>
  <c r="AD390" i="3"/>
  <c r="D390" i="3" s="1"/>
  <c r="AD391" i="3"/>
  <c r="D391" i="3" s="1"/>
  <c r="AD392" i="3"/>
  <c r="D392" i="3" s="1"/>
  <c r="AD393" i="3"/>
  <c r="D393" i="3" s="1"/>
  <c r="AD394" i="3"/>
  <c r="D394" i="3" s="1"/>
  <c r="AD395" i="3"/>
  <c r="D395" i="3" s="1"/>
  <c r="AD396" i="3"/>
  <c r="D396" i="3" s="1"/>
  <c r="AD397" i="3"/>
  <c r="D397" i="3" s="1"/>
  <c r="AD398" i="3"/>
  <c r="D398" i="3" s="1"/>
  <c r="AD399" i="3"/>
  <c r="D399" i="3" s="1"/>
  <c r="AD400" i="3"/>
  <c r="D400" i="3" s="1"/>
  <c r="AD401" i="3"/>
  <c r="D401" i="3" s="1"/>
  <c r="AD402" i="3"/>
  <c r="D402" i="3" s="1"/>
  <c r="AD403" i="3"/>
  <c r="D403" i="3" s="1"/>
  <c r="AD404" i="3"/>
  <c r="D404" i="3" s="1"/>
  <c r="AD405" i="3"/>
  <c r="D405" i="3" s="1"/>
  <c r="AD406" i="3"/>
  <c r="D406" i="3" s="1"/>
  <c r="AD407" i="3"/>
  <c r="D407" i="3" s="1"/>
  <c r="AD408" i="3"/>
  <c r="D408" i="3" s="1"/>
  <c r="AD409" i="3"/>
  <c r="D409" i="3" s="1"/>
  <c r="AD410" i="3"/>
  <c r="D410" i="3" s="1"/>
  <c r="AD411" i="3"/>
  <c r="D411" i="3" s="1"/>
  <c r="AD412" i="3"/>
  <c r="D412" i="3" s="1"/>
  <c r="AD413" i="3"/>
  <c r="D413" i="3" s="1"/>
  <c r="AD414" i="3"/>
  <c r="D414" i="3" s="1"/>
  <c r="AD415" i="3"/>
  <c r="D415" i="3" s="1"/>
  <c r="AD416" i="3"/>
  <c r="D416" i="3" s="1"/>
  <c r="AD417" i="3"/>
  <c r="D417" i="3" s="1"/>
  <c r="AD418" i="3"/>
  <c r="AD420" i="3"/>
  <c r="D420" i="3" s="1"/>
  <c r="AD421" i="3"/>
  <c r="D421" i="3" s="1"/>
  <c r="AD422" i="3"/>
  <c r="D422" i="3" s="1"/>
  <c r="AD423" i="3"/>
  <c r="D423" i="3" s="1"/>
  <c r="AD424" i="3"/>
  <c r="D424" i="3" s="1"/>
  <c r="AD425" i="3"/>
  <c r="D425" i="3" s="1"/>
  <c r="AD426" i="3"/>
  <c r="D426" i="3" s="1"/>
  <c r="AD427" i="3"/>
  <c r="D427" i="3" s="1"/>
  <c r="AD428" i="3"/>
  <c r="D428" i="3" s="1"/>
  <c r="AD429" i="3"/>
  <c r="D429" i="3" s="1"/>
  <c r="AD430" i="3"/>
  <c r="D430" i="3" s="1"/>
  <c r="AD431" i="3"/>
  <c r="D431" i="3" s="1"/>
  <c r="AD432" i="3"/>
  <c r="D432" i="3" s="1"/>
  <c r="AD433" i="3"/>
  <c r="D433" i="3" s="1"/>
  <c r="AD434" i="3"/>
  <c r="D434" i="3" s="1"/>
  <c r="AD435" i="3"/>
  <c r="D435" i="3" s="1"/>
  <c r="AD436" i="3"/>
  <c r="D436" i="3" s="1"/>
  <c r="AD437" i="3"/>
  <c r="D437" i="3" s="1"/>
  <c r="AD438" i="3"/>
  <c r="D438" i="3" s="1"/>
  <c r="AD439" i="3"/>
  <c r="D439" i="3" s="1"/>
  <c r="AD440" i="3"/>
  <c r="D440" i="3" s="1"/>
  <c r="AD441" i="3"/>
  <c r="D441" i="3" s="1"/>
  <c r="AD442" i="3"/>
  <c r="D442" i="3" s="1"/>
  <c r="AD443" i="3"/>
  <c r="D443" i="3" s="1"/>
  <c r="AD444" i="3"/>
  <c r="D444" i="3" s="1"/>
  <c r="AD445" i="3"/>
  <c r="D445" i="3" s="1"/>
  <c r="AD446" i="3"/>
  <c r="D446" i="3" s="1"/>
  <c r="AD447" i="3"/>
  <c r="D447" i="3" s="1"/>
  <c r="AD448" i="3"/>
  <c r="D448" i="3" s="1"/>
  <c r="AD449" i="3"/>
  <c r="D449" i="3" s="1"/>
  <c r="AD450" i="3"/>
  <c r="D450" i="3" s="1"/>
  <c r="AD451" i="3"/>
  <c r="D451" i="3" s="1"/>
  <c r="AD452" i="3"/>
  <c r="D452" i="3" s="1"/>
  <c r="AD453" i="3"/>
  <c r="D453" i="3" s="1"/>
  <c r="AD454" i="3"/>
  <c r="D454" i="3" s="1"/>
  <c r="AD455" i="3"/>
  <c r="D455" i="3" s="1"/>
  <c r="AD456" i="3"/>
  <c r="D456" i="3" s="1"/>
  <c r="AD457" i="3"/>
  <c r="D457" i="3" s="1"/>
  <c r="AD458" i="3"/>
  <c r="D458" i="3" s="1"/>
  <c r="AD459" i="3"/>
  <c r="D459" i="3" s="1"/>
  <c r="AD460" i="3"/>
  <c r="D460" i="3" s="1"/>
  <c r="AD461" i="3"/>
  <c r="D461" i="3" s="1"/>
  <c r="AD462" i="3"/>
  <c r="D462" i="3" s="1"/>
  <c r="AD463" i="3"/>
  <c r="D463" i="3" s="1"/>
  <c r="AD464" i="3"/>
  <c r="D464" i="3" s="1"/>
  <c r="AD465" i="3"/>
  <c r="D465" i="3" s="1"/>
  <c r="AD466" i="3"/>
  <c r="D466" i="3" s="1"/>
  <c r="AD467" i="3"/>
  <c r="D467" i="3" s="1"/>
  <c r="AD468" i="3"/>
  <c r="D468" i="3" s="1"/>
  <c r="AD469" i="3"/>
  <c r="D469" i="3" s="1"/>
  <c r="AD470" i="3"/>
  <c r="AD472" i="3"/>
  <c r="AD473" i="3"/>
  <c r="AD474" i="3"/>
  <c r="AD475" i="3"/>
  <c r="AD476" i="3"/>
  <c r="AD477" i="3"/>
  <c r="AD478" i="3"/>
  <c r="AD479" i="3"/>
  <c r="AD480" i="3"/>
  <c r="AD481" i="3"/>
  <c r="AD482" i="3"/>
  <c r="AD483" i="3"/>
  <c r="AD484" i="3"/>
  <c r="AD485" i="3"/>
  <c r="AD486" i="3"/>
  <c r="AD487" i="3"/>
  <c r="AD488" i="3"/>
  <c r="AD489" i="3"/>
  <c r="AD490" i="3"/>
  <c r="AD491" i="3"/>
  <c r="D491" i="3" s="1"/>
  <c r="AD492" i="3"/>
  <c r="AD493" i="3"/>
  <c r="AD494" i="3"/>
  <c r="D494" i="3" s="1"/>
  <c r="AD495" i="3"/>
  <c r="D495" i="3" s="1"/>
  <c r="AD496" i="3"/>
  <c r="AD497" i="3"/>
  <c r="AD498" i="3"/>
  <c r="AD499" i="3"/>
  <c r="AD500" i="3"/>
  <c r="AD501" i="3"/>
  <c r="AD502" i="3"/>
  <c r="AD503" i="3"/>
  <c r="AD504" i="3"/>
  <c r="AD505" i="3"/>
  <c r="AD506" i="3"/>
  <c r="AD507" i="3"/>
  <c r="AD508" i="3"/>
  <c r="AD509" i="3"/>
  <c r="AD510" i="3"/>
  <c r="AD511" i="3"/>
  <c r="AD512" i="3"/>
  <c r="AD513" i="3"/>
  <c r="AD514" i="3"/>
  <c r="AD515" i="3"/>
  <c r="AD516" i="3"/>
  <c r="AD517" i="3"/>
  <c r="AD518" i="3"/>
  <c r="AD519" i="3"/>
  <c r="AD520" i="3"/>
  <c r="N53" i="13" s="1"/>
  <c r="AD521" i="3"/>
  <c r="D4" i="3"/>
  <c r="V992" i="13" a="1"/>
  <c r="V992" i="13" s="1"/>
  <c r="V55" i="13" a="1"/>
  <c r="V55" i="13" s="1"/>
  <c r="V108" i="13" a="1"/>
  <c r="V108" i="13" s="1"/>
  <c r="V109" i="13" a="1"/>
  <c r="V109" i="13" s="1"/>
  <c r="V160" i="13" a="1"/>
  <c r="V160" i="13" s="1"/>
  <c r="V161" i="13" a="1"/>
  <c r="V161" i="13" s="1"/>
  <c r="V212" i="13" a="1"/>
  <c r="V212" i="13" s="1"/>
  <c r="V213" i="13" a="1"/>
  <c r="V213" i="13" s="1"/>
  <c r="V264" i="13" a="1"/>
  <c r="V264" i="13" s="1"/>
  <c r="V265" i="13" a="1"/>
  <c r="V265" i="13" s="1"/>
  <c r="V316" i="13" a="1"/>
  <c r="V316" i="13" s="1"/>
  <c r="V368" i="13" a="1"/>
  <c r="V368" i="13" s="1"/>
  <c r="V420" i="13" a="1"/>
  <c r="V420" i="13" s="1"/>
  <c r="V472" i="13" a="1"/>
  <c r="V472" i="13" s="1"/>
  <c r="V473" i="13" a="1"/>
  <c r="V473" i="13" s="1"/>
  <c r="V524" i="13" a="1"/>
  <c r="V524" i="13" s="1"/>
  <c r="V525" i="13" a="1"/>
  <c r="V525" i="13" s="1"/>
  <c r="V576" i="13" a="1"/>
  <c r="V576" i="13" s="1"/>
  <c r="V577" i="13" a="1"/>
  <c r="V577" i="13" s="1"/>
  <c r="V628" i="13" a="1"/>
  <c r="V628" i="13" s="1"/>
  <c r="V629" i="13" a="1"/>
  <c r="V629" i="13" s="1"/>
  <c r="V680" i="13" a="1"/>
  <c r="V680" i="13" s="1"/>
  <c r="V681" i="13" a="1"/>
  <c r="V681" i="13" s="1"/>
  <c r="V732" i="13" a="1"/>
  <c r="V732" i="13" s="1"/>
  <c r="V733" i="13" a="1"/>
  <c r="V733" i="13" s="1"/>
  <c r="V784" i="13" a="1"/>
  <c r="V784" i="13" s="1"/>
  <c r="V785" i="13" a="1"/>
  <c r="V785" i="13" s="1"/>
  <c r="V836" i="13" a="1"/>
  <c r="V836" i="13" s="1"/>
  <c r="V837" i="13" a="1"/>
  <c r="V837" i="13" s="1"/>
  <c r="V888" i="13" a="1"/>
  <c r="V888" i="13" s="1"/>
  <c r="V889" i="13" a="1"/>
  <c r="V889" i="13" s="1"/>
  <c r="V940" i="13" a="1"/>
  <c r="V940" i="13" s="1"/>
  <c r="V941" i="13" a="1"/>
  <c r="V941" i="13" s="1"/>
  <c r="W55" i="13"/>
  <c r="W108" i="13"/>
  <c r="W109" i="13"/>
  <c r="W160" i="13"/>
  <c r="W161" i="13"/>
  <c r="W212" i="13"/>
  <c r="W213" i="13"/>
  <c r="W264" i="13"/>
  <c r="W265" i="13"/>
  <c r="W316" i="13"/>
  <c r="W368" i="13"/>
  <c r="W420" i="13"/>
  <c r="W472" i="13"/>
  <c r="W473" i="13"/>
  <c r="W524" i="13"/>
  <c r="W525" i="13"/>
  <c r="W576" i="13"/>
  <c r="W577" i="13"/>
  <c r="W628" i="13"/>
  <c r="W629" i="13"/>
  <c r="W680" i="13"/>
  <c r="W681" i="13"/>
  <c r="W732" i="13"/>
  <c r="W733" i="13"/>
  <c r="W784" i="13"/>
  <c r="W785" i="13"/>
  <c r="W836" i="13"/>
  <c r="W837" i="13"/>
  <c r="W888" i="13"/>
  <c r="W889" i="13"/>
  <c r="W940" i="13"/>
  <c r="W941" i="13"/>
  <c r="C371" i="13"/>
  <c r="C372" i="13"/>
  <c r="C373" i="13"/>
  <c r="C374" i="13"/>
  <c r="C375" i="13"/>
  <c r="C376" i="13"/>
  <c r="C377" i="13"/>
  <c r="C378" i="13"/>
  <c r="C379" i="13"/>
  <c r="C380" i="13"/>
  <c r="C381" i="13"/>
  <c r="C382" i="13"/>
  <c r="C383" i="13"/>
  <c r="C384" i="13"/>
  <c r="C385" i="13"/>
  <c r="C386" i="13"/>
  <c r="C387" i="13"/>
  <c r="C388" i="13"/>
  <c r="C389" i="13"/>
  <c r="C390" i="13"/>
  <c r="C391" i="13"/>
  <c r="C392" i="13"/>
  <c r="C393" i="13"/>
  <c r="C394" i="13"/>
  <c r="C395" i="13"/>
  <c r="C396" i="13"/>
  <c r="C397" i="13"/>
  <c r="C398" i="13"/>
  <c r="C399" i="13"/>
  <c r="C400" i="13"/>
  <c r="C401" i="13"/>
  <c r="C402" i="13"/>
  <c r="C403" i="13"/>
  <c r="C404" i="13"/>
  <c r="C405" i="13"/>
  <c r="C406" i="13"/>
  <c r="C407" i="13"/>
  <c r="C408" i="13"/>
  <c r="C409" i="13"/>
  <c r="C410" i="13"/>
  <c r="C411" i="13"/>
  <c r="C412" i="13"/>
  <c r="C413" i="13"/>
  <c r="C414" i="13"/>
  <c r="C415" i="13"/>
  <c r="C416" i="13"/>
  <c r="C417" i="13"/>
  <c r="C418" i="13"/>
  <c r="C419" i="13"/>
  <c r="S5" i="19"/>
  <c r="S6" i="19"/>
  <c r="S7" i="19"/>
  <c r="S8" i="19"/>
  <c r="S9" i="19"/>
  <c r="S10" i="19"/>
  <c r="S11" i="19"/>
  <c r="S12" i="19"/>
  <c r="S13" i="19"/>
  <c r="S14" i="19"/>
  <c r="S15" i="19"/>
  <c r="S16" i="19"/>
  <c r="S17" i="19"/>
  <c r="S18" i="19"/>
  <c r="S19" i="19"/>
  <c r="S20" i="19"/>
  <c r="S21" i="19"/>
  <c r="S22" i="19"/>
  <c r="S23" i="19"/>
  <c r="S24" i="19"/>
  <c r="S25" i="19"/>
  <c r="S26" i="19"/>
  <c r="S27" i="19"/>
  <c r="S28" i="19"/>
  <c r="S29" i="19"/>
  <c r="S30" i="19"/>
  <c r="S31" i="19"/>
  <c r="S32" i="19"/>
  <c r="S33" i="19"/>
  <c r="S34" i="19"/>
  <c r="S35" i="19"/>
  <c r="S36" i="19"/>
  <c r="S37" i="19"/>
  <c r="S38" i="19"/>
  <c r="S39" i="19"/>
  <c r="S40" i="19"/>
  <c r="S41" i="19"/>
  <c r="S42" i="19"/>
  <c r="S43" i="19"/>
  <c r="S44" i="19"/>
  <c r="S45" i="19"/>
  <c r="S46" i="19"/>
  <c r="S47" i="19"/>
  <c r="S48" i="19"/>
  <c r="S49" i="19"/>
  <c r="S50" i="19"/>
  <c r="S51" i="19"/>
  <c r="S52" i="19"/>
  <c r="S53" i="19"/>
  <c r="S59" i="19"/>
  <c r="S60" i="19"/>
  <c r="S61" i="19"/>
  <c r="S62" i="19"/>
  <c r="S63" i="19"/>
  <c r="S64" i="19"/>
  <c r="S65" i="19"/>
  <c r="S66" i="19"/>
  <c r="S67" i="19"/>
  <c r="S68" i="19"/>
  <c r="S69" i="19"/>
  <c r="S70" i="19"/>
  <c r="S71" i="19"/>
  <c r="S72" i="19"/>
  <c r="S73" i="19"/>
  <c r="S74" i="19"/>
  <c r="S75" i="19"/>
  <c r="S76" i="19"/>
  <c r="S77" i="19"/>
  <c r="S78" i="19"/>
  <c r="S79" i="19"/>
  <c r="S80" i="19"/>
  <c r="S81" i="19"/>
  <c r="S82" i="19"/>
  <c r="S83" i="19"/>
  <c r="S84" i="19"/>
  <c r="S85" i="19"/>
  <c r="S86" i="19"/>
  <c r="S87" i="19"/>
  <c r="S88" i="19"/>
  <c r="S89" i="19"/>
  <c r="S90" i="19"/>
  <c r="S91" i="19"/>
  <c r="S92" i="19"/>
  <c r="S93" i="19"/>
  <c r="S94" i="19"/>
  <c r="S95" i="19"/>
  <c r="S96" i="19"/>
  <c r="S97" i="19"/>
  <c r="S98" i="19"/>
  <c r="S99" i="19"/>
  <c r="S100" i="19"/>
  <c r="S101" i="19"/>
  <c r="S102" i="19"/>
  <c r="S103" i="19"/>
  <c r="S104" i="19"/>
  <c r="S105" i="19"/>
  <c r="S106" i="19"/>
  <c r="S107" i="19"/>
  <c r="S108" i="19"/>
  <c r="S112" i="19"/>
  <c r="S113" i="19"/>
  <c r="S114" i="19"/>
  <c r="S115" i="19"/>
  <c r="S116" i="19"/>
  <c r="S117" i="19"/>
  <c r="S118" i="19"/>
  <c r="S119" i="19"/>
  <c r="S120" i="19"/>
  <c r="S121" i="19"/>
  <c r="S122" i="19"/>
  <c r="S123" i="19"/>
  <c r="S124" i="19"/>
  <c r="S125" i="19"/>
  <c r="S126" i="19"/>
  <c r="S127" i="19"/>
  <c r="S128" i="19"/>
  <c r="S129" i="19"/>
  <c r="S130" i="19"/>
  <c r="S131" i="19"/>
  <c r="S132" i="19"/>
  <c r="S133" i="19"/>
  <c r="S134" i="19"/>
  <c r="S135" i="19"/>
  <c r="S136" i="19"/>
  <c r="S137" i="19"/>
  <c r="S138" i="19"/>
  <c r="S139" i="19"/>
  <c r="S140" i="19"/>
  <c r="S141" i="19"/>
  <c r="S142" i="19"/>
  <c r="S143" i="19"/>
  <c r="S144" i="19"/>
  <c r="S145" i="19"/>
  <c r="S146" i="19"/>
  <c r="S147" i="19"/>
  <c r="S148" i="19"/>
  <c r="S149" i="19"/>
  <c r="S150" i="19"/>
  <c r="S151" i="19"/>
  <c r="S152" i="19"/>
  <c r="S153" i="19"/>
  <c r="S154" i="19"/>
  <c r="S155" i="19"/>
  <c r="S156" i="19"/>
  <c r="S157" i="19"/>
  <c r="S158" i="19"/>
  <c r="S159" i="19"/>
  <c r="S160" i="19"/>
  <c r="S161" i="19"/>
  <c r="S165" i="19"/>
  <c r="S166" i="19"/>
  <c r="S167" i="19"/>
  <c r="S168" i="19"/>
  <c r="S169" i="19"/>
  <c r="S170" i="19"/>
  <c r="S171" i="19"/>
  <c r="S172" i="19"/>
  <c r="S173" i="19"/>
  <c r="S174" i="19"/>
  <c r="S175" i="19"/>
  <c r="S176" i="19"/>
  <c r="S177" i="19"/>
  <c r="S178" i="19"/>
  <c r="S179" i="19"/>
  <c r="S180" i="19"/>
  <c r="S181" i="19"/>
  <c r="S182" i="19"/>
  <c r="S183" i="19"/>
  <c r="S184" i="19"/>
  <c r="S185" i="19"/>
  <c r="S186" i="19"/>
  <c r="S187" i="19"/>
  <c r="S188" i="19"/>
  <c r="S189" i="19"/>
  <c r="S190" i="19"/>
  <c r="S191" i="19"/>
  <c r="S192" i="19"/>
  <c r="S193" i="19"/>
  <c r="S194" i="19"/>
  <c r="S195" i="19"/>
  <c r="S196" i="19"/>
  <c r="S197" i="19"/>
  <c r="S198" i="19"/>
  <c r="S199" i="19"/>
  <c r="S200" i="19"/>
  <c r="S201" i="19"/>
  <c r="S202" i="19"/>
  <c r="S203" i="19"/>
  <c r="S204" i="19"/>
  <c r="S205" i="19"/>
  <c r="S206" i="19"/>
  <c r="S207" i="19"/>
  <c r="S208" i="19"/>
  <c r="S209" i="19"/>
  <c r="S210" i="19"/>
  <c r="S211" i="19"/>
  <c r="S212" i="19"/>
  <c r="S213" i="19"/>
  <c r="S214" i="19"/>
  <c r="DA54" i="3"/>
  <c r="DA55" i="3"/>
  <c r="DA106" i="3"/>
  <c r="DA159" i="3"/>
  <c r="DA211" i="3"/>
  <c r="DA263" i="3"/>
  <c r="DA315" i="3"/>
  <c r="DA366" i="3"/>
  <c r="DA367" i="3"/>
  <c r="DA418" i="3"/>
  <c r="DA419" i="3"/>
  <c r="DA470" i="3"/>
  <c r="DA471" i="3"/>
  <c r="DA522" i="3"/>
  <c r="AM54" i="3"/>
  <c r="AO54" i="3"/>
  <c r="AQ54" i="3"/>
  <c r="AS54" i="3"/>
  <c r="AU54" i="3"/>
  <c r="AW54" i="3"/>
  <c r="AY54" i="3"/>
  <c r="BA54" i="3"/>
  <c r="BC54" i="3"/>
  <c r="BE54" i="3"/>
  <c r="BG54" i="3"/>
  <c r="BI54" i="3"/>
  <c r="BK54" i="3"/>
  <c r="BM54" i="3"/>
  <c r="BO54" i="3"/>
  <c r="BQ54" i="3"/>
  <c r="BS54" i="3"/>
  <c r="BU54" i="3"/>
  <c r="BW54" i="3"/>
  <c r="BY54" i="3"/>
  <c r="CA54" i="3"/>
  <c r="CC54" i="3"/>
  <c r="CE54" i="3"/>
  <c r="CG54" i="3"/>
  <c r="CI54" i="3"/>
  <c r="CK54" i="3"/>
  <c r="CL54" i="3"/>
  <c r="CN54" i="3"/>
  <c r="CP54" i="3"/>
  <c r="CR54" i="3"/>
  <c r="CT54" i="3"/>
  <c r="CV54" i="3"/>
  <c r="CX54" i="3"/>
  <c r="CY54" i="3"/>
  <c r="DC54" i="3"/>
  <c r="DE54" i="3"/>
  <c r="DG54" i="3"/>
  <c r="AM55" i="3"/>
  <c r="AO55" i="3"/>
  <c r="AQ55" i="3"/>
  <c r="AS55" i="3"/>
  <c r="AU55" i="3"/>
  <c r="AW55" i="3"/>
  <c r="AY55" i="3"/>
  <c r="BA55" i="3"/>
  <c r="BC55" i="3"/>
  <c r="BE55" i="3"/>
  <c r="BG55" i="3"/>
  <c r="BI55" i="3"/>
  <c r="BK55" i="3"/>
  <c r="BM55" i="3"/>
  <c r="BO55" i="3"/>
  <c r="BQ55" i="3"/>
  <c r="BS55" i="3"/>
  <c r="BU55" i="3"/>
  <c r="BW55" i="3"/>
  <c r="BY55" i="3"/>
  <c r="CA55" i="3"/>
  <c r="CC55" i="3"/>
  <c r="CE55" i="3"/>
  <c r="CG55" i="3"/>
  <c r="CI55" i="3"/>
  <c r="CK55" i="3"/>
  <c r="CL55" i="3"/>
  <c r="CN55" i="3"/>
  <c r="CP55" i="3"/>
  <c r="CR55" i="3"/>
  <c r="CT55" i="3"/>
  <c r="CV55" i="3"/>
  <c r="CX55" i="3"/>
  <c r="CY55" i="3"/>
  <c r="DC55" i="3"/>
  <c r="DE55" i="3"/>
  <c r="DG55" i="3"/>
  <c r="AM106" i="3"/>
  <c r="AO106" i="3"/>
  <c r="AQ106" i="3"/>
  <c r="AS106" i="3"/>
  <c r="AU106" i="3"/>
  <c r="AW106" i="3"/>
  <c r="AY106" i="3"/>
  <c r="BA106" i="3"/>
  <c r="BC106" i="3"/>
  <c r="BE106" i="3"/>
  <c r="BG106" i="3"/>
  <c r="BI106" i="3"/>
  <c r="BK106" i="3"/>
  <c r="BM106" i="3"/>
  <c r="BO106" i="3"/>
  <c r="BQ106" i="3"/>
  <c r="BS106" i="3"/>
  <c r="BU106" i="3"/>
  <c r="BW106" i="3"/>
  <c r="BY106" i="3"/>
  <c r="CA106" i="3"/>
  <c r="CC106" i="3"/>
  <c r="CE106" i="3"/>
  <c r="CG106" i="3"/>
  <c r="CI106" i="3"/>
  <c r="CK106" i="3"/>
  <c r="CL106" i="3"/>
  <c r="CN106" i="3"/>
  <c r="CP106" i="3"/>
  <c r="CR106" i="3"/>
  <c r="CT106" i="3"/>
  <c r="CV106" i="3"/>
  <c r="CX106" i="3"/>
  <c r="CY106" i="3"/>
  <c r="DC106" i="3"/>
  <c r="DE106" i="3"/>
  <c r="DG106" i="3"/>
  <c r="AM159" i="3"/>
  <c r="AO159" i="3"/>
  <c r="AQ159" i="3"/>
  <c r="AS159" i="3"/>
  <c r="AU159" i="3"/>
  <c r="AW159" i="3"/>
  <c r="AY159" i="3"/>
  <c r="BA159" i="3"/>
  <c r="BC159" i="3"/>
  <c r="BE159" i="3"/>
  <c r="BG159" i="3"/>
  <c r="BI159" i="3"/>
  <c r="BK159" i="3"/>
  <c r="BM159" i="3"/>
  <c r="BO159" i="3"/>
  <c r="BQ159" i="3"/>
  <c r="BS159" i="3"/>
  <c r="BU159" i="3"/>
  <c r="BW159" i="3"/>
  <c r="BY159" i="3"/>
  <c r="CA159" i="3"/>
  <c r="CC159" i="3"/>
  <c r="CE159" i="3"/>
  <c r="CG159" i="3"/>
  <c r="CI159" i="3"/>
  <c r="CK159" i="3"/>
  <c r="CL159" i="3"/>
  <c r="CN159" i="3"/>
  <c r="CP159" i="3"/>
  <c r="CR159" i="3"/>
  <c r="CT159" i="3"/>
  <c r="CV159" i="3"/>
  <c r="CX159" i="3"/>
  <c r="CY159" i="3"/>
  <c r="DC159" i="3"/>
  <c r="DE159" i="3"/>
  <c r="DG159" i="3"/>
  <c r="AM211" i="3"/>
  <c r="AO211" i="3"/>
  <c r="AQ211" i="3"/>
  <c r="AS211" i="3"/>
  <c r="AU211" i="3"/>
  <c r="AW211" i="3"/>
  <c r="AY211" i="3"/>
  <c r="BA211" i="3"/>
  <c r="BC211" i="3"/>
  <c r="BE211" i="3"/>
  <c r="BG211" i="3"/>
  <c r="BI211" i="3"/>
  <c r="BK211" i="3"/>
  <c r="BM211" i="3"/>
  <c r="BO211" i="3"/>
  <c r="BQ211" i="3"/>
  <c r="BS211" i="3"/>
  <c r="BU211" i="3"/>
  <c r="BW211" i="3"/>
  <c r="BY211" i="3"/>
  <c r="CA211" i="3"/>
  <c r="CC211" i="3"/>
  <c r="CE211" i="3"/>
  <c r="CG211" i="3"/>
  <c r="CI211" i="3"/>
  <c r="CK211" i="3"/>
  <c r="CL211" i="3"/>
  <c r="CN211" i="3"/>
  <c r="CP211" i="3"/>
  <c r="CR211" i="3"/>
  <c r="CT211" i="3"/>
  <c r="CV211" i="3"/>
  <c r="CX211" i="3"/>
  <c r="CY211" i="3"/>
  <c r="DC211" i="3"/>
  <c r="DE211" i="3"/>
  <c r="DG211" i="3"/>
  <c r="AM263" i="3"/>
  <c r="AO263" i="3"/>
  <c r="AQ263" i="3"/>
  <c r="AS263" i="3"/>
  <c r="AU263" i="3"/>
  <c r="AW263" i="3"/>
  <c r="AY263" i="3"/>
  <c r="BA263" i="3"/>
  <c r="BC263" i="3"/>
  <c r="BE263" i="3"/>
  <c r="BG263" i="3"/>
  <c r="BI263" i="3"/>
  <c r="BK263" i="3"/>
  <c r="BM263" i="3"/>
  <c r="BO263" i="3"/>
  <c r="BQ263" i="3"/>
  <c r="BS263" i="3"/>
  <c r="BU263" i="3"/>
  <c r="BW263" i="3"/>
  <c r="BY263" i="3"/>
  <c r="CA263" i="3"/>
  <c r="CC263" i="3"/>
  <c r="CE263" i="3"/>
  <c r="CG263" i="3"/>
  <c r="CI263" i="3"/>
  <c r="CK263" i="3"/>
  <c r="CL263" i="3"/>
  <c r="CN263" i="3"/>
  <c r="CP263" i="3"/>
  <c r="CR263" i="3"/>
  <c r="CT263" i="3"/>
  <c r="CV263" i="3"/>
  <c r="CX263" i="3"/>
  <c r="CY263" i="3"/>
  <c r="DC263" i="3"/>
  <c r="DE263" i="3"/>
  <c r="DG263" i="3"/>
  <c r="AM315" i="3"/>
  <c r="AO315" i="3"/>
  <c r="AQ315" i="3"/>
  <c r="AS315" i="3"/>
  <c r="AU315" i="3"/>
  <c r="AW315" i="3"/>
  <c r="AY315" i="3"/>
  <c r="BA315" i="3"/>
  <c r="BC315" i="3"/>
  <c r="BE315" i="3"/>
  <c r="BG315" i="3"/>
  <c r="BI315" i="3"/>
  <c r="BK315" i="3"/>
  <c r="BM315" i="3"/>
  <c r="BO315" i="3"/>
  <c r="BQ315" i="3"/>
  <c r="BS315" i="3"/>
  <c r="BU315" i="3"/>
  <c r="BW315" i="3"/>
  <c r="BY315" i="3"/>
  <c r="CA315" i="3"/>
  <c r="CC315" i="3"/>
  <c r="CE315" i="3"/>
  <c r="CG315" i="3"/>
  <c r="CI315" i="3"/>
  <c r="CK315" i="3"/>
  <c r="CL315" i="3"/>
  <c r="CN315" i="3"/>
  <c r="CP315" i="3"/>
  <c r="CR315" i="3"/>
  <c r="CT315" i="3"/>
  <c r="CV315" i="3"/>
  <c r="CX315" i="3"/>
  <c r="CY315" i="3"/>
  <c r="DC315" i="3"/>
  <c r="DE315" i="3"/>
  <c r="DG315" i="3"/>
  <c r="AM366" i="3"/>
  <c r="AO366" i="3"/>
  <c r="AQ366" i="3"/>
  <c r="AS366" i="3"/>
  <c r="AU366" i="3"/>
  <c r="AW366" i="3"/>
  <c r="AY366" i="3"/>
  <c r="BA366" i="3"/>
  <c r="BC366" i="3"/>
  <c r="BE366" i="3"/>
  <c r="BG366" i="3"/>
  <c r="BI366" i="3"/>
  <c r="BK366" i="3"/>
  <c r="BM366" i="3"/>
  <c r="BO366" i="3"/>
  <c r="BQ366" i="3"/>
  <c r="BS366" i="3"/>
  <c r="BU366" i="3"/>
  <c r="BW366" i="3"/>
  <c r="BY366" i="3"/>
  <c r="CA366" i="3"/>
  <c r="CC366" i="3"/>
  <c r="CE366" i="3"/>
  <c r="CG366" i="3"/>
  <c r="CI366" i="3"/>
  <c r="CK366" i="3"/>
  <c r="CL366" i="3"/>
  <c r="CN366" i="3"/>
  <c r="CP366" i="3"/>
  <c r="CR366" i="3"/>
  <c r="CT366" i="3"/>
  <c r="CV366" i="3"/>
  <c r="CX366" i="3"/>
  <c r="CY366" i="3"/>
  <c r="DC366" i="3"/>
  <c r="DE366" i="3"/>
  <c r="DG366" i="3"/>
  <c r="AM367" i="3"/>
  <c r="AO367" i="3"/>
  <c r="AQ367" i="3"/>
  <c r="AS367" i="3"/>
  <c r="AU367" i="3"/>
  <c r="AW367" i="3"/>
  <c r="AY367" i="3"/>
  <c r="BA367" i="3"/>
  <c r="BC367" i="3"/>
  <c r="BE367" i="3"/>
  <c r="BG367" i="3"/>
  <c r="BI367" i="3"/>
  <c r="BK367" i="3"/>
  <c r="BM367" i="3"/>
  <c r="BO367" i="3"/>
  <c r="BQ367" i="3"/>
  <c r="BS367" i="3"/>
  <c r="BU367" i="3"/>
  <c r="BW367" i="3"/>
  <c r="BY367" i="3"/>
  <c r="CA367" i="3"/>
  <c r="CC367" i="3"/>
  <c r="CE367" i="3"/>
  <c r="CG367" i="3"/>
  <c r="CI367" i="3"/>
  <c r="CK367" i="3"/>
  <c r="CL367" i="3"/>
  <c r="CN367" i="3"/>
  <c r="CP367" i="3"/>
  <c r="CR367" i="3"/>
  <c r="CT367" i="3"/>
  <c r="CV367" i="3"/>
  <c r="CX367" i="3"/>
  <c r="CY367" i="3"/>
  <c r="DC367" i="3"/>
  <c r="DE367" i="3"/>
  <c r="DG367" i="3"/>
  <c r="AM418" i="3"/>
  <c r="AO418" i="3"/>
  <c r="AQ418" i="3"/>
  <c r="AS418" i="3"/>
  <c r="AU418" i="3"/>
  <c r="AW418" i="3"/>
  <c r="AY418" i="3"/>
  <c r="BA418" i="3"/>
  <c r="BC418" i="3"/>
  <c r="BE418" i="3"/>
  <c r="BG418" i="3"/>
  <c r="BI418" i="3"/>
  <c r="BK418" i="3"/>
  <c r="BM418" i="3"/>
  <c r="BO418" i="3"/>
  <c r="BQ418" i="3"/>
  <c r="BS418" i="3"/>
  <c r="BU418" i="3"/>
  <c r="BW418" i="3"/>
  <c r="BY418" i="3"/>
  <c r="CA418" i="3"/>
  <c r="CC418" i="3"/>
  <c r="CE418" i="3"/>
  <c r="CG418" i="3"/>
  <c r="CI418" i="3"/>
  <c r="CK418" i="3"/>
  <c r="CL418" i="3"/>
  <c r="CN418" i="3"/>
  <c r="CP418" i="3"/>
  <c r="CR418" i="3"/>
  <c r="CT418" i="3"/>
  <c r="CV418" i="3"/>
  <c r="CX418" i="3"/>
  <c r="CY418" i="3"/>
  <c r="DC418" i="3"/>
  <c r="DE418" i="3"/>
  <c r="DG418" i="3"/>
  <c r="AM419" i="3"/>
  <c r="AO419" i="3"/>
  <c r="AQ419" i="3"/>
  <c r="AS419" i="3"/>
  <c r="AU419" i="3"/>
  <c r="AW419" i="3"/>
  <c r="AY419" i="3"/>
  <c r="BA419" i="3"/>
  <c r="BC419" i="3"/>
  <c r="BE419" i="3"/>
  <c r="BG419" i="3"/>
  <c r="BI419" i="3"/>
  <c r="BK419" i="3"/>
  <c r="BM419" i="3"/>
  <c r="BO419" i="3"/>
  <c r="BQ419" i="3"/>
  <c r="BS419" i="3"/>
  <c r="BU419" i="3"/>
  <c r="BW419" i="3"/>
  <c r="BY419" i="3"/>
  <c r="CA419" i="3"/>
  <c r="CC419" i="3"/>
  <c r="CE419" i="3"/>
  <c r="CG419" i="3"/>
  <c r="CI419" i="3"/>
  <c r="CK419" i="3"/>
  <c r="CL419" i="3"/>
  <c r="CN419" i="3"/>
  <c r="CP419" i="3"/>
  <c r="CR419" i="3"/>
  <c r="CT419" i="3"/>
  <c r="CV419" i="3"/>
  <c r="CX419" i="3"/>
  <c r="CY419" i="3"/>
  <c r="DC419" i="3"/>
  <c r="DE419" i="3"/>
  <c r="DG419" i="3"/>
  <c r="AM470" i="3"/>
  <c r="AO470" i="3"/>
  <c r="AQ470" i="3"/>
  <c r="AS470" i="3"/>
  <c r="AU470" i="3"/>
  <c r="AW470" i="3"/>
  <c r="AY470" i="3"/>
  <c r="BA470" i="3"/>
  <c r="BC470" i="3"/>
  <c r="BE470" i="3"/>
  <c r="BG470" i="3"/>
  <c r="BI470" i="3"/>
  <c r="BK470" i="3"/>
  <c r="BM470" i="3"/>
  <c r="BO470" i="3"/>
  <c r="BQ470" i="3"/>
  <c r="BS470" i="3"/>
  <c r="BU470" i="3"/>
  <c r="BW470" i="3"/>
  <c r="BY470" i="3"/>
  <c r="CA470" i="3"/>
  <c r="CC470" i="3"/>
  <c r="CE470" i="3"/>
  <c r="CG470" i="3"/>
  <c r="CI470" i="3"/>
  <c r="CK470" i="3"/>
  <c r="CL470" i="3"/>
  <c r="CN470" i="3"/>
  <c r="CP470" i="3"/>
  <c r="CR470" i="3"/>
  <c r="CT470" i="3"/>
  <c r="CV470" i="3"/>
  <c r="CX470" i="3"/>
  <c r="CY470" i="3"/>
  <c r="DC470" i="3"/>
  <c r="DE470" i="3"/>
  <c r="DG470" i="3"/>
  <c r="AM471" i="3"/>
  <c r="AO471" i="3"/>
  <c r="AQ471" i="3"/>
  <c r="AS471" i="3"/>
  <c r="AU471" i="3"/>
  <c r="AW471" i="3"/>
  <c r="AY471" i="3"/>
  <c r="BA471" i="3"/>
  <c r="BC471" i="3"/>
  <c r="BE471" i="3"/>
  <c r="BG471" i="3"/>
  <c r="BI471" i="3"/>
  <c r="BK471" i="3"/>
  <c r="BM471" i="3"/>
  <c r="BO471" i="3"/>
  <c r="BQ471" i="3"/>
  <c r="BS471" i="3"/>
  <c r="BU471" i="3"/>
  <c r="BW471" i="3"/>
  <c r="BY471" i="3"/>
  <c r="CA471" i="3"/>
  <c r="CC471" i="3"/>
  <c r="CE471" i="3"/>
  <c r="CG471" i="3"/>
  <c r="CI471" i="3"/>
  <c r="CK471" i="3"/>
  <c r="CL471" i="3"/>
  <c r="CN471" i="3"/>
  <c r="CP471" i="3"/>
  <c r="CR471" i="3"/>
  <c r="CT471" i="3"/>
  <c r="CV471" i="3"/>
  <c r="CX471" i="3"/>
  <c r="CY471" i="3"/>
  <c r="DC471" i="3"/>
  <c r="DE471" i="3"/>
  <c r="DG471" i="3"/>
  <c r="DP2" i="3" l="1"/>
  <c r="DT2" i="3"/>
  <c r="DS2" i="3"/>
  <c r="DM2" i="3"/>
  <c r="DQ2" i="3"/>
  <c r="DU2" i="3"/>
  <c r="DO2" i="3"/>
  <c r="DN2" i="3"/>
  <c r="DR2" i="3"/>
  <c r="DV2" i="3"/>
  <c r="D186" i="19"/>
  <c r="D178" i="19"/>
  <c r="D97" i="19"/>
  <c r="D85" i="19"/>
  <c r="D65" i="19"/>
  <c r="D206" i="19"/>
  <c r="D170" i="19"/>
  <c r="D93" i="19"/>
  <c r="D61" i="19"/>
  <c r="D210" i="19"/>
  <c r="D190" i="19"/>
  <c r="D101" i="19"/>
  <c r="D81" i="19"/>
  <c r="D69" i="19"/>
  <c r="D203" i="19"/>
  <c r="Y671" i="13"/>
  <c r="D199" i="19"/>
  <c r="Y667" i="13"/>
  <c r="D187" i="19"/>
  <c r="Y655" i="13"/>
  <c r="D183" i="19"/>
  <c r="Y651" i="13"/>
  <c r="D171" i="19"/>
  <c r="Y639" i="13"/>
  <c r="D167" i="19"/>
  <c r="Y635" i="13"/>
  <c r="D161" i="19"/>
  <c r="Y629" i="13"/>
  <c r="D157" i="19"/>
  <c r="Y625" i="13"/>
  <c r="D145" i="19"/>
  <c r="Y613" i="13"/>
  <c r="D141" i="19"/>
  <c r="Y609" i="13"/>
  <c r="D129" i="19"/>
  <c r="Y597" i="13"/>
  <c r="D125" i="19"/>
  <c r="Y593" i="13"/>
  <c r="D113" i="19"/>
  <c r="Y581" i="13"/>
  <c r="D108" i="19"/>
  <c r="Y576" i="13"/>
  <c r="D106" i="19"/>
  <c r="Y574" i="13"/>
  <c r="D104" i="19"/>
  <c r="Y572" i="13"/>
  <c r="D100" i="19"/>
  <c r="Y568" i="13"/>
  <c r="D96" i="19"/>
  <c r="Y564" i="13"/>
  <c r="D94" i="19"/>
  <c r="Y562" i="13"/>
  <c r="D92" i="19"/>
  <c r="Y560" i="13"/>
  <c r="D90" i="19"/>
  <c r="Y558" i="13"/>
  <c r="D88" i="19"/>
  <c r="Y556" i="13"/>
  <c r="D84" i="19"/>
  <c r="Y552" i="13"/>
  <c r="D80" i="19"/>
  <c r="Y548" i="13"/>
  <c r="D78" i="19"/>
  <c r="Y546" i="13"/>
  <c r="D76" i="19"/>
  <c r="Y544" i="13"/>
  <c r="D74" i="19"/>
  <c r="Y542" i="13"/>
  <c r="D72" i="19"/>
  <c r="Y540" i="13"/>
  <c r="D68" i="19"/>
  <c r="Y536" i="13"/>
  <c r="D64" i="19"/>
  <c r="Y532" i="13"/>
  <c r="D62" i="19"/>
  <c r="Y530" i="13"/>
  <c r="D60" i="19"/>
  <c r="Y528" i="13"/>
  <c r="D57" i="3"/>
  <c r="N6" i="13"/>
  <c r="D214" i="19"/>
  <c r="Y682" i="13"/>
  <c r="D212" i="19"/>
  <c r="Y680" i="13"/>
  <c r="D208" i="19"/>
  <c r="Y676" i="13"/>
  <c r="D204" i="19"/>
  <c r="Y672" i="13"/>
  <c r="D200" i="19"/>
  <c r="Y668" i="13"/>
  <c r="D198" i="19"/>
  <c r="Y666" i="13"/>
  <c r="D196" i="19"/>
  <c r="Y664" i="13"/>
  <c r="D192" i="19"/>
  <c r="Y660" i="13"/>
  <c r="D188" i="19"/>
  <c r="Y656" i="13"/>
  <c r="D184" i="19"/>
  <c r="Y652" i="13"/>
  <c r="D182" i="19"/>
  <c r="Y650" i="13"/>
  <c r="D180" i="19"/>
  <c r="Y648" i="13"/>
  <c r="D176" i="19"/>
  <c r="Y644" i="13"/>
  <c r="D172" i="19"/>
  <c r="Y640" i="13"/>
  <c r="D168" i="19"/>
  <c r="Y636" i="13"/>
  <c r="D166" i="19"/>
  <c r="Y634" i="13"/>
  <c r="D160" i="19"/>
  <c r="Y628" i="13"/>
  <c r="D158" i="19"/>
  <c r="Y626" i="13"/>
  <c r="D156" i="19"/>
  <c r="Y624" i="13"/>
  <c r="D152" i="19"/>
  <c r="Y620" i="13"/>
  <c r="D150" i="19"/>
  <c r="Y618" i="13"/>
  <c r="D148" i="19"/>
  <c r="Y616" i="13"/>
  <c r="D146" i="19"/>
  <c r="Y614" i="13"/>
  <c r="D144" i="19"/>
  <c r="Y612" i="13"/>
  <c r="D142" i="19"/>
  <c r="Y610" i="13"/>
  <c r="D140" i="19"/>
  <c r="Y608" i="13"/>
  <c r="D136" i="19"/>
  <c r="Y604" i="13"/>
  <c r="D134" i="19"/>
  <c r="Y602" i="13"/>
  <c r="D132" i="19"/>
  <c r="Y600" i="13"/>
  <c r="D130" i="19"/>
  <c r="Y598" i="13"/>
  <c r="D128" i="19"/>
  <c r="Y596" i="13"/>
  <c r="D126" i="19"/>
  <c r="Y594" i="13"/>
  <c r="D124" i="19"/>
  <c r="Y592" i="13"/>
  <c r="D120" i="19"/>
  <c r="Y588" i="13"/>
  <c r="D118" i="19"/>
  <c r="Y586" i="13"/>
  <c r="D116" i="19"/>
  <c r="Y584" i="13"/>
  <c r="D114" i="19"/>
  <c r="Y582" i="13"/>
  <c r="D112" i="19"/>
  <c r="Y580" i="13"/>
  <c r="D107" i="19"/>
  <c r="Y575" i="13"/>
  <c r="D105" i="19"/>
  <c r="Y573" i="13"/>
  <c r="D99" i="19"/>
  <c r="Y567" i="13"/>
  <c r="D95" i="19"/>
  <c r="Y563" i="13"/>
  <c r="D91" i="19"/>
  <c r="Y559" i="13"/>
  <c r="D89" i="19"/>
  <c r="Y557" i="13"/>
  <c r="D83" i="19"/>
  <c r="Y551" i="13"/>
  <c r="D79" i="19"/>
  <c r="Y547" i="13"/>
  <c r="D75" i="19"/>
  <c r="Y543" i="13"/>
  <c r="D73" i="19"/>
  <c r="Y541" i="13"/>
  <c r="D67" i="19"/>
  <c r="Y535" i="13"/>
  <c r="D63" i="19"/>
  <c r="Y531" i="13"/>
  <c r="D59" i="19"/>
  <c r="Y527" i="13"/>
  <c r="N54" i="13"/>
  <c r="N939" i="13" s="1"/>
  <c r="N50" i="13"/>
  <c r="N46" i="13"/>
  <c r="N42" i="13"/>
  <c r="N823" i="13" s="1"/>
  <c r="N52" i="13"/>
  <c r="N48" i="13"/>
  <c r="N673" i="13" s="1"/>
  <c r="N44" i="13"/>
  <c r="N825" i="13" s="1"/>
  <c r="N51" i="13"/>
  <c r="N47" i="13"/>
  <c r="N43" i="13"/>
  <c r="N772" i="13" s="1"/>
  <c r="N31" i="13"/>
  <c r="N916" i="13" s="1"/>
  <c r="N27" i="13"/>
  <c r="N964" i="13" s="1"/>
  <c r="N28" i="13"/>
  <c r="N549" i="13" s="1"/>
  <c r="N24" i="13"/>
  <c r="N545" i="13" s="1"/>
  <c r="N10" i="13"/>
  <c r="N739" i="13" s="1"/>
  <c r="D513" i="3"/>
  <c r="N935" i="13"/>
  <c r="N831" i="13"/>
  <c r="N883" i="13"/>
  <c r="N779" i="13"/>
  <c r="N623" i="13"/>
  <c r="N519" i="13"/>
  <c r="N727" i="13"/>
  <c r="N987" i="13"/>
  <c r="N675" i="13"/>
  <c r="N467" i="13"/>
  <c r="N311" i="13"/>
  <c r="N259" i="13"/>
  <c r="N155" i="13"/>
  <c r="N571" i="13"/>
  <c r="N415" i="13"/>
  <c r="N363" i="13"/>
  <c r="N103" i="13"/>
  <c r="N207" i="13"/>
  <c r="N931" i="13"/>
  <c r="N827" i="13"/>
  <c r="N619" i="13"/>
  <c r="N515" i="13"/>
  <c r="N775" i="13"/>
  <c r="N879" i="13"/>
  <c r="N567" i="13"/>
  <c r="N359" i="13"/>
  <c r="N255" i="13"/>
  <c r="N151" i="13"/>
  <c r="N983" i="13"/>
  <c r="N723" i="13"/>
  <c r="N463" i="13"/>
  <c r="N307" i="13"/>
  <c r="N671" i="13"/>
  <c r="N203" i="13"/>
  <c r="N99" i="13"/>
  <c r="N411" i="13"/>
  <c r="N927" i="13"/>
  <c r="N771" i="13"/>
  <c r="N407" i="13"/>
  <c r="N303" i="13"/>
  <c r="N95" i="13"/>
  <c r="D505" i="3"/>
  <c r="N38" i="13"/>
  <c r="D501" i="3"/>
  <c r="N34" i="13"/>
  <c r="D497" i="3"/>
  <c r="N30" i="13"/>
  <c r="N26" i="13"/>
  <c r="D493" i="3"/>
  <c r="N22" i="13"/>
  <c r="D489" i="3"/>
  <c r="N18" i="13"/>
  <c r="D485" i="3"/>
  <c r="N14" i="13"/>
  <c r="D481" i="3"/>
  <c r="D473" i="3"/>
  <c r="D521" i="3"/>
  <c r="D509" i="3"/>
  <c r="D477" i="3"/>
  <c r="N990" i="13"/>
  <c r="N886" i="13"/>
  <c r="N938" i="13"/>
  <c r="N834" i="13"/>
  <c r="N730" i="13"/>
  <c r="N678" i="13"/>
  <c r="N574" i="13"/>
  <c r="N626" i="13"/>
  <c r="N522" i="13"/>
  <c r="N418" i="13"/>
  <c r="N314" i="13"/>
  <c r="N782" i="13"/>
  <c r="N366" i="13"/>
  <c r="N210" i="13"/>
  <c r="N262" i="13"/>
  <c r="N158" i="13"/>
  <c r="N470" i="13"/>
  <c r="N106" i="13"/>
  <c r="N49" i="13"/>
  <c r="D516" i="3"/>
  <c r="N45" i="13"/>
  <c r="D512" i="3"/>
  <c r="N41" i="13"/>
  <c r="D508" i="3"/>
  <c r="D504" i="3"/>
  <c r="N37" i="13"/>
  <c r="D500" i="3"/>
  <c r="N33" i="13"/>
  <c r="N29" i="13"/>
  <c r="D496" i="3"/>
  <c r="N25" i="13"/>
  <c r="D492" i="3"/>
  <c r="D488" i="3"/>
  <c r="N21" i="13"/>
  <c r="D484" i="3"/>
  <c r="N17" i="13"/>
  <c r="D480" i="3"/>
  <c r="N13" i="13"/>
  <c r="D476" i="3"/>
  <c r="N9" i="13"/>
  <c r="D472" i="3"/>
  <c r="N5" i="13"/>
  <c r="D520" i="3"/>
  <c r="D517" i="3"/>
  <c r="N936" i="13"/>
  <c r="N988" i="13"/>
  <c r="N884" i="13"/>
  <c r="N780" i="13"/>
  <c r="N624" i="13"/>
  <c r="N832" i="13"/>
  <c r="N676" i="13"/>
  <c r="N572" i="13"/>
  <c r="N468" i="13"/>
  <c r="N364" i="13"/>
  <c r="N312" i="13"/>
  <c r="N260" i="13"/>
  <c r="N520" i="13"/>
  <c r="N208" i="13"/>
  <c r="N104" i="13"/>
  <c r="N156" i="13"/>
  <c r="N728" i="13"/>
  <c r="N416" i="13"/>
  <c r="N932" i="13"/>
  <c r="N984" i="13"/>
  <c r="N880" i="13"/>
  <c r="N776" i="13"/>
  <c r="N828" i="13"/>
  <c r="N620" i="13"/>
  <c r="N724" i="13"/>
  <c r="N672" i="13"/>
  <c r="N568" i="13"/>
  <c r="N464" i="13"/>
  <c r="N360" i="13"/>
  <c r="N516" i="13"/>
  <c r="N256" i="13"/>
  <c r="N412" i="13"/>
  <c r="N204" i="13"/>
  <c r="N100" i="13"/>
  <c r="N308" i="13"/>
  <c r="N152" i="13"/>
  <c r="N928" i="13"/>
  <c r="N980" i="13"/>
  <c r="N720" i="13"/>
  <c r="N616" i="13"/>
  <c r="N668" i="13"/>
  <c r="N564" i="13"/>
  <c r="N408" i="13"/>
  <c r="N252" i="13"/>
  <c r="N96" i="13"/>
  <c r="N148" i="13"/>
  <c r="D506" i="3"/>
  <c r="N39" i="13"/>
  <c r="D502" i="3"/>
  <c r="N35" i="13"/>
  <c r="D490" i="3"/>
  <c r="N23" i="13"/>
  <c r="D486" i="3"/>
  <c r="N19" i="13"/>
  <c r="D482" i="3"/>
  <c r="N15" i="13"/>
  <c r="D478" i="3"/>
  <c r="N11" i="13"/>
  <c r="D474" i="3"/>
  <c r="N7" i="13"/>
  <c r="D518" i="3"/>
  <c r="D514" i="3"/>
  <c r="D510" i="3"/>
  <c r="N989" i="13"/>
  <c r="N885" i="13"/>
  <c r="N937" i="13"/>
  <c r="N833" i="13"/>
  <c r="N677" i="13"/>
  <c r="N573" i="13"/>
  <c r="N781" i="13"/>
  <c r="N729" i="13"/>
  <c r="N521" i="13"/>
  <c r="N365" i="13"/>
  <c r="N209" i="13"/>
  <c r="N105" i="13"/>
  <c r="N625" i="13"/>
  <c r="N469" i="13"/>
  <c r="N417" i="13"/>
  <c r="N313" i="13"/>
  <c r="N157" i="13"/>
  <c r="N261" i="13"/>
  <c r="N985" i="13"/>
  <c r="N881" i="13"/>
  <c r="N569" i="13"/>
  <c r="N933" i="13"/>
  <c r="N621" i="13"/>
  <c r="N413" i="13"/>
  <c r="N361" i="13"/>
  <c r="N309" i="13"/>
  <c r="N257" i="13"/>
  <c r="N153" i="13"/>
  <c r="D507" i="3"/>
  <c r="N40" i="13"/>
  <c r="D503" i="3"/>
  <c r="N36" i="13"/>
  <c r="D499" i="3"/>
  <c r="N32" i="13"/>
  <c r="N701" i="13"/>
  <c r="N233" i="13"/>
  <c r="D487" i="3"/>
  <c r="N20" i="13"/>
  <c r="D483" i="3"/>
  <c r="N16" i="13"/>
  <c r="D479" i="3"/>
  <c r="N12" i="13"/>
  <c r="D475" i="3"/>
  <c r="N8" i="13"/>
  <c r="D519" i="3"/>
  <c r="D515" i="3"/>
  <c r="D511" i="3"/>
  <c r="D498" i="3"/>
  <c r="N251" i="13" l="1"/>
  <c r="N355" i="13"/>
  <c r="N979" i="13"/>
  <c r="N615" i="13"/>
  <c r="N667" i="13"/>
  <c r="N199" i="13"/>
  <c r="N459" i="13"/>
  <c r="N563" i="13"/>
  <c r="N875" i="13"/>
  <c r="N147" i="13"/>
  <c r="N719" i="13"/>
  <c r="N511" i="13"/>
  <c r="N107" i="13"/>
  <c r="N367" i="13"/>
  <c r="N315" i="13"/>
  <c r="N679" i="13"/>
  <c r="N263" i="13"/>
  <c r="N783" i="13"/>
  <c r="N523" i="13"/>
  <c r="N731" i="13"/>
  <c r="N835" i="13"/>
  <c r="N211" i="13"/>
  <c r="N575" i="13"/>
  <c r="N471" i="13"/>
  <c r="N159" i="13"/>
  <c r="N419" i="13"/>
  <c r="N887" i="13"/>
  <c r="N627" i="13"/>
  <c r="N991" i="13"/>
  <c r="N895" i="13"/>
  <c r="N392" i="13"/>
  <c r="N652" i="13"/>
  <c r="N444" i="13"/>
  <c r="N860" i="13"/>
  <c r="N80" i="13"/>
  <c r="N808" i="13"/>
  <c r="N912" i="13"/>
  <c r="N288" i="13"/>
  <c r="N600" i="13"/>
  <c r="N271" i="13"/>
  <c r="N409" i="13"/>
  <c r="N149" i="13"/>
  <c r="N981" i="13"/>
  <c r="N517" i="13"/>
  <c r="N205" i="13"/>
  <c r="N829" i="13"/>
  <c r="N725" i="13"/>
  <c r="N500" i="13"/>
  <c r="N304" i="13"/>
  <c r="N460" i="13"/>
  <c r="N512" i="13"/>
  <c r="N876" i="13"/>
  <c r="N513" i="13"/>
  <c r="N565" i="13"/>
  <c r="N465" i="13"/>
  <c r="N101" i="13"/>
  <c r="N777" i="13"/>
  <c r="N84" i="13"/>
  <c r="N200" i="13"/>
  <c r="N356" i="13"/>
  <c r="N824" i="13"/>
  <c r="N812" i="13"/>
  <c r="N136" i="13"/>
  <c r="N552" i="13"/>
  <c r="N968" i="13"/>
  <c r="N396" i="13"/>
  <c r="N344" i="13"/>
  <c r="N760" i="13"/>
  <c r="N97" i="13"/>
  <c r="N357" i="13"/>
  <c r="N617" i="13"/>
  <c r="N305" i="13"/>
  <c r="N721" i="13"/>
  <c r="N877" i="13"/>
  <c r="N253" i="13"/>
  <c r="N929" i="13"/>
  <c r="N669" i="13"/>
  <c r="N461" i="13"/>
  <c r="N201" i="13"/>
  <c r="N773" i="13"/>
  <c r="N188" i="13"/>
  <c r="N448" i="13"/>
  <c r="N604" i="13"/>
  <c r="N864" i="13"/>
  <c r="N292" i="13"/>
  <c r="N240" i="13"/>
  <c r="N708" i="13"/>
  <c r="N656" i="13"/>
  <c r="N757" i="13"/>
  <c r="N909" i="13"/>
  <c r="N81" i="13"/>
  <c r="N133" i="13"/>
  <c r="N861" i="13"/>
  <c r="N601" i="13"/>
  <c r="N653" i="13"/>
  <c r="N965" i="13"/>
  <c r="N445" i="13"/>
  <c r="N393" i="13"/>
  <c r="N497" i="13"/>
  <c r="N809" i="13"/>
  <c r="N185" i="13"/>
  <c r="N237" i="13"/>
  <c r="N705" i="13"/>
  <c r="N341" i="13"/>
  <c r="N913" i="13"/>
  <c r="N289" i="13"/>
  <c r="N77" i="13"/>
  <c r="N184" i="13"/>
  <c r="N340" i="13"/>
  <c r="N496" i="13"/>
  <c r="N756" i="13"/>
  <c r="N337" i="13"/>
  <c r="N961" i="13"/>
  <c r="N132" i="13"/>
  <c r="N236" i="13"/>
  <c r="N548" i="13"/>
  <c r="N704" i="13"/>
  <c r="N479" i="13"/>
  <c r="N323" i="13"/>
  <c r="N427" i="13"/>
  <c r="N389" i="13"/>
  <c r="N805" i="13"/>
  <c r="N857" i="13"/>
  <c r="N129" i="13"/>
  <c r="N493" i="13"/>
  <c r="N649" i="13"/>
  <c r="N441" i="13"/>
  <c r="N753" i="13"/>
  <c r="N597" i="13"/>
  <c r="N285" i="13"/>
  <c r="N181" i="13"/>
  <c r="N63" i="13"/>
  <c r="N531" i="13"/>
  <c r="N219" i="13"/>
  <c r="N947" i="13"/>
  <c r="N791" i="13"/>
  <c r="N167" i="13"/>
  <c r="N843" i="13"/>
  <c r="N687" i="13"/>
  <c r="N583" i="13"/>
  <c r="N375" i="13"/>
  <c r="N115" i="13"/>
  <c r="N635" i="13"/>
  <c r="N957" i="13"/>
  <c r="N853" i="13"/>
  <c r="N905" i="13"/>
  <c r="N645" i="13"/>
  <c r="N541" i="13"/>
  <c r="N801" i="13"/>
  <c r="N749" i="13"/>
  <c r="N697" i="13"/>
  <c r="N333" i="13"/>
  <c r="N177" i="13"/>
  <c r="N73" i="13"/>
  <c r="N593" i="13"/>
  <c r="N437" i="13"/>
  <c r="N385" i="13"/>
  <c r="N281" i="13"/>
  <c r="N125" i="13"/>
  <c r="N489" i="13"/>
  <c r="N229" i="13"/>
  <c r="N982" i="13"/>
  <c r="N878" i="13"/>
  <c r="N930" i="13"/>
  <c r="N826" i="13"/>
  <c r="N722" i="13"/>
  <c r="N774" i="13"/>
  <c r="N670" i="13"/>
  <c r="N566" i="13"/>
  <c r="N618" i="13"/>
  <c r="N514" i="13"/>
  <c r="N410" i="13"/>
  <c r="N306" i="13"/>
  <c r="N462" i="13"/>
  <c r="N202" i="13"/>
  <c r="N358" i="13"/>
  <c r="N254" i="13"/>
  <c r="N150" i="13"/>
  <c r="N98" i="13"/>
  <c r="N923" i="13"/>
  <c r="N819" i="13"/>
  <c r="N975" i="13"/>
  <c r="N715" i="13"/>
  <c r="N611" i="13"/>
  <c r="N507" i="13"/>
  <c r="N871" i="13"/>
  <c r="N767" i="13"/>
  <c r="N403" i="13"/>
  <c r="N247" i="13"/>
  <c r="N143" i="13"/>
  <c r="N663" i="13"/>
  <c r="N455" i="13"/>
  <c r="N299" i="13"/>
  <c r="N559" i="13"/>
  <c r="N195" i="13"/>
  <c r="N91" i="13"/>
  <c r="N351" i="13"/>
  <c r="N953" i="13"/>
  <c r="N849" i="13"/>
  <c r="N745" i="13"/>
  <c r="N797" i="13"/>
  <c r="N693" i="13"/>
  <c r="N537" i="13"/>
  <c r="N433" i="13"/>
  <c r="N641" i="13"/>
  <c r="N901" i="13"/>
  <c r="N589" i="13"/>
  <c r="N381" i="13"/>
  <c r="N173" i="13"/>
  <c r="N69" i="13"/>
  <c r="N485" i="13"/>
  <c r="N329" i="13"/>
  <c r="N277" i="13"/>
  <c r="N225" i="13"/>
  <c r="N121" i="13"/>
  <c r="N896" i="13"/>
  <c r="N792" i="13"/>
  <c r="N948" i="13"/>
  <c r="N844" i="13"/>
  <c r="N740" i="13"/>
  <c r="N636" i="13"/>
  <c r="N688" i="13"/>
  <c r="N584" i="13"/>
  <c r="N480" i="13"/>
  <c r="N532" i="13"/>
  <c r="N428" i="13"/>
  <c r="N324" i="13"/>
  <c r="N376" i="13"/>
  <c r="N220" i="13"/>
  <c r="N116" i="13"/>
  <c r="N272" i="13"/>
  <c r="N168" i="13"/>
  <c r="N64" i="13"/>
  <c r="N904" i="13"/>
  <c r="N800" i="13"/>
  <c r="N956" i="13"/>
  <c r="N852" i="13"/>
  <c r="N748" i="13"/>
  <c r="N644" i="13"/>
  <c r="N592" i="13"/>
  <c r="N488" i="13"/>
  <c r="N540" i="13"/>
  <c r="N436" i="13"/>
  <c r="N332" i="13"/>
  <c r="N696" i="13"/>
  <c r="N280" i="13"/>
  <c r="N228" i="13"/>
  <c r="N176" i="13"/>
  <c r="N72" i="13"/>
  <c r="N124" i="13"/>
  <c r="N384" i="13"/>
  <c r="N920" i="13"/>
  <c r="N972" i="13"/>
  <c r="N868" i="13"/>
  <c r="N764" i="13"/>
  <c r="N660" i="13"/>
  <c r="N608" i="13"/>
  <c r="N504" i="13"/>
  <c r="N816" i="13"/>
  <c r="N556" i="13"/>
  <c r="N452" i="13"/>
  <c r="N348" i="13"/>
  <c r="N296" i="13"/>
  <c r="N244" i="13"/>
  <c r="N712" i="13"/>
  <c r="N192" i="13"/>
  <c r="N88" i="13"/>
  <c r="N400" i="13"/>
  <c r="N140" i="13"/>
  <c r="N942" i="13"/>
  <c r="N838" i="13"/>
  <c r="N890" i="13"/>
  <c r="N786" i="13"/>
  <c r="N682" i="13"/>
  <c r="N734" i="13"/>
  <c r="N630" i="13"/>
  <c r="N526" i="13"/>
  <c r="N578" i="13"/>
  <c r="N474" i="13"/>
  <c r="N370" i="13"/>
  <c r="N266" i="13"/>
  <c r="N214" i="13"/>
  <c r="N422" i="13"/>
  <c r="N318" i="13"/>
  <c r="N162" i="13"/>
  <c r="N110" i="13"/>
  <c r="N58" i="13"/>
  <c r="N950" i="13"/>
  <c r="N846" i="13"/>
  <c r="N898" i="13"/>
  <c r="N794" i="13"/>
  <c r="N690" i="13"/>
  <c r="N742" i="13"/>
  <c r="N534" i="13"/>
  <c r="N638" i="13"/>
  <c r="N586" i="13"/>
  <c r="N482" i="13"/>
  <c r="N378" i="13"/>
  <c r="N274" i="13"/>
  <c r="N430" i="13"/>
  <c r="N170" i="13"/>
  <c r="N326" i="13"/>
  <c r="N222" i="13"/>
  <c r="N118" i="13"/>
  <c r="N66" i="13"/>
  <c r="N958" i="13"/>
  <c r="N854" i="13"/>
  <c r="N906" i="13"/>
  <c r="N802" i="13"/>
  <c r="N698" i="13"/>
  <c r="N646" i="13"/>
  <c r="N542" i="13"/>
  <c r="N594" i="13"/>
  <c r="N490" i="13"/>
  <c r="N386" i="13"/>
  <c r="N282" i="13"/>
  <c r="N334" i="13"/>
  <c r="N178" i="13"/>
  <c r="N750" i="13"/>
  <c r="N230" i="13"/>
  <c r="N126" i="13"/>
  <c r="N438" i="13"/>
  <c r="N74" i="13"/>
  <c r="N974" i="13"/>
  <c r="N870" i="13"/>
  <c r="N922" i="13"/>
  <c r="N818" i="13"/>
  <c r="N714" i="13"/>
  <c r="N662" i="13"/>
  <c r="N558" i="13"/>
  <c r="N610" i="13"/>
  <c r="N506" i="13"/>
  <c r="N402" i="13"/>
  <c r="N298" i="13"/>
  <c r="N350" i="13"/>
  <c r="N194" i="13"/>
  <c r="N246" i="13"/>
  <c r="N142" i="13"/>
  <c r="N766" i="13"/>
  <c r="N90" i="13"/>
  <c r="N454" i="13"/>
  <c r="N903" i="13"/>
  <c r="N799" i="13"/>
  <c r="N851" i="13"/>
  <c r="N747" i="13"/>
  <c r="N591" i="13"/>
  <c r="N487" i="13"/>
  <c r="N695" i="13"/>
  <c r="N955" i="13"/>
  <c r="N643" i="13"/>
  <c r="N435" i="13"/>
  <c r="N279" i="13"/>
  <c r="N227" i="13"/>
  <c r="N123" i="13"/>
  <c r="N539" i="13"/>
  <c r="N383" i="13"/>
  <c r="N331" i="13"/>
  <c r="N175" i="13"/>
  <c r="N71" i="13"/>
  <c r="N911" i="13"/>
  <c r="N807" i="13"/>
  <c r="N599" i="13"/>
  <c r="N495" i="13"/>
  <c r="N963" i="13"/>
  <c r="N651" i="13"/>
  <c r="N703" i="13"/>
  <c r="N755" i="13"/>
  <c r="N235" i="13"/>
  <c r="N131" i="13"/>
  <c r="N339" i="13"/>
  <c r="N547" i="13"/>
  <c r="N391" i="13"/>
  <c r="N183" i="13"/>
  <c r="N443" i="13"/>
  <c r="N287" i="13"/>
  <c r="N79" i="13"/>
  <c r="N859" i="13"/>
  <c r="N949" i="13"/>
  <c r="N845" i="13"/>
  <c r="N741" i="13"/>
  <c r="N533" i="13"/>
  <c r="N429" i="13"/>
  <c r="N689" i="13"/>
  <c r="N793" i="13"/>
  <c r="N637" i="13"/>
  <c r="N481" i="13"/>
  <c r="N273" i="13"/>
  <c r="N169" i="13"/>
  <c r="N65" i="13"/>
  <c r="N377" i="13"/>
  <c r="N585" i="13"/>
  <c r="N221" i="13"/>
  <c r="N325" i="13"/>
  <c r="N117" i="13"/>
  <c r="N897" i="13"/>
  <c r="N892" i="13"/>
  <c r="N788" i="13"/>
  <c r="N944" i="13"/>
  <c r="N840" i="13"/>
  <c r="N736" i="13"/>
  <c r="N632" i="13"/>
  <c r="N684" i="13"/>
  <c r="N580" i="13"/>
  <c r="N476" i="13"/>
  <c r="N528" i="13"/>
  <c r="N424" i="13"/>
  <c r="N320" i="13"/>
  <c r="N216" i="13"/>
  <c r="N268" i="13"/>
  <c r="N372" i="13"/>
  <c r="N112" i="13"/>
  <c r="N164" i="13"/>
  <c r="N60" i="13"/>
  <c r="N900" i="13"/>
  <c r="N796" i="13"/>
  <c r="N952" i="13"/>
  <c r="N848" i="13"/>
  <c r="N744" i="13"/>
  <c r="N640" i="13"/>
  <c r="N588" i="13"/>
  <c r="N484" i="13"/>
  <c r="N692" i="13"/>
  <c r="N536" i="13"/>
  <c r="N432" i="13"/>
  <c r="N328" i="13"/>
  <c r="N224" i="13"/>
  <c r="N380" i="13"/>
  <c r="N172" i="13"/>
  <c r="N68" i="13"/>
  <c r="N120" i="13"/>
  <c r="N276" i="13"/>
  <c r="N908" i="13"/>
  <c r="N804" i="13"/>
  <c r="N960" i="13"/>
  <c r="N856" i="13"/>
  <c r="N752" i="13"/>
  <c r="N648" i="13"/>
  <c r="N700" i="13"/>
  <c r="N596" i="13"/>
  <c r="N492" i="13"/>
  <c r="N544" i="13"/>
  <c r="N440" i="13"/>
  <c r="N336" i="13"/>
  <c r="N284" i="13"/>
  <c r="N388" i="13"/>
  <c r="N232" i="13"/>
  <c r="N180" i="13"/>
  <c r="N76" i="13"/>
  <c r="N128" i="13"/>
  <c r="N924" i="13"/>
  <c r="N976" i="13"/>
  <c r="N872" i="13"/>
  <c r="N768" i="13"/>
  <c r="N820" i="13"/>
  <c r="N716" i="13"/>
  <c r="N612" i="13"/>
  <c r="N508" i="13"/>
  <c r="N664" i="13"/>
  <c r="N560" i="13"/>
  <c r="N456" i="13"/>
  <c r="N352" i="13"/>
  <c r="N300" i="13"/>
  <c r="N404" i="13"/>
  <c r="N248" i="13"/>
  <c r="N196" i="13"/>
  <c r="N92" i="13"/>
  <c r="N144" i="13"/>
  <c r="N946" i="13"/>
  <c r="N842" i="13"/>
  <c r="N894" i="13"/>
  <c r="N790" i="13"/>
  <c r="N686" i="13"/>
  <c r="N634" i="13"/>
  <c r="N530" i="13"/>
  <c r="N738" i="13"/>
  <c r="N582" i="13"/>
  <c r="N478" i="13"/>
  <c r="N374" i="13"/>
  <c r="N270" i="13"/>
  <c r="N322" i="13"/>
  <c r="N166" i="13"/>
  <c r="N426" i="13"/>
  <c r="N218" i="13"/>
  <c r="N114" i="13"/>
  <c r="N62" i="13"/>
  <c r="N954" i="13"/>
  <c r="N850" i="13"/>
  <c r="N902" i="13"/>
  <c r="N798" i="13"/>
  <c r="N694" i="13"/>
  <c r="N538" i="13"/>
  <c r="N746" i="13"/>
  <c r="N590" i="13"/>
  <c r="N486" i="13"/>
  <c r="N382" i="13"/>
  <c r="N278" i="13"/>
  <c r="N642" i="13"/>
  <c r="N174" i="13"/>
  <c r="N434" i="13"/>
  <c r="N226" i="13"/>
  <c r="N122" i="13"/>
  <c r="N70" i="13"/>
  <c r="N330" i="13"/>
  <c r="N970" i="13"/>
  <c r="N866" i="13"/>
  <c r="N918" i="13"/>
  <c r="N814" i="13"/>
  <c r="N710" i="13"/>
  <c r="N554" i="13"/>
  <c r="N762" i="13"/>
  <c r="N606" i="13"/>
  <c r="N502" i="13"/>
  <c r="N398" i="13"/>
  <c r="N294" i="13"/>
  <c r="N658" i="13"/>
  <c r="N190" i="13"/>
  <c r="N450" i="13"/>
  <c r="N242" i="13"/>
  <c r="N138" i="13"/>
  <c r="N86" i="13"/>
  <c r="N346" i="13"/>
  <c r="N899" i="13"/>
  <c r="N795" i="13"/>
  <c r="N639" i="13"/>
  <c r="N587" i="13"/>
  <c r="N483" i="13"/>
  <c r="N847" i="13"/>
  <c r="N535" i="13"/>
  <c r="N327" i="13"/>
  <c r="N223" i="13"/>
  <c r="N119" i="13"/>
  <c r="N275" i="13"/>
  <c r="N951" i="13"/>
  <c r="N691" i="13"/>
  <c r="N379" i="13"/>
  <c r="N743" i="13"/>
  <c r="N171" i="13"/>
  <c r="N431" i="13"/>
  <c r="N67" i="13"/>
  <c r="N907" i="13"/>
  <c r="N803" i="13"/>
  <c r="N959" i="13"/>
  <c r="N699" i="13"/>
  <c r="N595" i="13"/>
  <c r="N491" i="13"/>
  <c r="N855" i="13"/>
  <c r="N751" i="13"/>
  <c r="N387" i="13"/>
  <c r="N231" i="13"/>
  <c r="N127" i="13"/>
  <c r="N439" i="13"/>
  <c r="N283" i="13"/>
  <c r="N543" i="13"/>
  <c r="N647" i="13"/>
  <c r="N335" i="13"/>
  <c r="N179" i="13"/>
  <c r="N75" i="13"/>
  <c r="N973" i="13"/>
  <c r="N869" i="13"/>
  <c r="N921" i="13"/>
  <c r="N817" i="13"/>
  <c r="N661" i="13"/>
  <c r="N557" i="13"/>
  <c r="N765" i="13"/>
  <c r="N713" i="13"/>
  <c r="N349" i="13"/>
  <c r="N193" i="13"/>
  <c r="N89" i="13"/>
  <c r="N609" i="13"/>
  <c r="N453" i="13"/>
  <c r="N401" i="13"/>
  <c r="N505" i="13"/>
  <c r="N141" i="13"/>
  <c r="N245" i="13"/>
  <c r="N297" i="13"/>
  <c r="N966" i="13"/>
  <c r="N862" i="13"/>
  <c r="N914" i="13"/>
  <c r="N810" i="13"/>
  <c r="N706" i="13"/>
  <c r="N758" i="13"/>
  <c r="N550" i="13"/>
  <c r="N654" i="13"/>
  <c r="N602" i="13"/>
  <c r="N498" i="13"/>
  <c r="N394" i="13"/>
  <c r="N290" i="13"/>
  <c r="N446" i="13"/>
  <c r="N186" i="13"/>
  <c r="N342" i="13"/>
  <c r="N238" i="13"/>
  <c r="N134" i="13"/>
  <c r="N82" i="13"/>
  <c r="N891" i="13"/>
  <c r="N787" i="13"/>
  <c r="N943" i="13"/>
  <c r="N683" i="13"/>
  <c r="N579" i="13"/>
  <c r="N475" i="13"/>
  <c r="N839" i="13"/>
  <c r="N371" i="13"/>
  <c r="N111" i="13"/>
  <c r="N735" i="13"/>
  <c r="N215" i="13"/>
  <c r="N631" i="13"/>
  <c r="N267" i="13"/>
  <c r="N319" i="13"/>
  <c r="N423" i="13"/>
  <c r="N527" i="13"/>
  <c r="N163" i="13"/>
  <c r="N59" i="13"/>
  <c r="N915" i="13"/>
  <c r="N811" i="13"/>
  <c r="N655" i="13"/>
  <c r="N603" i="13"/>
  <c r="N499" i="13"/>
  <c r="N759" i="13"/>
  <c r="N863" i="13"/>
  <c r="N967" i="13"/>
  <c r="N551" i="13"/>
  <c r="N343" i="13"/>
  <c r="N239" i="13"/>
  <c r="N135" i="13"/>
  <c r="N447" i="13"/>
  <c r="N291" i="13"/>
  <c r="N707" i="13"/>
  <c r="N187" i="13"/>
  <c r="N395" i="13"/>
  <c r="N83" i="13"/>
  <c r="N945" i="13"/>
  <c r="N841" i="13"/>
  <c r="N737" i="13"/>
  <c r="N529" i="13"/>
  <c r="N425" i="13"/>
  <c r="N893" i="13"/>
  <c r="N633" i="13"/>
  <c r="N789" i="13"/>
  <c r="N165" i="13"/>
  <c r="N61" i="13"/>
  <c r="N269" i="13"/>
  <c r="N477" i="13"/>
  <c r="N321" i="13"/>
  <c r="N581" i="13"/>
  <c r="N113" i="13"/>
  <c r="N685" i="13"/>
  <c r="N373" i="13"/>
  <c r="N217" i="13"/>
  <c r="N969" i="13"/>
  <c r="N865" i="13"/>
  <c r="N709" i="13"/>
  <c r="N553" i="13"/>
  <c r="N657" i="13"/>
  <c r="N917" i="13"/>
  <c r="N605" i="13"/>
  <c r="N397" i="13"/>
  <c r="N189" i="13"/>
  <c r="N85" i="13"/>
  <c r="N761" i="13"/>
  <c r="N501" i="13"/>
  <c r="N345" i="13"/>
  <c r="N293" i="13"/>
  <c r="N813" i="13"/>
  <c r="N241" i="13"/>
  <c r="N137" i="13"/>
  <c r="N449" i="13"/>
  <c r="N977" i="13"/>
  <c r="N873" i="13"/>
  <c r="N769" i="13"/>
  <c r="N665" i="13"/>
  <c r="N561" i="13"/>
  <c r="N925" i="13"/>
  <c r="N717" i="13"/>
  <c r="N457" i="13"/>
  <c r="N197" i="13"/>
  <c r="N93" i="13"/>
  <c r="N301" i="13"/>
  <c r="N821" i="13"/>
  <c r="N509" i="13"/>
  <c r="N353" i="13"/>
  <c r="N405" i="13"/>
  <c r="N249" i="13"/>
  <c r="N145" i="13"/>
  <c r="N613" i="13"/>
  <c r="N962" i="13"/>
  <c r="N858" i="13"/>
  <c r="N910" i="13"/>
  <c r="N806" i="13"/>
  <c r="N702" i="13"/>
  <c r="N650" i="13"/>
  <c r="N754" i="13"/>
  <c r="N546" i="13"/>
  <c r="N598" i="13"/>
  <c r="N494" i="13"/>
  <c r="N390" i="13"/>
  <c r="N286" i="13"/>
  <c r="N338" i="13"/>
  <c r="N442" i="13"/>
  <c r="N182" i="13"/>
  <c r="N234" i="13"/>
  <c r="N130" i="13"/>
  <c r="N78" i="13"/>
  <c r="N978" i="13"/>
  <c r="N874" i="13"/>
  <c r="N926" i="13"/>
  <c r="N822" i="13"/>
  <c r="N718" i="13"/>
  <c r="N770" i="13"/>
  <c r="N666" i="13"/>
  <c r="N562" i="13"/>
  <c r="N614" i="13"/>
  <c r="N510" i="13"/>
  <c r="N406" i="13"/>
  <c r="N302" i="13"/>
  <c r="N354" i="13"/>
  <c r="N458" i="13"/>
  <c r="N198" i="13"/>
  <c r="N250" i="13"/>
  <c r="N146" i="13"/>
  <c r="N94" i="13"/>
  <c r="N986" i="13"/>
  <c r="N882" i="13"/>
  <c r="N934" i="13"/>
  <c r="N830" i="13"/>
  <c r="N726" i="13"/>
  <c r="N674" i="13"/>
  <c r="N570" i="13"/>
  <c r="N778" i="13"/>
  <c r="N622" i="13"/>
  <c r="N518" i="13"/>
  <c r="N414" i="13"/>
  <c r="N310" i="13"/>
  <c r="N206" i="13"/>
  <c r="N466" i="13"/>
  <c r="N258" i="13"/>
  <c r="N154" i="13"/>
  <c r="N362" i="13"/>
  <c r="N102" i="13"/>
  <c r="N919" i="13"/>
  <c r="N815" i="13"/>
  <c r="N867" i="13"/>
  <c r="N763" i="13"/>
  <c r="N607" i="13"/>
  <c r="N503" i="13"/>
  <c r="N711" i="13"/>
  <c r="N971" i="13"/>
  <c r="N659" i="13"/>
  <c r="N451" i="13"/>
  <c r="N295" i="13"/>
  <c r="N243" i="13"/>
  <c r="N139" i="13"/>
  <c r="N555" i="13"/>
  <c r="N399" i="13"/>
  <c r="N347" i="13"/>
  <c r="N87" i="13"/>
  <c r="N191" i="13"/>
  <c r="S4" i="19"/>
  <c r="BK3" i="21"/>
  <c r="AQ3" i="21"/>
  <c r="AP3" i="21"/>
  <c r="AO3" i="21"/>
  <c r="AN3" i="21"/>
  <c r="AM3" i="21"/>
  <c r="AJ3" i="21"/>
  <c r="AK3" i="21"/>
  <c r="AL3" i="21"/>
  <c r="BK33" i="21"/>
  <c r="BK32" i="21"/>
  <c r="BK31" i="21"/>
  <c r="BK30" i="21"/>
  <c r="BK29" i="21"/>
  <c r="BK28" i="21"/>
  <c r="BK27" i="21"/>
  <c r="BK26" i="21"/>
  <c r="BK25" i="21"/>
  <c r="BK24" i="21"/>
  <c r="BK23" i="21"/>
  <c r="BK22" i="21"/>
  <c r="BK21" i="21"/>
  <c r="BK20" i="21"/>
  <c r="BK19" i="21"/>
  <c r="BK18" i="21"/>
  <c r="BK17" i="21"/>
  <c r="BK16" i="21"/>
  <c r="BK15" i="21"/>
  <c r="BK14" i="21"/>
  <c r="BK13" i="21"/>
  <c r="BM12" i="21"/>
  <c r="BK12" i="21"/>
  <c r="BM11" i="21"/>
  <c r="BK11" i="21"/>
  <c r="BM10" i="21"/>
  <c r="BK10" i="21"/>
  <c r="BM9" i="21"/>
  <c r="BK9" i="21"/>
  <c r="BM8" i="21"/>
  <c r="BK8" i="21"/>
  <c r="BM7" i="21"/>
  <c r="BK7" i="21"/>
  <c r="BM6" i="21"/>
  <c r="BK6" i="21"/>
  <c r="BM5" i="21"/>
  <c r="BK5" i="21"/>
  <c r="BK4" i="21"/>
  <c r="BM2" i="21"/>
  <c r="BM14" i="21" s="1"/>
  <c r="Z23" i="21" a="1"/>
  <c r="AC28" i="21" s="1"/>
  <c r="R23" i="21" a="1"/>
  <c r="X28" i="21" s="1"/>
  <c r="I23" i="21" a="1"/>
  <c r="N28" i="21" s="1"/>
  <c r="A23" i="21" a="1"/>
  <c r="E28" i="21" s="1"/>
  <c r="Z21" i="21"/>
  <c r="R21" i="21"/>
  <c r="I21" i="21"/>
  <c r="A21" i="21"/>
  <c r="Z14" i="21" a="1"/>
  <c r="AC19" i="21" s="1"/>
  <c r="R14" i="21" a="1"/>
  <c r="X19" i="21" s="1"/>
  <c r="I14" i="21" a="1"/>
  <c r="N19" i="21" s="1"/>
  <c r="A14" i="21" a="1"/>
  <c r="E19" i="21" s="1"/>
  <c r="Z12" i="21"/>
  <c r="R12" i="21"/>
  <c r="I12" i="21"/>
  <c r="A12" i="21"/>
  <c r="Z5" i="21" a="1"/>
  <c r="AB9" i="21" s="1"/>
  <c r="R5" i="21" a="1"/>
  <c r="V10" i="21" s="1"/>
  <c r="I5" i="21" a="1"/>
  <c r="L10" i="21" s="1"/>
  <c r="A5" i="21" a="1"/>
  <c r="G10" i="21" s="1"/>
  <c r="Z3" i="21"/>
  <c r="R3" i="21"/>
  <c r="I3" i="21"/>
  <c r="A3" i="21"/>
  <c r="N17" i="21" l="1"/>
  <c r="F14" i="21"/>
  <c r="W5" i="21"/>
  <c r="B19" i="21"/>
  <c r="U24" i="21"/>
  <c r="L16" i="21"/>
  <c r="K19" i="21"/>
  <c r="N14" i="21"/>
  <c r="J26" i="21"/>
  <c r="R5" i="21"/>
  <c r="A14" i="21"/>
  <c r="B17" i="21"/>
  <c r="K14" i="21"/>
  <c r="O15" i="21"/>
  <c r="M17" i="21"/>
  <c r="O18" i="21"/>
  <c r="O24" i="21"/>
  <c r="X23" i="21"/>
  <c r="D15" i="21"/>
  <c r="K15" i="21"/>
  <c r="M16" i="21"/>
  <c r="J18" i="21"/>
  <c r="O19" i="21"/>
  <c r="L28" i="21"/>
  <c r="C16" i="21"/>
  <c r="J14" i="21"/>
  <c r="L15" i="21"/>
  <c r="I17" i="21"/>
  <c r="N18" i="21"/>
  <c r="N23" i="21"/>
  <c r="U6" i="21"/>
  <c r="T7" i="21"/>
  <c r="R8" i="21"/>
  <c r="R9" i="21"/>
  <c r="S10" i="21"/>
  <c r="R16" i="21"/>
  <c r="T18" i="21"/>
  <c r="S5" i="21"/>
  <c r="X5" i="21"/>
  <c r="W6" i="21"/>
  <c r="U7" i="21"/>
  <c r="S8" i="21"/>
  <c r="S9" i="21"/>
  <c r="T10" i="21"/>
  <c r="AA5" i="21"/>
  <c r="AB6" i="21"/>
  <c r="AA8" i="21"/>
  <c r="AC10" i="21"/>
  <c r="B14" i="21"/>
  <c r="G14" i="21"/>
  <c r="F15" i="21"/>
  <c r="D16" i="21"/>
  <c r="D17" i="21"/>
  <c r="F19" i="21"/>
  <c r="T14" i="21"/>
  <c r="V16" i="21"/>
  <c r="X18" i="21"/>
  <c r="O23" i="21"/>
  <c r="I25" i="21"/>
  <c r="N26" i="21"/>
  <c r="R25" i="21"/>
  <c r="BM13" i="21"/>
  <c r="BM15" i="21"/>
  <c r="AF5" i="21"/>
  <c r="AA7" i="21"/>
  <c r="AC9" i="21"/>
  <c r="T5" i="21"/>
  <c r="S6" i="21"/>
  <c r="X6" i="21"/>
  <c r="V7" i="21"/>
  <c r="U8" i="21"/>
  <c r="V9" i="21"/>
  <c r="W10" i="21"/>
  <c r="AB5" i="21"/>
  <c r="AC6" i="21"/>
  <c r="AB8" i="21"/>
  <c r="AD10" i="21"/>
  <c r="C14" i="21"/>
  <c r="B15" i="21"/>
  <c r="G15" i="21"/>
  <c r="E16" i="21"/>
  <c r="A18" i="21"/>
  <c r="O14" i="21"/>
  <c r="I16" i="21"/>
  <c r="J17" i="21"/>
  <c r="K18" i="21"/>
  <c r="L19" i="21"/>
  <c r="X14" i="21"/>
  <c r="S17" i="21"/>
  <c r="U19" i="21"/>
  <c r="J23" i="21"/>
  <c r="K24" i="21"/>
  <c r="L25" i="21"/>
  <c r="K27" i="21"/>
  <c r="T23" i="21"/>
  <c r="V25" i="21"/>
  <c r="V5" i="21"/>
  <c r="T6" i="21"/>
  <c r="R7" i="21"/>
  <c r="X7" i="21"/>
  <c r="V8" i="21"/>
  <c r="W9" i="21"/>
  <c r="X10" i="21"/>
  <c r="AE5" i="21"/>
  <c r="Z7" i="21"/>
  <c r="E14" i="21"/>
  <c r="C15" i="21"/>
  <c r="A16" i="21"/>
  <c r="G16" i="21"/>
  <c r="E18" i="21"/>
  <c r="U15" i="21"/>
  <c r="W17" i="21"/>
  <c r="K23" i="21"/>
  <c r="L24" i="21"/>
  <c r="M25" i="21"/>
  <c r="O27" i="21"/>
  <c r="L5" i="21"/>
  <c r="I6" i="21"/>
  <c r="M6" i="21"/>
  <c r="J7" i="21"/>
  <c r="N7" i="21"/>
  <c r="K8" i="21"/>
  <c r="O8" i="21"/>
  <c r="L9" i="21"/>
  <c r="I10" i="21"/>
  <c r="M10" i="21"/>
  <c r="D5" i="21"/>
  <c r="A6" i="21"/>
  <c r="E6" i="21"/>
  <c r="B7" i="21"/>
  <c r="F7" i="21"/>
  <c r="C8" i="21"/>
  <c r="G8" i="21"/>
  <c r="D9" i="21"/>
  <c r="A10" i="21"/>
  <c r="E10" i="21"/>
  <c r="I5" i="21"/>
  <c r="M5" i="21"/>
  <c r="J6" i="21"/>
  <c r="N6" i="21"/>
  <c r="K7" i="21"/>
  <c r="O7" i="21"/>
  <c r="L8" i="21"/>
  <c r="I9" i="21"/>
  <c r="M9" i="21"/>
  <c r="J10" i="21"/>
  <c r="N10" i="21"/>
  <c r="A5" i="21"/>
  <c r="E5" i="21"/>
  <c r="B6" i="21"/>
  <c r="F6" i="21"/>
  <c r="C7" i="21"/>
  <c r="G7" i="21"/>
  <c r="D8" i="21"/>
  <c r="A9" i="21"/>
  <c r="E9" i="21"/>
  <c r="B10" i="21"/>
  <c r="F10" i="21"/>
  <c r="J5" i="21"/>
  <c r="N5" i="21"/>
  <c r="K6" i="21"/>
  <c r="O6" i="21"/>
  <c r="L7" i="21"/>
  <c r="I8" i="21"/>
  <c r="M8" i="21"/>
  <c r="J9" i="21"/>
  <c r="N9" i="21"/>
  <c r="K10" i="21"/>
  <c r="O10" i="21"/>
  <c r="W8" i="21"/>
  <c r="T9" i="21"/>
  <c r="X9" i="21"/>
  <c r="U10" i="21"/>
  <c r="AF10" i="21"/>
  <c r="AB10" i="21"/>
  <c r="AE9" i="21"/>
  <c r="AA9" i="21"/>
  <c r="AD8" i="21"/>
  <c r="Z8" i="21"/>
  <c r="AC7" i="21"/>
  <c r="AE10" i="21"/>
  <c r="AA10" i="21"/>
  <c r="AD9" i="21"/>
  <c r="Z9" i="21"/>
  <c r="AC8" i="21"/>
  <c r="AF7" i="21"/>
  <c r="AB7" i="21"/>
  <c r="AE6" i="21"/>
  <c r="AC5" i="21"/>
  <c r="Z6" i="21"/>
  <c r="AD6" i="21"/>
  <c r="AD7" i="21"/>
  <c r="AE8" i="21"/>
  <c r="AF9" i="21"/>
  <c r="C5" i="21"/>
  <c r="G5" i="21"/>
  <c r="D6" i="21"/>
  <c r="A7" i="21"/>
  <c r="E7" i="21"/>
  <c r="B8" i="21"/>
  <c r="F8" i="21"/>
  <c r="C9" i="21"/>
  <c r="G9" i="21"/>
  <c r="D10" i="21"/>
  <c r="B5" i="21"/>
  <c r="F5" i="21"/>
  <c r="C6" i="21"/>
  <c r="G6" i="21"/>
  <c r="D7" i="21"/>
  <c r="A8" i="21"/>
  <c r="E8" i="21"/>
  <c r="B9" i="21"/>
  <c r="F9" i="21"/>
  <c r="C10" i="21"/>
  <c r="K5" i="21"/>
  <c r="O5" i="21"/>
  <c r="L6" i="21"/>
  <c r="I7" i="21"/>
  <c r="M7" i="21"/>
  <c r="J8" i="21"/>
  <c r="N8" i="21"/>
  <c r="K9" i="21"/>
  <c r="O9" i="21"/>
  <c r="U5" i="21"/>
  <c r="R6" i="21"/>
  <c r="V6" i="21"/>
  <c r="S7" i="21"/>
  <c r="W7" i="21"/>
  <c r="T8" i="21"/>
  <c r="X8" i="21"/>
  <c r="U9" i="21"/>
  <c r="R10" i="21"/>
  <c r="Z5" i="21"/>
  <c r="AD5" i="21"/>
  <c r="AA6" i="21"/>
  <c r="AF6" i="21"/>
  <c r="AE7" i="21"/>
  <c r="AF8" i="21"/>
  <c r="Z10" i="21"/>
  <c r="AC14" i="21"/>
  <c r="Z15" i="21"/>
  <c r="AD15" i="21"/>
  <c r="AA16" i="21"/>
  <c r="AE16" i="21"/>
  <c r="AB17" i="21"/>
  <c r="AF17" i="21"/>
  <c r="AC18" i="21"/>
  <c r="Z19" i="21"/>
  <c r="AD19" i="21"/>
  <c r="A23" i="21"/>
  <c r="E23" i="21"/>
  <c r="B24" i="21"/>
  <c r="F24" i="21"/>
  <c r="C25" i="21"/>
  <c r="G25" i="21"/>
  <c r="D26" i="21"/>
  <c r="A27" i="21"/>
  <c r="E27" i="21"/>
  <c r="B28" i="21"/>
  <c r="F28" i="21"/>
  <c r="I26" i="21"/>
  <c r="M26" i="21"/>
  <c r="J27" i="21"/>
  <c r="N27" i="21"/>
  <c r="K28" i="21"/>
  <c r="O28" i="21"/>
  <c r="S26" i="21"/>
  <c r="W26" i="21"/>
  <c r="T27" i="21"/>
  <c r="X27" i="21"/>
  <c r="U28" i="21"/>
  <c r="AC23" i="21"/>
  <c r="Z24" i="21"/>
  <c r="AD24" i="21"/>
  <c r="AA25" i="21"/>
  <c r="AE25" i="21"/>
  <c r="AB26" i="21"/>
  <c r="AF26" i="21"/>
  <c r="AC27" i="21"/>
  <c r="Z28" i="21"/>
  <c r="AD28" i="21"/>
  <c r="A17" i="21"/>
  <c r="E17" i="21"/>
  <c r="B18" i="21"/>
  <c r="F18" i="21"/>
  <c r="C19" i="21"/>
  <c r="G19" i="21"/>
  <c r="U14" i="21"/>
  <c r="R15" i="21"/>
  <c r="V15" i="21"/>
  <c r="S16" i="21"/>
  <c r="W16" i="21"/>
  <c r="T17" i="21"/>
  <c r="X17" i="21"/>
  <c r="U18" i="21"/>
  <c r="R19" i="21"/>
  <c r="V19" i="21"/>
  <c r="Z14" i="21"/>
  <c r="AD14" i="21"/>
  <c r="AA15" i="21"/>
  <c r="AE15" i="21"/>
  <c r="AB16" i="21"/>
  <c r="AF16" i="21"/>
  <c r="AC17" i="21"/>
  <c r="Z18" i="21"/>
  <c r="AD18" i="21"/>
  <c r="AA19" i="21"/>
  <c r="AE19" i="21"/>
  <c r="B23" i="21"/>
  <c r="F23" i="21"/>
  <c r="C24" i="21"/>
  <c r="G24" i="21"/>
  <c r="D25" i="21"/>
  <c r="A26" i="21"/>
  <c r="E26" i="21"/>
  <c r="B27" i="21"/>
  <c r="F27" i="21"/>
  <c r="C28" i="21"/>
  <c r="G28" i="21"/>
  <c r="U23" i="21"/>
  <c r="R24" i="21"/>
  <c r="V24" i="21"/>
  <c r="S25" i="21"/>
  <c r="W25" i="21"/>
  <c r="T26" i="21"/>
  <c r="X26" i="21"/>
  <c r="U27" i="21"/>
  <c r="R28" i="21"/>
  <c r="V28" i="21"/>
  <c r="Z23" i="21"/>
  <c r="AD23" i="21"/>
  <c r="AA24" i="21"/>
  <c r="AE24" i="21"/>
  <c r="AB25" i="21"/>
  <c r="AF25" i="21"/>
  <c r="AC26" i="21"/>
  <c r="Z27" i="21"/>
  <c r="AD27" i="21"/>
  <c r="AA28" i="21"/>
  <c r="AE28" i="21"/>
  <c r="F17" i="21"/>
  <c r="C18" i="21"/>
  <c r="G18" i="21"/>
  <c r="D19" i="21"/>
  <c r="L14" i="21"/>
  <c r="I15" i="21"/>
  <c r="M15" i="21"/>
  <c r="J16" i="21"/>
  <c r="N16" i="21"/>
  <c r="K17" i="21"/>
  <c r="O17" i="21"/>
  <c r="L18" i="21"/>
  <c r="I19" i="21"/>
  <c r="M19" i="21"/>
  <c r="R14" i="21"/>
  <c r="V14" i="21"/>
  <c r="S15" i="21"/>
  <c r="W15" i="21"/>
  <c r="T16" i="21"/>
  <c r="X16" i="21"/>
  <c r="U17" i="21"/>
  <c r="R18" i="21"/>
  <c r="V18" i="21"/>
  <c r="S19" i="21"/>
  <c r="W19" i="21"/>
  <c r="AA14" i="21"/>
  <c r="AE14" i="21"/>
  <c r="AB15" i="21"/>
  <c r="AF15" i="21"/>
  <c r="AC16" i="21"/>
  <c r="Z17" i="21"/>
  <c r="AD17" i="21"/>
  <c r="AA18" i="21"/>
  <c r="AE18" i="21"/>
  <c r="AB19" i="21"/>
  <c r="AF19" i="21"/>
  <c r="C23" i="21"/>
  <c r="G23" i="21"/>
  <c r="D24" i="21"/>
  <c r="A25" i="21"/>
  <c r="E25" i="21"/>
  <c r="B26" i="21"/>
  <c r="F26" i="21"/>
  <c r="C27" i="21"/>
  <c r="G27" i="21"/>
  <c r="D28" i="21"/>
  <c r="L23" i="21"/>
  <c r="I24" i="21"/>
  <c r="M24" i="21"/>
  <c r="J25" i="21"/>
  <c r="N25" i="21"/>
  <c r="K26" i="21"/>
  <c r="O26" i="21"/>
  <c r="L27" i="21"/>
  <c r="I28" i="21"/>
  <c r="M28" i="21"/>
  <c r="R23" i="21"/>
  <c r="V23" i="21"/>
  <c r="S24" i="21"/>
  <c r="W24" i="21"/>
  <c r="T25" i="21"/>
  <c r="X25" i="21"/>
  <c r="U26" i="21"/>
  <c r="R27" i="21"/>
  <c r="V27" i="21"/>
  <c r="S28" i="21"/>
  <c r="W28" i="21"/>
  <c r="AA23" i="21"/>
  <c r="AE23" i="21"/>
  <c r="AB24" i="21"/>
  <c r="AF24" i="21"/>
  <c r="AC25" i="21"/>
  <c r="Z26" i="21"/>
  <c r="AD26" i="21"/>
  <c r="AA27" i="21"/>
  <c r="AE27" i="21"/>
  <c r="AB28" i="21"/>
  <c r="AF28" i="21"/>
  <c r="D14" i="21"/>
  <c r="A15" i="21"/>
  <c r="E15" i="21"/>
  <c r="B16" i="21"/>
  <c r="F16" i="21"/>
  <c r="C17" i="21"/>
  <c r="G17" i="21"/>
  <c r="D18" i="21"/>
  <c r="A19" i="21"/>
  <c r="I14" i="21"/>
  <c r="M14" i="21"/>
  <c r="J15" i="21"/>
  <c r="N15" i="21"/>
  <c r="K16" i="21"/>
  <c r="O16" i="21"/>
  <c r="L17" i="21"/>
  <c r="I18" i="21"/>
  <c r="M18" i="21"/>
  <c r="J19" i="21"/>
  <c r="S14" i="21"/>
  <c r="W14" i="21"/>
  <c r="T15" i="21"/>
  <c r="X15" i="21"/>
  <c r="U16" i="21"/>
  <c r="R17" i="21"/>
  <c r="V17" i="21"/>
  <c r="S18" i="21"/>
  <c r="W18" i="21"/>
  <c r="T19" i="21"/>
  <c r="AB14" i="21"/>
  <c r="AF14" i="21"/>
  <c r="AC15" i="21"/>
  <c r="Z16" i="21"/>
  <c r="AD16" i="21"/>
  <c r="AA17" i="21"/>
  <c r="AE17" i="21"/>
  <c r="AB18" i="21"/>
  <c r="AF18" i="21"/>
  <c r="D23" i="21"/>
  <c r="A24" i="21"/>
  <c r="E24" i="21"/>
  <c r="B25" i="21"/>
  <c r="F25" i="21"/>
  <c r="C26" i="21"/>
  <c r="G26" i="21"/>
  <c r="D27" i="21"/>
  <c r="A28" i="21"/>
  <c r="I23" i="21"/>
  <c r="M23" i="21"/>
  <c r="J24" i="21"/>
  <c r="N24" i="21"/>
  <c r="K25" i="21"/>
  <c r="O25" i="21"/>
  <c r="L26" i="21"/>
  <c r="I27" i="21"/>
  <c r="M27" i="21"/>
  <c r="J28" i="21"/>
  <c r="S23" i="21"/>
  <c r="W23" i="21"/>
  <c r="T24" i="21"/>
  <c r="X24" i="21"/>
  <c r="U25" i="21"/>
  <c r="R26" i="21"/>
  <c r="V26" i="21"/>
  <c r="S27" i="21"/>
  <c r="W27" i="21"/>
  <c r="T28" i="21"/>
  <c r="AB23" i="21"/>
  <c r="AF23" i="21"/>
  <c r="AC24" i="21"/>
  <c r="Z25" i="21"/>
  <c r="AD25" i="21"/>
  <c r="AA26" i="21"/>
  <c r="AE26" i="21"/>
  <c r="AB27" i="21"/>
  <c r="AF27" i="21"/>
  <c r="AY5" i="19" l="1"/>
  <c r="AY6" i="19"/>
  <c r="AY7" i="19"/>
  <c r="AY8" i="19"/>
  <c r="AY9" i="19"/>
  <c r="AY10" i="19"/>
  <c r="AY11" i="19"/>
  <c r="AY12" i="19"/>
  <c r="AY13" i="19"/>
  <c r="AY14" i="19"/>
  <c r="AY15" i="19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AY4" i="19"/>
  <c r="B100" i="3" l="1"/>
  <c r="B152" i="3" s="1"/>
  <c r="B204" i="3" s="1"/>
  <c r="B256" i="3" s="1"/>
  <c r="B308" i="3" s="1"/>
  <c r="B360" i="3" s="1"/>
  <c r="B412" i="3" s="1"/>
  <c r="B464" i="3" s="1"/>
  <c r="B516" i="3" s="1"/>
  <c r="Z516" i="3" s="1"/>
  <c r="AY44" i="19"/>
  <c r="B96" i="3"/>
  <c r="B148" i="3" s="1"/>
  <c r="B200" i="3" s="1"/>
  <c r="B252" i="3" s="1"/>
  <c r="B304" i="3" s="1"/>
  <c r="B356" i="3" s="1"/>
  <c r="B408" i="3" s="1"/>
  <c r="B460" i="3" s="1"/>
  <c r="B512" i="3" s="1"/>
  <c r="AB40" i="19"/>
  <c r="B92" i="3"/>
  <c r="B144" i="3" s="1"/>
  <c r="B196" i="3" s="1"/>
  <c r="B248" i="3" s="1"/>
  <c r="B300" i="3" s="1"/>
  <c r="B352" i="3" s="1"/>
  <c r="B404" i="3" s="1"/>
  <c r="B456" i="3" s="1"/>
  <c r="B508" i="3" s="1"/>
  <c r="AY36" i="19"/>
  <c r="B88" i="3"/>
  <c r="B140" i="3" s="1"/>
  <c r="B192" i="3" s="1"/>
  <c r="B244" i="3" s="1"/>
  <c r="B296" i="3" s="1"/>
  <c r="B348" i="3" s="1"/>
  <c r="B400" i="3" s="1"/>
  <c r="B452" i="3" s="1"/>
  <c r="B504" i="3" s="1"/>
  <c r="B84" i="3"/>
  <c r="B136" i="3" s="1"/>
  <c r="B188" i="3" s="1"/>
  <c r="B240" i="3" s="1"/>
  <c r="B292" i="3" s="1"/>
  <c r="B344" i="3" s="1"/>
  <c r="B396" i="3" s="1"/>
  <c r="B448" i="3" s="1"/>
  <c r="B500" i="3" s="1"/>
  <c r="Z500" i="3" s="1"/>
  <c r="AY28" i="19"/>
  <c r="B80" i="3"/>
  <c r="B132" i="3" s="1"/>
  <c r="B184" i="3" s="1"/>
  <c r="B236" i="3" s="1"/>
  <c r="B288" i="3" s="1"/>
  <c r="B340" i="3" s="1"/>
  <c r="B392" i="3" s="1"/>
  <c r="B444" i="3" s="1"/>
  <c r="B496" i="3" s="1"/>
  <c r="AY24" i="19"/>
  <c r="B76" i="3"/>
  <c r="B128" i="3" s="1"/>
  <c r="B180" i="3" s="1"/>
  <c r="B232" i="3" s="1"/>
  <c r="B284" i="3" s="1"/>
  <c r="B336" i="3" s="1"/>
  <c r="B388" i="3" s="1"/>
  <c r="B440" i="3" s="1"/>
  <c r="B492" i="3" s="1"/>
  <c r="AY20" i="19"/>
  <c r="B72" i="3"/>
  <c r="B124" i="3" s="1"/>
  <c r="B176" i="3" s="1"/>
  <c r="B228" i="3" s="1"/>
  <c r="B280" i="3" s="1"/>
  <c r="B332" i="3" s="1"/>
  <c r="B384" i="3" s="1"/>
  <c r="B436" i="3" s="1"/>
  <c r="B488" i="3" s="1"/>
  <c r="AY16" i="19"/>
  <c r="B68" i="3"/>
  <c r="B120" i="3" s="1"/>
  <c r="B172" i="3" s="1"/>
  <c r="B224" i="3" s="1"/>
  <c r="B276" i="3" s="1"/>
  <c r="B328" i="3" s="1"/>
  <c r="B380" i="3" s="1"/>
  <c r="B432" i="3" s="1"/>
  <c r="B484" i="3" s="1"/>
  <c r="Z484" i="3" s="1"/>
  <c r="B104" i="3"/>
  <c r="B156" i="3" s="1"/>
  <c r="B208" i="3" s="1"/>
  <c r="B260" i="3" s="1"/>
  <c r="B312" i="3" s="1"/>
  <c r="B364" i="3" s="1"/>
  <c r="B416" i="3" s="1"/>
  <c r="B468" i="3" s="1"/>
  <c r="B520" i="3" s="1"/>
  <c r="AY51" i="19"/>
  <c r="B103" i="3"/>
  <c r="B155" i="3" s="1"/>
  <c r="B207" i="3" s="1"/>
  <c r="B259" i="3" s="1"/>
  <c r="B311" i="3" s="1"/>
  <c r="B363" i="3" s="1"/>
  <c r="B415" i="3" s="1"/>
  <c r="B467" i="3" s="1"/>
  <c r="B519" i="3" s="1"/>
  <c r="AY47" i="19"/>
  <c r="B99" i="3"/>
  <c r="B151" i="3" s="1"/>
  <c r="B203" i="3" s="1"/>
  <c r="B255" i="3" s="1"/>
  <c r="B307" i="3" s="1"/>
  <c r="B359" i="3" s="1"/>
  <c r="B411" i="3" s="1"/>
  <c r="B463" i="3" s="1"/>
  <c r="B515" i="3" s="1"/>
  <c r="Z515" i="3" s="1"/>
  <c r="AY43" i="19"/>
  <c r="B95" i="3"/>
  <c r="B147" i="3" s="1"/>
  <c r="B199" i="3" s="1"/>
  <c r="B251" i="3" s="1"/>
  <c r="B303" i="3" s="1"/>
  <c r="B355" i="3" s="1"/>
  <c r="B407" i="3" s="1"/>
  <c r="B459" i="3" s="1"/>
  <c r="B511" i="3" s="1"/>
  <c r="AY39" i="19"/>
  <c r="B91" i="3"/>
  <c r="B143" i="3" s="1"/>
  <c r="B195" i="3" s="1"/>
  <c r="B247" i="3" s="1"/>
  <c r="B299" i="3" s="1"/>
  <c r="B351" i="3" s="1"/>
  <c r="B403" i="3" s="1"/>
  <c r="B455" i="3" s="1"/>
  <c r="B507" i="3" s="1"/>
  <c r="AY35" i="19"/>
  <c r="B87" i="3"/>
  <c r="B139" i="3" s="1"/>
  <c r="B191" i="3" s="1"/>
  <c r="B243" i="3" s="1"/>
  <c r="B295" i="3" s="1"/>
  <c r="B347" i="3" s="1"/>
  <c r="B399" i="3" s="1"/>
  <c r="B451" i="3" s="1"/>
  <c r="B503" i="3" s="1"/>
  <c r="AY31" i="19"/>
  <c r="B83" i="3"/>
  <c r="B135" i="3" s="1"/>
  <c r="B187" i="3" s="1"/>
  <c r="B239" i="3" s="1"/>
  <c r="B291" i="3" s="1"/>
  <c r="B343" i="3" s="1"/>
  <c r="B395" i="3" s="1"/>
  <c r="B447" i="3" s="1"/>
  <c r="B499" i="3" s="1"/>
  <c r="Z499" i="3" s="1"/>
  <c r="AY27" i="19"/>
  <c r="B79" i="3"/>
  <c r="B131" i="3" s="1"/>
  <c r="B183" i="3" s="1"/>
  <c r="B235" i="3" s="1"/>
  <c r="B287" i="3" s="1"/>
  <c r="B339" i="3" s="1"/>
  <c r="B391" i="3" s="1"/>
  <c r="B443" i="3" s="1"/>
  <c r="B495" i="3" s="1"/>
  <c r="AY23" i="19"/>
  <c r="B75" i="3"/>
  <c r="B127" i="3" s="1"/>
  <c r="B179" i="3" s="1"/>
  <c r="B231" i="3" s="1"/>
  <c r="B283" i="3" s="1"/>
  <c r="B335" i="3" s="1"/>
  <c r="B387" i="3" s="1"/>
  <c r="B439" i="3" s="1"/>
  <c r="B491" i="3" s="1"/>
  <c r="AY19" i="19"/>
  <c r="B71" i="3"/>
  <c r="B123" i="3" s="1"/>
  <c r="B175" i="3" s="1"/>
  <c r="B227" i="3" s="1"/>
  <c r="B279" i="3" s="1"/>
  <c r="B331" i="3" s="1"/>
  <c r="B383" i="3" s="1"/>
  <c r="B435" i="3" s="1"/>
  <c r="B487" i="3" s="1"/>
  <c r="AY50" i="19"/>
  <c r="B102" i="3"/>
  <c r="B154" i="3" s="1"/>
  <c r="B206" i="3" s="1"/>
  <c r="B258" i="3" s="1"/>
  <c r="B310" i="3" s="1"/>
  <c r="B362" i="3" s="1"/>
  <c r="B414" i="3" s="1"/>
  <c r="B466" i="3" s="1"/>
  <c r="B518" i="3" s="1"/>
  <c r="Z518" i="3" s="1"/>
  <c r="AY46" i="19"/>
  <c r="B98" i="3"/>
  <c r="B150" i="3" s="1"/>
  <c r="B202" i="3" s="1"/>
  <c r="B254" i="3" s="1"/>
  <c r="B306" i="3" s="1"/>
  <c r="B358" i="3" s="1"/>
  <c r="B410" i="3" s="1"/>
  <c r="B462" i="3" s="1"/>
  <c r="B514" i="3" s="1"/>
  <c r="AY42" i="19"/>
  <c r="B94" i="3"/>
  <c r="B146" i="3" s="1"/>
  <c r="B198" i="3" s="1"/>
  <c r="B250" i="3" s="1"/>
  <c r="B302" i="3" s="1"/>
  <c r="B354" i="3" s="1"/>
  <c r="B406" i="3" s="1"/>
  <c r="B458" i="3" s="1"/>
  <c r="B510" i="3" s="1"/>
  <c r="AY34" i="19"/>
  <c r="B86" i="3"/>
  <c r="B138" i="3" s="1"/>
  <c r="B190" i="3" s="1"/>
  <c r="B242" i="3" s="1"/>
  <c r="B294" i="3" s="1"/>
  <c r="B346" i="3" s="1"/>
  <c r="B398" i="3" s="1"/>
  <c r="B450" i="3" s="1"/>
  <c r="B502" i="3" s="1"/>
  <c r="AY30" i="19"/>
  <c r="B82" i="3"/>
  <c r="B134" i="3" s="1"/>
  <c r="B186" i="3" s="1"/>
  <c r="B238" i="3" s="1"/>
  <c r="B290" i="3" s="1"/>
  <c r="B342" i="3" s="1"/>
  <c r="B394" i="3" s="1"/>
  <c r="B446" i="3" s="1"/>
  <c r="B498" i="3" s="1"/>
  <c r="AY26" i="19"/>
  <c r="B78" i="3"/>
  <c r="B130" i="3" s="1"/>
  <c r="B182" i="3" s="1"/>
  <c r="B234" i="3" s="1"/>
  <c r="B286" i="3" s="1"/>
  <c r="B338" i="3" s="1"/>
  <c r="B390" i="3" s="1"/>
  <c r="B442" i="3" s="1"/>
  <c r="B494" i="3" s="1"/>
  <c r="Z494" i="3" s="1"/>
  <c r="AY22" i="19"/>
  <c r="B74" i="3"/>
  <c r="B126" i="3" s="1"/>
  <c r="B178" i="3" s="1"/>
  <c r="B230" i="3" s="1"/>
  <c r="B282" i="3" s="1"/>
  <c r="B334" i="3" s="1"/>
  <c r="B386" i="3" s="1"/>
  <c r="B438" i="3" s="1"/>
  <c r="B490" i="3" s="1"/>
  <c r="AY18" i="19"/>
  <c r="B70" i="3"/>
  <c r="B122" i="3" s="1"/>
  <c r="B174" i="3" s="1"/>
  <c r="B226" i="3" s="1"/>
  <c r="B278" i="3" s="1"/>
  <c r="B330" i="3" s="1"/>
  <c r="B382" i="3" s="1"/>
  <c r="B434" i="3" s="1"/>
  <c r="B486" i="3" s="1"/>
  <c r="B105" i="3"/>
  <c r="B157" i="3" s="1"/>
  <c r="B209" i="3" s="1"/>
  <c r="B261" i="3" s="1"/>
  <c r="B313" i="3" s="1"/>
  <c r="B365" i="3" s="1"/>
  <c r="B417" i="3" s="1"/>
  <c r="B469" i="3" s="1"/>
  <c r="B521" i="3" s="1"/>
  <c r="Z521" i="3" s="1"/>
  <c r="AY49" i="19"/>
  <c r="B101" i="3"/>
  <c r="B153" i="3" s="1"/>
  <c r="B205" i="3" s="1"/>
  <c r="B257" i="3" s="1"/>
  <c r="B309" i="3" s="1"/>
  <c r="B361" i="3" s="1"/>
  <c r="B413" i="3" s="1"/>
  <c r="B465" i="3" s="1"/>
  <c r="B517" i="3" s="1"/>
  <c r="AY45" i="19"/>
  <c r="B97" i="3"/>
  <c r="B149" i="3" s="1"/>
  <c r="B201" i="3" s="1"/>
  <c r="B253" i="3" s="1"/>
  <c r="B305" i="3" s="1"/>
  <c r="B357" i="3" s="1"/>
  <c r="B409" i="3" s="1"/>
  <c r="B461" i="3" s="1"/>
  <c r="B513" i="3" s="1"/>
  <c r="Z513" i="3" s="1"/>
  <c r="AY41" i="19"/>
  <c r="B93" i="3"/>
  <c r="B145" i="3" s="1"/>
  <c r="B197" i="3" s="1"/>
  <c r="B249" i="3" s="1"/>
  <c r="B301" i="3" s="1"/>
  <c r="B353" i="3" s="1"/>
  <c r="B405" i="3" s="1"/>
  <c r="B457" i="3" s="1"/>
  <c r="B509" i="3" s="1"/>
  <c r="AY37" i="19"/>
  <c r="B89" i="3"/>
  <c r="B141" i="3" s="1"/>
  <c r="B193" i="3" s="1"/>
  <c r="B245" i="3" s="1"/>
  <c r="B297" i="3" s="1"/>
  <c r="B349" i="3" s="1"/>
  <c r="B401" i="3" s="1"/>
  <c r="B453" i="3" s="1"/>
  <c r="B505" i="3" s="1"/>
  <c r="Z505" i="3" s="1"/>
  <c r="AY33" i="19"/>
  <c r="B85" i="3"/>
  <c r="B137" i="3" s="1"/>
  <c r="B189" i="3" s="1"/>
  <c r="B241" i="3" s="1"/>
  <c r="B293" i="3" s="1"/>
  <c r="B345" i="3" s="1"/>
  <c r="B397" i="3" s="1"/>
  <c r="B449" i="3" s="1"/>
  <c r="B501" i="3" s="1"/>
  <c r="AY29" i="19"/>
  <c r="B81" i="3"/>
  <c r="B133" i="3" s="1"/>
  <c r="B185" i="3" s="1"/>
  <c r="B237" i="3" s="1"/>
  <c r="B289" i="3" s="1"/>
  <c r="B341" i="3" s="1"/>
  <c r="B393" i="3" s="1"/>
  <c r="B445" i="3" s="1"/>
  <c r="B497" i="3" s="1"/>
  <c r="Z497" i="3" s="1"/>
  <c r="AY25" i="19"/>
  <c r="B77" i="3"/>
  <c r="B129" i="3" s="1"/>
  <c r="B181" i="3" s="1"/>
  <c r="B233" i="3" s="1"/>
  <c r="B285" i="3" s="1"/>
  <c r="B337" i="3" s="1"/>
  <c r="B389" i="3" s="1"/>
  <c r="B441" i="3" s="1"/>
  <c r="B493" i="3" s="1"/>
  <c r="AY21" i="19"/>
  <c r="B73" i="3"/>
  <c r="B125" i="3" s="1"/>
  <c r="B177" i="3" s="1"/>
  <c r="B229" i="3" s="1"/>
  <c r="B281" i="3" s="1"/>
  <c r="B333" i="3" s="1"/>
  <c r="B385" i="3" s="1"/>
  <c r="B437" i="3" s="1"/>
  <c r="B489" i="3" s="1"/>
  <c r="Z489" i="3" s="1"/>
  <c r="AY17" i="19"/>
  <c r="B69" i="3"/>
  <c r="B121" i="3" s="1"/>
  <c r="B173" i="3" s="1"/>
  <c r="B225" i="3" s="1"/>
  <c r="B277" i="3" s="1"/>
  <c r="B329" i="3" s="1"/>
  <c r="B381" i="3" s="1"/>
  <c r="B433" i="3" s="1"/>
  <c r="B485" i="3" s="1"/>
  <c r="Z485" i="3" s="1"/>
  <c r="AY38" i="19"/>
  <c r="B90" i="3"/>
  <c r="B142" i="3" s="1"/>
  <c r="B194" i="3" s="1"/>
  <c r="B246" i="3" s="1"/>
  <c r="B298" i="3" s="1"/>
  <c r="B350" i="3" s="1"/>
  <c r="B402" i="3" s="1"/>
  <c r="B454" i="3" s="1"/>
  <c r="B506" i="3" s="1"/>
  <c r="AY53" i="19"/>
  <c r="AY52" i="19"/>
  <c r="AB48" i="19"/>
  <c r="AY48" i="19"/>
  <c r="AB32" i="19"/>
  <c r="AY32" i="19"/>
  <c r="AB47" i="19"/>
  <c r="AB31" i="19"/>
  <c r="AB7" i="19"/>
  <c r="AB36" i="19"/>
  <c r="AB28" i="19"/>
  <c r="AB20" i="19"/>
  <c r="AB16" i="19"/>
  <c r="AB12" i="19"/>
  <c r="AB8" i="19"/>
  <c r="AB35" i="19"/>
  <c r="AB11" i="19"/>
  <c r="AB4" i="19"/>
  <c r="AB50" i="19"/>
  <c r="AB30" i="19"/>
  <c r="AB22" i="19"/>
  <c r="AB14" i="19"/>
  <c r="AB10" i="19"/>
  <c r="AB6" i="19"/>
  <c r="AB51" i="19"/>
  <c r="AB19" i="19"/>
  <c r="AB15" i="19"/>
  <c r="AB49" i="19"/>
  <c r="AB25" i="19"/>
  <c r="AB13" i="19"/>
  <c r="AB9" i="19"/>
  <c r="AB5" i="19"/>
  <c r="C471" i="3"/>
  <c r="C419" i="3"/>
  <c r="C367" i="3"/>
  <c r="C315" i="3"/>
  <c r="C263" i="3"/>
  <c r="C211" i="3"/>
  <c r="C159" i="3"/>
  <c r="C107" i="3"/>
  <c r="C55" i="3"/>
  <c r="E5" i="3"/>
  <c r="E6" i="3"/>
  <c r="E110" i="3" s="1"/>
  <c r="E7" i="3"/>
  <c r="E423" i="3" s="1"/>
  <c r="E8" i="3"/>
  <c r="E60" i="3" s="1"/>
  <c r="E9" i="3"/>
  <c r="E217" i="3" s="1"/>
  <c r="E10" i="3"/>
  <c r="E322" i="3" s="1"/>
  <c r="E11" i="3"/>
  <c r="E375" i="3" s="1"/>
  <c r="E12" i="3"/>
  <c r="E64" i="3" s="1"/>
  <c r="E13" i="3"/>
  <c r="E169" i="3" s="1"/>
  <c r="E14" i="3"/>
  <c r="E66" i="3" s="1"/>
  <c r="E15" i="3"/>
  <c r="E119" i="3" s="1"/>
  <c r="E16" i="3"/>
  <c r="E68" i="3" s="1"/>
  <c r="E17" i="3"/>
  <c r="E18" i="3"/>
  <c r="E330" i="3" s="1"/>
  <c r="E19" i="3"/>
  <c r="E279" i="3" s="1"/>
  <c r="E20" i="3"/>
  <c r="E72" i="3" s="1"/>
  <c r="E21" i="3"/>
  <c r="E22" i="3"/>
  <c r="E74" i="3" s="1"/>
  <c r="E23" i="3"/>
  <c r="E387" i="3" s="1"/>
  <c r="E24" i="3"/>
  <c r="E76" i="3" s="1"/>
  <c r="E25" i="3"/>
  <c r="E233" i="3" s="1"/>
  <c r="E26" i="3"/>
  <c r="E338" i="3" s="1"/>
  <c r="E27" i="3"/>
  <c r="E391" i="3" s="1"/>
  <c r="E28" i="3"/>
  <c r="E80" i="3" s="1"/>
  <c r="E29" i="3"/>
  <c r="E185" i="3" s="1"/>
  <c r="E30" i="3"/>
  <c r="E82" i="3" s="1"/>
  <c r="E31" i="3"/>
  <c r="E135" i="3" s="1"/>
  <c r="E32" i="3"/>
  <c r="E84" i="3" s="1"/>
  <c r="E33" i="3"/>
  <c r="E34" i="3"/>
  <c r="E346" i="3" s="1"/>
  <c r="E35" i="3"/>
  <c r="E451" i="3" s="1"/>
  <c r="E36" i="3"/>
  <c r="E88" i="3" s="1"/>
  <c r="E37" i="3"/>
  <c r="E38" i="3"/>
  <c r="E90" i="3" s="1"/>
  <c r="E39" i="3"/>
  <c r="E455" i="3" s="1"/>
  <c r="E40" i="3"/>
  <c r="E92" i="3" s="1"/>
  <c r="E41" i="3"/>
  <c r="E249" i="3" s="1"/>
  <c r="E42" i="3"/>
  <c r="E510" i="3" s="1"/>
  <c r="E43" i="3"/>
  <c r="E44" i="3"/>
  <c r="E356" i="3" s="1"/>
  <c r="E45" i="3"/>
  <c r="E46" i="3"/>
  <c r="E514" i="3" s="1"/>
  <c r="E47" i="3"/>
  <c r="E411" i="3" s="1"/>
  <c r="E48" i="3"/>
  <c r="E49" i="3"/>
  <c r="E50" i="3"/>
  <c r="E518" i="3" s="1"/>
  <c r="E51" i="3"/>
  <c r="E103" i="3" s="1"/>
  <c r="E52" i="3"/>
  <c r="E364" i="3" s="1"/>
  <c r="E53" i="3"/>
  <c r="E521" i="3" s="1"/>
  <c r="E4" i="3"/>
  <c r="E108" i="3" s="1"/>
  <c r="Z472" i="3"/>
  <c r="Z473" i="3"/>
  <c r="Z474" i="3"/>
  <c r="Z475" i="3"/>
  <c r="Z476" i="3"/>
  <c r="Z477" i="3"/>
  <c r="Z478" i="3"/>
  <c r="Z479" i="3"/>
  <c r="Z480" i="3"/>
  <c r="Z481" i="3"/>
  <c r="Z482" i="3"/>
  <c r="Z483" i="3"/>
  <c r="Z486" i="3"/>
  <c r="Z487" i="3"/>
  <c r="Z488" i="3"/>
  <c r="Z490" i="3"/>
  <c r="Z491" i="3"/>
  <c r="Z492" i="3"/>
  <c r="Z493" i="3"/>
  <c r="Z495" i="3"/>
  <c r="Z496" i="3"/>
  <c r="Z498" i="3"/>
  <c r="Z501" i="3"/>
  <c r="Z502" i="3"/>
  <c r="Z503" i="3"/>
  <c r="Z504" i="3"/>
  <c r="Z506" i="3"/>
  <c r="Z507" i="3"/>
  <c r="Z508" i="3"/>
  <c r="Z509" i="3"/>
  <c r="Z511" i="3"/>
  <c r="Z512" i="3"/>
  <c r="Z514" i="3"/>
  <c r="Z517" i="3"/>
  <c r="Z519" i="3"/>
  <c r="Z520" i="3"/>
  <c r="C5" i="3"/>
  <c r="C6" i="3"/>
  <c r="C7" i="3"/>
  <c r="C8" i="3"/>
  <c r="C9" i="3"/>
  <c r="BT8" i="19" s="1"/>
  <c r="C10" i="3"/>
  <c r="C11" i="3"/>
  <c r="C12" i="3"/>
  <c r="C13" i="3"/>
  <c r="BT12" i="19" s="1"/>
  <c r="C14" i="3"/>
  <c r="C15" i="3"/>
  <c r="C16" i="3"/>
  <c r="C17" i="3"/>
  <c r="BT16" i="19" s="1"/>
  <c r="C18" i="3"/>
  <c r="C19" i="3"/>
  <c r="C20" i="3"/>
  <c r="C21" i="3"/>
  <c r="BT20" i="19" s="1"/>
  <c r="C22" i="3"/>
  <c r="C23" i="3"/>
  <c r="C24" i="3"/>
  <c r="C25" i="3"/>
  <c r="BT24" i="19" s="1"/>
  <c r="C26" i="3"/>
  <c r="C27" i="3"/>
  <c r="C28" i="3"/>
  <c r="C29" i="3"/>
  <c r="BT28" i="19" s="1"/>
  <c r="C30" i="3"/>
  <c r="C31" i="3"/>
  <c r="C32" i="3"/>
  <c r="C33" i="3"/>
  <c r="BT32" i="19" s="1"/>
  <c r="C34" i="3"/>
  <c r="C35" i="3"/>
  <c r="C36" i="3"/>
  <c r="C37" i="3"/>
  <c r="BT36" i="19" s="1"/>
  <c r="C38" i="3"/>
  <c r="C39" i="3"/>
  <c r="C40" i="3"/>
  <c r="C41" i="3"/>
  <c r="BT40" i="19" s="1"/>
  <c r="C42" i="3"/>
  <c r="C43" i="3"/>
  <c r="BT42" i="19" s="1"/>
  <c r="C44" i="3"/>
  <c r="C45" i="3"/>
  <c r="C46" i="3"/>
  <c r="C47" i="3"/>
  <c r="BT46" i="19" s="1"/>
  <c r="C48" i="3"/>
  <c r="C49" i="3"/>
  <c r="C50" i="3"/>
  <c r="C51" i="3"/>
  <c r="BT50" i="19" s="1"/>
  <c r="C52" i="3"/>
  <c r="C53" i="3"/>
  <c r="BT52" i="19" s="1"/>
  <c r="C4" i="3"/>
  <c r="J162" i="19"/>
  <c r="Z630" i="13" s="1"/>
  <c r="J163" i="19"/>
  <c r="Z631" i="13" s="1"/>
  <c r="AB46" i="19" l="1"/>
  <c r="AB44" i="19"/>
  <c r="AB27" i="19"/>
  <c r="AB43" i="19"/>
  <c r="AB21" i="19"/>
  <c r="AB26" i="19"/>
  <c r="AB37" i="19"/>
  <c r="AB52" i="19"/>
  <c r="AB45" i="19"/>
  <c r="AB23" i="19"/>
  <c r="AY40" i="19"/>
  <c r="AB41" i="19"/>
  <c r="AB42" i="19"/>
  <c r="AB24" i="19"/>
  <c r="AB29" i="19"/>
  <c r="AB39" i="19"/>
  <c r="AB18" i="19"/>
  <c r="AB34" i="19"/>
  <c r="AB17" i="19"/>
  <c r="AB33" i="19"/>
  <c r="AB38" i="19"/>
  <c r="AB53" i="19"/>
  <c r="C159" i="19"/>
  <c r="AA159" i="19" s="1"/>
  <c r="AD159" i="19" s="1"/>
  <c r="AD51" i="19"/>
  <c r="C106" i="19"/>
  <c r="AA106" i="19" s="1"/>
  <c r="AD106" i="19" s="1"/>
  <c r="C212" i="19"/>
  <c r="AA212" i="19" s="1"/>
  <c r="AD212" i="19" s="1"/>
  <c r="C340" i="3"/>
  <c r="BT27" i="19"/>
  <c r="C324" i="3"/>
  <c r="BT11" i="19"/>
  <c r="C468" i="3"/>
  <c r="BT51" i="19"/>
  <c r="C464" i="3"/>
  <c r="BT47" i="19"/>
  <c r="C460" i="3"/>
  <c r="BT43" i="19"/>
  <c r="C202" i="19"/>
  <c r="AA202" i="19" s="1"/>
  <c r="AD202" i="19" s="1"/>
  <c r="C96" i="19"/>
  <c r="AA96" i="19" s="1"/>
  <c r="AD96" i="19" s="1"/>
  <c r="AD41" i="19"/>
  <c r="C149" i="19"/>
  <c r="AA149" i="19" s="1"/>
  <c r="AD149" i="19" s="1"/>
  <c r="C198" i="19"/>
  <c r="AA198" i="19" s="1"/>
  <c r="AD198" i="19" s="1"/>
  <c r="C92" i="19"/>
  <c r="AA92" i="19" s="1"/>
  <c r="AD92" i="19" s="1"/>
  <c r="AD37" i="19"/>
  <c r="C145" i="19"/>
  <c r="AA145" i="19" s="1"/>
  <c r="AD145" i="19" s="1"/>
  <c r="C194" i="19"/>
  <c r="AA194" i="19" s="1"/>
  <c r="AD194" i="19" s="1"/>
  <c r="C88" i="19"/>
  <c r="AA88" i="19" s="1"/>
  <c r="AD88" i="19" s="1"/>
  <c r="AD33" i="19"/>
  <c r="C141" i="19"/>
  <c r="AA141" i="19" s="1"/>
  <c r="AD141" i="19" s="1"/>
  <c r="C190" i="19"/>
  <c r="AA190" i="19" s="1"/>
  <c r="AD190" i="19" s="1"/>
  <c r="C84" i="19"/>
  <c r="AA84" i="19" s="1"/>
  <c r="AD84" i="19" s="1"/>
  <c r="AD29" i="19"/>
  <c r="C137" i="19"/>
  <c r="AA137" i="19" s="1"/>
  <c r="AD137" i="19" s="1"/>
  <c r="C186" i="19"/>
  <c r="AA186" i="19" s="1"/>
  <c r="AD186" i="19" s="1"/>
  <c r="C80" i="19"/>
  <c r="AA80" i="19" s="1"/>
  <c r="AD80" i="19" s="1"/>
  <c r="AD25" i="19"/>
  <c r="C133" i="19"/>
  <c r="AA133" i="19" s="1"/>
  <c r="AD133" i="19" s="1"/>
  <c r="C182" i="19"/>
  <c r="AA182" i="19" s="1"/>
  <c r="AD182" i="19" s="1"/>
  <c r="C76" i="19"/>
  <c r="AA76" i="19" s="1"/>
  <c r="AD76" i="19" s="1"/>
  <c r="AD21" i="19"/>
  <c r="C129" i="19"/>
  <c r="AA129" i="19" s="1"/>
  <c r="AD129" i="19" s="1"/>
  <c r="C178" i="19"/>
  <c r="AA178" i="19" s="1"/>
  <c r="AD178" i="19" s="1"/>
  <c r="C72" i="19"/>
  <c r="AA72" i="19" s="1"/>
  <c r="AD72" i="19" s="1"/>
  <c r="AD17" i="19"/>
  <c r="C125" i="19"/>
  <c r="AA125" i="19" s="1"/>
  <c r="AD125" i="19" s="1"/>
  <c r="C174" i="19"/>
  <c r="AA174" i="19" s="1"/>
  <c r="AD174" i="19" s="1"/>
  <c r="C68" i="19"/>
  <c r="AA68" i="19" s="1"/>
  <c r="AD68" i="19" s="1"/>
  <c r="AD13" i="19"/>
  <c r="C121" i="19"/>
  <c r="AA121" i="19" s="1"/>
  <c r="AD121" i="19" s="1"/>
  <c r="C170" i="19"/>
  <c r="AA170" i="19" s="1"/>
  <c r="AD170" i="19" s="1"/>
  <c r="C64" i="19"/>
  <c r="AA64" i="19" s="1"/>
  <c r="AD64" i="19" s="1"/>
  <c r="AD9" i="19"/>
  <c r="C117" i="19"/>
  <c r="AA117" i="19" s="1"/>
  <c r="AD117" i="19" s="1"/>
  <c r="C57" i="3"/>
  <c r="BT4" i="19"/>
  <c r="AE9" i="19"/>
  <c r="AE25" i="19"/>
  <c r="AE33" i="19"/>
  <c r="AE41" i="19"/>
  <c r="AE51" i="19"/>
  <c r="C155" i="19"/>
  <c r="AA155" i="19" s="1"/>
  <c r="AD155" i="19" s="1"/>
  <c r="AD47" i="19"/>
  <c r="C208" i="19"/>
  <c r="AA208" i="19" s="1"/>
  <c r="AD208" i="19" s="1"/>
  <c r="C102" i="19"/>
  <c r="AA102" i="19" s="1"/>
  <c r="AD102" i="19" s="1"/>
  <c r="C352" i="3"/>
  <c r="BT39" i="19"/>
  <c r="C240" i="3"/>
  <c r="BT31" i="19"/>
  <c r="C232" i="3"/>
  <c r="BT23" i="19"/>
  <c r="C224" i="3"/>
  <c r="BT15" i="19"/>
  <c r="C216" i="3"/>
  <c r="BT7" i="19"/>
  <c r="C212" i="3"/>
  <c r="BT3" i="19"/>
  <c r="C258" i="3"/>
  <c r="BT49" i="19"/>
  <c r="C514" i="3"/>
  <c r="Y514" i="3" s="1"/>
  <c r="BT45" i="19"/>
  <c r="C458" i="3"/>
  <c r="BT41" i="19"/>
  <c r="C351" i="3"/>
  <c r="BT38" i="19"/>
  <c r="C347" i="3"/>
  <c r="BT34" i="19"/>
  <c r="C343" i="3"/>
  <c r="BT30" i="19"/>
  <c r="C131" i="3"/>
  <c r="BT26" i="19"/>
  <c r="C335" i="3"/>
  <c r="BT22" i="19"/>
  <c r="C331" i="3"/>
  <c r="BT18" i="19"/>
  <c r="C327" i="3"/>
  <c r="BT14" i="19"/>
  <c r="C115" i="3"/>
  <c r="BT10" i="19"/>
  <c r="C319" i="3"/>
  <c r="BT6" i="19"/>
  <c r="AE13" i="19"/>
  <c r="AE21" i="19"/>
  <c r="AE37" i="19"/>
  <c r="C151" i="19"/>
  <c r="AA151" i="19" s="1"/>
  <c r="AD151" i="19" s="1"/>
  <c r="AD43" i="19"/>
  <c r="C98" i="19"/>
  <c r="AA98" i="19" s="1"/>
  <c r="AD98" i="19" s="1"/>
  <c r="C204" i="19"/>
  <c r="AA204" i="19" s="1"/>
  <c r="AD204" i="19" s="1"/>
  <c r="C244" i="3"/>
  <c r="BT35" i="19"/>
  <c r="C332" i="3"/>
  <c r="BT19" i="19"/>
  <c r="AE17" i="19"/>
  <c r="C214" i="19"/>
  <c r="AA214" i="19" s="1"/>
  <c r="AD214" i="19" s="1"/>
  <c r="C108" i="19"/>
  <c r="AA108" i="19" s="1"/>
  <c r="AD108" i="19" s="1"/>
  <c r="AD53" i="19"/>
  <c r="C161" i="19"/>
  <c r="AA161" i="19" s="1"/>
  <c r="AD161" i="19" s="1"/>
  <c r="C517" i="3"/>
  <c r="Y517" i="3" s="1"/>
  <c r="BT48" i="19"/>
  <c r="C97" i="3"/>
  <c r="BT44" i="19"/>
  <c r="C350" i="3"/>
  <c r="BT37" i="19"/>
  <c r="C346" i="3"/>
  <c r="BT33" i="19"/>
  <c r="C342" i="3"/>
  <c r="BT29" i="19"/>
  <c r="C338" i="3"/>
  <c r="BT25" i="19"/>
  <c r="C334" i="3"/>
  <c r="BT21" i="19"/>
  <c r="C330" i="3"/>
  <c r="BT17" i="19"/>
  <c r="C326" i="3"/>
  <c r="BT13" i="19"/>
  <c r="C322" i="3"/>
  <c r="BT9" i="19"/>
  <c r="C318" i="3"/>
  <c r="BT5" i="19"/>
  <c r="AE29" i="19"/>
  <c r="AE53" i="19"/>
  <c r="AE43" i="19"/>
  <c r="AE47" i="19"/>
  <c r="E481" i="3"/>
  <c r="C143" i="3"/>
  <c r="C238" i="3"/>
  <c r="E112" i="3"/>
  <c r="C135" i="3"/>
  <c r="C323" i="3"/>
  <c r="C86" i="3"/>
  <c r="C111" i="3"/>
  <c r="C339" i="3"/>
  <c r="E56" i="3"/>
  <c r="E350" i="3"/>
  <c r="E318" i="3"/>
  <c r="E342" i="3"/>
  <c r="C101" i="3"/>
  <c r="C70" i="3"/>
  <c r="C127" i="3"/>
  <c r="C222" i="3"/>
  <c r="E334" i="3"/>
  <c r="C119" i="3"/>
  <c r="E326" i="3"/>
  <c r="C62" i="3"/>
  <c r="C90" i="3"/>
  <c r="C74" i="3"/>
  <c r="C242" i="3"/>
  <c r="C226" i="3"/>
  <c r="E86" i="3"/>
  <c r="E78" i="3"/>
  <c r="E70" i="3"/>
  <c r="E62" i="3"/>
  <c r="E143" i="3"/>
  <c r="E114" i="3"/>
  <c r="E299" i="3"/>
  <c r="E267" i="3"/>
  <c r="E439" i="3"/>
  <c r="E497" i="3"/>
  <c r="E295" i="3"/>
  <c r="E403" i="3"/>
  <c r="E371" i="3"/>
  <c r="E435" i="3"/>
  <c r="C82" i="3"/>
  <c r="C66" i="3"/>
  <c r="C139" i="3"/>
  <c r="C123" i="3"/>
  <c r="C205" i="3"/>
  <c r="C234" i="3"/>
  <c r="C218" i="3"/>
  <c r="E58" i="3"/>
  <c r="E127" i="3"/>
  <c r="E283" i="3"/>
  <c r="C78" i="3"/>
  <c r="C246" i="3"/>
  <c r="C230" i="3"/>
  <c r="C214" i="3"/>
  <c r="C509" i="3"/>
  <c r="Y509" i="3" s="1"/>
  <c r="C301" i="3"/>
  <c r="C457" i="3"/>
  <c r="C405" i="3"/>
  <c r="C197" i="3"/>
  <c r="C505" i="3"/>
  <c r="Y505" i="3" s="1"/>
  <c r="C297" i="3"/>
  <c r="C453" i="3"/>
  <c r="C401" i="3"/>
  <c r="C193" i="3"/>
  <c r="C501" i="3"/>
  <c r="Y501" i="3" s="1"/>
  <c r="C293" i="3"/>
  <c r="C449" i="3"/>
  <c r="C397" i="3"/>
  <c r="C189" i="3"/>
  <c r="C497" i="3"/>
  <c r="Y497" i="3" s="1"/>
  <c r="C289" i="3"/>
  <c r="C445" i="3"/>
  <c r="C393" i="3"/>
  <c r="C185" i="3"/>
  <c r="C493" i="3"/>
  <c r="Y493" i="3" s="1"/>
  <c r="C285" i="3"/>
  <c r="C441" i="3"/>
  <c r="C389" i="3"/>
  <c r="C181" i="3"/>
  <c r="C489" i="3"/>
  <c r="Y489" i="3" s="1"/>
  <c r="C281" i="3"/>
  <c r="C437" i="3"/>
  <c r="C385" i="3"/>
  <c r="C177" i="3"/>
  <c r="C485" i="3"/>
  <c r="Y485" i="3" s="1"/>
  <c r="C277" i="3"/>
  <c r="C433" i="3"/>
  <c r="C381" i="3"/>
  <c r="C173" i="3"/>
  <c r="C481" i="3"/>
  <c r="Y481" i="3" s="1"/>
  <c r="C273" i="3"/>
  <c r="C429" i="3"/>
  <c r="C377" i="3"/>
  <c r="C169" i="3"/>
  <c r="C477" i="3"/>
  <c r="Y477" i="3" s="1"/>
  <c r="C269" i="3"/>
  <c r="C425" i="3"/>
  <c r="C373" i="3"/>
  <c r="C165" i="3"/>
  <c r="C473" i="3"/>
  <c r="Y473" i="3" s="1"/>
  <c r="C265" i="3"/>
  <c r="C421" i="3"/>
  <c r="C369" i="3"/>
  <c r="C161" i="3"/>
  <c r="C92" i="3"/>
  <c r="C88" i="3"/>
  <c r="C84" i="3"/>
  <c r="C80" i="3"/>
  <c r="C76" i="3"/>
  <c r="C72" i="3"/>
  <c r="C68" i="3"/>
  <c r="C64" i="3"/>
  <c r="C60" i="3"/>
  <c r="C145" i="3"/>
  <c r="C141" i="3"/>
  <c r="C137" i="3"/>
  <c r="C133" i="3"/>
  <c r="C129" i="3"/>
  <c r="C125" i="3"/>
  <c r="C121" i="3"/>
  <c r="C117" i="3"/>
  <c r="C113" i="3"/>
  <c r="C109" i="3"/>
  <c r="C248" i="3"/>
  <c r="C236" i="3"/>
  <c r="C228" i="3"/>
  <c r="C220" i="3"/>
  <c r="C353" i="3"/>
  <c r="C349" i="3"/>
  <c r="C345" i="3"/>
  <c r="C341" i="3"/>
  <c r="C337" i="3"/>
  <c r="C333" i="3"/>
  <c r="C329" i="3"/>
  <c r="C325" i="3"/>
  <c r="C321" i="3"/>
  <c r="C317" i="3"/>
  <c r="C413" i="3"/>
  <c r="E417" i="3"/>
  <c r="E261" i="3"/>
  <c r="E313" i="3"/>
  <c r="E105" i="3"/>
  <c r="E517" i="3"/>
  <c r="E361" i="3"/>
  <c r="E465" i="3"/>
  <c r="E513" i="3"/>
  <c r="E357" i="3"/>
  <c r="E253" i="3"/>
  <c r="E353" i="3"/>
  <c r="E457" i="3"/>
  <c r="E301" i="3"/>
  <c r="E405" i="3"/>
  <c r="E93" i="3"/>
  <c r="E349" i="3"/>
  <c r="E401" i="3"/>
  <c r="E453" i="3"/>
  <c r="E297" i="3"/>
  <c r="E89" i="3"/>
  <c r="E345" i="3"/>
  <c r="E449" i="3"/>
  <c r="E293" i="3"/>
  <c r="E397" i="3"/>
  <c r="E85" i="3"/>
  <c r="E341" i="3"/>
  <c r="E393" i="3"/>
  <c r="E445" i="3"/>
  <c r="E289" i="3"/>
  <c r="E81" i="3"/>
  <c r="E337" i="3"/>
  <c r="E441" i="3"/>
  <c r="E285" i="3"/>
  <c r="E389" i="3"/>
  <c r="E77" i="3"/>
  <c r="E333" i="3"/>
  <c r="E385" i="3"/>
  <c r="E437" i="3"/>
  <c r="E281" i="3"/>
  <c r="E73" i="3"/>
  <c r="E329" i="3"/>
  <c r="E433" i="3"/>
  <c r="E277" i="3"/>
  <c r="E381" i="3"/>
  <c r="E69" i="3"/>
  <c r="E325" i="3"/>
  <c r="E377" i="3"/>
  <c r="E429" i="3"/>
  <c r="E273" i="3"/>
  <c r="E65" i="3"/>
  <c r="E321" i="3"/>
  <c r="E425" i="3"/>
  <c r="E269" i="3"/>
  <c r="E113" i="3"/>
  <c r="E373" i="3"/>
  <c r="E61" i="3"/>
  <c r="E317" i="3"/>
  <c r="E109" i="3"/>
  <c r="E369" i="3"/>
  <c r="E421" i="3"/>
  <c r="E265" i="3"/>
  <c r="E57" i="3"/>
  <c r="E145" i="3"/>
  <c r="E137" i="3"/>
  <c r="E129" i="3"/>
  <c r="E121" i="3"/>
  <c r="E189" i="3"/>
  <c r="E173" i="3"/>
  <c r="E257" i="3"/>
  <c r="E237" i="3"/>
  <c r="E221" i="3"/>
  <c r="E501" i="3"/>
  <c r="E485" i="3"/>
  <c r="C515" i="3"/>
  <c r="Y515" i="3" s="1"/>
  <c r="C463" i="3"/>
  <c r="C452" i="3"/>
  <c r="C400" i="3"/>
  <c r="C192" i="3"/>
  <c r="C504" i="3"/>
  <c r="Y504" i="3" s="1"/>
  <c r="C296" i="3"/>
  <c r="C448" i="3"/>
  <c r="C396" i="3"/>
  <c r="C188" i="3"/>
  <c r="C500" i="3"/>
  <c r="Y500" i="3" s="1"/>
  <c r="C292" i="3"/>
  <c r="C440" i="3"/>
  <c r="C388" i="3"/>
  <c r="C180" i="3"/>
  <c r="C492" i="3"/>
  <c r="Y492" i="3" s="1"/>
  <c r="C284" i="3"/>
  <c r="C432" i="3"/>
  <c r="C380" i="3"/>
  <c r="C172" i="3"/>
  <c r="C484" i="3"/>
  <c r="Y484" i="3" s="1"/>
  <c r="C276" i="3"/>
  <c r="C424" i="3"/>
  <c r="C372" i="3"/>
  <c r="C164" i="3"/>
  <c r="C476" i="3"/>
  <c r="Y476" i="3" s="1"/>
  <c r="C268" i="3"/>
  <c r="C420" i="3"/>
  <c r="C368" i="3"/>
  <c r="C160" i="3"/>
  <c r="C472" i="3"/>
  <c r="Y472" i="3" s="1"/>
  <c r="C264" i="3"/>
  <c r="C56" i="3"/>
  <c r="C466" i="3"/>
  <c r="C518" i="3"/>
  <c r="Y518" i="3" s="1"/>
  <c r="C462" i="3"/>
  <c r="C358" i="3"/>
  <c r="C150" i="3"/>
  <c r="C254" i="3"/>
  <c r="C507" i="3"/>
  <c r="Y507" i="3" s="1"/>
  <c r="C299" i="3"/>
  <c r="C455" i="3"/>
  <c r="C403" i="3"/>
  <c r="C195" i="3"/>
  <c r="C503" i="3"/>
  <c r="Y503" i="3" s="1"/>
  <c r="C295" i="3"/>
  <c r="C451" i="3"/>
  <c r="C399" i="3"/>
  <c r="C191" i="3"/>
  <c r="C499" i="3"/>
  <c r="Y499" i="3" s="1"/>
  <c r="C291" i="3"/>
  <c r="C447" i="3"/>
  <c r="C395" i="3"/>
  <c r="C187" i="3"/>
  <c r="C495" i="3"/>
  <c r="Y495" i="3" s="1"/>
  <c r="C287" i="3"/>
  <c r="C443" i="3"/>
  <c r="C391" i="3"/>
  <c r="C183" i="3"/>
  <c r="C491" i="3"/>
  <c r="Y491" i="3" s="1"/>
  <c r="C283" i="3"/>
  <c r="C439" i="3"/>
  <c r="C387" i="3"/>
  <c r="C179" i="3"/>
  <c r="C487" i="3"/>
  <c r="Y487" i="3" s="1"/>
  <c r="C279" i="3"/>
  <c r="C435" i="3"/>
  <c r="C383" i="3"/>
  <c r="C175" i="3"/>
  <c r="C483" i="3"/>
  <c r="Y483" i="3" s="1"/>
  <c r="C275" i="3"/>
  <c r="C431" i="3"/>
  <c r="C379" i="3"/>
  <c r="C171" i="3"/>
  <c r="C479" i="3"/>
  <c r="Y479" i="3" s="1"/>
  <c r="C271" i="3"/>
  <c r="C427" i="3"/>
  <c r="C375" i="3"/>
  <c r="C167" i="3"/>
  <c r="C475" i="3"/>
  <c r="Y475" i="3" s="1"/>
  <c r="C267" i="3"/>
  <c r="C423" i="3"/>
  <c r="C371" i="3"/>
  <c r="C163" i="3"/>
  <c r="C93" i="3"/>
  <c r="C91" i="3"/>
  <c r="C89" i="3"/>
  <c r="C87" i="3"/>
  <c r="C85" i="3"/>
  <c r="C83" i="3"/>
  <c r="C81" i="3"/>
  <c r="C79" i="3"/>
  <c r="C77" i="3"/>
  <c r="C75" i="3"/>
  <c r="C73" i="3"/>
  <c r="C71" i="3"/>
  <c r="C69" i="3"/>
  <c r="C67" i="3"/>
  <c r="C65" i="3"/>
  <c r="C63" i="3"/>
  <c r="C61" i="3"/>
  <c r="C59" i="3"/>
  <c r="C144" i="3"/>
  <c r="C142" i="3"/>
  <c r="C140" i="3"/>
  <c r="C138" i="3"/>
  <c r="C136" i="3"/>
  <c r="C134" i="3"/>
  <c r="C132" i="3"/>
  <c r="C130" i="3"/>
  <c r="C128" i="3"/>
  <c r="C126" i="3"/>
  <c r="C124" i="3"/>
  <c r="C122" i="3"/>
  <c r="C120" i="3"/>
  <c r="C118" i="3"/>
  <c r="C116" i="3"/>
  <c r="C114" i="3"/>
  <c r="C112" i="3"/>
  <c r="C110" i="3"/>
  <c r="C108" i="3"/>
  <c r="C249" i="3"/>
  <c r="C247" i="3"/>
  <c r="C245" i="3"/>
  <c r="C243" i="3"/>
  <c r="C241" i="3"/>
  <c r="C239" i="3"/>
  <c r="C237" i="3"/>
  <c r="C235" i="3"/>
  <c r="C233" i="3"/>
  <c r="C231" i="3"/>
  <c r="C229" i="3"/>
  <c r="C227" i="3"/>
  <c r="C225" i="3"/>
  <c r="C223" i="3"/>
  <c r="C221" i="3"/>
  <c r="C219" i="3"/>
  <c r="C217" i="3"/>
  <c r="C215" i="3"/>
  <c r="C213" i="3"/>
  <c r="C309" i="3"/>
  <c r="C348" i="3"/>
  <c r="C344" i="3"/>
  <c r="C336" i="3"/>
  <c r="C328" i="3"/>
  <c r="C320" i="3"/>
  <c r="C316" i="3"/>
  <c r="C465" i="3"/>
  <c r="E467" i="3"/>
  <c r="E519" i="3"/>
  <c r="E207" i="3"/>
  <c r="E415" i="3"/>
  <c r="E311" i="3"/>
  <c r="E463" i="3"/>
  <c r="E515" i="3"/>
  <c r="E203" i="3"/>
  <c r="E99" i="3"/>
  <c r="E459" i="3"/>
  <c r="E407" i="3"/>
  <c r="E303" i="3"/>
  <c r="E511" i="3"/>
  <c r="E199" i="3"/>
  <c r="E351" i="3"/>
  <c r="E247" i="3"/>
  <c r="E91" i="3"/>
  <c r="E507" i="3"/>
  <c r="E195" i="3"/>
  <c r="E347" i="3"/>
  <c r="E503" i="3"/>
  <c r="E191" i="3"/>
  <c r="E87" i="3"/>
  <c r="E243" i="3"/>
  <c r="E343" i="3"/>
  <c r="E239" i="3"/>
  <c r="E83" i="3"/>
  <c r="E499" i="3"/>
  <c r="E187" i="3"/>
  <c r="E339" i="3"/>
  <c r="E495" i="3"/>
  <c r="E183" i="3"/>
  <c r="E79" i="3"/>
  <c r="E235" i="3"/>
  <c r="E335" i="3"/>
  <c r="E231" i="3"/>
  <c r="E75" i="3"/>
  <c r="E491" i="3"/>
  <c r="E179" i="3"/>
  <c r="E331" i="3"/>
  <c r="E487" i="3"/>
  <c r="E175" i="3"/>
  <c r="E71" i="3"/>
  <c r="E227" i="3"/>
  <c r="E327" i="3"/>
  <c r="E223" i="3"/>
  <c r="E67" i="3"/>
  <c r="E483" i="3"/>
  <c r="E171" i="3"/>
  <c r="E115" i="3"/>
  <c r="E323" i="3"/>
  <c r="E479" i="3"/>
  <c r="E167" i="3"/>
  <c r="E63" i="3"/>
  <c r="E219" i="3"/>
  <c r="E111" i="3"/>
  <c r="E319" i="3"/>
  <c r="E215" i="3"/>
  <c r="E59" i="3"/>
  <c r="E475" i="3"/>
  <c r="E163" i="3"/>
  <c r="E95" i="3"/>
  <c r="E153" i="3"/>
  <c r="E141" i="3"/>
  <c r="E133" i="3"/>
  <c r="E125" i="3"/>
  <c r="E117" i="3"/>
  <c r="E197" i="3"/>
  <c r="E181" i="3"/>
  <c r="E165" i="3"/>
  <c r="E245" i="3"/>
  <c r="E229" i="3"/>
  <c r="E213" i="3"/>
  <c r="E291" i="3"/>
  <c r="E275" i="3"/>
  <c r="E399" i="3"/>
  <c r="E383" i="3"/>
  <c r="E469" i="3"/>
  <c r="E447" i="3"/>
  <c r="E431" i="3"/>
  <c r="E509" i="3"/>
  <c r="E493" i="3"/>
  <c r="E477" i="3"/>
  <c r="C519" i="3"/>
  <c r="Y519" i="3" s="1"/>
  <c r="C467" i="3"/>
  <c r="C511" i="3"/>
  <c r="Y511" i="3" s="1"/>
  <c r="C459" i="3"/>
  <c r="C456" i="3"/>
  <c r="C404" i="3"/>
  <c r="C196" i="3"/>
  <c r="C508" i="3"/>
  <c r="Y508" i="3" s="1"/>
  <c r="C300" i="3"/>
  <c r="C444" i="3"/>
  <c r="C392" i="3"/>
  <c r="C184" i="3"/>
  <c r="C496" i="3"/>
  <c r="Y496" i="3" s="1"/>
  <c r="C288" i="3"/>
  <c r="C436" i="3"/>
  <c r="C384" i="3"/>
  <c r="C176" i="3"/>
  <c r="C488" i="3"/>
  <c r="Y488" i="3" s="1"/>
  <c r="C280" i="3"/>
  <c r="C428" i="3"/>
  <c r="C376" i="3"/>
  <c r="C168" i="3"/>
  <c r="C480" i="3"/>
  <c r="Y480" i="3" s="1"/>
  <c r="C272" i="3"/>
  <c r="C417" i="3"/>
  <c r="C521" i="3"/>
  <c r="Y521" i="3" s="1"/>
  <c r="C513" i="3"/>
  <c r="Y513" i="3" s="1"/>
  <c r="C305" i="3"/>
  <c r="C409" i="3"/>
  <c r="C201" i="3"/>
  <c r="C454" i="3"/>
  <c r="C402" i="3"/>
  <c r="C194" i="3"/>
  <c r="C506" i="3"/>
  <c r="Y506" i="3" s="1"/>
  <c r="C298" i="3"/>
  <c r="C450" i="3"/>
  <c r="C398" i="3"/>
  <c r="C190" i="3"/>
  <c r="C502" i="3"/>
  <c r="Y502" i="3" s="1"/>
  <c r="C294" i="3"/>
  <c r="C446" i="3"/>
  <c r="C394" i="3"/>
  <c r="C186" i="3"/>
  <c r="C498" i="3"/>
  <c r="Y498" i="3" s="1"/>
  <c r="C290" i="3"/>
  <c r="C442" i="3"/>
  <c r="C390" i="3"/>
  <c r="C182" i="3"/>
  <c r="C494" i="3"/>
  <c r="Y494" i="3" s="1"/>
  <c r="C286" i="3"/>
  <c r="C438" i="3"/>
  <c r="C386" i="3"/>
  <c r="C178" i="3"/>
  <c r="C490" i="3"/>
  <c r="Y490" i="3" s="1"/>
  <c r="C282" i="3"/>
  <c r="C434" i="3"/>
  <c r="C382" i="3"/>
  <c r="C174" i="3"/>
  <c r="C486" i="3"/>
  <c r="Y486" i="3" s="1"/>
  <c r="C278" i="3"/>
  <c r="C430" i="3"/>
  <c r="C378" i="3"/>
  <c r="C170" i="3"/>
  <c r="C482" i="3"/>
  <c r="Y482" i="3" s="1"/>
  <c r="C274" i="3"/>
  <c r="C426" i="3"/>
  <c r="C374" i="3"/>
  <c r="C166" i="3"/>
  <c r="C478" i="3"/>
  <c r="Y478" i="3" s="1"/>
  <c r="C270" i="3"/>
  <c r="C422" i="3"/>
  <c r="C370" i="3"/>
  <c r="C162" i="3"/>
  <c r="C474" i="3"/>
  <c r="Y474" i="3" s="1"/>
  <c r="C266" i="3"/>
  <c r="C58" i="3"/>
  <c r="C154" i="3"/>
  <c r="C362" i="3"/>
  <c r="C461" i="3"/>
  <c r="E149" i="3"/>
  <c r="E139" i="3"/>
  <c r="E131" i="3"/>
  <c r="E123" i="3"/>
  <c r="E193" i="3"/>
  <c r="E177" i="3"/>
  <c r="E161" i="3"/>
  <c r="E241" i="3"/>
  <c r="E225" i="3"/>
  <c r="E307" i="3"/>
  <c r="E287" i="3"/>
  <c r="E271" i="3"/>
  <c r="E395" i="3"/>
  <c r="E379" i="3"/>
  <c r="E461" i="3"/>
  <c r="E443" i="3"/>
  <c r="E427" i="3"/>
  <c r="E505" i="3"/>
  <c r="E489" i="3"/>
  <c r="E473" i="3"/>
  <c r="E520" i="3"/>
  <c r="E468" i="3"/>
  <c r="E260" i="3"/>
  <c r="E516" i="3"/>
  <c r="E256" i="3"/>
  <c r="E464" i="3"/>
  <c r="E512" i="3"/>
  <c r="E460" i="3"/>
  <c r="E252" i="3"/>
  <c r="E508" i="3"/>
  <c r="E248" i="3"/>
  <c r="E196" i="3"/>
  <c r="E456" i="3"/>
  <c r="E404" i="3"/>
  <c r="E300" i="3"/>
  <c r="E504" i="3"/>
  <c r="E244" i="3"/>
  <c r="E192" i="3"/>
  <c r="E452" i="3"/>
  <c r="E400" i="3"/>
  <c r="E296" i="3"/>
  <c r="E500" i="3"/>
  <c r="E240" i="3"/>
  <c r="E188" i="3"/>
  <c r="E448" i="3"/>
  <c r="E396" i="3"/>
  <c r="E292" i="3"/>
  <c r="E496" i="3"/>
  <c r="E236" i="3"/>
  <c r="E184" i="3"/>
  <c r="E444" i="3"/>
  <c r="E392" i="3"/>
  <c r="E288" i="3"/>
  <c r="E492" i="3"/>
  <c r="E232" i="3"/>
  <c r="E180" i="3"/>
  <c r="E440" i="3"/>
  <c r="E388" i="3"/>
  <c r="E284" i="3"/>
  <c r="E488" i="3"/>
  <c r="E228" i="3"/>
  <c r="E176" i="3"/>
  <c r="E436" i="3"/>
  <c r="E384" i="3"/>
  <c r="E280" i="3"/>
  <c r="E484" i="3"/>
  <c r="E224" i="3"/>
  <c r="E172" i="3"/>
  <c r="E432" i="3"/>
  <c r="E380" i="3"/>
  <c r="E276" i="3"/>
  <c r="E480" i="3"/>
  <c r="E220" i="3"/>
  <c r="E168" i="3"/>
  <c r="E428" i="3"/>
  <c r="E376" i="3"/>
  <c r="E272" i="3"/>
  <c r="E476" i="3"/>
  <c r="E216" i="3"/>
  <c r="E164" i="3"/>
  <c r="E424" i="3"/>
  <c r="E372" i="3"/>
  <c r="E268" i="3"/>
  <c r="E152" i="3"/>
  <c r="E144" i="3"/>
  <c r="E140" i="3"/>
  <c r="E136" i="3"/>
  <c r="E132" i="3"/>
  <c r="E128" i="3"/>
  <c r="E124" i="3"/>
  <c r="E120" i="3"/>
  <c r="E116" i="3"/>
  <c r="E352" i="3"/>
  <c r="E344" i="3"/>
  <c r="E336" i="3"/>
  <c r="E328" i="3"/>
  <c r="E320" i="3"/>
  <c r="E472" i="3"/>
  <c r="E212" i="3"/>
  <c r="E160" i="3"/>
  <c r="E420" i="3"/>
  <c r="E368" i="3"/>
  <c r="E264" i="3"/>
  <c r="E454" i="3"/>
  <c r="E402" i="3"/>
  <c r="E298" i="3"/>
  <c r="E506" i="3"/>
  <c r="E246" i="3"/>
  <c r="E194" i="3"/>
  <c r="E450" i="3"/>
  <c r="E398" i="3"/>
  <c r="E294" i="3"/>
  <c r="E502" i="3"/>
  <c r="E242" i="3"/>
  <c r="E190" i="3"/>
  <c r="E446" i="3"/>
  <c r="E394" i="3"/>
  <c r="E290" i="3"/>
  <c r="E498" i="3"/>
  <c r="E238" i="3"/>
  <c r="E186" i="3"/>
  <c r="E442" i="3"/>
  <c r="E390" i="3"/>
  <c r="E286" i="3"/>
  <c r="E494" i="3"/>
  <c r="E234" i="3"/>
  <c r="E182" i="3"/>
  <c r="E438" i="3"/>
  <c r="E386" i="3"/>
  <c r="E282" i="3"/>
  <c r="E490" i="3"/>
  <c r="E230" i="3"/>
  <c r="E178" i="3"/>
  <c r="E434" i="3"/>
  <c r="E382" i="3"/>
  <c r="E278" i="3"/>
  <c r="E486" i="3"/>
  <c r="E226" i="3"/>
  <c r="E174" i="3"/>
  <c r="E430" i="3"/>
  <c r="E378" i="3"/>
  <c r="E274" i="3"/>
  <c r="E482" i="3"/>
  <c r="E222" i="3"/>
  <c r="E170" i="3"/>
  <c r="E426" i="3"/>
  <c r="E374" i="3"/>
  <c r="E270" i="3"/>
  <c r="E478" i="3"/>
  <c r="E218" i="3"/>
  <c r="E166" i="3"/>
  <c r="E422" i="3"/>
  <c r="E370" i="3"/>
  <c r="E266" i="3"/>
  <c r="E474" i="3"/>
  <c r="E214" i="3"/>
  <c r="E162" i="3"/>
  <c r="E156" i="3"/>
  <c r="E148" i="3"/>
  <c r="E142" i="3"/>
  <c r="E138" i="3"/>
  <c r="E134" i="3"/>
  <c r="E130" i="3"/>
  <c r="E126" i="3"/>
  <c r="E122" i="3"/>
  <c r="E118" i="3"/>
  <c r="E360" i="3"/>
  <c r="E348" i="3"/>
  <c r="E340" i="3"/>
  <c r="E332" i="3"/>
  <c r="E324" i="3"/>
  <c r="E316" i="3"/>
  <c r="C157" i="3"/>
  <c r="C261" i="3"/>
  <c r="C365" i="3"/>
  <c r="C469" i="3"/>
  <c r="C105" i="3"/>
  <c r="C209" i="3"/>
  <c r="C313" i="3"/>
  <c r="E157" i="3"/>
  <c r="E209" i="3"/>
  <c r="E365" i="3"/>
  <c r="C520" i="3"/>
  <c r="Y520" i="3" s="1"/>
  <c r="C103" i="3"/>
  <c r="C152" i="3"/>
  <c r="C148" i="3"/>
  <c r="C203" i="3"/>
  <c r="C199" i="3"/>
  <c r="C260" i="3"/>
  <c r="C311" i="3"/>
  <c r="C360" i="3"/>
  <c r="C356" i="3"/>
  <c r="C411" i="3"/>
  <c r="C407" i="3"/>
  <c r="E98" i="3"/>
  <c r="E202" i="3"/>
  <c r="E306" i="3"/>
  <c r="E410" i="3"/>
  <c r="C104" i="3"/>
  <c r="C102" i="3"/>
  <c r="C100" i="3"/>
  <c r="C98" i="3"/>
  <c r="C96" i="3"/>
  <c r="C155" i="3"/>
  <c r="C153" i="3"/>
  <c r="C151" i="3"/>
  <c r="C149" i="3"/>
  <c r="C147" i="3"/>
  <c r="C208" i="3"/>
  <c r="C206" i="3"/>
  <c r="C204" i="3"/>
  <c r="C202" i="3"/>
  <c r="C200" i="3"/>
  <c r="C259" i="3"/>
  <c r="C257" i="3"/>
  <c r="C255" i="3"/>
  <c r="C253" i="3"/>
  <c r="C251" i="3"/>
  <c r="C312" i="3"/>
  <c r="C310" i="3"/>
  <c r="C308" i="3"/>
  <c r="C306" i="3"/>
  <c r="C304" i="3"/>
  <c r="C363" i="3"/>
  <c r="C361" i="3"/>
  <c r="C359" i="3"/>
  <c r="C357" i="3"/>
  <c r="C355" i="3"/>
  <c r="C416" i="3"/>
  <c r="C414" i="3"/>
  <c r="C412" i="3"/>
  <c r="C410" i="3"/>
  <c r="C408" i="3"/>
  <c r="C406" i="3"/>
  <c r="E104" i="3"/>
  <c r="E100" i="3"/>
  <c r="E96" i="3"/>
  <c r="E154" i="3"/>
  <c r="E150" i="3"/>
  <c r="E146" i="3"/>
  <c r="E208" i="3"/>
  <c r="E204" i="3"/>
  <c r="E200" i="3"/>
  <c r="E258" i="3"/>
  <c r="E254" i="3"/>
  <c r="E250" i="3"/>
  <c r="E312" i="3"/>
  <c r="E308" i="3"/>
  <c r="E304" i="3"/>
  <c r="E362" i="3"/>
  <c r="E358" i="3"/>
  <c r="E354" i="3"/>
  <c r="E416" i="3"/>
  <c r="E412" i="3"/>
  <c r="E408" i="3"/>
  <c r="E466" i="3"/>
  <c r="E462" i="3"/>
  <c r="E458" i="3"/>
  <c r="C516" i="3"/>
  <c r="Y516" i="3" s="1"/>
  <c r="C512" i="3"/>
  <c r="Y512" i="3" s="1"/>
  <c r="C99" i="3"/>
  <c r="C95" i="3"/>
  <c r="C156" i="3"/>
  <c r="C207" i="3"/>
  <c r="C256" i="3"/>
  <c r="C252" i="3"/>
  <c r="C307" i="3"/>
  <c r="C303" i="3"/>
  <c r="C364" i="3"/>
  <c r="C415" i="3"/>
  <c r="E102" i="3"/>
  <c r="E94" i="3"/>
  <c r="E206" i="3"/>
  <c r="E198" i="3"/>
  <c r="E310" i="3"/>
  <c r="E302" i="3"/>
  <c r="E414" i="3"/>
  <c r="E406" i="3"/>
  <c r="E101" i="3"/>
  <c r="E97" i="3"/>
  <c r="E155" i="3"/>
  <c r="E151" i="3"/>
  <c r="E147" i="3"/>
  <c r="E205" i="3"/>
  <c r="E201" i="3"/>
  <c r="E259" i="3"/>
  <c r="E255" i="3"/>
  <c r="E251" i="3"/>
  <c r="E309" i="3"/>
  <c r="E305" i="3"/>
  <c r="E363" i="3"/>
  <c r="E359" i="3"/>
  <c r="E355" i="3"/>
  <c r="E413" i="3"/>
  <c r="E409" i="3"/>
  <c r="C146" i="3"/>
  <c r="C302" i="3"/>
  <c r="C510" i="3"/>
  <c r="Y510" i="3" s="1"/>
  <c r="C94" i="3"/>
  <c r="C198" i="3"/>
  <c r="C250" i="3"/>
  <c r="C354" i="3"/>
  <c r="Z510" i="3"/>
  <c r="J214" i="19"/>
  <c r="Z682" i="13" s="1"/>
  <c r="B214" i="19"/>
  <c r="J213" i="19"/>
  <c r="Z681" i="13" s="1"/>
  <c r="B213" i="19"/>
  <c r="J212" i="19"/>
  <c r="Z680" i="13" s="1"/>
  <c r="B212" i="19"/>
  <c r="J211" i="19"/>
  <c r="Z679" i="13" s="1"/>
  <c r="B211" i="19"/>
  <c r="J210" i="19"/>
  <c r="Z678" i="13" s="1"/>
  <c r="B210" i="19"/>
  <c r="J209" i="19"/>
  <c r="Z677" i="13" s="1"/>
  <c r="B209" i="19"/>
  <c r="J208" i="19"/>
  <c r="Z676" i="13" s="1"/>
  <c r="B208" i="19"/>
  <c r="J207" i="19"/>
  <c r="Z675" i="13" s="1"/>
  <c r="B207" i="19"/>
  <c r="J206" i="19"/>
  <c r="Z674" i="13" s="1"/>
  <c r="B206" i="19"/>
  <c r="J205" i="19"/>
  <c r="Z673" i="13" s="1"/>
  <c r="B205" i="19"/>
  <c r="J204" i="19"/>
  <c r="Z672" i="13" s="1"/>
  <c r="B204" i="19"/>
  <c r="J203" i="19"/>
  <c r="Z671" i="13" s="1"/>
  <c r="B203" i="19"/>
  <c r="J202" i="19"/>
  <c r="Z670" i="13" s="1"/>
  <c r="B202" i="19"/>
  <c r="J201" i="19"/>
  <c r="Z669" i="13" s="1"/>
  <c r="B201" i="19"/>
  <c r="J200" i="19"/>
  <c r="Z668" i="13" s="1"/>
  <c r="B200" i="19"/>
  <c r="J199" i="19"/>
  <c r="Z667" i="13" s="1"/>
  <c r="B199" i="19"/>
  <c r="J198" i="19"/>
  <c r="Z666" i="13" s="1"/>
  <c r="B198" i="19"/>
  <c r="J197" i="19"/>
  <c r="Z665" i="13" s="1"/>
  <c r="B197" i="19"/>
  <c r="J196" i="19"/>
  <c r="Z664" i="13" s="1"/>
  <c r="B196" i="19"/>
  <c r="J195" i="19"/>
  <c r="Z663" i="13" s="1"/>
  <c r="B195" i="19"/>
  <c r="J194" i="19"/>
  <c r="Z662" i="13" s="1"/>
  <c r="B194" i="19"/>
  <c r="J193" i="19"/>
  <c r="Z661" i="13" s="1"/>
  <c r="B193" i="19"/>
  <c r="J192" i="19"/>
  <c r="Z660" i="13" s="1"/>
  <c r="B192" i="19"/>
  <c r="J191" i="19"/>
  <c r="Z659" i="13" s="1"/>
  <c r="B191" i="19"/>
  <c r="J190" i="19"/>
  <c r="Z658" i="13" s="1"/>
  <c r="B190" i="19"/>
  <c r="J189" i="19"/>
  <c r="Z657" i="13" s="1"/>
  <c r="B189" i="19"/>
  <c r="J188" i="19"/>
  <c r="Z656" i="13" s="1"/>
  <c r="B188" i="19"/>
  <c r="J187" i="19"/>
  <c r="Z655" i="13" s="1"/>
  <c r="B187" i="19"/>
  <c r="J186" i="19"/>
  <c r="Z654" i="13" s="1"/>
  <c r="B186" i="19"/>
  <c r="J185" i="19"/>
  <c r="Z653" i="13" s="1"/>
  <c r="B185" i="19"/>
  <c r="J184" i="19"/>
  <c r="Z652" i="13" s="1"/>
  <c r="B184" i="19"/>
  <c r="J183" i="19"/>
  <c r="Z651" i="13" s="1"/>
  <c r="B183" i="19"/>
  <c r="J182" i="19"/>
  <c r="Z650" i="13" s="1"/>
  <c r="B182" i="19"/>
  <c r="J181" i="19"/>
  <c r="Z649" i="13" s="1"/>
  <c r="B181" i="19"/>
  <c r="J180" i="19"/>
  <c r="Z648" i="13" s="1"/>
  <c r="B180" i="19"/>
  <c r="J179" i="19"/>
  <c r="Z647" i="13" s="1"/>
  <c r="B179" i="19"/>
  <c r="J178" i="19"/>
  <c r="Z646" i="13" s="1"/>
  <c r="B178" i="19"/>
  <c r="J177" i="19"/>
  <c r="Z645" i="13" s="1"/>
  <c r="B177" i="19"/>
  <c r="J176" i="19"/>
  <c r="Z644" i="13" s="1"/>
  <c r="B176" i="19"/>
  <c r="J175" i="19"/>
  <c r="Z643" i="13" s="1"/>
  <c r="B175" i="19"/>
  <c r="J174" i="19"/>
  <c r="Z642" i="13" s="1"/>
  <c r="B174" i="19"/>
  <c r="J173" i="19"/>
  <c r="Z641" i="13" s="1"/>
  <c r="B173" i="19"/>
  <c r="J172" i="19"/>
  <c r="Z640" i="13" s="1"/>
  <c r="B172" i="19"/>
  <c r="J171" i="19"/>
  <c r="Z639" i="13" s="1"/>
  <c r="B171" i="19"/>
  <c r="J170" i="19"/>
  <c r="Z638" i="13" s="1"/>
  <c r="B170" i="19"/>
  <c r="J169" i="19"/>
  <c r="Z637" i="13" s="1"/>
  <c r="B169" i="19"/>
  <c r="J168" i="19"/>
  <c r="Z636" i="13" s="1"/>
  <c r="B168" i="19"/>
  <c r="J167" i="19"/>
  <c r="Z635" i="13" s="1"/>
  <c r="B167" i="19"/>
  <c r="J166" i="19"/>
  <c r="Z634" i="13" s="1"/>
  <c r="B166" i="19"/>
  <c r="E165" i="19"/>
  <c r="J165" i="19"/>
  <c r="Z633" i="13" s="1"/>
  <c r="B165" i="19"/>
  <c r="J164" i="19"/>
  <c r="Z632" i="13" s="1"/>
  <c r="J161" i="19"/>
  <c r="Z629" i="13" s="1"/>
  <c r="B161" i="19"/>
  <c r="J160" i="19"/>
  <c r="Z628" i="13" s="1"/>
  <c r="B160" i="19"/>
  <c r="J159" i="19"/>
  <c r="Z627" i="13" s="1"/>
  <c r="B159" i="19"/>
  <c r="J158" i="19"/>
  <c r="Z626" i="13" s="1"/>
  <c r="B158" i="19"/>
  <c r="J157" i="19"/>
  <c r="Z625" i="13" s="1"/>
  <c r="B157" i="19"/>
  <c r="J156" i="19"/>
  <c r="Z624" i="13" s="1"/>
  <c r="B156" i="19"/>
  <c r="J155" i="19"/>
  <c r="Z623" i="13" s="1"/>
  <c r="B155" i="19"/>
  <c r="J154" i="19"/>
  <c r="Z622" i="13" s="1"/>
  <c r="B154" i="19"/>
  <c r="J153" i="19"/>
  <c r="Z621" i="13" s="1"/>
  <c r="B153" i="19"/>
  <c r="J152" i="19"/>
  <c r="Z620" i="13" s="1"/>
  <c r="B152" i="19"/>
  <c r="J151" i="19"/>
  <c r="Z619" i="13" s="1"/>
  <c r="B151" i="19"/>
  <c r="J150" i="19"/>
  <c r="Z618" i="13" s="1"/>
  <c r="B150" i="19"/>
  <c r="J149" i="19"/>
  <c r="Z617" i="13" s="1"/>
  <c r="B149" i="19"/>
  <c r="J148" i="19"/>
  <c r="Z616" i="13" s="1"/>
  <c r="B148" i="19"/>
  <c r="J147" i="19"/>
  <c r="Z615" i="13" s="1"/>
  <c r="B147" i="19"/>
  <c r="J146" i="19"/>
  <c r="Z614" i="13" s="1"/>
  <c r="B146" i="19"/>
  <c r="J145" i="19"/>
  <c r="Z613" i="13" s="1"/>
  <c r="B145" i="19"/>
  <c r="J144" i="19"/>
  <c r="Z612" i="13" s="1"/>
  <c r="B144" i="19"/>
  <c r="J143" i="19"/>
  <c r="Z611" i="13" s="1"/>
  <c r="B143" i="19"/>
  <c r="J142" i="19"/>
  <c r="Z610" i="13" s="1"/>
  <c r="B142" i="19"/>
  <c r="J141" i="19"/>
  <c r="Z609" i="13" s="1"/>
  <c r="B141" i="19"/>
  <c r="J140" i="19"/>
  <c r="Z608" i="13" s="1"/>
  <c r="B140" i="19"/>
  <c r="J139" i="19"/>
  <c r="Z607" i="13" s="1"/>
  <c r="B139" i="19"/>
  <c r="J138" i="19"/>
  <c r="Z606" i="13" s="1"/>
  <c r="B138" i="19"/>
  <c r="J137" i="19"/>
  <c r="Z605" i="13" s="1"/>
  <c r="B137" i="19"/>
  <c r="J136" i="19"/>
  <c r="Z604" i="13" s="1"/>
  <c r="B136" i="19"/>
  <c r="J135" i="19"/>
  <c r="Z603" i="13" s="1"/>
  <c r="B135" i="19"/>
  <c r="J134" i="19"/>
  <c r="Z602" i="13" s="1"/>
  <c r="B134" i="19"/>
  <c r="J133" i="19"/>
  <c r="Z601" i="13" s="1"/>
  <c r="B133" i="19"/>
  <c r="J132" i="19"/>
  <c r="Z600" i="13" s="1"/>
  <c r="B132" i="19"/>
  <c r="J131" i="19"/>
  <c r="Z599" i="13" s="1"/>
  <c r="B131" i="19"/>
  <c r="J130" i="19"/>
  <c r="Z598" i="13" s="1"/>
  <c r="B130" i="19"/>
  <c r="J129" i="19"/>
  <c r="Z597" i="13" s="1"/>
  <c r="B129" i="19"/>
  <c r="J128" i="19"/>
  <c r="Z596" i="13" s="1"/>
  <c r="B128" i="19"/>
  <c r="J127" i="19"/>
  <c r="Z595" i="13" s="1"/>
  <c r="B127" i="19"/>
  <c r="J126" i="19"/>
  <c r="Z594" i="13" s="1"/>
  <c r="B126" i="19"/>
  <c r="J125" i="19"/>
  <c r="Z593" i="13" s="1"/>
  <c r="B125" i="19"/>
  <c r="J124" i="19"/>
  <c r="Z592" i="13" s="1"/>
  <c r="B124" i="19"/>
  <c r="J123" i="19"/>
  <c r="Z591" i="13" s="1"/>
  <c r="B123" i="19"/>
  <c r="J122" i="19"/>
  <c r="Z590" i="13" s="1"/>
  <c r="B122" i="19"/>
  <c r="J121" i="19"/>
  <c r="Z589" i="13" s="1"/>
  <c r="B121" i="19"/>
  <c r="J120" i="19"/>
  <c r="Z588" i="13" s="1"/>
  <c r="B120" i="19"/>
  <c r="J119" i="19"/>
  <c r="Z587" i="13" s="1"/>
  <c r="B119" i="19"/>
  <c r="J118" i="19"/>
  <c r="Z586" i="13" s="1"/>
  <c r="B118" i="19"/>
  <c r="J117" i="19"/>
  <c r="Z585" i="13" s="1"/>
  <c r="B117" i="19"/>
  <c r="J116" i="19"/>
  <c r="Z584" i="13" s="1"/>
  <c r="B116" i="19"/>
  <c r="J115" i="19"/>
  <c r="Z583" i="13" s="1"/>
  <c r="B115" i="19"/>
  <c r="J114" i="19"/>
  <c r="Z582" i="13" s="1"/>
  <c r="B114" i="19"/>
  <c r="J113" i="19"/>
  <c r="Z581" i="13" s="1"/>
  <c r="B113" i="19"/>
  <c r="E112" i="19"/>
  <c r="J112" i="19"/>
  <c r="Z580" i="13" s="1"/>
  <c r="B112" i="19"/>
  <c r="J111" i="19"/>
  <c r="Z579" i="13" s="1"/>
  <c r="J108" i="19"/>
  <c r="Z576" i="13" s="1"/>
  <c r="B108" i="19"/>
  <c r="J107" i="19"/>
  <c r="Z575" i="13" s="1"/>
  <c r="B107" i="19"/>
  <c r="J106" i="19"/>
  <c r="Z574" i="13" s="1"/>
  <c r="B106" i="19"/>
  <c r="J105" i="19"/>
  <c r="Z573" i="13" s="1"/>
  <c r="B105" i="19"/>
  <c r="J104" i="19"/>
  <c r="Z572" i="13" s="1"/>
  <c r="B104" i="19"/>
  <c r="J103" i="19"/>
  <c r="Z571" i="13" s="1"/>
  <c r="B103" i="19"/>
  <c r="J102" i="19"/>
  <c r="Z570" i="13" s="1"/>
  <c r="B102" i="19"/>
  <c r="J101" i="19"/>
  <c r="Z569" i="13" s="1"/>
  <c r="B101" i="19"/>
  <c r="J100" i="19"/>
  <c r="Z568" i="13" s="1"/>
  <c r="B100" i="19"/>
  <c r="J99" i="19"/>
  <c r="Z567" i="13" s="1"/>
  <c r="B99" i="19"/>
  <c r="J98" i="19"/>
  <c r="Z566" i="13" s="1"/>
  <c r="B98" i="19"/>
  <c r="J97" i="19"/>
  <c r="Z565" i="13" s="1"/>
  <c r="B97" i="19"/>
  <c r="J96" i="19"/>
  <c r="Z564" i="13" s="1"/>
  <c r="B96" i="19"/>
  <c r="J95" i="19"/>
  <c r="Z563" i="13" s="1"/>
  <c r="B95" i="19"/>
  <c r="J94" i="19"/>
  <c r="Z562" i="13" s="1"/>
  <c r="B94" i="19"/>
  <c r="J93" i="19"/>
  <c r="Z561" i="13" s="1"/>
  <c r="B93" i="19"/>
  <c r="J92" i="19"/>
  <c r="Z560" i="13" s="1"/>
  <c r="B92" i="19"/>
  <c r="J91" i="19"/>
  <c r="Z559" i="13" s="1"/>
  <c r="B91" i="19"/>
  <c r="J90" i="19"/>
  <c r="Z558" i="13" s="1"/>
  <c r="B90" i="19"/>
  <c r="J89" i="19"/>
  <c r="Z557" i="13" s="1"/>
  <c r="B89" i="19"/>
  <c r="J88" i="19"/>
  <c r="Z556" i="13" s="1"/>
  <c r="B88" i="19"/>
  <c r="J87" i="19"/>
  <c r="Z555" i="13" s="1"/>
  <c r="B87" i="19"/>
  <c r="J86" i="19"/>
  <c r="Z554" i="13" s="1"/>
  <c r="B86" i="19"/>
  <c r="J85" i="19"/>
  <c r="Z553" i="13" s="1"/>
  <c r="B85" i="19"/>
  <c r="J84" i="19"/>
  <c r="Z552" i="13" s="1"/>
  <c r="B84" i="19"/>
  <c r="J83" i="19"/>
  <c r="Z551" i="13" s="1"/>
  <c r="B83" i="19"/>
  <c r="J82" i="19"/>
  <c r="Z550" i="13" s="1"/>
  <c r="B82" i="19"/>
  <c r="J81" i="19"/>
  <c r="Z549" i="13" s="1"/>
  <c r="B81" i="19"/>
  <c r="J80" i="19"/>
  <c r="Z548" i="13" s="1"/>
  <c r="B80" i="19"/>
  <c r="J79" i="19"/>
  <c r="Z547" i="13" s="1"/>
  <c r="B79" i="19"/>
  <c r="J78" i="19"/>
  <c r="Z546" i="13" s="1"/>
  <c r="B78" i="19"/>
  <c r="J77" i="19"/>
  <c r="Z545" i="13" s="1"/>
  <c r="B77" i="19"/>
  <c r="J76" i="19"/>
  <c r="Z544" i="13" s="1"/>
  <c r="B76" i="19"/>
  <c r="J75" i="19"/>
  <c r="Z543" i="13" s="1"/>
  <c r="B75" i="19"/>
  <c r="J74" i="19"/>
  <c r="Z542" i="13" s="1"/>
  <c r="B74" i="19"/>
  <c r="J73" i="19"/>
  <c r="Z541" i="13" s="1"/>
  <c r="B73" i="19"/>
  <c r="J72" i="19"/>
  <c r="Z540" i="13" s="1"/>
  <c r="B72" i="19"/>
  <c r="J71" i="19"/>
  <c r="Z539" i="13" s="1"/>
  <c r="B71" i="19"/>
  <c r="J70" i="19"/>
  <c r="Z538" i="13" s="1"/>
  <c r="B70" i="19"/>
  <c r="J69" i="19"/>
  <c r="Z537" i="13" s="1"/>
  <c r="B69" i="19"/>
  <c r="J68" i="19"/>
  <c r="Z536" i="13" s="1"/>
  <c r="B68" i="19"/>
  <c r="J67" i="19"/>
  <c r="Z535" i="13" s="1"/>
  <c r="B67" i="19"/>
  <c r="J66" i="19"/>
  <c r="Z534" i="13" s="1"/>
  <c r="B66" i="19"/>
  <c r="J65" i="19"/>
  <c r="Z533" i="13" s="1"/>
  <c r="B65" i="19"/>
  <c r="J64" i="19"/>
  <c r="Z532" i="13" s="1"/>
  <c r="B64" i="19"/>
  <c r="J63" i="19"/>
  <c r="Z531" i="13" s="1"/>
  <c r="B63" i="19"/>
  <c r="J62" i="19"/>
  <c r="Z530" i="13" s="1"/>
  <c r="B62" i="19"/>
  <c r="J61" i="19"/>
  <c r="Z529" i="13" s="1"/>
  <c r="B61" i="19"/>
  <c r="J60" i="19"/>
  <c r="Z528" i="13" s="1"/>
  <c r="B60" i="19"/>
  <c r="E59" i="19"/>
  <c r="J59" i="19"/>
  <c r="Z527" i="13" s="1"/>
  <c r="B59" i="19"/>
  <c r="J58" i="19"/>
  <c r="Z526" i="13" s="1"/>
  <c r="Z523" i="13"/>
  <c r="Z522" i="13"/>
  <c r="Z521" i="13"/>
  <c r="Z520" i="13"/>
  <c r="Z519" i="13"/>
  <c r="Z518" i="13"/>
  <c r="Z517" i="13"/>
  <c r="Z516" i="13"/>
  <c r="Z515" i="13"/>
  <c r="D1" i="19"/>
  <c r="Z395" i="13" l="1"/>
  <c r="Z60" i="13"/>
  <c r="Z66" i="13"/>
  <c r="Z70" i="13"/>
  <c r="Z78" i="13"/>
  <c r="Z82" i="13"/>
  <c r="Z86" i="13"/>
  <c r="Z90" i="13"/>
  <c r="Z94" i="13"/>
  <c r="Z98" i="13"/>
  <c r="Z101" i="13"/>
  <c r="Z105" i="13"/>
  <c r="Z372" i="13"/>
  <c r="Z376" i="13"/>
  <c r="Z380" i="13"/>
  <c r="Z384" i="13"/>
  <c r="Z388" i="13"/>
  <c r="Z392" i="13"/>
  <c r="Z396" i="13"/>
  <c r="Z400" i="13"/>
  <c r="Z404" i="13"/>
  <c r="Z408" i="13"/>
  <c r="Z412" i="13"/>
  <c r="Z416" i="13"/>
  <c r="Z165" i="13"/>
  <c r="Z169" i="13"/>
  <c r="Z173" i="13"/>
  <c r="Z177" i="13"/>
  <c r="Z181" i="13"/>
  <c r="Z185" i="13"/>
  <c r="Z189" i="13"/>
  <c r="Z193" i="13"/>
  <c r="Z197" i="13"/>
  <c r="Z201" i="13"/>
  <c r="Z204" i="13"/>
  <c r="Z211" i="13"/>
  <c r="Z216" i="13"/>
  <c r="Z220" i="13"/>
  <c r="Z225" i="13"/>
  <c r="Z230" i="13"/>
  <c r="Z234" i="13"/>
  <c r="Z238" i="13"/>
  <c r="Z242" i="13"/>
  <c r="Z245" i="13"/>
  <c r="Z248" i="13"/>
  <c r="Z252" i="13"/>
  <c r="Z259" i="13"/>
  <c r="Z263" i="13"/>
  <c r="Z268" i="13"/>
  <c r="Z272" i="13"/>
  <c r="Z279" i="13"/>
  <c r="Z283" i="13"/>
  <c r="Z286" i="13"/>
  <c r="Z289" i="13"/>
  <c r="Z292" i="13"/>
  <c r="Z296" i="13"/>
  <c r="Z303" i="13"/>
  <c r="Z306" i="13"/>
  <c r="Z309" i="13"/>
  <c r="Z313" i="13"/>
  <c r="Z318" i="13"/>
  <c r="Z322" i="13"/>
  <c r="Z326" i="13"/>
  <c r="Z330" i="13"/>
  <c r="Z334" i="13"/>
  <c r="Z338" i="13"/>
  <c r="Z342" i="13"/>
  <c r="Z346" i="13"/>
  <c r="Z350" i="13"/>
  <c r="Z354" i="13"/>
  <c r="Z358" i="13"/>
  <c r="Z362" i="13"/>
  <c r="Z366" i="13"/>
  <c r="Z423" i="13"/>
  <c r="Z427" i="13"/>
  <c r="Z431" i="13"/>
  <c r="Z435" i="13"/>
  <c r="Z439" i="13"/>
  <c r="Z443" i="13"/>
  <c r="Z447" i="13"/>
  <c r="Z451" i="13"/>
  <c r="Z455" i="13"/>
  <c r="Z459" i="13"/>
  <c r="Z463" i="13"/>
  <c r="Z467" i="13"/>
  <c r="Z471" i="13"/>
  <c r="Z477" i="13"/>
  <c r="Z485" i="13"/>
  <c r="Z491" i="13"/>
  <c r="Z495" i="13"/>
  <c r="Z499" i="13"/>
  <c r="Z503" i="13"/>
  <c r="Z507" i="13"/>
  <c r="Z511" i="13"/>
  <c r="Z59" i="13"/>
  <c r="Z65" i="13"/>
  <c r="Z69" i="13"/>
  <c r="Z74" i="13"/>
  <c r="Z81" i="13"/>
  <c r="Z85" i="13"/>
  <c r="Z89" i="13"/>
  <c r="Z93" i="13"/>
  <c r="Z97" i="13"/>
  <c r="Z100" i="13"/>
  <c r="Z104" i="13"/>
  <c r="Z371" i="13"/>
  <c r="Z375" i="13"/>
  <c r="Z379" i="13"/>
  <c r="Z383" i="13"/>
  <c r="Z387" i="13"/>
  <c r="Z391" i="13"/>
  <c r="Z403" i="13"/>
  <c r="Z407" i="13"/>
  <c r="Z411" i="13"/>
  <c r="Z415" i="13"/>
  <c r="Z419" i="13"/>
  <c r="Z164" i="13"/>
  <c r="Z168" i="13"/>
  <c r="Z172" i="13"/>
  <c r="Z176" i="13"/>
  <c r="Z180" i="13"/>
  <c r="Z184" i="13"/>
  <c r="Z188" i="13"/>
  <c r="Z192" i="13"/>
  <c r="Z196" i="13"/>
  <c r="Z200" i="13"/>
  <c r="Z207" i="13"/>
  <c r="Z210" i="13"/>
  <c r="Z215" i="13"/>
  <c r="Z219" i="13"/>
  <c r="Z224" i="13"/>
  <c r="Z228" i="13"/>
  <c r="Z233" i="13"/>
  <c r="Z237" i="13"/>
  <c r="Z241" i="13"/>
  <c r="Z244" i="13"/>
  <c r="Z251" i="13"/>
  <c r="Z255" i="13"/>
  <c r="Z258" i="13"/>
  <c r="Z262" i="13"/>
  <c r="Z267" i="13"/>
  <c r="Z271" i="13"/>
  <c r="Z275" i="13"/>
  <c r="Z278" i="13"/>
  <c r="Z282" i="13"/>
  <c r="Z285" i="13"/>
  <c r="Z288" i="13"/>
  <c r="Z295" i="13"/>
  <c r="Z299" i="13"/>
  <c r="Z302" i="13"/>
  <c r="Z305" i="13"/>
  <c r="Z308" i="13"/>
  <c r="Z312" i="13"/>
  <c r="Z321" i="13"/>
  <c r="Z325" i="13"/>
  <c r="Z329" i="13"/>
  <c r="Z333" i="13"/>
  <c r="Z337" i="13"/>
  <c r="Z341" i="13"/>
  <c r="Z345" i="13"/>
  <c r="Z349" i="13"/>
  <c r="Z353" i="13"/>
  <c r="Z357" i="13"/>
  <c r="Z361" i="13"/>
  <c r="Z365" i="13"/>
  <c r="Z422" i="13"/>
  <c r="Z426" i="13"/>
  <c r="Z430" i="13"/>
  <c r="Z434" i="13"/>
  <c r="Z438" i="13"/>
  <c r="Z442" i="13"/>
  <c r="Z446" i="13"/>
  <c r="Z450" i="13"/>
  <c r="Z454" i="13"/>
  <c r="Z458" i="13"/>
  <c r="Z462" i="13"/>
  <c r="Z466" i="13"/>
  <c r="Z470" i="13"/>
  <c r="Z476" i="13"/>
  <c r="Z481" i="13"/>
  <c r="Z490" i="13"/>
  <c r="Z494" i="13"/>
  <c r="Z498" i="13"/>
  <c r="Z502" i="13"/>
  <c r="Z506" i="13"/>
  <c r="Z510" i="13"/>
  <c r="Z514" i="13"/>
  <c r="Z63" i="13"/>
  <c r="Z67" i="13"/>
  <c r="Z72" i="13"/>
  <c r="Z79" i="13"/>
  <c r="Z83" i="13"/>
  <c r="Z87" i="13"/>
  <c r="Z91" i="13"/>
  <c r="Z95" i="13"/>
  <c r="Z99" i="13"/>
  <c r="Z102" i="13"/>
  <c r="Z106" i="13"/>
  <c r="Z373" i="13"/>
  <c r="Z377" i="13"/>
  <c r="Z381" i="13"/>
  <c r="Z385" i="13"/>
  <c r="Z389" i="13"/>
  <c r="Z393" i="13"/>
  <c r="Z397" i="13"/>
  <c r="Z401" i="13"/>
  <c r="Z405" i="13"/>
  <c r="Z409" i="13"/>
  <c r="Z413" i="13"/>
  <c r="Z417" i="13"/>
  <c r="Z166" i="13"/>
  <c r="Z170" i="13"/>
  <c r="Z174" i="13"/>
  <c r="Z178" i="13"/>
  <c r="Z182" i="13"/>
  <c r="Z186" i="13"/>
  <c r="Z190" i="13"/>
  <c r="Z194" i="13"/>
  <c r="Z198" i="13"/>
  <c r="Z202" i="13"/>
  <c r="Z205" i="13"/>
  <c r="Z208" i="13"/>
  <c r="Z217" i="13"/>
  <c r="Z221" i="13"/>
  <c r="Z226" i="13"/>
  <c r="Z231" i="13"/>
  <c r="Z239" i="13"/>
  <c r="Z243" i="13"/>
  <c r="Z246" i="13"/>
  <c r="Z249" i="13"/>
  <c r="Z253" i="13"/>
  <c r="Z256" i="13"/>
  <c r="Z260" i="13"/>
  <c r="Z269" i="13"/>
  <c r="Z273" i="13"/>
  <c r="Z276" i="13"/>
  <c r="Z280" i="13"/>
  <c r="Z287" i="13"/>
  <c r="Z290" i="13"/>
  <c r="Z293" i="13"/>
  <c r="Z297" i="13"/>
  <c r="Z300" i="13"/>
  <c r="Z307" i="13"/>
  <c r="Z310" i="13"/>
  <c r="Z314" i="13"/>
  <c r="Z319" i="13"/>
  <c r="Z323" i="13"/>
  <c r="Z327" i="13"/>
  <c r="Z331" i="13"/>
  <c r="Z335" i="13"/>
  <c r="Z339" i="13"/>
  <c r="Z343" i="13"/>
  <c r="Z347" i="13"/>
  <c r="Z351" i="13"/>
  <c r="Z355" i="13"/>
  <c r="Z359" i="13"/>
  <c r="Z363" i="13"/>
  <c r="Z367" i="13"/>
  <c r="Z424" i="13"/>
  <c r="Z428" i="13"/>
  <c r="Z432" i="13"/>
  <c r="Z436" i="13"/>
  <c r="Z440" i="13"/>
  <c r="Z444" i="13"/>
  <c r="Z448" i="13"/>
  <c r="Z452" i="13"/>
  <c r="Z456" i="13"/>
  <c r="Z460" i="13"/>
  <c r="Z464" i="13"/>
  <c r="Z468" i="13"/>
  <c r="Z479" i="13"/>
  <c r="Z488" i="13"/>
  <c r="Z492" i="13"/>
  <c r="Z496" i="13"/>
  <c r="Z500" i="13"/>
  <c r="Z504" i="13"/>
  <c r="Z508" i="13"/>
  <c r="Z512" i="13"/>
  <c r="Z64" i="13"/>
  <c r="Z68" i="13"/>
  <c r="Z73" i="13"/>
  <c r="Z80" i="13"/>
  <c r="Z84" i="13"/>
  <c r="Z88" i="13"/>
  <c r="Z92" i="13"/>
  <c r="Z96" i="13"/>
  <c r="Z103" i="13"/>
  <c r="Z107" i="13"/>
  <c r="Z370" i="13"/>
  <c r="Z374" i="13"/>
  <c r="Z378" i="13"/>
  <c r="Z382" i="13"/>
  <c r="Z386" i="13"/>
  <c r="Z390" i="13"/>
  <c r="Z394" i="13"/>
  <c r="Z398" i="13"/>
  <c r="Z402" i="13"/>
  <c r="Z406" i="13"/>
  <c r="Z410" i="13"/>
  <c r="Z414" i="13"/>
  <c r="Z418" i="13"/>
  <c r="Z163" i="13"/>
  <c r="Z167" i="13"/>
  <c r="Z171" i="13"/>
  <c r="Z175" i="13"/>
  <c r="Z179" i="13"/>
  <c r="Z183" i="13"/>
  <c r="Z187" i="13"/>
  <c r="Z191" i="13"/>
  <c r="Z195" i="13"/>
  <c r="Z199" i="13"/>
  <c r="Z203" i="13"/>
  <c r="Z206" i="13"/>
  <c r="Z209" i="13"/>
  <c r="Z214" i="13"/>
  <c r="Z218" i="13"/>
  <c r="Z223" i="13"/>
  <c r="Z227" i="13"/>
  <c r="Z232" i="13"/>
  <c r="Z236" i="13"/>
  <c r="Z240" i="13"/>
  <c r="Z247" i="13"/>
  <c r="Z250" i="13"/>
  <c r="Z254" i="13"/>
  <c r="Z257" i="13"/>
  <c r="Z261" i="13"/>
  <c r="Z266" i="13"/>
  <c r="Z270" i="13"/>
  <c r="Z274" i="13"/>
  <c r="Z277" i="13"/>
  <c r="Z281" i="13"/>
  <c r="Z284" i="13"/>
  <c r="Z291" i="13"/>
  <c r="Z294" i="13"/>
  <c r="Z298" i="13"/>
  <c r="Z301" i="13"/>
  <c r="Z304" i="13"/>
  <c r="Z311" i="13"/>
  <c r="Z315" i="13"/>
  <c r="Z320" i="13"/>
  <c r="Z324" i="13"/>
  <c r="Z328" i="13"/>
  <c r="Z332" i="13"/>
  <c r="Z336" i="13"/>
  <c r="Z340" i="13"/>
  <c r="Z344" i="13"/>
  <c r="Z348" i="13"/>
  <c r="Z352" i="13"/>
  <c r="Z356" i="13"/>
  <c r="Z360" i="13"/>
  <c r="Z364" i="13"/>
  <c r="Z425" i="13"/>
  <c r="Z429" i="13"/>
  <c r="Z433" i="13"/>
  <c r="Z437" i="13"/>
  <c r="Z441" i="13"/>
  <c r="Z445" i="13"/>
  <c r="Z449" i="13"/>
  <c r="Z453" i="13"/>
  <c r="Z457" i="13"/>
  <c r="Z461" i="13"/>
  <c r="Z465" i="13"/>
  <c r="Z469" i="13"/>
  <c r="Z474" i="13"/>
  <c r="Z480" i="13"/>
  <c r="Z489" i="13"/>
  <c r="Z493" i="13"/>
  <c r="Z497" i="13"/>
  <c r="Z501" i="13"/>
  <c r="Z505" i="13"/>
  <c r="Z509" i="13"/>
  <c r="Z513" i="13"/>
  <c r="Z399" i="13"/>
  <c r="C167" i="19"/>
  <c r="AA167" i="19" s="1"/>
  <c r="AD167" i="19" s="1"/>
  <c r="C61" i="19"/>
  <c r="AA61" i="19" s="1"/>
  <c r="AD61" i="19" s="1"/>
  <c r="C114" i="19"/>
  <c r="AA114" i="19" s="1"/>
  <c r="AD114" i="19" s="1"/>
  <c r="AD6" i="19"/>
  <c r="AE6" i="19"/>
  <c r="C183" i="19"/>
  <c r="AA183" i="19" s="1"/>
  <c r="AD183" i="19" s="1"/>
  <c r="C77" i="19"/>
  <c r="AA77" i="19" s="1"/>
  <c r="AD77" i="19" s="1"/>
  <c r="C130" i="19"/>
  <c r="AA130" i="19" s="1"/>
  <c r="AD130" i="19" s="1"/>
  <c r="AD22" i="19"/>
  <c r="AE22" i="19"/>
  <c r="C199" i="19"/>
  <c r="AA199" i="19" s="1"/>
  <c r="AD199" i="19" s="1"/>
  <c r="C93" i="19"/>
  <c r="AA93" i="19" s="1"/>
  <c r="AD93" i="19" s="1"/>
  <c r="C146" i="19"/>
  <c r="AA146" i="19" s="1"/>
  <c r="AD146" i="19" s="1"/>
  <c r="AD38" i="19"/>
  <c r="AE38" i="19"/>
  <c r="C115" i="19"/>
  <c r="AA115" i="19" s="1"/>
  <c r="AD115" i="19" s="1"/>
  <c r="AD7" i="19"/>
  <c r="C168" i="19"/>
  <c r="AA168" i="19" s="1"/>
  <c r="AD168" i="19" s="1"/>
  <c r="C62" i="19"/>
  <c r="AA62" i="19" s="1"/>
  <c r="AD62" i="19" s="1"/>
  <c r="AE7" i="19"/>
  <c r="C123" i="19"/>
  <c r="AA123" i="19" s="1"/>
  <c r="AD123" i="19" s="1"/>
  <c r="AD15" i="19"/>
  <c r="C176" i="19"/>
  <c r="AA176" i="19" s="1"/>
  <c r="AD176" i="19" s="1"/>
  <c r="C70" i="19"/>
  <c r="AA70" i="19" s="1"/>
  <c r="AD70" i="19" s="1"/>
  <c r="AE15" i="19"/>
  <c r="C131" i="19"/>
  <c r="AA131" i="19" s="1"/>
  <c r="AD131" i="19" s="1"/>
  <c r="AD23" i="19"/>
  <c r="C184" i="19"/>
  <c r="AA184" i="19" s="1"/>
  <c r="AD184" i="19" s="1"/>
  <c r="C78" i="19"/>
  <c r="AA78" i="19" s="1"/>
  <c r="AD78" i="19" s="1"/>
  <c r="AE23" i="19"/>
  <c r="C139" i="19"/>
  <c r="AA139" i="19" s="1"/>
  <c r="AD139" i="19" s="1"/>
  <c r="AD31" i="19"/>
  <c r="C192" i="19"/>
  <c r="AA192" i="19" s="1"/>
  <c r="AD192" i="19" s="1"/>
  <c r="C86" i="19"/>
  <c r="AA86" i="19" s="1"/>
  <c r="AD86" i="19" s="1"/>
  <c r="AE31" i="19"/>
  <c r="C147" i="19"/>
  <c r="AA147" i="19" s="1"/>
  <c r="AD147" i="19" s="1"/>
  <c r="AD39" i="19"/>
  <c r="C200" i="19"/>
  <c r="AA200" i="19" s="1"/>
  <c r="AD200" i="19" s="1"/>
  <c r="C94" i="19"/>
  <c r="AA94" i="19" s="1"/>
  <c r="AD94" i="19" s="1"/>
  <c r="AE39" i="19"/>
  <c r="C207" i="19"/>
  <c r="AA207" i="19" s="1"/>
  <c r="AD207" i="19" s="1"/>
  <c r="C101" i="19"/>
  <c r="AA101" i="19" s="1"/>
  <c r="AD101" i="19" s="1"/>
  <c r="AD46" i="19"/>
  <c r="C154" i="19"/>
  <c r="AA154" i="19" s="1"/>
  <c r="AD154" i="19" s="1"/>
  <c r="AE46" i="19"/>
  <c r="C112" i="19"/>
  <c r="AA112" i="19" s="1"/>
  <c r="AD112" i="19" s="1"/>
  <c r="C165" i="19"/>
  <c r="AA165" i="19" s="1"/>
  <c r="AD165" i="19" s="1"/>
  <c r="C59" i="19"/>
  <c r="AA59" i="19" s="1"/>
  <c r="AD59" i="19" s="1"/>
  <c r="AD4" i="19"/>
  <c r="AE4" i="19"/>
  <c r="AD16" i="19"/>
  <c r="C124" i="19"/>
  <c r="AA124" i="19" s="1"/>
  <c r="AD124" i="19" s="1"/>
  <c r="C177" i="19"/>
  <c r="AA177" i="19" s="1"/>
  <c r="AD177" i="19" s="1"/>
  <c r="C71" i="19"/>
  <c r="AA71" i="19" s="1"/>
  <c r="AD71" i="19" s="1"/>
  <c r="AE16" i="19"/>
  <c r="AE32" i="19"/>
  <c r="AD32" i="19"/>
  <c r="C140" i="19"/>
  <c r="AA140" i="19" s="1"/>
  <c r="AD140" i="19" s="1"/>
  <c r="C193" i="19"/>
  <c r="AA193" i="19" s="1"/>
  <c r="AD193" i="19" s="1"/>
  <c r="C87" i="19"/>
  <c r="AA87" i="19" s="1"/>
  <c r="AD87" i="19" s="1"/>
  <c r="AD44" i="19"/>
  <c r="C152" i="19"/>
  <c r="AA152" i="19" s="1"/>
  <c r="AD152" i="19" s="1"/>
  <c r="C99" i="19"/>
  <c r="AA99" i="19" s="1"/>
  <c r="AD99" i="19" s="1"/>
  <c r="C205" i="19"/>
  <c r="AA205" i="19" s="1"/>
  <c r="AD205" i="19" s="1"/>
  <c r="AE44" i="19"/>
  <c r="AD52" i="19"/>
  <c r="C160" i="19"/>
  <c r="AA160" i="19" s="1"/>
  <c r="AD160" i="19" s="1"/>
  <c r="C107" i="19"/>
  <c r="AA107" i="19" s="1"/>
  <c r="AD107" i="19" s="1"/>
  <c r="C213" i="19"/>
  <c r="AA213" i="19" s="1"/>
  <c r="AD213" i="19" s="1"/>
  <c r="AE52" i="19"/>
  <c r="AD28" i="19"/>
  <c r="C136" i="19"/>
  <c r="AA136" i="19" s="1"/>
  <c r="AD136" i="19" s="1"/>
  <c r="C83" i="19"/>
  <c r="AA83" i="19" s="1"/>
  <c r="AD83" i="19" s="1"/>
  <c r="C189" i="19"/>
  <c r="AA189" i="19" s="1"/>
  <c r="AD189" i="19" s="1"/>
  <c r="AE28" i="19"/>
  <c r="AD36" i="19"/>
  <c r="C144" i="19"/>
  <c r="AA144" i="19" s="1"/>
  <c r="AD144" i="19" s="1"/>
  <c r="C91" i="19"/>
  <c r="AA91" i="19" s="1"/>
  <c r="AD91" i="19" s="1"/>
  <c r="C197" i="19"/>
  <c r="AA197" i="19" s="1"/>
  <c r="AD197" i="19" s="1"/>
  <c r="AE36" i="19"/>
  <c r="C119" i="19"/>
  <c r="AA119" i="19" s="1"/>
  <c r="AD119" i="19" s="1"/>
  <c r="AD11" i="19"/>
  <c r="C66" i="19"/>
  <c r="AA66" i="19" s="1"/>
  <c r="AD66" i="19" s="1"/>
  <c r="C172" i="19"/>
  <c r="AA172" i="19" s="1"/>
  <c r="AD172" i="19" s="1"/>
  <c r="AE11" i="19"/>
  <c r="C127" i="19"/>
  <c r="AA127" i="19" s="1"/>
  <c r="AD127" i="19" s="1"/>
  <c r="AD19" i="19"/>
  <c r="C74" i="19"/>
  <c r="AA74" i="19" s="1"/>
  <c r="AD74" i="19" s="1"/>
  <c r="C180" i="19"/>
  <c r="AA180" i="19" s="1"/>
  <c r="AD180" i="19" s="1"/>
  <c r="AE19" i="19"/>
  <c r="C135" i="19"/>
  <c r="AA135" i="19" s="1"/>
  <c r="AD135" i="19" s="1"/>
  <c r="AD27" i="19"/>
  <c r="C82" i="19"/>
  <c r="AA82" i="19" s="1"/>
  <c r="AD82" i="19" s="1"/>
  <c r="C188" i="19"/>
  <c r="AA188" i="19" s="1"/>
  <c r="AD188" i="19" s="1"/>
  <c r="AE27" i="19"/>
  <c r="C143" i="19"/>
  <c r="AA143" i="19" s="1"/>
  <c r="AD143" i="19" s="1"/>
  <c r="AD35" i="19"/>
  <c r="C90" i="19"/>
  <c r="AA90" i="19" s="1"/>
  <c r="AD90" i="19" s="1"/>
  <c r="C196" i="19"/>
  <c r="AA196" i="19" s="1"/>
  <c r="AD196" i="19" s="1"/>
  <c r="AE35" i="19"/>
  <c r="C203" i="19"/>
  <c r="AA203" i="19" s="1"/>
  <c r="AD203" i="19" s="1"/>
  <c r="C97" i="19"/>
  <c r="AA97" i="19" s="1"/>
  <c r="AD97" i="19" s="1"/>
  <c r="AD42" i="19"/>
  <c r="C150" i="19"/>
  <c r="AA150" i="19" s="1"/>
  <c r="AD150" i="19" s="1"/>
  <c r="AE42" i="19"/>
  <c r="C211" i="19"/>
  <c r="AA211" i="19" s="1"/>
  <c r="AD211" i="19" s="1"/>
  <c r="C105" i="19"/>
  <c r="AA105" i="19" s="1"/>
  <c r="AD105" i="19" s="1"/>
  <c r="C158" i="19"/>
  <c r="AA158" i="19" s="1"/>
  <c r="AD158" i="19" s="1"/>
  <c r="AD50" i="19"/>
  <c r="AE50" i="19"/>
  <c r="AD8" i="19"/>
  <c r="C116" i="19"/>
  <c r="AA116" i="19" s="1"/>
  <c r="AD116" i="19" s="1"/>
  <c r="C169" i="19"/>
  <c r="AA169" i="19" s="1"/>
  <c r="AD169" i="19" s="1"/>
  <c r="C63" i="19"/>
  <c r="AA63" i="19" s="1"/>
  <c r="AD63" i="19" s="1"/>
  <c r="AE8" i="19"/>
  <c r="AD24" i="19"/>
  <c r="C132" i="19"/>
  <c r="AA132" i="19" s="1"/>
  <c r="AD132" i="19" s="1"/>
  <c r="C185" i="19"/>
  <c r="AA185" i="19" s="1"/>
  <c r="AD185" i="19" s="1"/>
  <c r="C79" i="19"/>
  <c r="AA79" i="19" s="1"/>
  <c r="AD79" i="19" s="1"/>
  <c r="AE24" i="19"/>
  <c r="AE40" i="19"/>
  <c r="AD40" i="19"/>
  <c r="C148" i="19"/>
  <c r="AA148" i="19" s="1"/>
  <c r="AD148" i="19" s="1"/>
  <c r="C201" i="19"/>
  <c r="AA201" i="19" s="1"/>
  <c r="AD201" i="19" s="1"/>
  <c r="C95" i="19"/>
  <c r="AA95" i="19" s="1"/>
  <c r="AD95" i="19" s="1"/>
  <c r="C166" i="19"/>
  <c r="AA166" i="19" s="1"/>
  <c r="AD166" i="19" s="1"/>
  <c r="C60" i="19"/>
  <c r="AA60" i="19" s="1"/>
  <c r="AD60" i="19" s="1"/>
  <c r="AD5" i="19"/>
  <c r="C113" i="19"/>
  <c r="AA113" i="19" s="1"/>
  <c r="AD113" i="19" s="1"/>
  <c r="AE5" i="19"/>
  <c r="C175" i="19"/>
  <c r="AA175" i="19" s="1"/>
  <c r="AD175" i="19" s="1"/>
  <c r="C69" i="19"/>
  <c r="AA69" i="19" s="1"/>
  <c r="AD69" i="19" s="1"/>
  <c r="AD14" i="19"/>
  <c r="C122" i="19"/>
  <c r="AA122" i="19" s="1"/>
  <c r="AD122" i="19" s="1"/>
  <c r="AE14" i="19"/>
  <c r="C191" i="19"/>
  <c r="AA191" i="19" s="1"/>
  <c r="AD191" i="19" s="1"/>
  <c r="C85" i="19"/>
  <c r="AA85" i="19" s="1"/>
  <c r="AD85" i="19" s="1"/>
  <c r="AD30" i="19"/>
  <c r="C138" i="19"/>
  <c r="AA138" i="19" s="1"/>
  <c r="AD138" i="19" s="1"/>
  <c r="AE30" i="19"/>
  <c r="C210" i="19"/>
  <c r="AA210" i="19" s="1"/>
  <c r="AD210" i="19" s="1"/>
  <c r="C104" i="19"/>
  <c r="AA104" i="19" s="1"/>
  <c r="AD104" i="19" s="1"/>
  <c r="AD49" i="19"/>
  <c r="C157" i="19"/>
  <c r="AA157" i="19" s="1"/>
  <c r="AD157" i="19" s="1"/>
  <c r="AE49" i="19"/>
  <c r="AD20" i="19"/>
  <c r="C128" i="19"/>
  <c r="AA128" i="19" s="1"/>
  <c r="AD128" i="19" s="1"/>
  <c r="C181" i="19"/>
  <c r="AA181" i="19" s="1"/>
  <c r="AD181" i="19" s="1"/>
  <c r="C75" i="19"/>
  <c r="AA75" i="19" s="1"/>
  <c r="AD75" i="19" s="1"/>
  <c r="AE20" i="19"/>
  <c r="C171" i="19"/>
  <c r="AA171" i="19" s="1"/>
  <c r="AD171" i="19" s="1"/>
  <c r="C65" i="19"/>
  <c r="AA65" i="19" s="1"/>
  <c r="AD65" i="19" s="1"/>
  <c r="AD10" i="19"/>
  <c r="C118" i="19"/>
  <c r="AA118" i="19" s="1"/>
  <c r="AD118" i="19" s="1"/>
  <c r="AE10" i="19"/>
  <c r="C179" i="19"/>
  <c r="AA179" i="19" s="1"/>
  <c r="AD179" i="19" s="1"/>
  <c r="C73" i="19"/>
  <c r="AA73" i="19" s="1"/>
  <c r="AD73" i="19" s="1"/>
  <c r="C126" i="19"/>
  <c r="AA126" i="19" s="1"/>
  <c r="AD126" i="19" s="1"/>
  <c r="AD18" i="19"/>
  <c r="AE18" i="19"/>
  <c r="C187" i="19"/>
  <c r="AA187" i="19" s="1"/>
  <c r="AD187" i="19" s="1"/>
  <c r="C81" i="19"/>
  <c r="AA81" i="19" s="1"/>
  <c r="AD81" i="19" s="1"/>
  <c r="AD26" i="19"/>
  <c r="C134" i="19"/>
  <c r="AA134" i="19" s="1"/>
  <c r="AD134" i="19" s="1"/>
  <c r="AE26" i="19"/>
  <c r="C195" i="19"/>
  <c r="AA195" i="19" s="1"/>
  <c r="AD195" i="19" s="1"/>
  <c r="C89" i="19"/>
  <c r="AA89" i="19" s="1"/>
  <c r="AD89" i="19" s="1"/>
  <c r="C142" i="19"/>
  <c r="AA142" i="19" s="1"/>
  <c r="AD142" i="19" s="1"/>
  <c r="AD34" i="19"/>
  <c r="AE34" i="19"/>
  <c r="C206" i="19"/>
  <c r="AA206" i="19" s="1"/>
  <c r="AD206" i="19" s="1"/>
  <c r="C100" i="19"/>
  <c r="AA100" i="19" s="1"/>
  <c r="AD100" i="19" s="1"/>
  <c r="AD45" i="19"/>
  <c r="C153" i="19"/>
  <c r="AA153" i="19" s="1"/>
  <c r="AD153" i="19" s="1"/>
  <c r="AE45" i="19"/>
  <c r="AE48" i="19"/>
  <c r="AD48" i="19"/>
  <c r="C156" i="19"/>
  <c r="AA156" i="19" s="1"/>
  <c r="AD156" i="19" s="1"/>
  <c r="C209" i="19"/>
  <c r="AA209" i="19" s="1"/>
  <c r="AD209" i="19" s="1"/>
  <c r="C103" i="19"/>
  <c r="AA103" i="19" s="1"/>
  <c r="AD103" i="19" s="1"/>
  <c r="AD12" i="19"/>
  <c r="C120" i="19"/>
  <c r="AA120" i="19" s="1"/>
  <c r="AD120" i="19" s="1"/>
  <c r="C173" i="19"/>
  <c r="AA173" i="19" s="1"/>
  <c r="AD173" i="19" s="1"/>
  <c r="C67" i="19"/>
  <c r="AA67" i="19" s="1"/>
  <c r="AD67" i="19" s="1"/>
  <c r="AE12" i="19"/>
  <c r="C370" i="13"/>
  <c r="H580" i="13"/>
  <c r="H581" i="13"/>
  <c r="H582" i="13"/>
  <c r="H583" i="13"/>
  <c r="H584" i="13"/>
  <c r="H585" i="13"/>
  <c r="H586" i="13"/>
  <c r="H587" i="13"/>
  <c r="H588" i="13"/>
  <c r="H589" i="13"/>
  <c r="H590" i="13"/>
  <c r="H591" i="13"/>
  <c r="H592" i="13"/>
  <c r="H593" i="13"/>
  <c r="H594" i="13"/>
  <c r="H595" i="13"/>
  <c r="H596" i="13"/>
  <c r="H597" i="13"/>
  <c r="H598" i="13"/>
  <c r="H599" i="13"/>
  <c r="H600" i="13"/>
  <c r="H601" i="13"/>
  <c r="H602" i="13"/>
  <c r="H603" i="13"/>
  <c r="H604" i="13"/>
  <c r="H605" i="13"/>
  <c r="H606" i="13"/>
  <c r="H607" i="13"/>
  <c r="H608" i="13"/>
  <c r="H609" i="13"/>
  <c r="H610" i="13"/>
  <c r="H611" i="13"/>
  <c r="H612" i="13"/>
  <c r="H613" i="13"/>
  <c r="H614" i="13"/>
  <c r="H615" i="13"/>
  <c r="H616" i="13"/>
  <c r="H617" i="13"/>
  <c r="H618" i="13"/>
  <c r="H619" i="13"/>
  <c r="H620" i="13"/>
  <c r="H621" i="13"/>
  <c r="H622" i="13"/>
  <c r="H623" i="13"/>
  <c r="H624" i="13"/>
  <c r="H625" i="13"/>
  <c r="H626" i="13"/>
  <c r="H627" i="13"/>
  <c r="H579" i="13"/>
  <c r="H578" i="13"/>
  <c r="C579" i="13"/>
  <c r="D579" i="13"/>
  <c r="E579" i="13"/>
  <c r="F579" i="13"/>
  <c r="G579" i="13"/>
  <c r="I579" i="13"/>
  <c r="J579" i="13"/>
  <c r="K579" i="13"/>
  <c r="C580" i="13"/>
  <c r="D580" i="13"/>
  <c r="E580" i="13"/>
  <c r="F580" i="13"/>
  <c r="G580" i="13"/>
  <c r="I580" i="13"/>
  <c r="J580" i="13"/>
  <c r="K580" i="13"/>
  <c r="C581" i="13"/>
  <c r="D581" i="13"/>
  <c r="E581" i="13"/>
  <c r="F581" i="13"/>
  <c r="G581" i="13"/>
  <c r="I581" i="13"/>
  <c r="J581" i="13"/>
  <c r="K581" i="13"/>
  <c r="C582" i="13"/>
  <c r="D582" i="13"/>
  <c r="E582" i="13"/>
  <c r="F582" i="13"/>
  <c r="G582" i="13"/>
  <c r="I582" i="13"/>
  <c r="J582" i="13"/>
  <c r="K582" i="13"/>
  <c r="C583" i="13"/>
  <c r="D583" i="13"/>
  <c r="E583" i="13"/>
  <c r="F583" i="13"/>
  <c r="G583" i="13"/>
  <c r="I583" i="13"/>
  <c r="J583" i="13"/>
  <c r="K583" i="13"/>
  <c r="C584" i="13"/>
  <c r="D584" i="13"/>
  <c r="E584" i="13"/>
  <c r="F584" i="13"/>
  <c r="G584" i="13"/>
  <c r="I584" i="13"/>
  <c r="J584" i="13"/>
  <c r="K584" i="13"/>
  <c r="C585" i="13"/>
  <c r="D585" i="13"/>
  <c r="E585" i="13"/>
  <c r="F585" i="13"/>
  <c r="G585" i="13"/>
  <c r="I585" i="13"/>
  <c r="J585" i="13"/>
  <c r="K585" i="13"/>
  <c r="C586" i="13"/>
  <c r="D586" i="13"/>
  <c r="E586" i="13"/>
  <c r="F586" i="13"/>
  <c r="G586" i="13"/>
  <c r="I586" i="13"/>
  <c r="J586" i="13"/>
  <c r="K586" i="13"/>
  <c r="C587" i="13"/>
  <c r="D587" i="13"/>
  <c r="E587" i="13"/>
  <c r="F587" i="13"/>
  <c r="G587" i="13"/>
  <c r="I587" i="13"/>
  <c r="J587" i="13"/>
  <c r="K587" i="13"/>
  <c r="C588" i="13"/>
  <c r="D588" i="13"/>
  <c r="E588" i="13"/>
  <c r="F588" i="13"/>
  <c r="G588" i="13"/>
  <c r="I588" i="13"/>
  <c r="J588" i="13"/>
  <c r="K588" i="13"/>
  <c r="C589" i="13"/>
  <c r="D589" i="13"/>
  <c r="E589" i="13"/>
  <c r="F589" i="13"/>
  <c r="G589" i="13"/>
  <c r="I589" i="13"/>
  <c r="J589" i="13"/>
  <c r="K589" i="13"/>
  <c r="C590" i="13"/>
  <c r="D590" i="13"/>
  <c r="E590" i="13"/>
  <c r="F590" i="13"/>
  <c r="G590" i="13"/>
  <c r="I590" i="13"/>
  <c r="J590" i="13"/>
  <c r="K590" i="13"/>
  <c r="C591" i="13"/>
  <c r="D591" i="13"/>
  <c r="E591" i="13"/>
  <c r="F591" i="13"/>
  <c r="G591" i="13"/>
  <c r="I591" i="13"/>
  <c r="J591" i="13"/>
  <c r="K591" i="13"/>
  <c r="C592" i="13"/>
  <c r="D592" i="13"/>
  <c r="E592" i="13"/>
  <c r="F592" i="13"/>
  <c r="G592" i="13"/>
  <c r="I592" i="13"/>
  <c r="J592" i="13"/>
  <c r="K592" i="13"/>
  <c r="C593" i="13"/>
  <c r="D593" i="13"/>
  <c r="E593" i="13"/>
  <c r="F593" i="13"/>
  <c r="G593" i="13"/>
  <c r="I593" i="13"/>
  <c r="J593" i="13"/>
  <c r="K593" i="13"/>
  <c r="C594" i="13"/>
  <c r="D594" i="13"/>
  <c r="E594" i="13"/>
  <c r="F594" i="13"/>
  <c r="G594" i="13"/>
  <c r="I594" i="13"/>
  <c r="J594" i="13"/>
  <c r="K594" i="13"/>
  <c r="C595" i="13"/>
  <c r="D595" i="13"/>
  <c r="E595" i="13"/>
  <c r="F595" i="13"/>
  <c r="G595" i="13"/>
  <c r="I595" i="13"/>
  <c r="J595" i="13"/>
  <c r="K595" i="13"/>
  <c r="C596" i="13"/>
  <c r="D596" i="13"/>
  <c r="E596" i="13"/>
  <c r="F596" i="13"/>
  <c r="G596" i="13"/>
  <c r="I596" i="13"/>
  <c r="J596" i="13"/>
  <c r="K596" i="13"/>
  <c r="C597" i="13"/>
  <c r="D597" i="13"/>
  <c r="E597" i="13"/>
  <c r="F597" i="13"/>
  <c r="G597" i="13"/>
  <c r="I597" i="13"/>
  <c r="J597" i="13"/>
  <c r="K597" i="13"/>
  <c r="C598" i="13"/>
  <c r="D598" i="13"/>
  <c r="E598" i="13"/>
  <c r="F598" i="13"/>
  <c r="G598" i="13"/>
  <c r="I598" i="13"/>
  <c r="J598" i="13"/>
  <c r="K598" i="13"/>
  <c r="C599" i="13"/>
  <c r="D599" i="13"/>
  <c r="E599" i="13"/>
  <c r="F599" i="13"/>
  <c r="G599" i="13"/>
  <c r="I599" i="13"/>
  <c r="J599" i="13"/>
  <c r="K599" i="13"/>
  <c r="C600" i="13"/>
  <c r="D600" i="13"/>
  <c r="E600" i="13"/>
  <c r="F600" i="13"/>
  <c r="G600" i="13"/>
  <c r="I600" i="13"/>
  <c r="J600" i="13"/>
  <c r="K600" i="13"/>
  <c r="C601" i="13"/>
  <c r="D601" i="13"/>
  <c r="E601" i="13"/>
  <c r="F601" i="13"/>
  <c r="G601" i="13"/>
  <c r="I601" i="13"/>
  <c r="J601" i="13"/>
  <c r="K601" i="13"/>
  <c r="C602" i="13"/>
  <c r="D602" i="13"/>
  <c r="E602" i="13"/>
  <c r="F602" i="13"/>
  <c r="G602" i="13"/>
  <c r="I602" i="13"/>
  <c r="J602" i="13"/>
  <c r="K602" i="13"/>
  <c r="C603" i="13"/>
  <c r="D603" i="13"/>
  <c r="E603" i="13"/>
  <c r="F603" i="13"/>
  <c r="G603" i="13"/>
  <c r="I603" i="13"/>
  <c r="J603" i="13"/>
  <c r="K603" i="13"/>
  <c r="C604" i="13"/>
  <c r="D604" i="13"/>
  <c r="E604" i="13"/>
  <c r="F604" i="13"/>
  <c r="G604" i="13"/>
  <c r="I604" i="13"/>
  <c r="J604" i="13"/>
  <c r="K604" i="13"/>
  <c r="C605" i="13"/>
  <c r="D605" i="13"/>
  <c r="E605" i="13"/>
  <c r="F605" i="13"/>
  <c r="G605" i="13"/>
  <c r="I605" i="13"/>
  <c r="J605" i="13"/>
  <c r="K605" i="13"/>
  <c r="C606" i="13"/>
  <c r="D606" i="13"/>
  <c r="E606" i="13"/>
  <c r="F606" i="13"/>
  <c r="G606" i="13"/>
  <c r="I606" i="13"/>
  <c r="J606" i="13"/>
  <c r="K606" i="13"/>
  <c r="C607" i="13"/>
  <c r="D607" i="13"/>
  <c r="E607" i="13"/>
  <c r="F607" i="13"/>
  <c r="G607" i="13"/>
  <c r="I607" i="13"/>
  <c r="J607" i="13"/>
  <c r="K607" i="13"/>
  <c r="C608" i="13"/>
  <c r="D608" i="13"/>
  <c r="E608" i="13"/>
  <c r="F608" i="13"/>
  <c r="G608" i="13"/>
  <c r="I608" i="13"/>
  <c r="J608" i="13"/>
  <c r="K608" i="13"/>
  <c r="C609" i="13"/>
  <c r="D609" i="13"/>
  <c r="E609" i="13"/>
  <c r="F609" i="13"/>
  <c r="G609" i="13"/>
  <c r="I609" i="13"/>
  <c r="J609" i="13"/>
  <c r="K609" i="13"/>
  <c r="C610" i="13"/>
  <c r="D610" i="13"/>
  <c r="E610" i="13"/>
  <c r="F610" i="13"/>
  <c r="G610" i="13"/>
  <c r="I610" i="13"/>
  <c r="J610" i="13"/>
  <c r="K610" i="13"/>
  <c r="C611" i="13"/>
  <c r="D611" i="13"/>
  <c r="E611" i="13"/>
  <c r="F611" i="13"/>
  <c r="G611" i="13"/>
  <c r="I611" i="13"/>
  <c r="J611" i="13"/>
  <c r="K611" i="13"/>
  <c r="C612" i="13"/>
  <c r="D612" i="13"/>
  <c r="E612" i="13"/>
  <c r="F612" i="13"/>
  <c r="G612" i="13"/>
  <c r="I612" i="13"/>
  <c r="J612" i="13"/>
  <c r="K612" i="13"/>
  <c r="C613" i="13"/>
  <c r="D613" i="13"/>
  <c r="E613" i="13"/>
  <c r="F613" i="13"/>
  <c r="G613" i="13"/>
  <c r="I613" i="13"/>
  <c r="J613" i="13"/>
  <c r="K613" i="13"/>
  <c r="C614" i="13"/>
  <c r="D614" i="13"/>
  <c r="E614" i="13"/>
  <c r="F614" i="13"/>
  <c r="G614" i="13"/>
  <c r="I614" i="13"/>
  <c r="J614" i="13"/>
  <c r="K614" i="13"/>
  <c r="C615" i="13"/>
  <c r="D615" i="13"/>
  <c r="E615" i="13"/>
  <c r="F615" i="13"/>
  <c r="G615" i="13"/>
  <c r="I615" i="13"/>
  <c r="J615" i="13"/>
  <c r="K615" i="13"/>
  <c r="C616" i="13"/>
  <c r="D616" i="13"/>
  <c r="E616" i="13"/>
  <c r="F616" i="13"/>
  <c r="G616" i="13"/>
  <c r="I616" i="13"/>
  <c r="J616" i="13"/>
  <c r="K616" i="13"/>
  <c r="C617" i="13"/>
  <c r="D617" i="13"/>
  <c r="E617" i="13"/>
  <c r="F617" i="13"/>
  <c r="G617" i="13"/>
  <c r="I617" i="13"/>
  <c r="J617" i="13"/>
  <c r="K617" i="13"/>
  <c r="C618" i="13"/>
  <c r="D618" i="13"/>
  <c r="E618" i="13"/>
  <c r="F618" i="13"/>
  <c r="G618" i="13"/>
  <c r="I618" i="13"/>
  <c r="J618" i="13"/>
  <c r="K618" i="13"/>
  <c r="C619" i="13"/>
  <c r="D619" i="13"/>
  <c r="E619" i="13"/>
  <c r="F619" i="13"/>
  <c r="G619" i="13"/>
  <c r="I619" i="13"/>
  <c r="J619" i="13"/>
  <c r="K619" i="13"/>
  <c r="C620" i="13"/>
  <c r="D620" i="13"/>
  <c r="E620" i="13"/>
  <c r="F620" i="13"/>
  <c r="G620" i="13"/>
  <c r="I620" i="13"/>
  <c r="J620" i="13"/>
  <c r="K620" i="13"/>
  <c r="C621" i="13"/>
  <c r="D621" i="13"/>
  <c r="E621" i="13"/>
  <c r="F621" i="13"/>
  <c r="G621" i="13"/>
  <c r="I621" i="13"/>
  <c r="J621" i="13"/>
  <c r="K621" i="13"/>
  <c r="C622" i="13"/>
  <c r="D622" i="13"/>
  <c r="E622" i="13"/>
  <c r="F622" i="13"/>
  <c r="G622" i="13"/>
  <c r="I622" i="13"/>
  <c r="J622" i="13"/>
  <c r="K622" i="13"/>
  <c r="C623" i="13"/>
  <c r="D623" i="13"/>
  <c r="E623" i="13"/>
  <c r="F623" i="13"/>
  <c r="G623" i="13"/>
  <c r="I623" i="13"/>
  <c r="J623" i="13"/>
  <c r="K623" i="13"/>
  <c r="C624" i="13"/>
  <c r="D624" i="13"/>
  <c r="E624" i="13"/>
  <c r="F624" i="13"/>
  <c r="G624" i="13"/>
  <c r="I624" i="13"/>
  <c r="J624" i="13"/>
  <c r="K624" i="13"/>
  <c r="C625" i="13"/>
  <c r="D625" i="13"/>
  <c r="E625" i="13"/>
  <c r="F625" i="13"/>
  <c r="G625" i="13"/>
  <c r="I625" i="13"/>
  <c r="J625" i="13"/>
  <c r="K625" i="13"/>
  <c r="C626" i="13"/>
  <c r="D626" i="13"/>
  <c r="E626" i="13"/>
  <c r="F626" i="13"/>
  <c r="G626" i="13"/>
  <c r="I626" i="13"/>
  <c r="J626" i="13"/>
  <c r="K626" i="13"/>
  <c r="C627" i="13"/>
  <c r="D627" i="13"/>
  <c r="E627" i="13"/>
  <c r="F627" i="13"/>
  <c r="G627" i="13"/>
  <c r="I627" i="13"/>
  <c r="J627" i="13"/>
  <c r="K627" i="13"/>
  <c r="K578" i="13"/>
  <c r="J578" i="13"/>
  <c r="I578" i="13"/>
  <c r="G578" i="13"/>
  <c r="F578" i="13"/>
  <c r="E578" i="13"/>
  <c r="D578" i="13"/>
  <c r="C578" i="13"/>
  <c r="A627" i="13"/>
  <c r="A626" i="13"/>
  <c r="A625" i="13"/>
  <c r="A624" i="13"/>
  <c r="A623" i="13"/>
  <c r="A622" i="13"/>
  <c r="A621" i="13"/>
  <c r="A620" i="13"/>
  <c r="A619" i="13"/>
  <c r="A618" i="13"/>
  <c r="A617" i="13"/>
  <c r="A616" i="13"/>
  <c r="A615" i="13"/>
  <c r="A614" i="13"/>
  <c r="A613" i="13"/>
  <c r="A612" i="13"/>
  <c r="A611" i="13"/>
  <c r="A610" i="13"/>
  <c r="A609" i="13"/>
  <c r="A608" i="13"/>
  <c r="A607" i="13"/>
  <c r="A606" i="13"/>
  <c r="A605" i="13"/>
  <c r="A604" i="13"/>
  <c r="A603" i="13"/>
  <c r="A602" i="13"/>
  <c r="A601" i="13"/>
  <c r="A600" i="13"/>
  <c r="A599" i="13"/>
  <c r="A598" i="13"/>
  <c r="A597" i="13"/>
  <c r="A596" i="13"/>
  <c r="A595" i="13"/>
  <c r="A594" i="13"/>
  <c r="A593" i="13"/>
  <c r="A592" i="13"/>
  <c r="A591" i="13"/>
  <c r="A590" i="13"/>
  <c r="A589" i="13"/>
  <c r="A588" i="13"/>
  <c r="A587" i="13"/>
  <c r="A586" i="13"/>
  <c r="A585" i="13"/>
  <c r="A584" i="13"/>
  <c r="A583" i="13"/>
  <c r="A582" i="13"/>
  <c r="A581" i="13"/>
  <c r="A580" i="13"/>
  <c r="A579" i="13"/>
  <c r="A578" i="13"/>
  <c r="C3" i="3"/>
  <c r="AA5" i="3"/>
  <c r="AA6" i="3"/>
  <c r="AA7" i="3"/>
  <c r="AA8" i="3"/>
  <c r="AA9" i="3"/>
  <c r="AA10" i="3"/>
  <c r="AA11" i="3"/>
  <c r="AA12" i="3"/>
  <c r="AA13" i="3"/>
  <c r="AA14" i="3"/>
  <c r="AA15" i="3"/>
  <c r="AA16" i="3"/>
  <c r="AA17" i="3"/>
  <c r="AA18" i="3"/>
  <c r="AA19" i="3"/>
  <c r="AA20" i="3"/>
  <c r="AA21" i="3"/>
  <c r="AA22" i="3"/>
  <c r="AA23" i="3"/>
  <c r="AA24" i="3"/>
  <c r="AA25" i="3"/>
  <c r="AA26" i="3"/>
  <c r="AA27" i="3"/>
  <c r="AA28" i="3"/>
  <c r="AA29" i="3"/>
  <c r="AA30" i="3"/>
  <c r="AA31" i="3"/>
  <c r="AA32" i="3"/>
  <c r="AA33" i="3"/>
  <c r="AA34" i="3"/>
  <c r="AA35" i="3"/>
  <c r="AA36" i="3"/>
  <c r="AA37" i="3"/>
  <c r="AA38" i="3"/>
  <c r="AA39" i="3"/>
  <c r="AA40" i="3"/>
  <c r="AA41" i="3"/>
  <c r="AA42" i="3"/>
  <c r="AA43" i="3"/>
  <c r="AA44" i="3"/>
  <c r="AA45" i="3"/>
  <c r="AA46" i="3"/>
  <c r="AA47" i="3"/>
  <c r="AA48" i="3"/>
  <c r="AA49" i="3"/>
  <c r="AA50" i="3"/>
  <c r="AA51" i="3"/>
  <c r="AA52" i="3"/>
  <c r="AA53" i="3"/>
  <c r="AA56" i="3"/>
  <c r="AA57" i="3"/>
  <c r="AA58" i="3"/>
  <c r="AA59" i="3"/>
  <c r="AA60" i="3"/>
  <c r="AA61" i="3"/>
  <c r="AA62" i="3"/>
  <c r="AA63" i="3"/>
  <c r="AA64" i="3"/>
  <c r="AA65" i="3"/>
  <c r="AA66" i="3"/>
  <c r="AA67" i="3"/>
  <c r="AA68" i="3"/>
  <c r="AA69" i="3"/>
  <c r="AA70" i="3"/>
  <c r="AA71" i="3"/>
  <c r="AA72" i="3"/>
  <c r="AA73" i="3"/>
  <c r="AA74" i="3"/>
  <c r="AA75" i="3"/>
  <c r="AA76" i="3"/>
  <c r="AA77" i="3"/>
  <c r="AA78" i="3"/>
  <c r="AA79" i="3"/>
  <c r="AA80" i="3"/>
  <c r="AA81" i="3"/>
  <c r="AA82" i="3"/>
  <c r="AA83" i="3"/>
  <c r="AA84" i="3"/>
  <c r="AA85" i="3"/>
  <c r="AA86" i="3"/>
  <c r="AA87" i="3"/>
  <c r="AA88" i="3"/>
  <c r="AA89" i="3"/>
  <c r="AA90" i="3"/>
  <c r="AA91" i="3"/>
  <c r="AA92" i="3"/>
  <c r="AA93" i="3"/>
  <c r="AA94" i="3"/>
  <c r="AA95" i="3"/>
  <c r="AA96" i="3"/>
  <c r="AA97" i="3"/>
  <c r="AA98" i="3"/>
  <c r="AA99" i="3"/>
  <c r="AA100" i="3"/>
  <c r="AA101" i="3"/>
  <c r="AA102" i="3"/>
  <c r="AA103" i="3"/>
  <c r="AA104" i="3"/>
  <c r="AA105" i="3"/>
  <c r="AA108" i="3"/>
  <c r="AA109" i="3"/>
  <c r="AA110" i="3"/>
  <c r="AA111" i="3"/>
  <c r="AA112" i="3"/>
  <c r="AA113" i="3"/>
  <c r="AA114" i="3"/>
  <c r="AA115" i="3"/>
  <c r="AA116" i="3"/>
  <c r="AA117" i="3"/>
  <c r="AA118" i="3"/>
  <c r="AA119" i="3"/>
  <c r="AA120" i="3"/>
  <c r="AA121" i="3"/>
  <c r="AA122" i="3"/>
  <c r="AA123" i="3"/>
  <c r="AA124" i="3"/>
  <c r="AA125" i="3"/>
  <c r="AA126" i="3"/>
  <c r="AA127" i="3"/>
  <c r="AA128" i="3"/>
  <c r="AA129" i="3"/>
  <c r="AA130" i="3"/>
  <c r="AA131" i="3"/>
  <c r="AA132" i="3"/>
  <c r="AA133" i="3"/>
  <c r="AA134" i="3"/>
  <c r="AA135" i="3"/>
  <c r="AA136" i="3"/>
  <c r="AA137" i="3"/>
  <c r="AA138" i="3"/>
  <c r="AA139" i="3"/>
  <c r="AA140" i="3"/>
  <c r="AA141" i="3"/>
  <c r="AA142" i="3"/>
  <c r="AA143" i="3"/>
  <c r="AA144" i="3"/>
  <c r="AA145" i="3"/>
  <c r="AA146" i="3"/>
  <c r="AA147" i="3"/>
  <c r="AA148" i="3"/>
  <c r="AA149" i="3"/>
  <c r="AA150" i="3"/>
  <c r="AA151" i="3"/>
  <c r="AA152" i="3"/>
  <c r="AA153" i="3"/>
  <c r="AA154" i="3"/>
  <c r="AA155" i="3"/>
  <c r="AA156" i="3"/>
  <c r="AA157" i="3"/>
  <c r="AA158" i="3"/>
  <c r="AA160" i="3"/>
  <c r="AA161" i="3"/>
  <c r="AA162" i="3"/>
  <c r="AA163" i="3"/>
  <c r="AA164" i="3"/>
  <c r="AA165" i="3"/>
  <c r="AA166" i="3"/>
  <c r="AA167" i="3"/>
  <c r="AA168" i="3"/>
  <c r="AA169" i="3"/>
  <c r="AA170" i="3"/>
  <c r="AA171" i="3"/>
  <c r="AA172" i="3"/>
  <c r="AA173" i="3"/>
  <c r="AA174" i="3"/>
  <c r="AA175" i="3"/>
  <c r="AA176" i="3"/>
  <c r="AA177" i="3"/>
  <c r="AA178" i="3"/>
  <c r="AA179" i="3"/>
  <c r="AA180" i="3"/>
  <c r="AA181" i="3"/>
  <c r="AA182" i="3"/>
  <c r="AA183" i="3"/>
  <c r="AA184" i="3"/>
  <c r="AA185" i="3"/>
  <c r="AA186" i="3"/>
  <c r="AA187" i="3"/>
  <c r="AA188" i="3"/>
  <c r="AA189" i="3"/>
  <c r="AA190" i="3"/>
  <c r="AA191" i="3"/>
  <c r="AA192" i="3"/>
  <c r="AA193" i="3"/>
  <c r="AA194" i="3"/>
  <c r="AA195" i="3"/>
  <c r="AA196" i="3"/>
  <c r="AA197" i="3"/>
  <c r="AA198" i="3"/>
  <c r="AA199" i="3"/>
  <c r="AA200" i="3"/>
  <c r="AA201" i="3"/>
  <c r="AA202" i="3"/>
  <c r="AA203" i="3"/>
  <c r="AA204" i="3"/>
  <c r="AA205" i="3"/>
  <c r="AA206" i="3"/>
  <c r="AA207" i="3"/>
  <c r="AA208" i="3"/>
  <c r="AA209" i="3"/>
  <c r="AA210" i="3"/>
  <c r="AA212" i="3"/>
  <c r="AA213" i="3"/>
  <c r="AA214" i="3"/>
  <c r="AA215" i="3"/>
  <c r="AA216" i="3"/>
  <c r="AA217" i="3"/>
  <c r="AA218" i="3"/>
  <c r="AA219" i="3"/>
  <c r="AA220" i="3"/>
  <c r="AA221" i="3"/>
  <c r="AA222" i="3"/>
  <c r="AA223" i="3"/>
  <c r="AA224" i="3"/>
  <c r="AA225" i="3"/>
  <c r="AA226" i="3"/>
  <c r="AA227" i="3"/>
  <c r="AA228" i="3"/>
  <c r="AA229" i="3"/>
  <c r="AA230" i="3"/>
  <c r="AA231" i="3"/>
  <c r="AA232" i="3"/>
  <c r="AA233" i="3"/>
  <c r="AA234" i="3"/>
  <c r="AA235" i="3"/>
  <c r="AA236" i="3"/>
  <c r="AA237" i="3"/>
  <c r="AA238" i="3"/>
  <c r="AA239" i="3"/>
  <c r="AA240" i="3"/>
  <c r="AA241" i="3"/>
  <c r="AA242" i="3"/>
  <c r="AA243" i="3"/>
  <c r="AA244" i="3"/>
  <c r="AA245" i="3"/>
  <c r="AA246" i="3"/>
  <c r="AA247" i="3"/>
  <c r="AA248" i="3"/>
  <c r="AA249" i="3"/>
  <c r="AA250" i="3"/>
  <c r="AA251" i="3"/>
  <c r="AA252" i="3"/>
  <c r="AA253" i="3"/>
  <c r="AA254" i="3"/>
  <c r="AA255" i="3"/>
  <c r="AA256" i="3"/>
  <c r="AA257" i="3"/>
  <c r="AA258" i="3"/>
  <c r="AA259" i="3"/>
  <c r="AA260" i="3"/>
  <c r="AA261" i="3"/>
  <c r="AA262" i="3"/>
  <c r="AA264" i="3"/>
  <c r="AA265" i="3"/>
  <c r="AA266" i="3"/>
  <c r="AA267" i="3"/>
  <c r="AA268" i="3"/>
  <c r="AA269" i="3"/>
  <c r="AA270" i="3"/>
  <c r="AA271" i="3"/>
  <c r="AA272" i="3"/>
  <c r="AA273" i="3"/>
  <c r="AA274" i="3"/>
  <c r="AA275" i="3"/>
  <c r="AA276" i="3"/>
  <c r="AA277" i="3"/>
  <c r="AA278" i="3"/>
  <c r="AA279" i="3"/>
  <c r="AA280" i="3"/>
  <c r="AA281" i="3"/>
  <c r="AA282" i="3"/>
  <c r="AA283" i="3"/>
  <c r="AA284" i="3"/>
  <c r="AA285" i="3"/>
  <c r="AA286" i="3"/>
  <c r="AA287" i="3"/>
  <c r="AA288" i="3"/>
  <c r="AA289" i="3"/>
  <c r="AA290" i="3"/>
  <c r="AA291" i="3"/>
  <c r="AA292" i="3"/>
  <c r="AA293" i="3"/>
  <c r="AA294" i="3"/>
  <c r="AA295" i="3"/>
  <c r="AA296" i="3"/>
  <c r="AA297" i="3"/>
  <c r="AA298" i="3"/>
  <c r="AA299" i="3"/>
  <c r="AA300" i="3"/>
  <c r="AA301" i="3"/>
  <c r="AA302" i="3"/>
  <c r="AA303" i="3"/>
  <c r="AA304" i="3"/>
  <c r="AA305" i="3"/>
  <c r="AA306" i="3"/>
  <c r="AA307" i="3"/>
  <c r="AA308" i="3"/>
  <c r="AA309" i="3"/>
  <c r="AA310" i="3"/>
  <c r="AA311" i="3"/>
  <c r="AA312" i="3"/>
  <c r="AA313" i="3"/>
  <c r="AA316" i="3"/>
  <c r="AA317" i="3"/>
  <c r="AA318" i="3"/>
  <c r="AA319" i="3"/>
  <c r="AA320" i="3"/>
  <c r="AA321" i="3"/>
  <c r="AA322" i="3"/>
  <c r="AA323" i="3"/>
  <c r="AA324" i="3"/>
  <c r="AA325" i="3"/>
  <c r="AA326" i="3"/>
  <c r="AA327" i="3"/>
  <c r="AA328" i="3"/>
  <c r="AA329" i="3"/>
  <c r="AA330" i="3"/>
  <c r="AA331" i="3"/>
  <c r="AA332" i="3"/>
  <c r="AA333" i="3"/>
  <c r="AA334" i="3"/>
  <c r="AA335" i="3"/>
  <c r="AA336" i="3"/>
  <c r="AA337" i="3"/>
  <c r="AA338" i="3"/>
  <c r="AA339" i="3"/>
  <c r="AA340" i="3"/>
  <c r="AA341" i="3"/>
  <c r="AA342" i="3"/>
  <c r="AA343" i="3"/>
  <c r="AA344" i="3"/>
  <c r="AA345" i="3"/>
  <c r="AA346" i="3"/>
  <c r="AA347" i="3"/>
  <c r="AA348" i="3"/>
  <c r="AA349" i="3"/>
  <c r="AA350" i="3"/>
  <c r="AA351" i="3"/>
  <c r="AA352" i="3"/>
  <c r="AA353" i="3"/>
  <c r="AA354" i="3"/>
  <c r="AA355" i="3"/>
  <c r="AA356" i="3"/>
  <c r="AA357" i="3"/>
  <c r="AA358" i="3"/>
  <c r="AA359" i="3"/>
  <c r="AA360" i="3"/>
  <c r="AA361" i="3"/>
  <c r="AA362" i="3"/>
  <c r="AA363" i="3"/>
  <c r="AA364" i="3"/>
  <c r="AA365" i="3"/>
  <c r="AA368" i="3"/>
  <c r="AA369" i="3"/>
  <c r="AA370" i="3"/>
  <c r="AA371" i="3"/>
  <c r="AA372" i="3"/>
  <c r="AA373" i="3"/>
  <c r="AA374" i="3"/>
  <c r="AA375" i="3"/>
  <c r="AA376" i="3"/>
  <c r="AA377" i="3"/>
  <c r="AA378" i="3"/>
  <c r="AA379" i="3"/>
  <c r="AA380" i="3"/>
  <c r="AA381" i="3"/>
  <c r="AA382" i="3"/>
  <c r="AA383" i="3"/>
  <c r="AA384" i="3"/>
  <c r="AA385" i="3"/>
  <c r="AA386" i="3"/>
  <c r="AA387" i="3"/>
  <c r="AA388" i="3"/>
  <c r="AA389" i="3"/>
  <c r="AA390" i="3"/>
  <c r="AA391" i="3"/>
  <c r="AA392" i="3"/>
  <c r="AA393" i="3"/>
  <c r="AA394" i="3"/>
  <c r="AA395" i="3"/>
  <c r="AA396" i="3"/>
  <c r="AA397" i="3"/>
  <c r="AA398" i="3"/>
  <c r="AA399" i="3"/>
  <c r="AA400" i="3"/>
  <c r="AA401" i="3"/>
  <c r="AA402" i="3"/>
  <c r="AA403" i="3"/>
  <c r="AA404" i="3"/>
  <c r="AA405" i="3"/>
  <c r="AA406" i="3"/>
  <c r="AA407" i="3"/>
  <c r="AA408" i="3"/>
  <c r="AA409" i="3"/>
  <c r="AA410" i="3"/>
  <c r="AA411" i="3"/>
  <c r="AA412" i="3"/>
  <c r="AA413" i="3"/>
  <c r="AA414" i="3"/>
  <c r="AA415" i="3"/>
  <c r="AA416" i="3"/>
  <c r="AA417" i="3"/>
  <c r="AA420" i="3"/>
  <c r="AA421" i="3"/>
  <c r="AA422" i="3"/>
  <c r="AA423" i="3"/>
  <c r="AA424" i="3"/>
  <c r="AA425" i="3"/>
  <c r="AA426" i="3"/>
  <c r="AA427" i="3"/>
  <c r="AA428" i="3"/>
  <c r="AA429" i="3"/>
  <c r="AA430" i="3"/>
  <c r="AA431" i="3"/>
  <c r="AA432" i="3"/>
  <c r="AA433" i="3"/>
  <c r="AA434" i="3"/>
  <c r="AA435" i="3"/>
  <c r="AA436" i="3"/>
  <c r="AA437" i="3"/>
  <c r="AA438" i="3"/>
  <c r="AA439" i="3"/>
  <c r="AA440" i="3"/>
  <c r="AA441" i="3"/>
  <c r="AA442" i="3"/>
  <c r="AA443" i="3"/>
  <c r="AA444" i="3"/>
  <c r="AA445" i="3"/>
  <c r="AA446" i="3"/>
  <c r="AA447" i="3"/>
  <c r="AA448" i="3"/>
  <c r="AA449" i="3"/>
  <c r="AA450" i="3"/>
  <c r="AA451" i="3"/>
  <c r="AA452" i="3"/>
  <c r="AA453" i="3"/>
  <c r="AA454" i="3"/>
  <c r="AA455" i="3"/>
  <c r="AA456" i="3"/>
  <c r="AA457" i="3"/>
  <c r="AA458" i="3"/>
  <c r="AA459" i="3"/>
  <c r="AA460" i="3"/>
  <c r="AA461" i="3"/>
  <c r="AA462" i="3"/>
  <c r="AA463" i="3"/>
  <c r="AA464" i="3"/>
  <c r="AA465" i="3"/>
  <c r="AA466" i="3"/>
  <c r="AA467" i="3"/>
  <c r="AA468" i="3"/>
  <c r="AA469" i="3"/>
  <c r="AA472" i="3"/>
  <c r="AA473" i="3"/>
  <c r="AA474" i="3"/>
  <c r="AA475" i="3"/>
  <c r="AA476" i="3"/>
  <c r="AA477" i="3"/>
  <c r="AA478" i="3"/>
  <c r="AA479" i="3"/>
  <c r="AA480" i="3"/>
  <c r="AA481" i="3"/>
  <c r="AA482" i="3"/>
  <c r="AA483" i="3"/>
  <c r="AA484" i="3"/>
  <c r="AA485" i="3"/>
  <c r="AA486" i="3"/>
  <c r="AA487" i="3"/>
  <c r="AA488" i="3"/>
  <c r="AA489" i="3"/>
  <c r="AA490" i="3"/>
  <c r="AA491" i="3"/>
  <c r="AA492" i="3"/>
  <c r="AA493" i="3"/>
  <c r="AA494" i="3"/>
  <c r="AA495" i="3"/>
  <c r="AA496" i="3"/>
  <c r="AA497" i="3"/>
  <c r="AA498" i="3"/>
  <c r="AA499" i="3"/>
  <c r="AA500" i="3"/>
  <c r="AA501" i="3"/>
  <c r="AA502" i="3"/>
  <c r="AA503" i="3"/>
  <c r="AA504" i="3"/>
  <c r="AA505" i="3"/>
  <c r="AA506" i="3"/>
  <c r="AA507" i="3"/>
  <c r="AA508" i="3"/>
  <c r="AA509" i="3"/>
  <c r="AA510" i="3"/>
  <c r="AA511" i="3"/>
  <c r="AA512" i="3"/>
  <c r="AA513" i="3"/>
  <c r="AA514" i="3"/>
  <c r="AA515" i="3"/>
  <c r="AA516" i="3"/>
  <c r="AA517" i="3"/>
  <c r="AA518" i="3"/>
  <c r="AA519" i="3"/>
  <c r="AA520" i="3"/>
  <c r="AA521" i="3"/>
  <c r="AA4" i="3"/>
  <c r="Z235" i="13" l="1"/>
  <c r="Z62" i="13"/>
  <c r="Z77" i="13"/>
  <c r="Z57" i="13"/>
  <c r="Z484" i="13"/>
  <c r="Z58" i="13"/>
  <c r="Z229" i="13"/>
  <c r="Z76" i="13"/>
  <c r="Z75" i="13"/>
  <c r="Z222" i="13"/>
  <c r="Z162" i="13"/>
  <c r="Z71" i="13"/>
  <c r="Z482" i="13"/>
  <c r="Z61" i="13"/>
  <c r="Z487" i="13"/>
  <c r="Z478" i="13"/>
  <c r="Z483" i="13"/>
  <c r="Z486" i="13"/>
  <c r="Z475" i="13"/>
  <c r="V626" i="13" a="1"/>
  <c r="V626" i="13" s="1"/>
  <c r="V624" i="13" a="1"/>
  <c r="V624" i="13" s="1"/>
  <c r="V621" i="13" a="1"/>
  <c r="V621" i="13" s="1"/>
  <c r="V625" i="13" a="1"/>
  <c r="V625" i="13" s="1"/>
  <c r="V622" i="13" a="1"/>
  <c r="V622" i="13" s="1"/>
  <c r="V620" i="13" a="1"/>
  <c r="V620" i="13" s="1"/>
  <c r="V582" i="13" a="1"/>
  <c r="V582" i="13" s="1"/>
  <c r="V581" i="13" a="1"/>
  <c r="V581" i="13" s="1"/>
  <c r="V580" i="13" a="1"/>
  <c r="V580" i="13" s="1"/>
  <c r="V627" i="13" a="1"/>
  <c r="V627" i="13" s="1"/>
  <c r="V623" i="13" a="1"/>
  <c r="V623" i="13" s="1"/>
  <c r="V619" i="13" a="1"/>
  <c r="V619" i="13" s="1"/>
  <c r="V611" i="13" a="1"/>
  <c r="V611" i="13" s="1"/>
  <c r="V610" i="13" a="1"/>
  <c r="V610" i="13" s="1"/>
  <c r="V607" i="13" a="1"/>
  <c r="V607" i="13" s="1"/>
  <c r="V604" i="13" a="1"/>
  <c r="V604" i="13" s="1"/>
  <c r="V599" i="13" a="1"/>
  <c r="V599" i="13" s="1"/>
  <c r="V609" i="13" a="1"/>
  <c r="V609" i="13" s="1"/>
  <c r="V606" i="13" a="1"/>
  <c r="V606" i="13" s="1"/>
  <c r="V603" i="13" a="1"/>
  <c r="V603" i="13" s="1"/>
  <c r="V602" i="13" a="1"/>
  <c r="V602" i="13" s="1"/>
  <c r="V600" i="13" a="1"/>
  <c r="V600" i="13" s="1"/>
  <c r="V598" i="13" a="1"/>
  <c r="V598" i="13" s="1"/>
  <c r="V597" i="13" a="1"/>
  <c r="V597" i="13" s="1"/>
  <c r="V608" i="13" a="1"/>
  <c r="V608" i="13" s="1"/>
  <c r="V605" i="13" a="1"/>
  <c r="V605" i="13" s="1"/>
  <c r="V601" i="13" a="1"/>
  <c r="V601" i="13" s="1"/>
  <c r="V596" i="13" a="1"/>
  <c r="V596" i="13" s="1"/>
  <c r="V595" i="13" a="1"/>
  <c r="V595" i="13" s="1"/>
  <c r="V594" i="13" a="1"/>
  <c r="V594" i="13" s="1"/>
  <c r="V593" i="13" a="1"/>
  <c r="V593" i="13" s="1"/>
  <c r="V592" i="13" a="1"/>
  <c r="V592" i="13" s="1"/>
  <c r="V591" i="13" a="1"/>
  <c r="V591" i="13" s="1"/>
  <c r="V590" i="13" a="1"/>
  <c r="V590" i="13" s="1"/>
  <c r="V589" i="13" a="1"/>
  <c r="V589" i="13" s="1"/>
  <c r="V588" i="13" a="1"/>
  <c r="V588" i="13" s="1"/>
  <c r="V587" i="13" a="1"/>
  <c r="V587" i="13" s="1"/>
  <c r="V586" i="13" a="1"/>
  <c r="V586" i="13" s="1"/>
  <c r="V585" i="13" a="1"/>
  <c r="V585" i="13" s="1"/>
  <c r="V584" i="13" a="1"/>
  <c r="V584" i="13" s="1"/>
  <c r="V583" i="13" a="1"/>
  <c r="V583" i="13" s="1"/>
  <c r="V578" i="13" a="1"/>
  <c r="V578" i="13" s="1"/>
  <c r="V579" i="13" a="1"/>
  <c r="V579" i="13" s="1"/>
  <c r="V618" i="13" a="1"/>
  <c r="V618" i="13" s="1"/>
  <c r="V617" i="13" a="1"/>
  <c r="V617" i="13" s="1"/>
  <c r="V616" i="13" a="1"/>
  <c r="V616" i="13" s="1"/>
  <c r="V615" i="13" a="1"/>
  <c r="V615" i="13" s="1"/>
  <c r="V614" i="13" a="1"/>
  <c r="V614" i="13" s="1"/>
  <c r="V613" i="13" a="1"/>
  <c r="V613" i="13" s="1"/>
  <c r="V612" i="13" a="1"/>
  <c r="V612" i="13" s="1"/>
  <c r="W624" i="13"/>
  <c r="W620" i="13"/>
  <c r="W616" i="13"/>
  <c r="W612" i="13"/>
  <c r="W608" i="13"/>
  <c r="W604" i="13"/>
  <c r="W600" i="13"/>
  <c r="W596" i="13"/>
  <c r="W592" i="13"/>
  <c r="W588" i="13"/>
  <c r="W584" i="13"/>
  <c r="W580" i="13"/>
  <c r="W625" i="13"/>
  <c r="W621" i="13"/>
  <c r="W617" i="13"/>
  <c r="W613" i="13"/>
  <c r="W609" i="13"/>
  <c r="W605" i="13"/>
  <c r="W601" i="13"/>
  <c r="W597" i="13"/>
  <c r="W593" i="13"/>
  <c r="W589" i="13"/>
  <c r="W585" i="13"/>
  <c r="W581" i="13"/>
  <c r="W578" i="13"/>
  <c r="W627" i="13"/>
  <c r="W623" i="13"/>
  <c r="W619" i="13"/>
  <c r="W615" i="13"/>
  <c r="W611" i="13"/>
  <c r="W607" i="13"/>
  <c r="W603" i="13"/>
  <c r="W599" i="13"/>
  <c r="W595" i="13"/>
  <c r="W591" i="13"/>
  <c r="W587" i="13"/>
  <c r="W583" i="13"/>
  <c r="W579" i="13"/>
  <c r="W626" i="13"/>
  <c r="W622" i="13"/>
  <c r="W618" i="13"/>
  <c r="W614" i="13"/>
  <c r="W610" i="13"/>
  <c r="W606" i="13"/>
  <c r="W602" i="13"/>
  <c r="W598" i="13"/>
  <c r="W594" i="13"/>
  <c r="W590" i="13"/>
  <c r="W586" i="13"/>
  <c r="W582" i="13"/>
  <c r="AF1" i="3"/>
  <c r="E34" i="16" l="1"/>
  <c r="E33" i="16"/>
  <c r="E32" i="16"/>
  <c r="E31" i="16"/>
  <c r="E30" i="16"/>
  <c r="E29" i="16"/>
  <c r="E28" i="16"/>
  <c r="E27" i="16"/>
  <c r="E26" i="16"/>
  <c r="E25" i="16"/>
  <c r="E24" i="16"/>
  <c r="E23" i="16"/>
  <c r="E22" i="16"/>
  <c r="E21" i="16"/>
  <c r="E20" i="16"/>
  <c r="E19" i="16"/>
  <c r="E18" i="16"/>
  <c r="E17" i="16"/>
  <c r="E16" i="16"/>
  <c r="E15" i="16"/>
  <c r="E14" i="16"/>
  <c r="E13" i="16"/>
  <c r="E12" i="16"/>
  <c r="E11" i="16"/>
  <c r="E10" i="16"/>
  <c r="E9" i="16"/>
  <c r="E8" i="16"/>
  <c r="E7" i="16"/>
  <c r="E6" i="16"/>
  <c r="E5" i="16"/>
  <c r="E4" i="16"/>
  <c r="G3" i="16"/>
  <c r="G4" i="16" s="1"/>
  <c r="G5" i="16" s="1"/>
  <c r="G6" i="16" s="1"/>
  <c r="G7" i="16" s="1"/>
  <c r="G8" i="16" s="1"/>
  <c r="G9" i="16" s="1"/>
  <c r="G10" i="16" s="1"/>
  <c r="G11" i="16" s="1"/>
  <c r="G12" i="16" s="1"/>
  <c r="G13" i="16" s="1"/>
  <c r="G14" i="16" s="1"/>
  <c r="G15" i="16" s="1"/>
  <c r="G16" i="16" s="1"/>
  <c r="G17" i="16" s="1"/>
  <c r="G18" i="16" s="1"/>
  <c r="G19" i="16" s="1"/>
  <c r="G20" i="16" s="1"/>
  <c r="G21" i="16" s="1"/>
  <c r="G22" i="16" s="1"/>
  <c r="G23" i="16" s="1"/>
  <c r="G24" i="16" s="1"/>
  <c r="G25" i="16" s="1"/>
  <c r="G26" i="16" s="1"/>
  <c r="G27" i="16" s="1"/>
  <c r="G28" i="16" s="1"/>
  <c r="G29" i="16" s="1"/>
  <c r="G30" i="16" s="1"/>
  <c r="G31" i="16" s="1"/>
  <c r="G32" i="16" s="1"/>
  <c r="G33" i="16" s="1"/>
  <c r="G34" i="16" s="1"/>
  <c r="G35" i="16" s="1"/>
  <c r="G36" i="16" s="1"/>
  <c r="G37" i="16" s="1"/>
  <c r="G38" i="16" s="1"/>
  <c r="G39" i="16" s="1"/>
  <c r="G40" i="16" s="1"/>
  <c r="G41" i="16" s="1"/>
  <c r="G42" i="16" s="1"/>
  <c r="G43" i="16" s="1"/>
  <c r="G44" i="16" s="1"/>
  <c r="G45" i="16" s="1"/>
  <c r="G46" i="16" s="1"/>
  <c r="G47" i="16" s="1"/>
  <c r="G48" i="16" s="1"/>
  <c r="G49" i="16" s="1"/>
  <c r="G50" i="16" s="1"/>
  <c r="E3" i="16"/>
  <c r="E2" i="16"/>
  <c r="AF5" i="3"/>
  <c r="AF6" i="3"/>
  <c r="AF7" i="3"/>
  <c r="AF8" i="3"/>
  <c r="AF9" i="3"/>
  <c r="AF10" i="3"/>
  <c r="AF11" i="3"/>
  <c r="AF12" i="3"/>
  <c r="AF13" i="3"/>
  <c r="AF14" i="3"/>
  <c r="AF15" i="3"/>
  <c r="AF16" i="3"/>
  <c r="AF17" i="3"/>
  <c r="AF18" i="3"/>
  <c r="AF19" i="3"/>
  <c r="AF20" i="3"/>
  <c r="AF21" i="3"/>
  <c r="AF22" i="3"/>
  <c r="AF23" i="3"/>
  <c r="AF24" i="3"/>
  <c r="AF25" i="3"/>
  <c r="AF26" i="3"/>
  <c r="AF27" i="3"/>
  <c r="AF28" i="3"/>
  <c r="AF29" i="3"/>
  <c r="AF30" i="3"/>
  <c r="AF31" i="3"/>
  <c r="AF32" i="3"/>
  <c r="AF33" i="3"/>
  <c r="AF34" i="3"/>
  <c r="AF35" i="3"/>
  <c r="AF36" i="3"/>
  <c r="AF37" i="3"/>
  <c r="AF38" i="3"/>
  <c r="AF39" i="3"/>
  <c r="AF40" i="3"/>
  <c r="AF41" i="3"/>
  <c r="AF42" i="3"/>
  <c r="AF43" i="3"/>
  <c r="AF44" i="3"/>
  <c r="AF45" i="3"/>
  <c r="AF46" i="3"/>
  <c r="AF47" i="3"/>
  <c r="AF48" i="3"/>
  <c r="AF49" i="3"/>
  <c r="AF50" i="3"/>
  <c r="AF51" i="3"/>
  <c r="AF52" i="3"/>
  <c r="AF53" i="3"/>
  <c r="AF54" i="3"/>
  <c r="AF55" i="3"/>
  <c r="AF56" i="3"/>
  <c r="AF57" i="3"/>
  <c r="AF58" i="3"/>
  <c r="AF59" i="3"/>
  <c r="AF60" i="3"/>
  <c r="AF61" i="3"/>
  <c r="AF62" i="3"/>
  <c r="AF63" i="3"/>
  <c r="AF64" i="3"/>
  <c r="AF65" i="3"/>
  <c r="AF66" i="3"/>
  <c r="AF67" i="3"/>
  <c r="AF68" i="3"/>
  <c r="AF69" i="3"/>
  <c r="AF70" i="3"/>
  <c r="AF71" i="3"/>
  <c r="AF72" i="3"/>
  <c r="AF73" i="3"/>
  <c r="AF74" i="3"/>
  <c r="AF75" i="3"/>
  <c r="AF76" i="3"/>
  <c r="AF77" i="3"/>
  <c r="AF78" i="3"/>
  <c r="AF79" i="3"/>
  <c r="AF80" i="3"/>
  <c r="AF81" i="3"/>
  <c r="AF82" i="3"/>
  <c r="AF83" i="3"/>
  <c r="AF84" i="3"/>
  <c r="AF85" i="3"/>
  <c r="AF86" i="3"/>
  <c r="AF87" i="3"/>
  <c r="AF88" i="3"/>
  <c r="AF89" i="3"/>
  <c r="AF90" i="3"/>
  <c r="AF91" i="3"/>
  <c r="AF92" i="3"/>
  <c r="AF93" i="3"/>
  <c r="AF94" i="3"/>
  <c r="AF95" i="3"/>
  <c r="AF96" i="3"/>
  <c r="AF97" i="3"/>
  <c r="AF98" i="3"/>
  <c r="AF99" i="3"/>
  <c r="AF100" i="3"/>
  <c r="AF101" i="3"/>
  <c r="AF102" i="3"/>
  <c r="AF103" i="3"/>
  <c r="AF104" i="3"/>
  <c r="AF105" i="3"/>
  <c r="AF107" i="3"/>
  <c r="AF108" i="3"/>
  <c r="AF109" i="3"/>
  <c r="AF110" i="3"/>
  <c r="AF111" i="3"/>
  <c r="AF112" i="3"/>
  <c r="AF113" i="3"/>
  <c r="AF114" i="3"/>
  <c r="AF115" i="3"/>
  <c r="AF116" i="3"/>
  <c r="AF117" i="3"/>
  <c r="AF118" i="3"/>
  <c r="AF119" i="3"/>
  <c r="AF120" i="3"/>
  <c r="AF121" i="3"/>
  <c r="AF122" i="3"/>
  <c r="AF123" i="3"/>
  <c r="AF124" i="3"/>
  <c r="AF125" i="3"/>
  <c r="AF126" i="3"/>
  <c r="AF127" i="3"/>
  <c r="AF128" i="3"/>
  <c r="AF129" i="3"/>
  <c r="AF130" i="3"/>
  <c r="AF131" i="3"/>
  <c r="AF132" i="3"/>
  <c r="AF133" i="3"/>
  <c r="AF134" i="3"/>
  <c r="AF135" i="3"/>
  <c r="AF136" i="3"/>
  <c r="AF137" i="3"/>
  <c r="AF138" i="3"/>
  <c r="AF139" i="3"/>
  <c r="AF140" i="3"/>
  <c r="AF141" i="3"/>
  <c r="AF142" i="3"/>
  <c r="AF143" i="3"/>
  <c r="AF144" i="3"/>
  <c r="AF145" i="3"/>
  <c r="AF146" i="3"/>
  <c r="AF147" i="3"/>
  <c r="AF148" i="3"/>
  <c r="AF149" i="3"/>
  <c r="AF150" i="3"/>
  <c r="AF151" i="3"/>
  <c r="AF152" i="3"/>
  <c r="AF153" i="3"/>
  <c r="AF154" i="3"/>
  <c r="AF155" i="3"/>
  <c r="AF156" i="3"/>
  <c r="AF157" i="3"/>
  <c r="AF158" i="3"/>
  <c r="AF159" i="3"/>
  <c r="AF160" i="3"/>
  <c r="AF161" i="3"/>
  <c r="AF162" i="3"/>
  <c r="AF163" i="3"/>
  <c r="AF164" i="3"/>
  <c r="AF165" i="3"/>
  <c r="AF166" i="3"/>
  <c r="AF167" i="3"/>
  <c r="AF168" i="3"/>
  <c r="AF169" i="3"/>
  <c r="AF170" i="3"/>
  <c r="AF171" i="3"/>
  <c r="AF172" i="3"/>
  <c r="AF173" i="3"/>
  <c r="AF174" i="3"/>
  <c r="AF175" i="3"/>
  <c r="AF176" i="3"/>
  <c r="AF177" i="3"/>
  <c r="AF178" i="3"/>
  <c r="AF179" i="3"/>
  <c r="AF180" i="3"/>
  <c r="AF181" i="3"/>
  <c r="AF182" i="3"/>
  <c r="AF183" i="3"/>
  <c r="AF184" i="3"/>
  <c r="AF185" i="3"/>
  <c r="AF186" i="3"/>
  <c r="AF187" i="3"/>
  <c r="AF188" i="3"/>
  <c r="AF189" i="3"/>
  <c r="AF190" i="3"/>
  <c r="AF191" i="3"/>
  <c r="AF192" i="3"/>
  <c r="AF193" i="3"/>
  <c r="AF194" i="3"/>
  <c r="AF195" i="3"/>
  <c r="AF196" i="3"/>
  <c r="AF197" i="3"/>
  <c r="AF198" i="3"/>
  <c r="AF199" i="3"/>
  <c r="AF200" i="3"/>
  <c r="AF201" i="3"/>
  <c r="AF202" i="3"/>
  <c r="AF203" i="3"/>
  <c r="AF204" i="3"/>
  <c r="AF205" i="3"/>
  <c r="AF206" i="3"/>
  <c r="AF207" i="3"/>
  <c r="AF208" i="3"/>
  <c r="AF209" i="3"/>
  <c r="AF210" i="3"/>
  <c r="AF211" i="3"/>
  <c r="AF212" i="3"/>
  <c r="AF213" i="3"/>
  <c r="AF214" i="3"/>
  <c r="AF215" i="3"/>
  <c r="AF216" i="3"/>
  <c r="AF217" i="3"/>
  <c r="AF218" i="3"/>
  <c r="AF219" i="3"/>
  <c r="AF220" i="3"/>
  <c r="AF221" i="3"/>
  <c r="AF222" i="3"/>
  <c r="AF223" i="3"/>
  <c r="AF224" i="3"/>
  <c r="AF225" i="3"/>
  <c r="AF226" i="3"/>
  <c r="AF227" i="3"/>
  <c r="AF228" i="3"/>
  <c r="AF229" i="3"/>
  <c r="AF230" i="3"/>
  <c r="AF231" i="3"/>
  <c r="AF232" i="3"/>
  <c r="AF233" i="3"/>
  <c r="AF234" i="3"/>
  <c r="AF235" i="3"/>
  <c r="AF236" i="3"/>
  <c r="AF237" i="3"/>
  <c r="AF238" i="3"/>
  <c r="AF239" i="3"/>
  <c r="AF240" i="3"/>
  <c r="AF241" i="3"/>
  <c r="AF242" i="3"/>
  <c r="AF243" i="3"/>
  <c r="AF244" i="3"/>
  <c r="AF245" i="3"/>
  <c r="AF246" i="3"/>
  <c r="AF247" i="3"/>
  <c r="AF248" i="3"/>
  <c r="AF249" i="3"/>
  <c r="AF250" i="3"/>
  <c r="AF251" i="3"/>
  <c r="AF252" i="3"/>
  <c r="AF253" i="3"/>
  <c r="AF254" i="3"/>
  <c r="AF255" i="3"/>
  <c r="AF256" i="3"/>
  <c r="AF257" i="3"/>
  <c r="AF258" i="3"/>
  <c r="AF259" i="3"/>
  <c r="AF260" i="3"/>
  <c r="AF261" i="3"/>
  <c r="AF262" i="3"/>
  <c r="AF263" i="3"/>
  <c r="AF264" i="3"/>
  <c r="AF265" i="3"/>
  <c r="AF266" i="3"/>
  <c r="AF267" i="3"/>
  <c r="AF268" i="3"/>
  <c r="AF269" i="3"/>
  <c r="AF270" i="3"/>
  <c r="AF271" i="3"/>
  <c r="AF272" i="3"/>
  <c r="AF273" i="3"/>
  <c r="AF274" i="3"/>
  <c r="AF275" i="3"/>
  <c r="AF276" i="3"/>
  <c r="AF277" i="3"/>
  <c r="AF278" i="3"/>
  <c r="AF279" i="3"/>
  <c r="AF280" i="3"/>
  <c r="AF281" i="3"/>
  <c r="AF282" i="3"/>
  <c r="AF283" i="3"/>
  <c r="AF284" i="3"/>
  <c r="AF285" i="3"/>
  <c r="AF286" i="3"/>
  <c r="AF287" i="3"/>
  <c r="AF288" i="3"/>
  <c r="AF289" i="3"/>
  <c r="AF290" i="3"/>
  <c r="AF291" i="3"/>
  <c r="AF292" i="3"/>
  <c r="AF293" i="3"/>
  <c r="AF294" i="3"/>
  <c r="AF295" i="3"/>
  <c r="AF296" i="3"/>
  <c r="AF297" i="3"/>
  <c r="AF298" i="3"/>
  <c r="AF299" i="3"/>
  <c r="AF300" i="3"/>
  <c r="AF301" i="3"/>
  <c r="AF302" i="3"/>
  <c r="AF303" i="3"/>
  <c r="AF304" i="3"/>
  <c r="AF305" i="3"/>
  <c r="AF306" i="3"/>
  <c r="AF307" i="3"/>
  <c r="AF308" i="3"/>
  <c r="AF309" i="3"/>
  <c r="AF310" i="3"/>
  <c r="AF311" i="3"/>
  <c r="AF312" i="3"/>
  <c r="AF313" i="3"/>
  <c r="AF314" i="3"/>
  <c r="AF315" i="3"/>
  <c r="AF316" i="3"/>
  <c r="AF317" i="3"/>
  <c r="AF318" i="3"/>
  <c r="AF319" i="3"/>
  <c r="AF320" i="3"/>
  <c r="AF321" i="3"/>
  <c r="AF322" i="3"/>
  <c r="AF323" i="3"/>
  <c r="AF324" i="3"/>
  <c r="AF325" i="3"/>
  <c r="AF326" i="3"/>
  <c r="AF327" i="3"/>
  <c r="AF328" i="3"/>
  <c r="AF329" i="3"/>
  <c r="AF330" i="3"/>
  <c r="AF331" i="3"/>
  <c r="AF332" i="3"/>
  <c r="AF333" i="3"/>
  <c r="AF334" i="3"/>
  <c r="AF335" i="3"/>
  <c r="AF336" i="3"/>
  <c r="AF337" i="3"/>
  <c r="AF338" i="3"/>
  <c r="AF339" i="3"/>
  <c r="AF340" i="3"/>
  <c r="AF341" i="3"/>
  <c r="AF342" i="3"/>
  <c r="AF343" i="3"/>
  <c r="AF344" i="3"/>
  <c r="AF345" i="3"/>
  <c r="AF346" i="3"/>
  <c r="AF347" i="3"/>
  <c r="AF348" i="3"/>
  <c r="AF349" i="3"/>
  <c r="AF350" i="3"/>
  <c r="AF351" i="3"/>
  <c r="AF352" i="3"/>
  <c r="AF353" i="3"/>
  <c r="AF354" i="3"/>
  <c r="AF355" i="3"/>
  <c r="AF356" i="3"/>
  <c r="AF357" i="3"/>
  <c r="AF358" i="3"/>
  <c r="AF359" i="3"/>
  <c r="AF360" i="3"/>
  <c r="AF361" i="3"/>
  <c r="AF362" i="3"/>
  <c r="AF363" i="3"/>
  <c r="AF364" i="3"/>
  <c r="AF365" i="3"/>
  <c r="AF366" i="3"/>
  <c r="AF367" i="3"/>
  <c r="AF368" i="3"/>
  <c r="AF369" i="3"/>
  <c r="AF370" i="3"/>
  <c r="AF371" i="3"/>
  <c r="AF372" i="3"/>
  <c r="AF373" i="3"/>
  <c r="AF374" i="3"/>
  <c r="AF375" i="3"/>
  <c r="AF376" i="3"/>
  <c r="AF377" i="3"/>
  <c r="AF378" i="3"/>
  <c r="AF379" i="3"/>
  <c r="AF380" i="3"/>
  <c r="AF381" i="3"/>
  <c r="AF382" i="3"/>
  <c r="AF383" i="3"/>
  <c r="AF384" i="3"/>
  <c r="AF385" i="3"/>
  <c r="AF386" i="3"/>
  <c r="AF387" i="3"/>
  <c r="AF388" i="3"/>
  <c r="AF389" i="3"/>
  <c r="AF390" i="3"/>
  <c r="AF391" i="3"/>
  <c r="AF392" i="3"/>
  <c r="AF393" i="3"/>
  <c r="AF394" i="3"/>
  <c r="AF395" i="3"/>
  <c r="AF396" i="3"/>
  <c r="AF397" i="3"/>
  <c r="AF398" i="3"/>
  <c r="AF399" i="3"/>
  <c r="AF400" i="3"/>
  <c r="AF401" i="3"/>
  <c r="AF402" i="3"/>
  <c r="AF403" i="3"/>
  <c r="AF404" i="3"/>
  <c r="AF405" i="3"/>
  <c r="AF406" i="3"/>
  <c r="AF407" i="3"/>
  <c r="AF408" i="3"/>
  <c r="AF409" i="3"/>
  <c r="AF410" i="3"/>
  <c r="AF411" i="3"/>
  <c r="AF412" i="3"/>
  <c r="AF413" i="3"/>
  <c r="AF414" i="3"/>
  <c r="AF415" i="3"/>
  <c r="AF416" i="3"/>
  <c r="AF417" i="3"/>
  <c r="AF418" i="3"/>
  <c r="AF419" i="3"/>
  <c r="AF420" i="3"/>
  <c r="AF421" i="3"/>
  <c r="AF422" i="3"/>
  <c r="AF423" i="3"/>
  <c r="AF424" i="3"/>
  <c r="AF425" i="3"/>
  <c r="AF426" i="3"/>
  <c r="AF427" i="3"/>
  <c r="AF428" i="3"/>
  <c r="AF429" i="3"/>
  <c r="AF430" i="3"/>
  <c r="AF431" i="3"/>
  <c r="AF432" i="3"/>
  <c r="AF433" i="3"/>
  <c r="AF434" i="3"/>
  <c r="AF435" i="3"/>
  <c r="AF436" i="3"/>
  <c r="AF437" i="3"/>
  <c r="AF438" i="3"/>
  <c r="AF439" i="3"/>
  <c r="AF440" i="3"/>
  <c r="AF441" i="3"/>
  <c r="AF442" i="3"/>
  <c r="AF443" i="3"/>
  <c r="AF444" i="3"/>
  <c r="AF445" i="3"/>
  <c r="AF446" i="3"/>
  <c r="AF447" i="3"/>
  <c r="AF448" i="3"/>
  <c r="AF449" i="3"/>
  <c r="AF450" i="3"/>
  <c r="AF451" i="3"/>
  <c r="AF452" i="3"/>
  <c r="AF453" i="3"/>
  <c r="AF454" i="3"/>
  <c r="AF455" i="3"/>
  <c r="AF456" i="3"/>
  <c r="AF457" i="3"/>
  <c r="AF458" i="3"/>
  <c r="AF459" i="3"/>
  <c r="AF460" i="3"/>
  <c r="AF461" i="3"/>
  <c r="AF462" i="3"/>
  <c r="AF463" i="3"/>
  <c r="AF464" i="3"/>
  <c r="AF465" i="3"/>
  <c r="AF466" i="3"/>
  <c r="AF467" i="3"/>
  <c r="AF468" i="3"/>
  <c r="AF469" i="3"/>
  <c r="AF470" i="3"/>
  <c r="AF471" i="3"/>
  <c r="AF472" i="3"/>
  <c r="AF473" i="3"/>
  <c r="AF474" i="3"/>
  <c r="AF475" i="3"/>
  <c r="AF476" i="3"/>
  <c r="AF477" i="3"/>
  <c r="AF478" i="3"/>
  <c r="AF479" i="3"/>
  <c r="AF480" i="3"/>
  <c r="AF481" i="3"/>
  <c r="AF482" i="3"/>
  <c r="AF483" i="3"/>
  <c r="AF484" i="3"/>
  <c r="AF485" i="3"/>
  <c r="AF486" i="3"/>
  <c r="AF487" i="3"/>
  <c r="AF488" i="3"/>
  <c r="AF489" i="3"/>
  <c r="AF490" i="3"/>
  <c r="AF491" i="3"/>
  <c r="AF492" i="3"/>
  <c r="AF493" i="3"/>
  <c r="AF494" i="3"/>
  <c r="AF495" i="3"/>
  <c r="AF496" i="3"/>
  <c r="AF497" i="3"/>
  <c r="AF498" i="3"/>
  <c r="AF499" i="3"/>
  <c r="AF500" i="3"/>
  <c r="AF501" i="3"/>
  <c r="AF502" i="3"/>
  <c r="AF503" i="3"/>
  <c r="AF504" i="3"/>
  <c r="AF505" i="3"/>
  <c r="AF506" i="3"/>
  <c r="AF507" i="3"/>
  <c r="AF508" i="3"/>
  <c r="AF509" i="3"/>
  <c r="AF510" i="3"/>
  <c r="AF511" i="3"/>
  <c r="AF512" i="3"/>
  <c r="AF513" i="3"/>
  <c r="AF514" i="3"/>
  <c r="AF515" i="3"/>
  <c r="AF516" i="3"/>
  <c r="AF517" i="3"/>
  <c r="AF518" i="3"/>
  <c r="AF519" i="3"/>
  <c r="AF520" i="3"/>
  <c r="AF521" i="3"/>
  <c r="AF4" i="3"/>
  <c r="Y18" i="3"/>
  <c r="Z18" i="3"/>
  <c r="Y19" i="3"/>
  <c r="Z19" i="3"/>
  <c r="Y20" i="3"/>
  <c r="Z20" i="3"/>
  <c r="Y21" i="3"/>
  <c r="Z21" i="3"/>
  <c r="Y22" i="3"/>
  <c r="Z22" i="3"/>
  <c r="Y23" i="3"/>
  <c r="Z23" i="3"/>
  <c r="Y24" i="3"/>
  <c r="Z24" i="3"/>
  <c r="Y25" i="3"/>
  <c r="Z25" i="3"/>
  <c r="Y26" i="3"/>
  <c r="Z26" i="3"/>
  <c r="Y27" i="3"/>
  <c r="Z27" i="3"/>
  <c r="Y28" i="3"/>
  <c r="Z28" i="3"/>
  <c r="Y29" i="3"/>
  <c r="Z29" i="3"/>
  <c r="Y30" i="3"/>
  <c r="Z30" i="3"/>
  <c r="Y31" i="3"/>
  <c r="Z31" i="3"/>
  <c r="Y32" i="3"/>
  <c r="Z32" i="3"/>
  <c r="Y33" i="3"/>
  <c r="Z33" i="3"/>
  <c r="Y34" i="3"/>
  <c r="Z34" i="3"/>
  <c r="Y35" i="3"/>
  <c r="Z35" i="3"/>
  <c r="Y36" i="3"/>
  <c r="Z36" i="3"/>
  <c r="Y37" i="3"/>
  <c r="Z37" i="3"/>
  <c r="Y38" i="3"/>
  <c r="Z38" i="3"/>
  <c r="Y39" i="3"/>
  <c r="Z39" i="3"/>
  <c r="Y40" i="3"/>
  <c r="Z40" i="3"/>
  <c r="Y41" i="3"/>
  <c r="Z41" i="3"/>
  <c r="Y42" i="3"/>
  <c r="Z42" i="3"/>
  <c r="Y43" i="3"/>
  <c r="Z43" i="3"/>
  <c r="Y44" i="3"/>
  <c r="Z44" i="3"/>
  <c r="Y45" i="3"/>
  <c r="Z45" i="3"/>
  <c r="Y46" i="3"/>
  <c r="Z46" i="3"/>
  <c r="Y47" i="3"/>
  <c r="Z47" i="3"/>
  <c r="Y48" i="3"/>
  <c r="Z48" i="3"/>
  <c r="Y49" i="3"/>
  <c r="Z49" i="3"/>
  <c r="Y50" i="3"/>
  <c r="Z50" i="3"/>
  <c r="Y51" i="3"/>
  <c r="Z51" i="3"/>
  <c r="Y52" i="3"/>
  <c r="Z52" i="3"/>
  <c r="Y53" i="3"/>
  <c r="Z53" i="3"/>
  <c r="Y56" i="3"/>
  <c r="Z56" i="3"/>
  <c r="Y57" i="3"/>
  <c r="Z57" i="3"/>
  <c r="Y58" i="3"/>
  <c r="Z58" i="3"/>
  <c r="Y59" i="3"/>
  <c r="Z59" i="3"/>
  <c r="Y60" i="3"/>
  <c r="Z60" i="3"/>
  <c r="Y61" i="3"/>
  <c r="Z61" i="3"/>
  <c r="Y62" i="3"/>
  <c r="Z62" i="3"/>
  <c r="Y63" i="3"/>
  <c r="Z63" i="3"/>
  <c r="Y64" i="3"/>
  <c r="Z64" i="3"/>
  <c r="Y65" i="3"/>
  <c r="Z65" i="3"/>
  <c r="Y66" i="3"/>
  <c r="Z66" i="3"/>
  <c r="Y67" i="3"/>
  <c r="Z67" i="3"/>
  <c r="Y68" i="3"/>
  <c r="Z68" i="3"/>
  <c r="Y69" i="3"/>
  <c r="Z69" i="3"/>
  <c r="Y70" i="3"/>
  <c r="Z70" i="3"/>
  <c r="Y71" i="3"/>
  <c r="Z71" i="3"/>
  <c r="Y72" i="3"/>
  <c r="Z72" i="3"/>
  <c r="Y73" i="3"/>
  <c r="Z73" i="3"/>
  <c r="Y74" i="3"/>
  <c r="Z74" i="3"/>
  <c r="Y75" i="3"/>
  <c r="Z75" i="3"/>
  <c r="Y76" i="3"/>
  <c r="Z76" i="3"/>
  <c r="Y77" i="3"/>
  <c r="Z77" i="3"/>
  <c r="Y78" i="3"/>
  <c r="Z78" i="3"/>
  <c r="Y79" i="3"/>
  <c r="Z79" i="3"/>
  <c r="Y80" i="3"/>
  <c r="Z80" i="3"/>
  <c r="Y81" i="3"/>
  <c r="Z81" i="3"/>
  <c r="Y82" i="3"/>
  <c r="Z82" i="3"/>
  <c r="Y83" i="3"/>
  <c r="Z83" i="3"/>
  <c r="Y84" i="3"/>
  <c r="Z84" i="3"/>
  <c r="Y85" i="3"/>
  <c r="Z85" i="3"/>
  <c r="Y86" i="3"/>
  <c r="Z86" i="3"/>
  <c r="Y87" i="3"/>
  <c r="Z87" i="3"/>
  <c r="Y88" i="3"/>
  <c r="Z88" i="3"/>
  <c r="Y89" i="3"/>
  <c r="Z89" i="3"/>
  <c r="Y90" i="3"/>
  <c r="Z90" i="3"/>
  <c r="Y91" i="3"/>
  <c r="Z91" i="3"/>
  <c r="Y92" i="3"/>
  <c r="Z92" i="3"/>
  <c r="Y93" i="3"/>
  <c r="Z93" i="3"/>
  <c r="Y94" i="3"/>
  <c r="Z94" i="3"/>
  <c r="Y95" i="3"/>
  <c r="Z95" i="3"/>
  <c r="Y96" i="3"/>
  <c r="Z96" i="3"/>
  <c r="Y97" i="3"/>
  <c r="Z97" i="3"/>
  <c r="Y98" i="3"/>
  <c r="Z98" i="3"/>
  <c r="Y99" i="3"/>
  <c r="Z99" i="3"/>
  <c r="Y100" i="3"/>
  <c r="Z100" i="3"/>
  <c r="Y101" i="3"/>
  <c r="Z101" i="3"/>
  <c r="Y102" i="3"/>
  <c r="Z102" i="3"/>
  <c r="Y103" i="3"/>
  <c r="Z103" i="3"/>
  <c r="Y104" i="3"/>
  <c r="Z104" i="3"/>
  <c r="Y105" i="3"/>
  <c r="Z105" i="3"/>
  <c r="Y108" i="3"/>
  <c r="Z108" i="3"/>
  <c r="Y109" i="3"/>
  <c r="Z109" i="3"/>
  <c r="Y110" i="3"/>
  <c r="Z110" i="3"/>
  <c r="Y111" i="3"/>
  <c r="Z111" i="3"/>
  <c r="Y112" i="3"/>
  <c r="Z112" i="3"/>
  <c r="Y113" i="3"/>
  <c r="Z113" i="3"/>
  <c r="Y114" i="3"/>
  <c r="Z114" i="3"/>
  <c r="Y115" i="3"/>
  <c r="Z115" i="3"/>
  <c r="Y116" i="3"/>
  <c r="Z116" i="3"/>
  <c r="Y117" i="3"/>
  <c r="Z117" i="3"/>
  <c r="Y118" i="3"/>
  <c r="Z118" i="3"/>
  <c r="Y119" i="3"/>
  <c r="Z119" i="3"/>
  <c r="Y120" i="3"/>
  <c r="Z120" i="3"/>
  <c r="Y121" i="3"/>
  <c r="Z121" i="3"/>
  <c r="Y122" i="3"/>
  <c r="Z122" i="3"/>
  <c r="Y123" i="3"/>
  <c r="Z123" i="3"/>
  <c r="Y124" i="3"/>
  <c r="Z124" i="3"/>
  <c r="Y125" i="3"/>
  <c r="Z125" i="3"/>
  <c r="Y126" i="3"/>
  <c r="Z126" i="3"/>
  <c r="Y127" i="3"/>
  <c r="Z127" i="3"/>
  <c r="Y128" i="3"/>
  <c r="Z128" i="3"/>
  <c r="Y129" i="3"/>
  <c r="Z129" i="3"/>
  <c r="Y130" i="3"/>
  <c r="Z130" i="3"/>
  <c r="Y131" i="3"/>
  <c r="Z131" i="3"/>
  <c r="Y132" i="3"/>
  <c r="Z132" i="3"/>
  <c r="Y133" i="3"/>
  <c r="Z133" i="3"/>
  <c r="Y134" i="3"/>
  <c r="Z134" i="3"/>
  <c r="Y135" i="3"/>
  <c r="Z135" i="3"/>
  <c r="Y136" i="3"/>
  <c r="Z136" i="3"/>
  <c r="Y137" i="3"/>
  <c r="Z137" i="3"/>
  <c r="Y138" i="3"/>
  <c r="Z138" i="3"/>
  <c r="Y139" i="3"/>
  <c r="Z139" i="3"/>
  <c r="Y140" i="3"/>
  <c r="Z140" i="3"/>
  <c r="Y141" i="3"/>
  <c r="Z141" i="3"/>
  <c r="Y142" i="3"/>
  <c r="Z142" i="3"/>
  <c r="Y143" i="3"/>
  <c r="Z143" i="3"/>
  <c r="Y144" i="3"/>
  <c r="Z144" i="3"/>
  <c r="Y145" i="3"/>
  <c r="Z145" i="3"/>
  <c r="Y146" i="3"/>
  <c r="Z146" i="3"/>
  <c r="Y147" i="3"/>
  <c r="Z147" i="3"/>
  <c r="Y148" i="3"/>
  <c r="Z148" i="3"/>
  <c r="Y149" i="3"/>
  <c r="Z149" i="3"/>
  <c r="Y150" i="3"/>
  <c r="Z150" i="3"/>
  <c r="Y151" i="3"/>
  <c r="Z151" i="3"/>
  <c r="Y152" i="3"/>
  <c r="Z152" i="3"/>
  <c r="Y153" i="3"/>
  <c r="Z153" i="3"/>
  <c r="Y154" i="3"/>
  <c r="Z154" i="3"/>
  <c r="Y155" i="3"/>
  <c r="Z155" i="3"/>
  <c r="Y156" i="3"/>
  <c r="Z156" i="3"/>
  <c r="Y157" i="3"/>
  <c r="Z157" i="3"/>
  <c r="Y158" i="3"/>
  <c r="Z158" i="3"/>
  <c r="Y160" i="3"/>
  <c r="Z160" i="3"/>
  <c r="Y161" i="3"/>
  <c r="Z161" i="3"/>
  <c r="Y162" i="3"/>
  <c r="Z162" i="3"/>
  <c r="Y163" i="3"/>
  <c r="Z163" i="3"/>
  <c r="Y164" i="3"/>
  <c r="Z164" i="3"/>
  <c r="Y165" i="3"/>
  <c r="Z165" i="3"/>
  <c r="Y166" i="3"/>
  <c r="Z166" i="3"/>
  <c r="Y167" i="3"/>
  <c r="Z167" i="3"/>
  <c r="Y168" i="3"/>
  <c r="Z168" i="3"/>
  <c r="Y169" i="3"/>
  <c r="Z169" i="3"/>
  <c r="Y170" i="3"/>
  <c r="Z170" i="3"/>
  <c r="Y171" i="3"/>
  <c r="Z171" i="3"/>
  <c r="Y172" i="3"/>
  <c r="Z172" i="3"/>
  <c r="Y173" i="3"/>
  <c r="Z173" i="3"/>
  <c r="Y174" i="3"/>
  <c r="Z174" i="3"/>
  <c r="Y175" i="3"/>
  <c r="Z175" i="3"/>
  <c r="Y176" i="3"/>
  <c r="Z176" i="3"/>
  <c r="Y177" i="3"/>
  <c r="Z177" i="3"/>
  <c r="Y178" i="3"/>
  <c r="Z178" i="3"/>
  <c r="Y179" i="3"/>
  <c r="Z179" i="3"/>
  <c r="Y180" i="3"/>
  <c r="Z180" i="3"/>
  <c r="Y181" i="3"/>
  <c r="Z181" i="3"/>
  <c r="Y182" i="3"/>
  <c r="Z182" i="3"/>
  <c r="Y183" i="3"/>
  <c r="Z183" i="3"/>
  <c r="Y184" i="3"/>
  <c r="Z184" i="3"/>
  <c r="Y185" i="3"/>
  <c r="Z185" i="3"/>
  <c r="Y186" i="3"/>
  <c r="Z186" i="3"/>
  <c r="Y187" i="3"/>
  <c r="Z187" i="3"/>
  <c r="Y188" i="3"/>
  <c r="Z188" i="3"/>
  <c r="Y189" i="3"/>
  <c r="Z189" i="3"/>
  <c r="Y190" i="3"/>
  <c r="Z190" i="3"/>
  <c r="Y191" i="3"/>
  <c r="Z191" i="3"/>
  <c r="Y192" i="3"/>
  <c r="Z192" i="3"/>
  <c r="Y193" i="3"/>
  <c r="Z193" i="3"/>
  <c r="Y194" i="3"/>
  <c r="Z194" i="3"/>
  <c r="Y195" i="3"/>
  <c r="Z195" i="3"/>
  <c r="Y196" i="3"/>
  <c r="Z196" i="3"/>
  <c r="Y197" i="3"/>
  <c r="Z197" i="3"/>
  <c r="Y198" i="3"/>
  <c r="Z198" i="3"/>
  <c r="Y199" i="3"/>
  <c r="Z199" i="3"/>
  <c r="Y200" i="3"/>
  <c r="Z200" i="3"/>
  <c r="Y201" i="3"/>
  <c r="Z201" i="3"/>
  <c r="Y202" i="3"/>
  <c r="Z202" i="3"/>
  <c r="Y203" i="3"/>
  <c r="Z203" i="3"/>
  <c r="Y204" i="3"/>
  <c r="Z204" i="3"/>
  <c r="Y205" i="3"/>
  <c r="Z205" i="3"/>
  <c r="Y206" i="3"/>
  <c r="Z206" i="3"/>
  <c r="Y207" i="3"/>
  <c r="Z207" i="3"/>
  <c r="Y208" i="3"/>
  <c r="Z208" i="3"/>
  <c r="Y209" i="3"/>
  <c r="Z209" i="3"/>
  <c r="Y210" i="3"/>
  <c r="Z210" i="3"/>
  <c r="Y212" i="3"/>
  <c r="Z212" i="3"/>
  <c r="Y213" i="3"/>
  <c r="Z213" i="3"/>
  <c r="Y214" i="3"/>
  <c r="Z214" i="3"/>
  <c r="Y215" i="3"/>
  <c r="Z215" i="3"/>
  <c r="Y216" i="3"/>
  <c r="Z216" i="3"/>
  <c r="Y217" i="3"/>
  <c r="Z217" i="3"/>
  <c r="Y218" i="3"/>
  <c r="Z218" i="3"/>
  <c r="Y219" i="3"/>
  <c r="Z219" i="3"/>
  <c r="Y220" i="3"/>
  <c r="Z220" i="3"/>
  <c r="Y221" i="3"/>
  <c r="Z221" i="3"/>
  <c r="Y222" i="3"/>
  <c r="Z222" i="3"/>
  <c r="Y223" i="3"/>
  <c r="Z223" i="3"/>
  <c r="Y224" i="3"/>
  <c r="Z224" i="3"/>
  <c r="Y225" i="3"/>
  <c r="Z225" i="3"/>
  <c r="Y226" i="3"/>
  <c r="Z226" i="3"/>
  <c r="Y227" i="3"/>
  <c r="Z227" i="3"/>
  <c r="Y228" i="3"/>
  <c r="Z228" i="3"/>
  <c r="Y229" i="3"/>
  <c r="Z229" i="3"/>
  <c r="Y230" i="3"/>
  <c r="Z230" i="3"/>
  <c r="Y231" i="3"/>
  <c r="Z231" i="3"/>
  <c r="Y232" i="3"/>
  <c r="Z232" i="3"/>
  <c r="Y233" i="3"/>
  <c r="Z233" i="3"/>
  <c r="Y234" i="3"/>
  <c r="Z234" i="3"/>
  <c r="Y235" i="3"/>
  <c r="Z235" i="3"/>
  <c r="Y236" i="3"/>
  <c r="Z236" i="3"/>
  <c r="Y237" i="3"/>
  <c r="Z237" i="3"/>
  <c r="Y238" i="3"/>
  <c r="Z238" i="3"/>
  <c r="Y239" i="3"/>
  <c r="Z239" i="3"/>
  <c r="Y240" i="3"/>
  <c r="Z240" i="3"/>
  <c r="Y241" i="3"/>
  <c r="Z241" i="3"/>
  <c r="Y242" i="3"/>
  <c r="Z242" i="3"/>
  <c r="Y243" i="3"/>
  <c r="Z243" i="3"/>
  <c r="Y244" i="3"/>
  <c r="Z244" i="3"/>
  <c r="Y245" i="3"/>
  <c r="Z245" i="3"/>
  <c r="Y246" i="3"/>
  <c r="Z246" i="3"/>
  <c r="Y247" i="3"/>
  <c r="Z247" i="3"/>
  <c r="Y248" i="3"/>
  <c r="Z248" i="3"/>
  <c r="Y249" i="3"/>
  <c r="Z249" i="3"/>
  <c r="Y250" i="3"/>
  <c r="Z250" i="3"/>
  <c r="Y251" i="3"/>
  <c r="Z251" i="3"/>
  <c r="Y252" i="3"/>
  <c r="Z252" i="3"/>
  <c r="Y253" i="3"/>
  <c r="Z253" i="3"/>
  <c r="Y254" i="3"/>
  <c r="Z254" i="3"/>
  <c r="Y255" i="3"/>
  <c r="Z255" i="3"/>
  <c r="Y256" i="3"/>
  <c r="Z256" i="3"/>
  <c r="Y257" i="3"/>
  <c r="Z257" i="3"/>
  <c r="Y258" i="3"/>
  <c r="Z258" i="3"/>
  <c r="Y259" i="3"/>
  <c r="Z259" i="3"/>
  <c r="Y260" i="3"/>
  <c r="Z260" i="3"/>
  <c r="Y261" i="3"/>
  <c r="Z261" i="3"/>
  <c r="Y262" i="3"/>
  <c r="Z262" i="3"/>
  <c r="Y264" i="3"/>
  <c r="Z264" i="3"/>
  <c r="Y265" i="3"/>
  <c r="Z265" i="3"/>
  <c r="Y266" i="3"/>
  <c r="Z266" i="3"/>
  <c r="Y267" i="3"/>
  <c r="Z267" i="3"/>
  <c r="Y268" i="3"/>
  <c r="Z268" i="3"/>
  <c r="Y269" i="3"/>
  <c r="Z269" i="3"/>
  <c r="Y270" i="3"/>
  <c r="Z270" i="3"/>
  <c r="Y271" i="3"/>
  <c r="Z271" i="3"/>
  <c r="Y272" i="3"/>
  <c r="Z272" i="3"/>
  <c r="Y273" i="3"/>
  <c r="Z273" i="3"/>
  <c r="Y274" i="3"/>
  <c r="Z274" i="3"/>
  <c r="Y275" i="3"/>
  <c r="Z275" i="3"/>
  <c r="Y276" i="3"/>
  <c r="Z276" i="3"/>
  <c r="Y277" i="3"/>
  <c r="Z277" i="3"/>
  <c r="Y278" i="3"/>
  <c r="Z278" i="3"/>
  <c r="Y279" i="3"/>
  <c r="Z279" i="3"/>
  <c r="Y280" i="3"/>
  <c r="Z280" i="3"/>
  <c r="Y281" i="3"/>
  <c r="Z281" i="3"/>
  <c r="Y282" i="3"/>
  <c r="Z282" i="3"/>
  <c r="Y283" i="3"/>
  <c r="Z283" i="3"/>
  <c r="Y284" i="3"/>
  <c r="Z284" i="3"/>
  <c r="Y285" i="3"/>
  <c r="Z285" i="3"/>
  <c r="Y286" i="3"/>
  <c r="Z286" i="3"/>
  <c r="Y287" i="3"/>
  <c r="Z287" i="3"/>
  <c r="Y288" i="3"/>
  <c r="Z288" i="3"/>
  <c r="Y289" i="3"/>
  <c r="Z289" i="3"/>
  <c r="Y290" i="3"/>
  <c r="Z290" i="3"/>
  <c r="Y291" i="3"/>
  <c r="Z291" i="3"/>
  <c r="Y292" i="3"/>
  <c r="Z292" i="3"/>
  <c r="Y293" i="3"/>
  <c r="Z293" i="3"/>
  <c r="Y294" i="3"/>
  <c r="Z294" i="3"/>
  <c r="Y295" i="3"/>
  <c r="Z295" i="3"/>
  <c r="Y296" i="3"/>
  <c r="Z296" i="3"/>
  <c r="Y297" i="3"/>
  <c r="Z297" i="3"/>
  <c r="Y298" i="3"/>
  <c r="Z298" i="3"/>
  <c r="Y299" i="3"/>
  <c r="Z299" i="3"/>
  <c r="Y300" i="3"/>
  <c r="Z300" i="3"/>
  <c r="Y301" i="3"/>
  <c r="Z301" i="3"/>
  <c r="Y302" i="3"/>
  <c r="Z302" i="3"/>
  <c r="Y303" i="3"/>
  <c r="Z303" i="3"/>
  <c r="Y304" i="3"/>
  <c r="Z304" i="3"/>
  <c r="Y305" i="3"/>
  <c r="Z305" i="3"/>
  <c r="Y306" i="3"/>
  <c r="Z306" i="3"/>
  <c r="Y307" i="3"/>
  <c r="Z307" i="3"/>
  <c r="Y308" i="3"/>
  <c r="Z308" i="3"/>
  <c r="Y309" i="3"/>
  <c r="Z309" i="3"/>
  <c r="Y310" i="3"/>
  <c r="Z310" i="3"/>
  <c r="Y311" i="3"/>
  <c r="Z311" i="3"/>
  <c r="Y312" i="3"/>
  <c r="Z312" i="3"/>
  <c r="Y313" i="3"/>
  <c r="Z313" i="3"/>
  <c r="Y314" i="3"/>
  <c r="Z314" i="3"/>
  <c r="Y316" i="3"/>
  <c r="Z316" i="3"/>
  <c r="Y317" i="3"/>
  <c r="Z317" i="3"/>
  <c r="Y318" i="3"/>
  <c r="Z318" i="3"/>
  <c r="Y319" i="3"/>
  <c r="Z319" i="3"/>
  <c r="Y320" i="3"/>
  <c r="Z320" i="3"/>
  <c r="Y321" i="3"/>
  <c r="Z321" i="3"/>
  <c r="Y322" i="3"/>
  <c r="Z322" i="3"/>
  <c r="Y323" i="3"/>
  <c r="Z323" i="3"/>
  <c r="Y324" i="3"/>
  <c r="Z324" i="3"/>
  <c r="Y325" i="3"/>
  <c r="Z325" i="3"/>
  <c r="Y326" i="3"/>
  <c r="Z326" i="3"/>
  <c r="Y327" i="3"/>
  <c r="Z327" i="3"/>
  <c r="Y328" i="3"/>
  <c r="Z328" i="3"/>
  <c r="Y329" i="3"/>
  <c r="Z329" i="3"/>
  <c r="Y330" i="3"/>
  <c r="Z330" i="3"/>
  <c r="Y331" i="3"/>
  <c r="Z331" i="3"/>
  <c r="Y332" i="3"/>
  <c r="Z332" i="3"/>
  <c r="Y333" i="3"/>
  <c r="Z333" i="3"/>
  <c r="Y334" i="3"/>
  <c r="Z334" i="3"/>
  <c r="Y335" i="3"/>
  <c r="Z335" i="3"/>
  <c r="Y336" i="3"/>
  <c r="Z336" i="3"/>
  <c r="Y337" i="3"/>
  <c r="Z337" i="3"/>
  <c r="Y338" i="3"/>
  <c r="Z338" i="3"/>
  <c r="Y339" i="3"/>
  <c r="Z339" i="3"/>
  <c r="Y340" i="3"/>
  <c r="Z340" i="3"/>
  <c r="Y341" i="3"/>
  <c r="Z341" i="3"/>
  <c r="Y342" i="3"/>
  <c r="Z342" i="3"/>
  <c r="Y343" i="3"/>
  <c r="Z343" i="3"/>
  <c r="Y344" i="3"/>
  <c r="Z344" i="3"/>
  <c r="Y345" i="3"/>
  <c r="Z345" i="3"/>
  <c r="Y346" i="3"/>
  <c r="Z346" i="3"/>
  <c r="Y347" i="3"/>
  <c r="Z347" i="3"/>
  <c r="Y348" i="3"/>
  <c r="Z348" i="3"/>
  <c r="Y349" i="3"/>
  <c r="Z349" i="3"/>
  <c r="Y350" i="3"/>
  <c r="Z350" i="3"/>
  <c r="Y351" i="3"/>
  <c r="Z351" i="3"/>
  <c r="Y352" i="3"/>
  <c r="Z352" i="3"/>
  <c r="Y353" i="3"/>
  <c r="Z353" i="3"/>
  <c r="Y354" i="3"/>
  <c r="Z354" i="3"/>
  <c r="Y355" i="3"/>
  <c r="Z355" i="3"/>
  <c r="Y356" i="3"/>
  <c r="Z356" i="3"/>
  <c r="Y357" i="3"/>
  <c r="Z357" i="3"/>
  <c r="Y358" i="3"/>
  <c r="Z358" i="3"/>
  <c r="Y359" i="3"/>
  <c r="Z359" i="3"/>
  <c r="Y360" i="3"/>
  <c r="Z360" i="3"/>
  <c r="Y361" i="3"/>
  <c r="Z361" i="3"/>
  <c r="Y362" i="3"/>
  <c r="Z362" i="3"/>
  <c r="Y363" i="3"/>
  <c r="Z363" i="3"/>
  <c r="Y364" i="3"/>
  <c r="Z364" i="3"/>
  <c r="Y365" i="3"/>
  <c r="Z365" i="3"/>
  <c r="Y368" i="3"/>
  <c r="Z368" i="3"/>
  <c r="Y369" i="3"/>
  <c r="Z369" i="3"/>
  <c r="Y370" i="3"/>
  <c r="Z370" i="3"/>
  <c r="Y371" i="3"/>
  <c r="Z371" i="3"/>
  <c r="Y372" i="3"/>
  <c r="Z372" i="3"/>
  <c r="Y373" i="3"/>
  <c r="Z373" i="3"/>
  <c r="Y374" i="3"/>
  <c r="Z374" i="3"/>
  <c r="Y375" i="3"/>
  <c r="Z375" i="3"/>
  <c r="Y376" i="3"/>
  <c r="Z376" i="3"/>
  <c r="Y377" i="3"/>
  <c r="Z377" i="3"/>
  <c r="Y378" i="3"/>
  <c r="Z378" i="3"/>
  <c r="Y379" i="3"/>
  <c r="Z379" i="3"/>
  <c r="Y380" i="3"/>
  <c r="Z380" i="3"/>
  <c r="Y381" i="3"/>
  <c r="Z381" i="3"/>
  <c r="Y382" i="3"/>
  <c r="Z382" i="3"/>
  <c r="Y383" i="3"/>
  <c r="Z383" i="3"/>
  <c r="Y384" i="3"/>
  <c r="Z384" i="3"/>
  <c r="Y385" i="3"/>
  <c r="Z385" i="3"/>
  <c r="Y386" i="3"/>
  <c r="Z386" i="3"/>
  <c r="Y387" i="3"/>
  <c r="Z387" i="3"/>
  <c r="Y388" i="3"/>
  <c r="Z388" i="3"/>
  <c r="Y389" i="3"/>
  <c r="Z389" i="3"/>
  <c r="Y390" i="3"/>
  <c r="Z390" i="3"/>
  <c r="Y391" i="3"/>
  <c r="Z391" i="3"/>
  <c r="Y392" i="3"/>
  <c r="Z392" i="3"/>
  <c r="Y393" i="3"/>
  <c r="Z393" i="3"/>
  <c r="Y394" i="3"/>
  <c r="Z394" i="3"/>
  <c r="Y395" i="3"/>
  <c r="Z395" i="3"/>
  <c r="Y396" i="3"/>
  <c r="Z396" i="3"/>
  <c r="Y397" i="3"/>
  <c r="Z397" i="3"/>
  <c r="Y398" i="3"/>
  <c r="Z398" i="3"/>
  <c r="Y399" i="3"/>
  <c r="Z399" i="3"/>
  <c r="Y400" i="3"/>
  <c r="Z400" i="3"/>
  <c r="Y401" i="3"/>
  <c r="Z401" i="3"/>
  <c r="Y402" i="3"/>
  <c r="Z402" i="3"/>
  <c r="Y403" i="3"/>
  <c r="Z403" i="3"/>
  <c r="Y404" i="3"/>
  <c r="Z404" i="3"/>
  <c r="Y405" i="3"/>
  <c r="Z405" i="3"/>
  <c r="Y406" i="3"/>
  <c r="Z406" i="3"/>
  <c r="Y407" i="3"/>
  <c r="Z407" i="3"/>
  <c r="Y408" i="3"/>
  <c r="Z408" i="3"/>
  <c r="Y409" i="3"/>
  <c r="Z409" i="3"/>
  <c r="Y410" i="3"/>
  <c r="Z410" i="3"/>
  <c r="Y411" i="3"/>
  <c r="Z411" i="3"/>
  <c r="Y412" i="3"/>
  <c r="Z412" i="3"/>
  <c r="Y413" i="3"/>
  <c r="Z413" i="3"/>
  <c r="Y414" i="3"/>
  <c r="Z414" i="3"/>
  <c r="Y415" i="3"/>
  <c r="Z415" i="3"/>
  <c r="Y416" i="3"/>
  <c r="Z416" i="3"/>
  <c r="Y417" i="3"/>
  <c r="Z417" i="3"/>
  <c r="Y420" i="3"/>
  <c r="Z420" i="3"/>
  <c r="Y421" i="3"/>
  <c r="Z421" i="3"/>
  <c r="Y422" i="3"/>
  <c r="Z422" i="3"/>
  <c r="Y423" i="3"/>
  <c r="Z423" i="3"/>
  <c r="Y424" i="3"/>
  <c r="Z424" i="3"/>
  <c r="Y425" i="3"/>
  <c r="Z425" i="3"/>
  <c r="Y426" i="3"/>
  <c r="Z426" i="3"/>
  <c r="Y427" i="3"/>
  <c r="Z427" i="3"/>
  <c r="Y428" i="3"/>
  <c r="Z428" i="3"/>
  <c r="Y429" i="3"/>
  <c r="Z429" i="3"/>
  <c r="Y430" i="3"/>
  <c r="Z430" i="3"/>
  <c r="Y431" i="3"/>
  <c r="Z431" i="3"/>
  <c r="Y432" i="3"/>
  <c r="Z432" i="3"/>
  <c r="Y433" i="3"/>
  <c r="Z433" i="3"/>
  <c r="Y434" i="3"/>
  <c r="Z434" i="3"/>
  <c r="Y435" i="3"/>
  <c r="Z435" i="3"/>
  <c r="Y436" i="3"/>
  <c r="Z436" i="3"/>
  <c r="Y437" i="3"/>
  <c r="Z437" i="3"/>
  <c r="Y438" i="3"/>
  <c r="Z438" i="3"/>
  <c r="Y439" i="3"/>
  <c r="Z439" i="3"/>
  <c r="Y440" i="3"/>
  <c r="Z440" i="3"/>
  <c r="Y441" i="3"/>
  <c r="Z441" i="3"/>
  <c r="Y442" i="3"/>
  <c r="Z442" i="3"/>
  <c r="Y443" i="3"/>
  <c r="Z443" i="3"/>
  <c r="Y444" i="3"/>
  <c r="Z444" i="3"/>
  <c r="Y445" i="3"/>
  <c r="Z445" i="3"/>
  <c r="Y446" i="3"/>
  <c r="Z446" i="3"/>
  <c r="Y447" i="3"/>
  <c r="Z447" i="3"/>
  <c r="Y448" i="3"/>
  <c r="Z448" i="3"/>
  <c r="Y449" i="3"/>
  <c r="Z449" i="3"/>
  <c r="Y450" i="3"/>
  <c r="Z450" i="3"/>
  <c r="Y451" i="3"/>
  <c r="Z451" i="3"/>
  <c r="Y452" i="3"/>
  <c r="Z452" i="3"/>
  <c r="Y453" i="3"/>
  <c r="Z453" i="3"/>
  <c r="Y454" i="3"/>
  <c r="Z454" i="3"/>
  <c r="Y455" i="3"/>
  <c r="Z455" i="3"/>
  <c r="Y456" i="3"/>
  <c r="Z456" i="3"/>
  <c r="Y457" i="3"/>
  <c r="Z457" i="3"/>
  <c r="Y458" i="3"/>
  <c r="Z458" i="3"/>
  <c r="Y459" i="3"/>
  <c r="Z459" i="3"/>
  <c r="Y460" i="3"/>
  <c r="Z460" i="3"/>
  <c r="Y461" i="3"/>
  <c r="Z461" i="3"/>
  <c r="Y462" i="3"/>
  <c r="Z462" i="3"/>
  <c r="Y463" i="3"/>
  <c r="Z463" i="3"/>
  <c r="Y464" i="3"/>
  <c r="Z464" i="3"/>
  <c r="Y465" i="3"/>
  <c r="Z465" i="3"/>
  <c r="Y466" i="3"/>
  <c r="Z466" i="3"/>
  <c r="Y467" i="3"/>
  <c r="Z467" i="3"/>
  <c r="Y468" i="3"/>
  <c r="Z468" i="3"/>
  <c r="Y469" i="3"/>
  <c r="Z469" i="3"/>
  <c r="AC56" i="3"/>
  <c r="AC57" i="3"/>
  <c r="AC58" i="3"/>
  <c r="AC59" i="3"/>
  <c r="AC60" i="3"/>
  <c r="AC61" i="3"/>
  <c r="AC62" i="3"/>
  <c r="AC63" i="3"/>
  <c r="AC64" i="3"/>
  <c r="AC65" i="3"/>
  <c r="AC66" i="3"/>
  <c r="AC67" i="3"/>
  <c r="AC68" i="3"/>
  <c r="AC69" i="3"/>
  <c r="AC70" i="3"/>
  <c r="AC71" i="3"/>
  <c r="AC72" i="3"/>
  <c r="AC73" i="3"/>
  <c r="AC74" i="3"/>
  <c r="AC75" i="3"/>
  <c r="AC76" i="3"/>
  <c r="AC77" i="3"/>
  <c r="AC78" i="3"/>
  <c r="AC79" i="3"/>
  <c r="AC80" i="3"/>
  <c r="AC81" i="3"/>
  <c r="AC82" i="3"/>
  <c r="AC83" i="3"/>
  <c r="AC84" i="3"/>
  <c r="AC85" i="3"/>
  <c r="AC86" i="3"/>
  <c r="AC87" i="3"/>
  <c r="AC88" i="3"/>
  <c r="AC89" i="3"/>
  <c r="AC90" i="3"/>
  <c r="AC91" i="3"/>
  <c r="AC92" i="3"/>
  <c r="AC93" i="3"/>
  <c r="AC94" i="3"/>
  <c r="AC95" i="3"/>
  <c r="AC96" i="3"/>
  <c r="AC97" i="3"/>
  <c r="AC98" i="3"/>
  <c r="AC99" i="3"/>
  <c r="AC100" i="3"/>
  <c r="AC101" i="3"/>
  <c r="AC102" i="3"/>
  <c r="AC103" i="3"/>
  <c r="AC104" i="3"/>
  <c r="AC105" i="3"/>
  <c r="AC108" i="3"/>
  <c r="AC109" i="3"/>
  <c r="AC110" i="3"/>
  <c r="AC111" i="3"/>
  <c r="AC112" i="3"/>
  <c r="AC113" i="3"/>
  <c r="AC114" i="3"/>
  <c r="AC115" i="3"/>
  <c r="AC116" i="3"/>
  <c r="AC117" i="3"/>
  <c r="AC118" i="3"/>
  <c r="AC119" i="3"/>
  <c r="AC120" i="3"/>
  <c r="AC121" i="3"/>
  <c r="AC122" i="3"/>
  <c r="AC123" i="3"/>
  <c r="AC124" i="3"/>
  <c r="AC125" i="3"/>
  <c r="AC126" i="3"/>
  <c r="AC127" i="3"/>
  <c r="AC128" i="3"/>
  <c r="AC129" i="3"/>
  <c r="AC130" i="3"/>
  <c r="AC131" i="3"/>
  <c r="AC132" i="3"/>
  <c r="AC133" i="3"/>
  <c r="AC134" i="3"/>
  <c r="AC135" i="3"/>
  <c r="AC136" i="3"/>
  <c r="AC137" i="3"/>
  <c r="AC138" i="3"/>
  <c r="AC139" i="3"/>
  <c r="AC140" i="3"/>
  <c r="AC141" i="3"/>
  <c r="AC142" i="3"/>
  <c r="AC143" i="3"/>
  <c r="AC144" i="3"/>
  <c r="AC145" i="3"/>
  <c r="AC146" i="3"/>
  <c r="AC147" i="3"/>
  <c r="AC148" i="3"/>
  <c r="AC149" i="3"/>
  <c r="AC150" i="3"/>
  <c r="AC151" i="3"/>
  <c r="AC152" i="3"/>
  <c r="AC153" i="3"/>
  <c r="AC154" i="3"/>
  <c r="AC155" i="3"/>
  <c r="AC156" i="3"/>
  <c r="AC157" i="3"/>
  <c r="AC158" i="3"/>
  <c r="AC160" i="3"/>
  <c r="AC161" i="3"/>
  <c r="AC162" i="3"/>
  <c r="AC163" i="3"/>
  <c r="AC164" i="3"/>
  <c r="AC165" i="3"/>
  <c r="AC166" i="3"/>
  <c r="AC167" i="3"/>
  <c r="AC168" i="3"/>
  <c r="AC169" i="3"/>
  <c r="AC170" i="3"/>
  <c r="AC171" i="3"/>
  <c r="AC172" i="3"/>
  <c r="AC173" i="3"/>
  <c r="AC174" i="3"/>
  <c r="AC175" i="3"/>
  <c r="AC176" i="3"/>
  <c r="AC177" i="3"/>
  <c r="AC178" i="3"/>
  <c r="AC179" i="3"/>
  <c r="AC180" i="3"/>
  <c r="AC181" i="3"/>
  <c r="AC182" i="3"/>
  <c r="AC183" i="3"/>
  <c r="AC184" i="3"/>
  <c r="AC185" i="3"/>
  <c r="AC186" i="3"/>
  <c r="AC187" i="3"/>
  <c r="AC188" i="3"/>
  <c r="AC189" i="3"/>
  <c r="AC190" i="3"/>
  <c r="AC191" i="3"/>
  <c r="AC192" i="3"/>
  <c r="AC193" i="3"/>
  <c r="AC194" i="3"/>
  <c r="AC195" i="3"/>
  <c r="AC196" i="3"/>
  <c r="AC197" i="3"/>
  <c r="AC198" i="3"/>
  <c r="AC199" i="3"/>
  <c r="AC200" i="3"/>
  <c r="AC201" i="3"/>
  <c r="AC202" i="3"/>
  <c r="AC203" i="3"/>
  <c r="AC204" i="3"/>
  <c r="AC205" i="3"/>
  <c r="AC206" i="3"/>
  <c r="AC207" i="3"/>
  <c r="AC208" i="3"/>
  <c r="AC209" i="3"/>
  <c r="AC210" i="3"/>
  <c r="AC212" i="3"/>
  <c r="AC213" i="3"/>
  <c r="AC214" i="3"/>
  <c r="AC215" i="3"/>
  <c r="AC216" i="3"/>
  <c r="AC217" i="3"/>
  <c r="AC218" i="3"/>
  <c r="AC219" i="3"/>
  <c r="AC220" i="3"/>
  <c r="AC221" i="3"/>
  <c r="AC222" i="3"/>
  <c r="AC223" i="3"/>
  <c r="AC224" i="3"/>
  <c r="AC225" i="3"/>
  <c r="AC226" i="3"/>
  <c r="AC227" i="3"/>
  <c r="AC228" i="3"/>
  <c r="AC229" i="3"/>
  <c r="AC230" i="3"/>
  <c r="AC231" i="3"/>
  <c r="AC232" i="3"/>
  <c r="AC233" i="3"/>
  <c r="AC234" i="3"/>
  <c r="AC235" i="3"/>
  <c r="AC236" i="3"/>
  <c r="AC237" i="3"/>
  <c r="AC238" i="3"/>
  <c r="AC239" i="3"/>
  <c r="AC240" i="3"/>
  <c r="AC241" i="3"/>
  <c r="AC242" i="3"/>
  <c r="AC243" i="3"/>
  <c r="AC244" i="3"/>
  <c r="AC245" i="3"/>
  <c r="AC246" i="3"/>
  <c r="AC247" i="3"/>
  <c r="AC248" i="3"/>
  <c r="AC249" i="3"/>
  <c r="AC250" i="3"/>
  <c r="AC251" i="3"/>
  <c r="AC252" i="3"/>
  <c r="AC253" i="3"/>
  <c r="AC254" i="3"/>
  <c r="AC255" i="3"/>
  <c r="AC256" i="3"/>
  <c r="AC257" i="3"/>
  <c r="AC258" i="3"/>
  <c r="AC259" i="3"/>
  <c r="AC260" i="3"/>
  <c r="AC261" i="3"/>
  <c r="AC262" i="3"/>
  <c r="AC264" i="3"/>
  <c r="AC265" i="3"/>
  <c r="AC266" i="3"/>
  <c r="AC267" i="3"/>
  <c r="AC268" i="3"/>
  <c r="AC269" i="3"/>
  <c r="AC270" i="3"/>
  <c r="AC271" i="3"/>
  <c r="AC272" i="3"/>
  <c r="AC273" i="3"/>
  <c r="AC274" i="3"/>
  <c r="AC275" i="3"/>
  <c r="AC276" i="3"/>
  <c r="AC277" i="3"/>
  <c r="AC278" i="3"/>
  <c r="AC279" i="3"/>
  <c r="AC280" i="3"/>
  <c r="AC281" i="3"/>
  <c r="AC282" i="3"/>
  <c r="AC283" i="3"/>
  <c r="AC284" i="3"/>
  <c r="AC285" i="3"/>
  <c r="AC286" i="3"/>
  <c r="AC287" i="3"/>
  <c r="AC288" i="3"/>
  <c r="AC289" i="3"/>
  <c r="AC290" i="3"/>
  <c r="AC291" i="3"/>
  <c r="AC292" i="3"/>
  <c r="AC293" i="3"/>
  <c r="AC294" i="3"/>
  <c r="AC295" i="3"/>
  <c r="AC296" i="3"/>
  <c r="AC297" i="3"/>
  <c r="AC298" i="3"/>
  <c r="AC299" i="3"/>
  <c r="AC300" i="3"/>
  <c r="AC301" i="3"/>
  <c r="AC302" i="3"/>
  <c r="AC303" i="3"/>
  <c r="AC304" i="3"/>
  <c r="AC305" i="3"/>
  <c r="AC306" i="3"/>
  <c r="AC307" i="3"/>
  <c r="AC308" i="3"/>
  <c r="AC309" i="3"/>
  <c r="AC310" i="3"/>
  <c r="AC311" i="3"/>
  <c r="AC312" i="3"/>
  <c r="AC313" i="3"/>
  <c r="AC314" i="3"/>
  <c r="AC316" i="3"/>
  <c r="AC317" i="3"/>
  <c r="AC318" i="3"/>
  <c r="AC319" i="3"/>
  <c r="AC320" i="3"/>
  <c r="AC321" i="3"/>
  <c r="AC322" i="3"/>
  <c r="AC323" i="3"/>
  <c r="AC324" i="3"/>
  <c r="AC325" i="3"/>
  <c r="AC326" i="3"/>
  <c r="AC327" i="3"/>
  <c r="AC328" i="3"/>
  <c r="AC329" i="3"/>
  <c r="AC330" i="3"/>
  <c r="AC331" i="3"/>
  <c r="AC332" i="3"/>
  <c r="AC333" i="3"/>
  <c r="AC334" i="3"/>
  <c r="AC335" i="3"/>
  <c r="AC336" i="3"/>
  <c r="AC337" i="3"/>
  <c r="AC338" i="3"/>
  <c r="AC339" i="3"/>
  <c r="AC340" i="3"/>
  <c r="AC341" i="3"/>
  <c r="AC342" i="3"/>
  <c r="AC343" i="3"/>
  <c r="AC344" i="3"/>
  <c r="AC345" i="3"/>
  <c r="AC346" i="3"/>
  <c r="AC347" i="3"/>
  <c r="AC348" i="3"/>
  <c r="AC349" i="3"/>
  <c r="AC350" i="3"/>
  <c r="AC351" i="3"/>
  <c r="AC352" i="3"/>
  <c r="AC353" i="3"/>
  <c r="AC354" i="3"/>
  <c r="AC355" i="3"/>
  <c r="AC356" i="3"/>
  <c r="AC357" i="3"/>
  <c r="AC358" i="3"/>
  <c r="AC359" i="3"/>
  <c r="AC360" i="3"/>
  <c r="AC361" i="3"/>
  <c r="AC362" i="3"/>
  <c r="AC363" i="3"/>
  <c r="AC364" i="3"/>
  <c r="AC365" i="3"/>
  <c r="AC368" i="3"/>
  <c r="AC369" i="3"/>
  <c r="AC370" i="3"/>
  <c r="AC371" i="3"/>
  <c r="AC372" i="3"/>
  <c r="AC373" i="3"/>
  <c r="AC374" i="3"/>
  <c r="AC375" i="3"/>
  <c r="AC376" i="3"/>
  <c r="AC377" i="3"/>
  <c r="AC378" i="3"/>
  <c r="AC379" i="3"/>
  <c r="AC380" i="3"/>
  <c r="AC381" i="3"/>
  <c r="AC382" i="3"/>
  <c r="AC383" i="3"/>
  <c r="AC384" i="3"/>
  <c r="AC385" i="3"/>
  <c r="AC386" i="3"/>
  <c r="AC387" i="3"/>
  <c r="AC388" i="3"/>
  <c r="AC389" i="3"/>
  <c r="AC390" i="3"/>
  <c r="AC391" i="3"/>
  <c r="AC392" i="3"/>
  <c r="AC393" i="3"/>
  <c r="AC394" i="3"/>
  <c r="AC395" i="3"/>
  <c r="AC396" i="3"/>
  <c r="AC397" i="3"/>
  <c r="AC398" i="3"/>
  <c r="AC399" i="3"/>
  <c r="AC400" i="3"/>
  <c r="AC401" i="3"/>
  <c r="AC402" i="3"/>
  <c r="AC403" i="3"/>
  <c r="AC404" i="3"/>
  <c r="AC405" i="3"/>
  <c r="AC406" i="3"/>
  <c r="AC407" i="3"/>
  <c r="AC408" i="3"/>
  <c r="AC409" i="3"/>
  <c r="AC410" i="3"/>
  <c r="AC411" i="3"/>
  <c r="AC412" i="3"/>
  <c r="AC413" i="3"/>
  <c r="AC414" i="3"/>
  <c r="AC415" i="3"/>
  <c r="AC416" i="3"/>
  <c r="AC417" i="3"/>
  <c r="AC420" i="3"/>
  <c r="AC421" i="3"/>
  <c r="AC422" i="3"/>
  <c r="AC423" i="3"/>
  <c r="AC424" i="3"/>
  <c r="AC425" i="3"/>
  <c r="AC426" i="3"/>
  <c r="AC427" i="3"/>
  <c r="AC428" i="3"/>
  <c r="AC429" i="3"/>
  <c r="AC430" i="3"/>
  <c r="AC431" i="3"/>
  <c r="AC432" i="3"/>
  <c r="AC433" i="3"/>
  <c r="AC434" i="3"/>
  <c r="AC435" i="3"/>
  <c r="AC436" i="3"/>
  <c r="AC437" i="3"/>
  <c r="AC438" i="3"/>
  <c r="AC439" i="3"/>
  <c r="AC440" i="3"/>
  <c r="AC441" i="3"/>
  <c r="AC442" i="3"/>
  <c r="AC443" i="3"/>
  <c r="AC444" i="3"/>
  <c r="AC445" i="3"/>
  <c r="AC446" i="3"/>
  <c r="AC447" i="3"/>
  <c r="AC448" i="3"/>
  <c r="AC449" i="3"/>
  <c r="AC450" i="3"/>
  <c r="AC451" i="3"/>
  <c r="AC452" i="3"/>
  <c r="AC453" i="3"/>
  <c r="AC454" i="3"/>
  <c r="AC455" i="3"/>
  <c r="AC456" i="3"/>
  <c r="AC457" i="3"/>
  <c r="AC458" i="3"/>
  <c r="AC459" i="3"/>
  <c r="AC460" i="3"/>
  <c r="AC461" i="3"/>
  <c r="AC462" i="3"/>
  <c r="AC463" i="3"/>
  <c r="AC464" i="3"/>
  <c r="AC465" i="3"/>
  <c r="AC466" i="3"/>
  <c r="AC467" i="3"/>
  <c r="AC468" i="3"/>
  <c r="AC469" i="3"/>
  <c r="AC472" i="3"/>
  <c r="AC473" i="3"/>
  <c r="AC474" i="3"/>
  <c r="AC475" i="3"/>
  <c r="AC476" i="3"/>
  <c r="AC477" i="3"/>
  <c r="AC478" i="3"/>
  <c r="AC479" i="3"/>
  <c r="AC480" i="3"/>
  <c r="AC481" i="3"/>
  <c r="AC482" i="3"/>
  <c r="AC483" i="3"/>
  <c r="AC484" i="3"/>
  <c r="AC485" i="3"/>
  <c r="AC486" i="3"/>
  <c r="AC487" i="3"/>
  <c r="AC488" i="3"/>
  <c r="AC489" i="3"/>
  <c r="AC490" i="3"/>
  <c r="AC491" i="3"/>
  <c r="AC492" i="3"/>
  <c r="AC493" i="3"/>
  <c r="AC494" i="3"/>
  <c r="AC495" i="3"/>
  <c r="AC496" i="3"/>
  <c r="AC497" i="3"/>
  <c r="AC498" i="3"/>
  <c r="AC499" i="3"/>
  <c r="AC500" i="3"/>
  <c r="AC501" i="3"/>
  <c r="AC502" i="3"/>
  <c r="AC503" i="3"/>
  <c r="AC504" i="3"/>
  <c r="AC505" i="3"/>
  <c r="AC506" i="3"/>
  <c r="AC507" i="3"/>
  <c r="AC508" i="3"/>
  <c r="AC509" i="3"/>
  <c r="AC510" i="3"/>
  <c r="AC511" i="3"/>
  <c r="AC512" i="3"/>
  <c r="AC513" i="3"/>
  <c r="AC514" i="3"/>
  <c r="AC515" i="3"/>
  <c r="AC516" i="3"/>
  <c r="AC517" i="3"/>
  <c r="AC518" i="3"/>
  <c r="AC519" i="3"/>
  <c r="AC520" i="3"/>
  <c r="AC521" i="3"/>
  <c r="AC5" i="3"/>
  <c r="AC6" i="3"/>
  <c r="AC7" i="3"/>
  <c r="AC8" i="3"/>
  <c r="AC9" i="3"/>
  <c r="AC10" i="3"/>
  <c r="AC11" i="3"/>
  <c r="AC12" i="3"/>
  <c r="AC13" i="3"/>
  <c r="AC14" i="3"/>
  <c r="AC15" i="3"/>
  <c r="AC16" i="3"/>
  <c r="AC17" i="3"/>
  <c r="AC18" i="3"/>
  <c r="AC19" i="3"/>
  <c r="AC20" i="3"/>
  <c r="AC21" i="3"/>
  <c r="AC22" i="3"/>
  <c r="AC23" i="3"/>
  <c r="AC24" i="3"/>
  <c r="AC25" i="3"/>
  <c r="AC26" i="3"/>
  <c r="AC27" i="3"/>
  <c r="AC28" i="3"/>
  <c r="AC29" i="3"/>
  <c r="AC30" i="3"/>
  <c r="AC31" i="3"/>
  <c r="AC32" i="3"/>
  <c r="AC33" i="3"/>
  <c r="AC34" i="3"/>
  <c r="AC35" i="3"/>
  <c r="AC36" i="3"/>
  <c r="AC37" i="3"/>
  <c r="AC38" i="3"/>
  <c r="AC39" i="3"/>
  <c r="AC40" i="3"/>
  <c r="AC41" i="3"/>
  <c r="AC42" i="3"/>
  <c r="AC43" i="3"/>
  <c r="AC44" i="3"/>
  <c r="AC45" i="3"/>
  <c r="AC46" i="3"/>
  <c r="AC47" i="3"/>
  <c r="AC48" i="3"/>
  <c r="AC49" i="3"/>
  <c r="AC50" i="3"/>
  <c r="AC51" i="3"/>
  <c r="AC52" i="3"/>
  <c r="AC53" i="3"/>
  <c r="AC4" i="3"/>
  <c r="AH65" i="3"/>
  <c r="AH64" i="3" s="1"/>
  <c r="AH63" i="3" s="1"/>
  <c r="AH62" i="3" s="1"/>
  <c r="AH61" i="3" s="1"/>
  <c r="AH60" i="3" s="1"/>
  <c r="AH59" i="3" s="1"/>
  <c r="AH58" i="3" s="1"/>
  <c r="AH57" i="3" s="1"/>
  <c r="AH56" i="3" s="1"/>
  <c r="AH55" i="3" s="1"/>
  <c r="AH54" i="3" s="1"/>
  <c r="AH53" i="3" s="1"/>
  <c r="AH52" i="3" s="1"/>
  <c r="AH51" i="3" s="1"/>
  <c r="AH50" i="3" s="1"/>
  <c r="AH49" i="3" s="1"/>
  <c r="AH48" i="3" s="1"/>
  <c r="AH47" i="3" s="1"/>
  <c r="AH46" i="3" s="1"/>
  <c r="AH45" i="3" s="1"/>
  <c r="AH44" i="3" s="1"/>
  <c r="AH43" i="3" s="1"/>
  <c r="AH42" i="3" s="1"/>
  <c r="AH41" i="3" s="1"/>
  <c r="AH40" i="3" s="1"/>
  <c r="AH39" i="3" s="1"/>
  <c r="AH38" i="3" s="1"/>
  <c r="AH37" i="3" s="1"/>
  <c r="AH36" i="3" s="1"/>
  <c r="AH35" i="3" s="1"/>
  <c r="AH34" i="3" s="1"/>
  <c r="AH33" i="3" s="1"/>
  <c r="AH32" i="3" s="1"/>
  <c r="AH31" i="3" s="1"/>
  <c r="AH30" i="3" s="1"/>
  <c r="AH29" i="3" s="1"/>
  <c r="AH28" i="3" s="1"/>
  <c r="AH27" i="3" s="1"/>
  <c r="AH26" i="3" s="1"/>
  <c r="AH25" i="3" s="1"/>
  <c r="AH24" i="3" s="1"/>
  <c r="AH23" i="3" s="1"/>
  <c r="AH22" i="3" s="1"/>
  <c r="AH21" i="3" s="1"/>
  <c r="AH20" i="3" s="1"/>
  <c r="AH19" i="3" s="1"/>
  <c r="AH18" i="3" s="1"/>
  <c r="AH17" i="3" s="1"/>
  <c r="AH16" i="3" s="1"/>
  <c r="AH15" i="3" s="1"/>
  <c r="AH14" i="3" s="1"/>
  <c r="AH13" i="3" s="1"/>
  <c r="AH12" i="3" s="1"/>
  <c r="AH11" i="3" s="1"/>
  <c r="AH10" i="3" s="1"/>
  <c r="AH9" i="3" s="1"/>
  <c r="AH8" i="3" s="1"/>
  <c r="AH7" i="3" s="1"/>
  <c r="AH6" i="3" s="1"/>
  <c r="AH5" i="3" s="1"/>
  <c r="AH4" i="3" s="1"/>
  <c r="Y5" i="3"/>
  <c r="Y6" i="3"/>
  <c r="Y7" i="3"/>
  <c r="Y8" i="3"/>
  <c r="Y9" i="3"/>
  <c r="Y10" i="3"/>
  <c r="Y11" i="3"/>
  <c r="Y12" i="3"/>
  <c r="Y13" i="3"/>
  <c r="Y14" i="3"/>
  <c r="Y15" i="3"/>
  <c r="Y16" i="3"/>
  <c r="Y17" i="3"/>
  <c r="Z5" i="3"/>
  <c r="Z6" i="3"/>
  <c r="Z7" i="3"/>
  <c r="Z8" i="3"/>
  <c r="Z9" i="3"/>
  <c r="Z10" i="3"/>
  <c r="Z11" i="3"/>
  <c r="Z12" i="3"/>
  <c r="Z13" i="3"/>
  <c r="Z14" i="3"/>
  <c r="Z15" i="3"/>
  <c r="Z16" i="3"/>
  <c r="Z17" i="3"/>
  <c r="Z4" i="3"/>
  <c r="Y4" i="3"/>
  <c r="DA520" i="3" l="1"/>
  <c r="BO520" i="3"/>
  <c r="CL520" i="3"/>
  <c r="AU520" i="3"/>
  <c r="BS520" i="3"/>
  <c r="CP520" i="3"/>
  <c r="AS520" i="3"/>
  <c r="BA520" i="3"/>
  <c r="BI520" i="3"/>
  <c r="BQ520" i="3"/>
  <c r="BY520" i="3"/>
  <c r="CG520" i="3"/>
  <c r="CN520" i="3"/>
  <c r="CV520" i="3"/>
  <c r="DE520" i="3"/>
  <c r="AM520" i="3"/>
  <c r="BK520" i="3"/>
  <c r="CI520" i="3"/>
  <c r="DG520" i="3"/>
  <c r="AO520" i="3"/>
  <c r="AW520" i="3"/>
  <c r="BE520" i="3"/>
  <c r="BM520" i="3"/>
  <c r="BU520" i="3"/>
  <c r="CC520" i="3"/>
  <c r="CK520" i="3"/>
  <c r="CR520" i="3"/>
  <c r="CY520" i="3"/>
  <c r="AQ520" i="3"/>
  <c r="AY520" i="3"/>
  <c r="BG520" i="3"/>
  <c r="BW520" i="3"/>
  <c r="CE520" i="3"/>
  <c r="CT520" i="3"/>
  <c r="DC520" i="3"/>
  <c r="BC520" i="3"/>
  <c r="CA520" i="3"/>
  <c r="CX520" i="3"/>
  <c r="DA512" i="3"/>
  <c r="AQ512" i="3"/>
  <c r="AY512" i="3"/>
  <c r="BG512" i="3"/>
  <c r="BO512" i="3"/>
  <c r="BW512" i="3"/>
  <c r="CE512" i="3"/>
  <c r="CL512" i="3"/>
  <c r="AM512" i="3"/>
  <c r="BK512" i="3"/>
  <c r="CX512" i="3"/>
  <c r="AS512" i="3"/>
  <c r="BA512" i="3"/>
  <c r="BI512" i="3"/>
  <c r="BQ512" i="3"/>
  <c r="BY512" i="3"/>
  <c r="CG512" i="3"/>
  <c r="CN512" i="3"/>
  <c r="CV512" i="3"/>
  <c r="DE512" i="3"/>
  <c r="AU512" i="3"/>
  <c r="BS512" i="3"/>
  <c r="CI512" i="3"/>
  <c r="DG512" i="3"/>
  <c r="AO512" i="3"/>
  <c r="AW512" i="3"/>
  <c r="BE512" i="3"/>
  <c r="BM512" i="3"/>
  <c r="BU512" i="3"/>
  <c r="CC512" i="3"/>
  <c r="CK512" i="3"/>
  <c r="CR512" i="3"/>
  <c r="CY512" i="3"/>
  <c r="CT512" i="3"/>
  <c r="DC512" i="3"/>
  <c r="BC512" i="3"/>
  <c r="CA512" i="3"/>
  <c r="CP512" i="3"/>
  <c r="DA508" i="3"/>
  <c r="AO508" i="3"/>
  <c r="AW508" i="3"/>
  <c r="BE508" i="3"/>
  <c r="BM508" i="3"/>
  <c r="BU508" i="3"/>
  <c r="CC508" i="3"/>
  <c r="CK508" i="3"/>
  <c r="CR508" i="3"/>
  <c r="CY508" i="3"/>
  <c r="AU508" i="3"/>
  <c r="BG508" i="3"/>
  <c r="BQ508" i="3"/>
  <c r="CA508" i="3"/>
  <c r="CL508" i="3"/>
  <c r="CV508" i="3"/>
  <c r="DG508" i="3"/>
  <c r="BA508" i="3"/>
  <c r="CG508" i="3"/>
  <c r="AM508" i="3"/>
  <c r="AY508" i="3"/>
  <c r="BI508" i="3"/>
  <c r="BS508" i="3"/>
  <c r="CE508" i="3"/>
  <c r="CN508" i="3"/>
  <c r="CX508" i="3"/>
  <c r="AQ508" i="3"/>
  <c r="BW508" i="3"/>
  <c r="DC508" i="3"/>
  <c r="AS508" i="3"/>
  <c r="BC508" i="3"/>
  <c r="BO508" i="3"/>
  <c r="BY508" i="3"/>
  <c r="CI508" i="3"/>
  <c r="CT508" i="3"/>
  <c r="DE508" i="3"/>
  <c r="BK508" i="3"/>
  <c r="CP508" i="3"/>
  <c r="DA506" i="3"/>
  <c r="AS506" i="3"/>
  <c r="BA506" i="3"/>
  <c r="BI506" i="3"/>
  <c r="BQ506" i="3"/>
  <c r="BY506" i="3"/>
  <c r="CG506" i="3"/>
  <c r="CN506" i="3"/>
  <c r="CV506" i="3"/>
  <c r="DE506" i="3"/>
  <c r="AU506" i="3"/>
  <c r="BE506" i="3"/>
  <c r="BO506" i="3"/>
  <c r="CA506" i="3"/>
  <c r="CK506" i="3"/>
  <c r="CT506" i="3"/>
  <c r="DG506" i="3"/>
  <c r="BU506" i="3"/>
  <c r="CY506" i="3"/>
  <c r="AM506" i="3"/>
  <c r="AW506" i="3"/>
  <c r="BG506" i="3"/>
  <c r="BS506" i="3"/>
  <c r="CC506" i="3"/>
  <c r="CL506" i="3"/>
  <c r="CX506" i="3"/>
  <c r="AO506" i="3"/>
  <c r="BK506" i="3"/>
  <c r="CP506" i="3"/>
  <c r="AQ506" i="3"/>
  <c r="BC506" i="3"/>
  <c r="BM506" i="3"/>
  <c r="BW506" i="3"/>
  <c r="CI506" i="3"/>
  <c r="CR506" i="3"/>
  <c r="DC506" i="3"/>
  <c r="AY506" i="3"/>
  <c r="CE506" i="3"/>
  <c r="DA502" i="3"/>
  <c r="AS502" i="3"/>
  <c r="BA502" i="3"/>
  <c r="BI502" i="3"/>
  <c r="BQ502" i="3"/>
  <c r="BY502" i="3"/>
  <c r="CG502" i="3"/>
  <c r="CN502" i="3"/>
  <c r="CV502" i="3"/>
  <c r="DE502" i="3"/>
  <c r="AO502" i="3"/>
  <c r="AW502" i="3"/>
  <c r="BE502" i="3"/>
  <c r="BM502" i="3"/>
  <c r="BU502" i="3"/>
  <c r="CC502" i="3"/>
  <c r="CK502" i="3"/>
  <c r="CR502" i="3"/>
  <c r="CY502" i="3"/>
  <c r="AM502" i="3"/>
  <c r="BC502" i="3"/>
  <c r="BS502" i="3"/>
  <c r="CI502" i="3"/>
  <c r="CX502" i="3"/>
  <c r="AU502" i="3"/>
  <c r="CP502" i="3"/>
  <c r="AQ502" i="3"/>
  <c r="BG502" i="3"/>
  <c r="BW502" i="3"/>
  <c r="CL502" i="3"/>
  <c r="DC502" i="3"/>
  <c r="CA502" i="3"/>
  <c r="AY502" i="3"/>
  <c r="BO502" i="3"/>
  <c r="CE502" i="3"/>
  <c r="CT502" i="3"/>
  <c r="BK502" i="3"/>
  <c r="DG502" i="3"/>
  <c r="DA492" i="3"/>
  <c r="AO492" i="3"/>
  <c r="AW492" i="3"/>
  <c r="BE492" i="3"/>
  <c r="BM492" i="3"/>
  <c r="BU492" i="3"/>
  <c r="CC492" i="3"/>
  <c r="CK492" i="3"/>
  <c r="CR492" i="3"/>
  <c r="CY492" i="3"/>
  <c r="AS492" i="3"/>
  <c r="BA492" i="3"/>
  <c r="BI492" i="3"/>
  <c r="BQ492" i="3"/>
  <c r="BY492" i="3"/>
  <c r="CG492" i="3"/>
  <c r="CN492" i="3"/>
  <c r="CV492" i="3"/>
  <c r="DE492" i="3"/>
  <c r="AQ492" i="3"/>
  <c r="BG492" i="3"/>
  <c r="BW492" i="3"/>
  <c r="CL492" i="3"/>
  <c r="DC492" i="3"/>
  <c r="CE492" i="3"/>
  <c r="AU492" i="3"/>
  <c r="BK492" i="3"/>
  <c r="CA492" i="3"/>
  <c r="CP492" i="3"/>
  <c r="DG492" i="3"/>
  <c r="AY492" i="3"/>
  <c r="CT492" i="3"/>
  <c r="AM492" i="3"/>
  <c r="BC492" i="3"/>
  <c r="BS492" i="3"/>
  <c r="CI492" i="3"/>
  <c r="CX492" i="3"/>
  <c r="BO492" i="3"/>
  <c r="DA484" i="3"/>
  <c r="AO484" i="3"/>
  <c r="AW484" i="3"/>
  <c r="BE484" i="3"/>
  <c r="BM484" i="3"/>
  <c r="BU484" i="3"/>
  <c r="CC484" i="3"/>
  <c r="CK484" i="3"/>
  <c r="CR484" i="3"/>
  <c r="CY484" i="3"/>
  <c r="AS484" i="3"/>
  <c r="BA484" i="3"/>
  <c r="BI484" i="3"/>
  <c r="BQ484" i="3"/>
  <c r="BY484" i="3"/>
  <c r="CG484" i="3"/>
  <c r="CN484" i="3"/>
  <c r="CV484" i="3"/>
  <c r="DE484" i="3"/>
  <c r="AQ484" i="3"/>
  <c r="BG484" i="3"/>
  <c r="BW484" i="3"/>
  <c r="CL484" i="3"/>
  <c r="DC484" i="3"/>
  <c r="AY484" i="3"/>
  <c r="CT484" i="3"/>
  <c r="AU484" i="3"/>
  <c r="BK484" i="3"/>
  <c r="CA484" i="3"/>
  <c r="CP484" i="3"/>
  <c r="DG484" i="3"/>
  <c r="CE484" i="3"/>
  <c r="AM484" i="3"/>
  <c r="BC484" i="3"/>
  <c r="BS484" i="3"/>
  <c r="CI484" i="3"/>
  <c r="CX484" i="3"/>
  <c r="BO484" i="3"/>
  <c r="DA9" i="3"/>
  <c r="AQ9" i="3"/>
  <c r="AY9" i="3"/>
  <c r="BG9" i="3"/>
  <c r="BO9" i="3"/>
  <c r="BW9" i="3"/>
  <c r="AS9" i="3"/>
  <c r="BC9" i="3"/>
  <c r="BM9" i="3"/>
  <c r="BY9" i="3"/>
  <c r="CG9" i="3"/>
  <c r="CN9" i="3"/>
  <c r="CV9" i="3"/>
  <c r="DE9" i="3"/>
  <c r="AU9" i="3"/>
  <c r="BI9" i="3"/>
  <c r="BU9" i="3"/>
  <c r="CI9" i="3"/>
  <c r="CR9" i="3"/>
  <c r="DC9" i="3"/>
  <c r="AW9" i="3"/>
  <c r="BK9" i="3"/>
  <c r="CA9" i="3"/>
  <c r="CK9" i="3"/>
  <c r="CT9" i="3"/>
  <c r="DG9" i="3"/>
  <c r="BE9" i="3"/>
  <c r="CE9" i="3"/>
  <c r="CY9" i="3"/>
  <c r="AM9" i="3"/>
  <c r="BQ9" i="3"/>
  <c r="CL9" i="3"/>
  <c r="BS9" i="3"/>
  <c r="CC9" i="3"/>
  <c r="CX9" i="3"/>
  <c r="AO9" i="3"/>
  <c r="BA9" i="3"/>
  <c r="CP9" i="3"/>
  <c r="DA515" i="3"/>
  <c r="BI515" i="3"/>
  <c r="BY515" i="3"/>
  <c r="CN515" i="3"/>
  <c r="DE515" i="3"/>
  <c r="BE515" i="3"/>
  <c r="CC515" i="3"/>
  <c r="CY515" i="3"/>
  <c r="AM515" i="3"/>
  <c r="AU515" i="3"/>
  <c r="BC515" i="3"/>
  <c r="BK515" i="3"/>
  <c r="BS515" i="3"/>
  <c r="CA515" i="3"/>
  <c r="CI515" i="3"/>
  <c r="CP515" i="3"/>
  <c r="CX515" i="3"/>
  <c r="DG515" i="3"/>
  <c r="AW515" i="3"/>
  <c r="BU515" i="3"/>
  <c r="CR515" i="3"/>
  <c r="AQ515" i="3"/>
  <c r="AY515" i="3"/>
  <c r="BG515" i="3"/>
  <c r="BO515" i="3"/>
  <c r="BW515" i="3"/>
  <c r="CE515" i="3"/>
  <c r="CL515" i="3"/>
  <c r="CT515" i="3"/>
  <c r="DC515" i="3"/>
  <c r="AS515" i="3"/>
  <c r="BA515" i="3"/>
  <c r="BQ515" i="3"/>
  <c r="CG515" i="3"/>
  <c r="CV515" i="3"/>
  <c r="AO515" i="3"/>
  <c r="BM515" i="3"/>
  <c r="CK515" i="3"/>
  <c r="DA507" i="3"/>
  <c r="AQ507" i="3"/>
  <c r="AY507" i="3"/>
  <c r="BG507" i="3"/>
  <c r="BO507" i="3"/>
  <c r="BW507" i="3"/>
  <c r="CE507" i="3"/>
  <c r="CL507" i="3"/>
  <c r="CT507" i="3"/>
  <c r="DC507" i="3"/>
  <c r="AU507" i="3"/>
  <c r="BE507" i="3"/>
  <c r="BQ507" i="3"/>
  <c r="CA507" i="3"/>
  <c r="CK507" i="3"/>
  <c r="CV507" i="3"/>
  <c r="DG507" i="3"/>
  <c r="BK507" i="3"/>
  <c r="CP507" i="3"/>
  <c r="AM507" i="3"/>
  <c r="AW507" i="3"/>
  <c r="BI507" i="3"/>
  <c r="BS507" i="3"/>
  <c r="CC507" i="3"/>
  <c r="CN507" i="3"/>
  <c r="CX507" i="3"/>
  <c r="BA507" i="3"/>
  <c r="CG507" i="3"/>
  <c r="AS507" i="3"/>
  <c r="BC507" i="3"/>
  <c r="BM507" i="3"/>
  <c r="BY507" i="3"/>
  <c r="CI507" i="3"/>
  <c r="CR507" i="3"/>
  <c r="DE507" i="3"/>
  <c r="AO507" i="3"/>
  <c r="BU507" i="3"/>
  <c r="CY507" i="3"/>
  <c r="DA505" i="3"/>
  <c r="AM505" i="3"/>
  <c r="AU505" i="3"/>
  <c r="BC505" i="3"/>
  <c r="BK505" i="3"/>
  <c r="BS505" i="3"/>
  <c r="CA505" i="3"/>
  <c r="CI505" i="3"/>
  <c r="CP505" i="3"/>
  <c r="CX505" i="3"/>
  <c r="DG505" i="3"/>
  <c r="AQ505" i="3"/>
  <c r="AY505" i="3"/>
  <c r="AO505" i="3"/>
  <c r="BE505" i="3"/>
  <c r="BO505" i="3"/>
  <c r="BY505" i="3"/>
  <c r="CK505" i="3"/>
  <c r="CT505" i="3"/>
  <c r="DE505" i="3"/>
  <c r="BU505" i="3"/>
  <c r="CY505" i="3"/>
  <c r="AS505" i="3"/>
  <c r="BG505" i="3"/>
  <c r="BQ505" i="3"/>
  <c r="CC505" i="3"/>
  <c r="CL505" i="3"/>
  <c r="CV505" i="3"/>
  <c r="AW505" i="3"/>
  <c r="CE505" i="3"/>
  <c r="BA505" i="3"/>
  <c r="BM505" i="3"/>
  <c r="BW505" i="3"/>
  <c r="CG505" i="3"/>
  <c r="CR505" i="3"/>
  <c r="DC505" i="3"/>
  <c r="BI505" i="3"/>
  <c r="CN505" i="3"/>
  <c r="DA499" i="3"/>
  <c r="AQ499" i="3"/>
  <c r="AY499" i="3"/>
  <c r="BG499" i="3"/>
  <c r="BO499" i="3"/>
  <c r="BW499" i="3"/>
  <c r="CE499" i="3"/>
  <c r="CL499" i="3"/>
  <c r="CT499" i="3"/>
  <c r="DC499" i="3"/>
  <c r="AM499" i="3"/>
  <c r="AU499" i="3"/>
  <c r="BC499" i="3"/>
  <c r="BK499" i="3"/>
  <c r="BS499" i="3"/>
  <c r="CA499" i="3"/>
  <c r="CI499" i="3"/>
  <c r="CP499" i="3"/>
  <c r="CX499" i="3"/>
  <c r="DG499" i="3"/>
  <c r="BA499" i="3"/>
  <c r="BQ499" i="3"/>
  <c r="CG499" i="3"/>
  <c r="CV499" i="3"/>
  <c r="BY499" i="3"/>
  <c r="AO499" i="3"/>
  <c r="BE499" i="3"/>
  <c r="BU499" i="3"/>
  <c r="CK499" i="3"/>
  <c r="CY499" i="3"/>
  <c r="BI499" i="3"/>
  <c r="DE499" i="3"/>
  <c r="AW499" i="3"/>
  <c r="BM499" i="3"/>
  <c r="CC499" i="3"/>
  <c r="CR499" i="3"/>
  <c r="AS499" i="3"/>
  <c r="CN499" i="3"/>
  <c r="DA497" i="3"/>
  <c r="AM497" i="3"/>
  <c r="AU497" i="3"/>
  <c r="BC497" i="3"/>
  <c r="BK497" i="3"/>
  <c r="BS497" i="3"/>
  <c r="CA497" i="3"/>
  <c r="CI497" i="3"/>
  <c r="CP497" i="3"/>
  <c r="CX497" i="3"/>
  <c r="DG497" i="3"/>
  <c r="AQ497" i="3"/>
  <c r="AY497" i="3"/>
  <c r="BG497" i="3"/>
  <c r="BO497" i="3"/>
  <c r="BW497" i="3"/>
  <c r="CE497" i="3"/>
  <c r="CL497" i="3"/>
  <c r="CT497" i="3"/>
  <c r="DC497" i="3"/>
  <c r="AO497" i="3"/>
  <c r="BE497" i="3"/>
  <c r="BU497" i="3"/>
  <c r="CK497" i="3"/>
  <c r="CY497" i="3"/>
  <c r="CC497" i="3"/>
  <c r="AS497" i="3"/>
  <c r="BI497" i="3"/>
  <c r="BY497" i="3"/>
  <c r="CN497" i="3"/>
  <c r="DE497" i="3"/>
  <c r="BM497" i="3"/>
  <c r="BA497" i="3"/>
  <c r="BQ497" i="3"/>
  <c r="CG497" i="3"/>
  <c r="CV497" i="3"/>
  <c r="AW497" i="3"/>
  <c r="CR497" i="3"/>
  <c r="DA495" i="3"/>
  <c r="AQ495" i="3"/>
  <c r="AY495" i="3"/>
  <c r="BG495" i="3"/>
  <c r="BO495" i="3"/>
  <c r="BW495" i="3"/>
  <c r="CE495" i="3"/>
  <c r="CL495" i="3"/>
  <c r="CT495" i="3"/>
  <c r="DC495" i="3"/>
  <c r="AM495" i="3"/>
  <c r="AU495" i="3"/>
  <c r="BC495" i="3"/>
  <c r="BK495" i="3"/>
  <c r="BS495" i="3"/>
  <c r="CA495" i="3"/>
  <c r="CI495" i="3"/>
  <c r="CP495" i="3"/>
  <c r="CX495" i="3"/>
  <c r="DG495" i="3"/>
  <c r="AS495" i="3"/>
  <c r="BI495" i="3"/>
  <c r="BY495" i="3"/>
  <c r="CN495" i="3"/>
  <c r="DE495" i="3"/>
  <c r="CG495" i="3"/>
  <c r="AW495" i="3"/>
  <c r="BM495" i="3"/>
  <c r="CC495" i="3"/>
  <c r="CR495" i="3"/>
  <c r="BQ495" i="3"/>
  <c r="AO495" i="3"/>
  <c r="BE495" i="3"/>
  <c r="BU495" i="3"/>
  <c r="CK495" i="3"/>
  <c r="CY495" i="3"/>
  <c r="BA495" i="3"/>
  <c r="CV495" i="3"/>
  <c r="DA493" i="3"/>
  <c r="AM493" i="3"/>
  <c r="AU493" i="3"/>
  <c r="BC493" i="3"/>
  <c r="BK493" i="3"/>
  <c r="BS493" i="3"/>
  <c r="CA493" i="3"/>
  <c r="CI493" i="3"/>
  <c r="CP493" i="3"/>
  <c r="CX493" i="3"/>
  <c r="DG493" i="3"/>
  <c r="AQ493" i="3"/>
  <c r="AY493" i="3"/>
  <c r="BG493" i="3"/>
  <c r="BO493" i="3"/>
  <c r="BW493" i="3"/>
  <c r="CE493" i="3"/>
  <c r="CL493" i="3"/>
  <c r="CT493" i="3"/>
  <c r="DC493" i="3"/>
  <c r="AW493" i="3"/>
  <c r="BM493" i="3"/>
  <c r="CC493" i="3"/>
  <c r="CR493" i="3"/>
  <c r="BE493" i="3"/>
  <c r="CY493" i="3"/>
  <c r="BA493" i="3"/>
  <c r="BQ493" i="3"/>
  <c r="CG493" i="3"/>
  <c r="CV493" i="3"/>
  <c r="BU493" i="3"/>
  <c r="AS493" i="3"/>
  <c r="BI493" i="3"/>
  <c r="BY493" i="3"/>
  <c r="CN493" i="3"/>
  <c r="DE493" i="3"/>
  <c r="AO493" i="3"/>
  <c r="CK493" i="3"/>
  <c r="DA487" i="3"/>
  <c r="AQ487" i="3"/>
  <c r="AY487" i="3"/>
  <c r="BG487" i="3"/>
  <c r="BO487" i="3"/>
  <c r="BW487" i="3"/>
  <c r="CE487" i="3"/>
  <c r="CL487" i="3"/>
  <c r="CT487" i="3"/>
  <c r="DC487" i="3"/>
  <c r="AM487" i="3"/>
  <c r="AU487" i="3"/>
  <c r="BC487" i="3"/>
  <c r="BK487" i="3"/>
  <c r="BS487" i="3"/>
  <c r="CA487" i="3"/>
  <c r="CI487" i="3"/>
  <c r="CP487" i="3"/>
  <c r="CX487" i="3"/>
  <c r="DG487" i="3"/>
  <c r="AS487" i="3"/>
  <c r="BI487" i="3"/>
  <c r="BY487" i="3"/>
  <c r="CN487" i="3"/>
  <c r="DE487" i="3"/>
  <c r="BQ487" i="3"/>
  <c r="AW487" i="3"/>
  <c r="BM487" i="3"/>
  <c r="CC487" i="3"/>
  <c r="CR487" i="3"/>
  <c r="CG487" i="3"/>
  <c r="AO487" i="3"/>
  <c r="BE487" i="3"/>
  <c r="BU487" i="3"/>
  <c r="CK487" i="3"/>
  <c r="CY487" i="3"/>
  <c r="BA487" i="3"/>
  <c r="CV487" i="3"/>
  <c r="DA481" i="3"/>
  <c r="AM481" i="3"/>
  <c r="AU481" i="3"/>
  <c r="BC481" i="3"/>
  <c r="BK481" i="3"/>
  <c r="BS481" i="3"/>
  <c r="CA481" i="3"/>
  <c r="CI481" i="3"/>
  <c r="CP481" i="3"/>
  <c r="CX481" i="3"/>
  <c r="DG481" i="3"/>
  <c r="AQ481" i="3"/>
  <c r="AY481" i="3"/>
  <c r="BG481" i="3"/>
  <c r="BO481" i="3"/>
  <c r="BW481" i="3"/>
  <c r="CE481" i="3"/>
  <c r="CL481" i="3"/>
  <c r="CT481" i="3"/>
  <c r="DC481" i="3"/>
  <c r="AO481" i="3"/>
  <c r="BE481" i="3"/>
  <c r="BU481" i="3"/>
  <c r="CK481" i="3"/>
  <c r="CY481" i="3"/>
  <c r="BM481" i="3"/>
  <c r="AS481" i="3"/>
  <c r="BI481" i="3"/>
  <c r="BY481" i="3"/>
  <c r="CN481" i="3"/>
  <c r="DE481" i="3"/>
  <c r="CC481" i="3"/>
  <c r="BA481" i="3"/>
  <c r="BQ481" i="3"/>
  <c r="CG481" i="3"/>
  <c r="CV481" i="3"/>
  <c r="AW481" i="3"/>
  <c r="CR481" i="3"/>
  <c r="DA477" i="3"/>
  <c r="AM477" i="3"/>
  <c r="AU477" i="3"/>
  <c r="BC477" i="3"/>
  <c r="BK477" i="3"/>
  <c r="BS477" i="3"/>
  <c r="CA477" i="3"/>
  <c r="CI477" i="3"/>
  <c r="CP477" i="3"/>
  <c r="CX477" i="3"/>
  <c r="DG477" i="3"/>
  <c r="AQ477" i="3"/>
  <c r="AY477" i="3"/>
  <c r="BG477" i="3"/>
  <c r="BO477" i="3"/>
  <c r="BW477" i="3"/>
  <c r="CE477" i="3"/>
  <c r="CL477" i="3"/>
  <c r="CT477" i="3"/>
  <c r="DC477" i="3"/>
  <c r="AW477" i="3"/>
  <c r="BM477" i="3"/>
  <c r="CC477" i="3"/>
  <c r="CR477" i="3"/>
  <c r="AO477" i="3"/>
  <c r="CK477" i="3"/>
  <c r="BA477" i="3"/>
  <c r="BQ477" i="3"/>
  <c r="CG477" i="3"/>
  <c r="CV477" i="3"/>
  <c r="BU477" i="3"/>
  <c r="AS477" i="3"/>
  <c r="BI477" i="3"/>
  <c r="BY477" i="3"/>
  <c r="CN477" i="3"/>
  <c r="DE477" i="3"/>
  <c r="BE477" i="3"/>
  <c r="CY477" i="3"/>
  <c r="DA463" i="3"/>
  <c r="AQ463" i="3"/>
  <c r="AY463" i="3"/>
  <c r="BG463" i="3"/>
  <c r="BO463" i="3"/>
  <c r="BW463" i="3"/>
  <c r="CE463" i="3"/>
  <c r="CL463" i="3"/>
  <c r="CT463" i="3"/>
  <c r="DC463" i="3"/>
  <c r="AM463" i="3"/>
  <c r="AU463" i="3"/>
  <c r="BC463" i="3"/>
  <c r="BK463" i="3"/>
  <c r="BS463" i="3"/>
  <c r="CA463" i="3"/>
  <c r="CI463" i="3"/>
  <c r="CP463" i="3"/>
  <c r="CX463" i="3"/>
  <c r="DG463" i="3"/>
  <c r="AW463" i="3"/>
  <c r="BM463" i="3"/>
  <c r="CC463" i="3"/>
  <c r="CR463" i="3"/>
  <c r="CK463" i="3"/>
  <c r="BA463" i="3"/>
  <c r="BQ463" i="3"/>
  <c r="CG463" i="3"/>
  <c r="CV463" i="3"/>
  <c r="BE463" i="3"/>
  <c r="CY463" i="3"/>
  <c r="AS463" i="3"/>
  <c r="BI463" i="3"/>
  <c r="BY463" i="3"/>
  <c r="CN463" i="3"/>
  <c r="DE463" i="3"/>
  <c r="AO463" i="3"/>
  <c r="BU463" i="3"/>
  <c r="DA457" i="3"/>
  <c r="AM457" i="3"/>
  <c r="AU457" i="3"/>
  <c r="BC457" i="3"/>
  <c r="BK457" i="3"/>
  <c r="BS457" i="3"/>
  <c r="CA457" i="3"/>
  <c r="CI457" i="3"/>
  <c r="CP457" i="3"/>
  <c r="CX457" i="3"/>
  <c r="DG457" i="3"/>
  <c r="AQ457" i="3"/>
  <c r="AY457" i="3"/>
  <c r="BG457" i="3"/>
  <c r="BO457" i="3"/>
  <c r="BW457" i="3"/>
  <c r="CE457" i="3"/>
  <c r="CL457" i="3"/>
  <c r="CT457" i="3"/>
  <c r="DC457" i="3"/>
  <c r="AS457" i="3"/>
  <c r="BI457" i="3"/>
  <c r="BY457" i="3"/>
  <c r="CN457" i="3"/>
  <c r="DE457" i="3"/>
  <c r="CG457" i="3"/>
  <c r="AW457" i="3"/>
  <c r="BM457" i="3"/>
  <c r="CC457" i="3"/>
  <c r="CR457" i="3"/>
  <c r="BQ457" i="3"/>
  <c r="AO457" i="3"/>
  <c r="BE457" i="3"/>
  <c r="BU457" i="3"/>
  <c r="CK457" i="3"/>
  <c r="CY457" i="3"/>
  <c r="BA457" i="3"/>
  <c r="CV457" i="3"/>
  <c r="DA451" i="3"/>
  <c r="AQ451" i="3"/>
  <c r="AY451" i="3"/>
  <c r="BG451" i="3"/>
  <c r="BO451" i="3"/>
  <c r="BW451" i="3"/>
  <c r="CE451" i="3"/>
  <c r="CL451" i="3"/>
  <c r="CT451" i="3"/>
  <c r="DC451" i="3"/>
  <c r="AM451" i="3"/>
  <c r="AU451" i="3"/>
  <c r="BC451" i="3"/>
  <c r="BK451" i="3"/>
  <c r="BS451" i="3"/>
  <c r="CA451" i="3"/>
  <c r="CI451" i="3"/>
  <c r="CP451" i="3"/>
  <c r="CX451" i="3"/>
  <c r="DG451" i="3"/>
  <c r="AO451" i="3"/>
  <c r="BE451" i="3"/>
  <c r="BU451" i="3"/>
  <c r="CK451" i="3"/>
  <c r="CY451" i="3"/>
  <c r="AW451" i="3"/>
  <c r="CR451" i="3"/>
  <c r="AS451" i="3"/>
  <c r="BI451" i="3"/>
  <c r="BY451" i="3"/>
  <c r="CN451" i="3"/>
  <c r="DE451" i="3"/>
  <c r="BM451" i="3"/>
  <c r="BA451" i="3"/>
  <c r="BQ451" i="3"/>
  <c r="CG451" i="3"/>
  <c r="CV451" i="3"/>
  <c r="CC451" i="3"/>
  <c r="DA449" i="3"/>
  <c r="AM449" i="3"/>
  <c r="AU449" i="3"/>
  <c r="BC449" i="3"/>
  <c r="BK449" i="3"/>
  <c r="BS449" i="3"/>
  <c r="CA449" i="3"/>
  <c r="CI449" i="3"/>
  <c r="CP449" i="3"/>
  <c r="CX449" i="3"/>
  <c r="DG449" i="3"/>
  <c r="AQ449" i="3"/>
  <c r="AY449" i="3"/>
  <c r="BG449" i="3"/>
  <c r="BO449" i="3"/>
  <c r="BW449" i="3"/>
  <c r="CE449" i="3"/>
  <c r="CL449" i="3"/>
  <c r="CT449" i="3"/>
  <c r="DC449" i="3"/>
  <c r="AS449" i="3"/>
  <c r="BI449" i="3"/>
  <c r="BY449" i="3"/>
  <c r="CN449" i="3"/>
  <c r="DE449" i="3"/>
  <c r="BQ449" i="3"/>
  <c r="AW449" i="3"/>
  <c r="BM449" i="3"/>
  <c r="CC449" i="3"/>
  <c r="CR449" i="3"/>
  <c r="BA449" i="3"/>
  <c r="CV449" i="3"/>
  <c r="AO449" i="3"/>
  <c r="BE449" i="3"/>
  <c r="BU449" i="3"/>
  <c r="CK449" i="3"/>
  <c r="CY449" i="3"/>
  <c r="CG449" i="3"/>
  <c r="DA445" i="3"/>
  <c r="AS445" i="3"/>
  <c r="BA445" i="3"/>
  <c r="BI445" i="3"/>
  <c r="BQ445" i="3"/>
  <c r="BY445" i="3"/>
  <c r="CG445" i="3"/>
  <c r="CN445" i="3"/>
  <c r="CV445" i="3"/>
  <c r="DE445" i="3"/>
  <c r="AM445" i="3"/>
  <c r="AU445" i="3"/>
  <c r="BC445" i="3"/>
  <c r="BK445" i="3"/>
  <c r="BS445" i="3"/>
  <c r="CA445" i="3"/>
  <c r="CI445" i="3"/>
  <c r="CP445" i="3"/>
  <c r="CX445" i="3"/>
  <c r="DG445" i="3"/>
  <c r="AQ445" i="3"/>
  <c r="AY445" i="3"/>
  <c r="BG445" i="3"/>
  <c r="BO445" i="3"/>
  <c r="BW445" i="3"/>
  <c r="CE445" i="3"/>
  <c r="CL445" i="3"/>
  <c r="CT445" i="3"/>
  <c r="DC445" i="3"/>
  <c r="BE445" i="3"/>
  <c r="CK445" i="3"/>
  <c r="CY445" i="3"/>
  <c r="BM445" i="3"/>
  <c r="CR445" i="3"/>
  <c r="BU445" i="3"/>
  <c r="AW445" i="3"/>
  <c r="CC445" i="3"/>
  <c r="AO445" i="3"/>
  <c r="DA443" i="3"/>
  <c r="AO443" i="3"/>
  <c r="AW443" i="3"/>
  <c r="BE443" i="3"/>
  <c r="BM443" i="3"/>
  <c r="BU443" i="3"/>
  <c r="CC443" i="3"/>
  <c r="CK443" i="3"/>
  <c r="CR443" i="3"/>
  <c r="CY443" i="3"/>
  <c r="AQ443" i="3"/>
  <c r="AY443" i="3"/>
  <c r="BG443" i="3"/>
  <c r="BO443" i="3"/>
  <c r="BW443" i="3"/>
  <c r="CE443" i="3"/>
  <c r="CL443" i="3"/>
  <c r="CT443" i="3"/>
  <c r="DC443" i="3"/>
  <c r="AM443" i="3"/>
  <c r="AU443" i="3"/>
  <c r="BC443" i="3"/>
  <c r="BK443" i="3"/>
  <c r="BS443" i="3"/>
  <c r="CA443" i="3"/>
  <c r="CI443" i="3"/>
  <c r="CP443" i="3"/>
  <c r="CX443" i="3"/>
  <c r="DG443" i="3"/>
  <c r="AS443" i="3"/>
  <c r="BY443" i="3"/>
  <c r="DE443" i="3"/>
  <c r="BA443" i="3"/>
  <c r="CG443" i="3"/>
  <c r="BI443" i="3"/>
  <c r="BQ443" i="3"/>
  <c r="CV443" i="3"/>
  <c r="CN443" i="3"/>
  <c r="DA437" i="3"/>
  <c r="AS437" i="3"/>
  <c r="BA437" i="3"/>
  <c r="BI437" i="3"/>
  <c r="BQ437" i="3"/>
  <c r="BY437" i="3"/>
  <c r="CG437" i="3"/>
  <c r="CN437" i="3"/>
  <c r="CV437" i="3"/>
  <c r="DE437" i="3"/>
  <c r="AM437" i="3"/>
  <c r="AU437" i="3"/>
  <c r="BC437" i="3"/>
  <c r="BK437" i="3"/>
  <c r="BS437" i="3"/>
  <c r="CA437" i="3"/>
  <c r="CI437" i="3"/>
  <c r="CP437" i="3"/>
  <c r="CX437" i="3"/>
  <c r="DG437" i="3"/>
  <c r="AQ437" i="3"/>
  <c r="AY437" i="3"/>
  <c r="BG437" i="3"/>
  <c r="BO437" i="3"/>
  <c r="BW437" i="3"/>
  <c r="CE437" i="3"/>
  <c r="CL437" i="3"/>
  <c r="CT437" i="3"/>
  <c r="DC437" i="3"/>
  <c r="AO437" i="3"/>
  <c r="BU437" i="3"/>
  <c r="CY437" i="3"/>
  <c r="CK437" i="3"/>
  <c r="AW437" i="3"/>
  <c r="CC437" i="3"/>
  <c r="BM437" i="3"/>
  <c r="CR437" i="3"/>
  <c r="BE437" i="3"/>
  <c r="DA433" i="3"/>
  <c r="AS433" i="3"/>
  <c r="BA433" i="3"/>
  <c r="BI433" i="3"/>
  <c r="BQ433" i="3"/>
  <c r="BY433" i="3"/>
  <c r="CG433" i="3"/>
  <c r="CN433" i="3"/>
  <c r="CV433" i="3"/>
  <c r="DE433" i="3"/>
  <c r="AM433" i="3"/>
  <c r="AU433" i="3"/>
  <c r="BC433" i="3"/>
  <c r="BK433" i="3"/>
  <c r="BS433" i="3"/>
  <c r="CA433" i="3"/>
  <c r="CI433" i="3"/>
  <c r="CP433" i="3"/>
  <c r="CX433" i="3"/>
  <c r="DG433" i="3"/>
  <c r="AQ433" i="3"/>
  <c r="AY433" i="3"/>
  <c r="BG433" i="3"/>
  <c r="BO433" i="3"/>
  <c r="BW433" i="3"/>
  <c r="CE433" i="3"/>
  <c r="CL433" i="3"/>
  <c r="CT433" i="3"/>
  <c r="DC433" i="3"/>
  <c r="AW433" i="3"/>
  <c r="CC433" i="3"/>
  <c r="BM433" i="3"/>
  <c r="BE433" i="3"/>
  <c r="CK433" i="3"/>
  <c r="CR433" i="3"/>
  <c r="AO433" i="3"/>
  <c r="BU433" i="3"/>
  <c r="CY433" i="3"/>
  <c r="DA431" i="3"/>
  <c r="AO431" i="3"/>
  <c r="AW431" i="3"/>
  <c r="BE431" i="3"/>
  <c r="BM431" i="3"/>
  <c r="BU431" i="3"/>
  <c r="CC431" i="3"/>
  <c r="CK431" i="3"/>
  <c r="CR431" i="3"/>
  <c r="CY431" i="3"/>
  <c r="AQ431" i="3"/>
  <c r="AY431" i="3"/>
  <c r="BG431" i="3"/>
  <c r="BO431" i="3"/>
  <c r="BW431" i="3"/>
  <c r="CE431" i="3"/>
  <c r="CL431" i="3"/>
  <c r="CT431" i="3"/>
  <c r="DC431" i="3"/>
  <c r="AM431" i="3"/>
  <c r="AU431" i="3"/>
  <c r="BC431" i="3"/>
  <c r="BK431" i="3"/>
  <c r="BS431" i="3"/>
  <c r="CA431" i="3"/>
  <c r="CI431" i="3"/>
  <c r="CP431" i="3"/>
  <c r="CX431" i="3"/>
  <c r="DG431" i="3"/>
  <c r="BQ431" i="3"/>
  <c r="CV431" i="3"/>
  <c r="AS431" i="3"/>
  <c r="BY431" i="3"/>
  <c r="DE431" i="3"/>
  <c r="BA431" i="3"/>
  <c r="BI431" i="3"/>
  <c r="CN431" i="3"/>
  <c r="CG431" i="3"/>
  <c r="DA427" i="3"/>
  <c r="AO427" i="3"/>
  <c r="AW427" i="3"/>
  <c r="BE427" i="3"/>
  <c r="BM427" i="3"/>
  <c r="BU427" i="3"/>
  <c r="CC427" i="3"/>
  <c r="CK427" i="3"/>
  <c r="CR427" i="3"/>
  <c r="CY427" i="3"/>
  <c r="AQ427" i="3"/>
  <c r="AY427" i="3"/>
  <c r="BG427" i="3"/>
  <c r="BO427" i="3"/>
  <c r="BW427" i="3"/>
  <c r="CE427" i="3"/>
  <c r="CL427" i="3"/>
  <c r="CT427" i="3"/>
  <c r="DC427" i="3"/>
  <c r="AM427" i="3"/>
  <c r="AU427" i="3"/>
  <c r="BC427" i="3"/>
  <c r="BK427" i="3"/>
  <c r="BS427" i="3"/>
  <c r="CA427" i="3"/>
  <c r="CI427" i="3"/>
  <c r="CP427" i="3"/>
  <c r="CX427" i="3"/>
  <c r="DG427" i="3"/>
  <c r="AS427" i="3"/>
  <c r="BY427" i="3"/>
  <c r="DE427" i="3"/>
  <c r="BA427" i="3"/>
  <c r="CG427" i="3"/>
  <c r="CN427" i="3"/>
  <c r="BQ427" i="3"/>
  <c r="CV427" i="3"/>
  <c r="BI427" i="3"/>
  <c r="DA423" i="3"/>
  <c r="AO423" i="3"/>
  <c r="AW423" i="3"/>
  <c r="BE423" i="3"/>
  <c r="BM423" i="3"/>
  <c r="BU423" i="3"/>
  <c r="CC423" i="3"/>
  <c r="CK423" i="3"/>
  <c r="CR423" i="3"/>
  <c r="CY423" i="3"/>
  <c r="AQ423" i="3"/>
  <c r="AY423" i="3"/>
  <c r="BG423" i="3"/>
  <c r="BO423" i="3"/>
  <c r="BW423" i="3"/>
  <c r="CE423" i="3"/>
  <c r="CL423" i="3"/>
  <c r="CT423" i="3"/>
  <c r="DC423" i="3"/>
  <c r="AM423" i="3"/>
  <c r="AU423" i="3"/>
  <c r="BC423" i="3"/>
  <c r="BK423" i="3"/>
  <c r="BS423" i="3"/>
  <c r="CA423" i="3"/>
  <c r="CI423" i="3"/>
  <c r="CP423" i="3"/>
  <c r="CX423" i="3"/>
  <c r="DG423" i="3"/>
  <c r="BA423" i="3"/>
  <c r="CG423" i="3"/>
  <c r="BQ423" i="3"/>
  <c r="BI423" i="3"/>
  <c r="CN423" i="3"/>
  <c r="CV423" i="3"/>
  <c r="AS423" i="3"/>
  <c r="BY423" i="3"/>
  <c r="DE423" i="3"/>
  <c r="DA417" i="3"/>
  <c r="AS417" i="3"/>
  <c r="BA417" i="3"/>
  <c r="BI417" i="3"/>
  <c r="BQ417" i="3"/>
  <c r="BY417" i="3"/>
  <c r="CG417" i="3"/>
  <c r="CN417" i="3"/>
  <c r="CV417" i="3"/>
  <c r="DE417" i="3"/>
  <c r="AM417" i="3"/>
  <c r="AU417" i="3"/>
  <c r="BC417" i="3"/>
  <c r="BK417" i="3"/>
  <c r="BS417" i="3"/>
  <c r="CA417" i="3"/>
  <c r="CI417" i="3"/>
  <c r="CP417" i="3"/>
  <c r="CX417" i="3"/>
  <c r="DG417" i="3"/>
  <c r="AQ417" i="3"/>
  <c r="AY417" i="3"/>
  <c r="BG417" i="3"/>
  <c r="BO417" i="3"/>
  <c r="BW417" i="3"/>
  <c r="CE417" i="3"/>
  <c r="CL417" i="3"/>
  <c r="CT417" i="3"/>
  <c r="DC417" i="3"/>
  <c r="AO417" i="3"/>
  <c r="BU417" i="3"/>
  <c r="CY417" i="3"/>
  <c r="BE417" i="3"/>
  <c r="AW417" i="3"/>
  <c r="CC417" i="3"/>
  <c r="CK417" i="3"/>
  <c r="BM417" i="3"/>
  <c r="CR417" i="3"/>
  <c r="DA411" i="3"/>
  <c r="AO411" i="3"/>
  <c r="AW411" i="3"/>
  <c r="BE411" i="3"/>
  <c r="BM411" i="3"/>
  <c r="BU411" i="3"/>
  <c r="CC411" i="3"/>
  <c r="CK411" i="3"/>
  <c r="CR411" i="3"/>
  <c r="CY411" i="3"/>
  <c r="AQ411" i="3"/>
  <c r="AY411" i="3"/>
  <c r="BG411" i="3"/>
  <c r="BO411" i="3"/>
  <c r="BW411" i="3"/>
  <c r="CE411" i="3"/>
  <c r="CL411" i="3"/>
  <c r="CT411" i="3"/>
  <c r="DC411" i="3"/>
  <c r="AM411" i="3"/>
  <c r="AU411" i="3"/>
  <c r="BC411" i="3"/>
  <c r="BK411" i="3"/>
  <c r="BS411" i="3"/>
  <c r="CA411" i="3"/>
  <c r="CI411" i="3"/>
  <c r="CP411" i="3"/>
  <c r="CX411" i="3"/>
  <c r="DG411" i="3"/>
  <c r="BQ411" i="3"/>
  <c r="CV411" i="3"/>
  <c r="CG411" i="3"/>
  <c r="AS411" i="3"/>
  <c r="BY411" i="3"/>
  <c r="DE411" i="3"/>
  <c r="BI411" i="3"/>
  <c r="CN411" i="3"/>
  <c r="BA411" i="3"/>
  <c r="DA409" i="3"/>
  <c r="AS409" i="3"/>
  <c r="BA409" i="3"/>
  <c r="BI409" i="3"/>
  <c r="BQ409" i="3"/>
  <c r="BY409" i="3"/>
  <c r="CG409" i="3"/>
  <c r="CN409" i="3"/>
  <c r="CV409" i="3"/>
  <c r="DE409" i="3"/>
  <c r="AM409" i="3"/>
  <c r="AU409" i="3"/>
  <c r="BC409" i="3"/>
  <c r="BK409" i="3"/>
  <c r="BS409" i="3"/>
  <c r="CA409" i="3"/>
  <c r="CI409" i="3"/>
  <c r="CP409" i="3"/>
  <c r="CX409" i="3"/>
  <c r="DG409" i="3"/>
  <c r="AQ409" i="3"/>
  <c r="AY409" i="3"/>
  <c r="BG409" i="3"/>
  <c r="BO409" i="3"/>
  <c r="BW409" i="3"/>
  <c r="CE409" i="3"/>
  <c r="CL409" i="3"/>
  <c r="CT409" i="3"/>
  <c r="DC409" i="3"/>
  <c r="BE409" i="3"/>
  <c r="CK409" i="3"/>
  <c r="BU409" i="3"/>
  <c r="BM409" i="3"/>
  <c r="CR409" i="3"/>
  <c r="AO409" i="3"/>
  <c r="AW409" i="3"/>
  <c r="CC409" i="3"/>
  <c r="CY409" i="3"/>
  <c r="DA407" i="3"/>
  <c r="AO407" i="3"/>
  <c r="AW407" i="3"/>
  <c r="BE407" i="3"/>
  <c r="BM407" i="3"/>
  <c r="BU407" i="3"/>
  <c r="CC407" i="3"/>
  <c r="CK407" i="3"/>
  <c r="CR407" i="3"/>
  <c r="CY407" i="3"/>
  <c r="AQ407" i="3"/>
  <c r="AY407" i="3"/>
  <c r="BG407" i="3"/>
  <c r="BO407" i="3"/>
  <c r="BW407" i="3"/>
  <c r="CE407" i="3"/>
  <c r="CL407" i="3"/>
  <c r="CT407" i="3"/>
  <c r="DC407" i="3"/>
  <c r="AM407" i="3"/>
  <c r="AU407" i="3"/>
  <c r="BC407" i="3"/>
  <c r="BK407" i="3"/>
  <c r="BS407" i="3"/>
  <c r="CA407" i="3"/>
  <c r="CI407" i="3"/>
  <c r="CP407" i="3"/>
  <c r="CX407" i="3"/>
  <c r="DG407" i="3"/>
  <c r="AS407" i="3"/>
  <c r="BY407" i="3"/>
  <c r="DE407" i="3"/>
  <c r="BA407" i="3"/>
  <c r="CG407" i="3"/>
  <c r="CN407" i="3"/>
  <c r="BQ407" i="3"/>
  <c r="CV407" i="3"/>
  <c r="BI407" i="3"/>
  <c r="DA405" i="3"/>
  <c r="AS405" i="3"/>
  <c r="BA405" i="3"/>
  <c r="BI405" i="3"/>
  <c r="BQ405" i="3"/>
  <c r="BY405" i="3"/>
  <c r="CG405" i="3"/>
  <c r="CN405" i="3"/>
  <c r="CV405" i="3"/>
  <c r="DE405" i="3"/>
  <c r="AM405" i="3"/>
  <c r="AU405" i="3"/>
  <c r="BC405" i="3"/>
  <c r="BK405" i="3"/>
  <c r="BS405" i="3"/>
  <c r="CA405" i="3"/>
  <c r="CI405" i="3"/>
  <c r="CP405" i="3"/>
  <c r="CX405" i="3"/>
  <c r="DG405" i="3"/>
  <c r="AQ405" i="3"/>
  <c r="AY405" i="3"/>
  <c r="BG405" i="3"/>
  <c r="BO405" i="3"/>
  <c r="BW405" i="3"/>
  <c r="CE405" i="3"/>
  <c r="CL405" i="3"/>
  <c r="CT405" i="3"/>
  <c r="DC405" i="3"/>
  <c r="BM405" i="3"/>
  <c r="CR405" i="3"/>
  <c r="AW405" i="3"/>
  <c r="AO405" i="3"/>
  <c r="BU405" i="3"/>
  <c r="CY405" i="3"/>
  <c r="CC405" i="3"/>
  <c r="BE405" i="3"/>
  <c r="CK405" i="3"/>
  <c r="DA399" i="3"/>
  <c r="AO399" i="3"/>
  <c r="AW399" i="3"/>
  <c r="BE399" i="3"/>
  <c r="BM399" i="3"/>
  <c r="BU399" i="3"/>
  <c r="CC399" i="3"/>
  <c r="CK399" i="3"/>
  <c r="CR399" i="3"/>
  <c r="CY399" i="3"/>
  <c r="AQ399" i="3"/>
  <c r="AY399" i="3"/>
  <c r="BG399" i="3"/>
  <c r="BO399" i="3"/>
  <c r="BW399" i="3"/>
  <c r="CE399" i="3"/>
  <c r="CL399" i="3"/>
  <c r="CT399" i="3"/>
  <c r="DC399" i="3"/>
  <c r="AM399" i="3"/>
  <c r="AU399" i="3"/>
  <c r="BC399" i="3"/>
  <c r="BK399" i="3"/>
  <c r="BS399" i="3"/>
  <c r="CA399" i="3"/>
  <c r="CI399" i="3"/>
  <c r="CP399" i="3"/>
  <c r="CX399" i="3"/>
  <c r="DG399" i="3"/>
  <c r="BI399" i="3"/>
  <c r="CN399" i="3"/>
  <c r="BY399" i="3"/>
  <c r="BQ399" i="3"/>
  <c r="CV399" i="3"/>
  <c r="AS399" i="3"/>
  <c r="BA399" i="3"/>
  <c r="CG399" i="3"/>
  <c r="DE399" i="3"/>
  <c r="DA397" i="3"/>
  <c r="AO397" i="3"/>
  <c r="AW397" i="3"/>
  <c r="BE397" i="3"/>
  <c r="BM397" i="3"/>
  <c r="BU397" i="3"/>
  <c r="CC397" i="3"/>
  <c r="CK397" i="3"/>
  <c r="CR397" i="3"/>
  <c r="AQ397" i="3"/>
  <c r="AY397" i="3"/>
  <c r="BG397" i="3"/>
  <c r="BO397" i="3"/>
  <c r="BW397" i="3"/>
  <c r="CE397" i="3"/>
  <c r="CL397" i="3"/>
  <c r="CT397" i="3"/>
  <c r="DC397" i="3"/>
  <c r="AU397" i="3"/>
  <c r="BK397" i="3"/>
  <c r="CA397" i="3"/>
  <c r="CP397" i="3"/>
  <c r="DE397" i="3"/>
  <c r="BA397" i="3"/>
  <c r="BQ397" i="3"/>
  <c r="CG397" i="3"/>
  <c r="CV397" i="3"/>
  <c r="DG397" i="3"/>
  <c r="AS397" i="3"/>
  <c r="BI397" i="3"/>
  <c r="BY397" i="3"/>
  <c r="CN397" i="3"/>
  <c r="CY397" i="3"/>
  <c r="BC397" i="3"/>
  <c r="CI397" i="3"/>
  <c r="BS397" i="3"/>
  <c r="AM397" i="3"/>
  <c r="CX397" i="3"/>
  <c r="DA387" i="3"/>
  <c r="AS387" i="3"/>
  <c r="BA387" i="3"/>
  <c r="BI387" i="3"/>
  <c r="BQ387" i="3"/>
  <c r="BY387" i="3"/>
  <c r="CG387" i="3"/>
  <c r="CN387" i="3"/>
  <c r="CV387" i="3"/>
  <c r="DE387" i="3"/>
  <c r="AM387" i="3"/>
  <c r="AU387" i="3"/>
  <c r="BC387" i="3"/>
  <c r="BK387" i="3"/>
  <c r="BS387" i="3"/>
  <c r="CA387" i="3"/>
  <c r="CI387" i="3"/>
  <c r="CP387" i="3"/>
  <c r="CX387" i="3"/>
  <c r="DG387" i="3"/>
  <c r="AQ387" i="3"/>
  <c r="AY387" i="3"/>
  <c r="BG387" i="3"/>
  <c r="BO387" i="3"/>
  <c r="BW387" i="3"/>
  <c r="CE387" i="3"/>
  <c r="CL387" i="3"/>
  <c r="CT387" i="3"/>
  <c r="DC387" i="3"/>
  <c r="AW387" i="3"/>
  <c r="CC387" i="3"/>
  <c r="BE387" i="3"/>
  <c r="CK387" i="3"/>
  <c r="AO387" i="3"/>
  <c r="BU387" i="3"/>
  <c r="CY387" i="3"/>
  <c r="BM387" i="3"/>
  <c r="CR387" i="3"/>
  <c r="DA375" i="3"/>
  <c r="AS375" i="3"/>
  <c r="BA375" i="3"/>
  <c r="BI375" i="3"/>
  <c r="BQ375" i="3"/>
  <c r="BY375" i="3"/>
  <c r="CG375" i="3"/>
  <c r="CN375" i="3"/>
  <c r="CV375" i="3"/>
  <c r="DE375" i="3"/>
  <c r="AM375" i="3"/>
  <c r="AU375" i="3"/>
  <c r="BC375" i="3"/>
  <c r="BK375" i="3"/>
  <c r="BS375" i="3"/>
  <c r="CA375" i="3"/>
  <c r="CI375" i="3"/>
  <c r="CP375" i="3"/>
  <c r="CX375" i="3"/>
  <c r="DG375" i="3"/>
  <c r="AQ375" i="3"/>
  <c r="AY375" i="3"/>
  <c r="BG375" i="3"/>
  <c r="BO375" i="3"/>
  <c r="BW375" i="3"/>
  <c r="CE375" i="3"/>
  <c r="CL375" i="3"/>
  <c r="CT375" i="3"/>
  <c r="DC375" i="3"/>
  <c r="AO375" i="3"/>
  <c r="BU375" i="3"/>
  <c r="CY375" i="3"/>
  <c r="AW375" i="3"/>
  <c r="CC375" i="3"/>
  <c r="BM375" i="3"/>
  <c r="CR375" i="3"/>
  <c r="BE375" i="3"/>
  <c r="CK375" i="3"/>
  <c r="DA371" i="3"/>
  <c r="AS371" i="3"/>
  <c r="BA371" i="3"/>
  <c r="BI371" i="3"/>
  <c r="BQ371" i="3"/>
  <c r="BY371" i="3"/>
  <c r="CG371" i="3"/>
  <c r="CN371" i="3"/>
  <c r="CV371" i="3"/>
  <c r="DE371" i="3"/>
  <c r="AM371" i="3"/>
  <c r="AU371" i="3"/>
  <c r="BC371" i="3"/>
  <c r="BK371" i="3"/>
  <c r="BS371" i="3"/>
  <c r="CA371" i="3"/>
  <c r="CI371" i="3"/>
  <c r="CP371" i="3"/>
  <c r="CX371" i="3"/>
  <c r="DG371" i="3"/>
  <c r="AQ371" i="3"/>
  <c r="AY371" i="3"/>
  <c r="BG371" i="3"/>
  <c r="BO371" i="3"/>
  <c r="BW371" i="3"/>
  <c r="CE371" i="3"/>
  <c r="CL371" i="3"/>
  <c r="CT371" i="3"/>
  <c r="DC371" i="3"/>
  <c r="AW371" i="3"/>
  <c r="CC371" i="3"/>
  <c r="BE371" i="3"/>
  <c r="CK371" i="3"/>
  <c r="AO371" i="3"/>
  <c r="BU371" i="3"/>
  <c r="CY371" i="3"/>
  <c r="CR371" i="3"/>
  <c r="BM371" i="3"/>
  <c r="DA363" i="3"/>
  <c r="AS363" i="3"/>
  <c r="BA363" i="3"/>
  <c r="BI363" i="3"/>
  <c r="BQ363" i="3"/>
  <c r="BY363" i="3"/>
  <c r="CG363" i="3"/>
  <c r="CN363" i="3"/>
  <c r="CV363" i="3"/>
  <c r="DE363" i="3"/>
  <c r="AM363" i="3"/>
  <c r="AU363" i="3"/>
  <c r="BC363" i="3"/>
  <c r="BK363" i="3"/>
  <c r="BS363" i="3"/>
  <c r="CA363" i="3"/>
  <c r="CI363" i="3"/>
  <c r="CP363" i="3"/>
  <c r="CX363" i="3"/>
  <c r="DG363" i="3"/>
  <c r="AQ363" i="3"/>
  <c r="AY363" i="3"/>
  <c r="BG363" i="3"/>
  <c r="BO363" i="3"/>
  <c r="BW363" i="3"/>
  <c r="CE363" i="3"/>
  <c r="CL363" i="3"/>
  <c r="CT363" i="3"/>
  <c r="DC363" i="3"/>
  <c r="BM363" i="3"/>
  <c r="CR363" i="3"/>
  <c r="AO363" i="3"/>
  <c r="BU363" i="3"/>
  <c r="CY363" i="3"/>
  <c r="BE363" i="3"/>
  <c r="CK363" i="3"/>
  <c r="CC363" i="3"/>
  <c r="AW363" i="3"/>
  <c r="DA361" i="3"/>
  <c r="AO361" i="3"/>
  <c r="AW361" i="3"/>
  <c r="BE361" i="3"/>
  <c r="BM361" i="3"/>
  <c r="BU361" i="3"/>
  <c r="CC361" i="3"/>
  <c r="CK361" i="3"/>
  <c r="CR361" i="3"/>
  <c r="CY361" i="3"/>
  <c r="AQ361" i="3"/>
  <c r="AY361" i="3"/>
  <c r="BG361" i="3"/>
  <c r="BO361" i="3"/>
  <c r="BW361" i="3"/>
  <c r="CE361" i="3"/>
  <c r="CL361" i="3"/>
  <c r="CT361" i="3"/>
  <c r="DC361" i="3"/>
  <c r="AM361" i="3"/>
  <c r="AU361" i="3"/>
  <c r="BC361" i="3"/>
  <c r="BK361" i="3"/>
  <c r="BS361" i="3"/>
  <c r="CA361" i="3"/>
  <c r="CI361" i="3"/>
  <c r="CP361" i="3"/>
  <c r="CX361" i="3"/>
  <c r="DG361" i="3"/>
  <c r="BA361" i="3"/>
  <c r="CG361" i="3"/>
  <c r="BI361" i="3"/>
  <c r="CN361" i="3"/>
  <c r="AS361" i="3"/>
  <c r="BY361" i="3"/>
  <c r="DE361" i="3"/>
  <c r="CV361" i="3"/>
  <c r="BQ361" i="3"/>
  <c r="DA353" i="3"/>
  <c r="AO353" i="3"/>
  <c r="AW353" i="3"/>
  <c r="BE353" i="3"/>
  <c r="BM353" i="3"/>
  <c r="BU353" i="3"/>
  <c r="CC353" i="3"/>
  <c r="CK353" i="3"/>
  <c r="CR353" i="3"/>
  <c r="CY353" i="3"/>
  <c r="AQ353" i="3"/>
  <c r="AY353" i="3"/>
  <c r="BG353" i="3"/>
  <c r="BO353" i="3"/>
  <c r="BW353" i="3"/>
  <c r="CE353" i="3"/>
  <c r="CL353" i="3"/>
  <c r="CT353" i="3"/>
  <c r="DC353" i="3"/>
  <c r="AM353" i="3"/>
  <c r="AU353" i="3"/>
  <c r="BC353" i="3"/>
  <c r="BK353" i="3"/>
  <c r="BS353" i="3"/>
  <c r="CA353" i="3"/>
  <c r="CI353" i="3"/>
  <c r="CP353" i="3"/>
  <c r="CX353" i="3"/>
  <c r="DG353" i="3"/>
  <c r="BQ353" i="3"/>
  <c r="CV353" i="3"/>
  <c r="AS353" i="3"/>
  <c r="BY353" i="3"/>
  <c r="DE353" i="3"/>
  <c r="BI353" i="3"/>
  <c r="CN353" i="3"/>
  <c r="BA353" i="3"/>
  <c r="CG353" i="3"/>
  <c r="DA347" i="3"/>
  <c r="AS347" i="3"/>
  <c r="BA347" i="3"/>
  <c r="BI347" i="3"/>
  <c r="BQ347" i="3"/>
  <c r="BY347" i="3"/>
  <c r="CG347" i="3"/>
  <c r="CN347" i="3"/>
  <c r="CV347" i="3"/>
  <c r="DE347" i="3"/>
  <c r="AM347" i="3"/>
  <c r="AU347" i="3"/>
  <c r="BC347" i="3"/>
  <c r="BK347" i="3"/>
  <c r="BS347" i="3"/>
  <c r="CA347" i="3"/>
  <c r="CI347" i="3"/>
  <c r="CP347" i="3"/>
  <c r="CX347" i="3"/>
  <c r="DG347" i="3"/>
  <c r="AQ347" i="3"/>
  <c r="AY347" i="3"/>
  <c r="BG347" i="3"/>
  <c r="BO347" i="3"/>
  <c r="BW347" i="3"/>
  <c r="CE347" i="3"/>
  <c r="CL347" i="3"/>
  <c r="CT347" i="3"/>
  <c r="DC347" i="3"/>
  <c r="BM347" i="3"/>
  <c r="CR347" i="3"/>
  <c r="AO347" i="3"/>
  <c r="BU347" i="3"/>
  <c r="CY347" i="3"/>
  <c r="BE347" i="3"/>
  <c r="CK347" i="3"/>
  <c r="AW347" i="3"/>
  <c r="CC347" i="3"/>
  <c r="DA345" i="3"/>
  <c r="AO345" i="3"/>
  <c r="AW345" i="3"/>
  <c r="BE345" i="3"/>
  <c r="BM345" i="3"/>
  <c r="BU345" i="3"/>
  <c r="CC345" i="3"/>
  <c r="CK345" i="3"/>
  <c r="CR345" i="3"/>
  <c r="CY345" i="3"/>
  <c r="AQ345" i="3"/>
  <c r="AY345" i="3"/>
  <c r="BG345" i="3"/>
  <c r="BO345" i="3"/>
  <c r="BW345" i="3"/>
  <c r="CE345" i="3"/>
  <c r="CL345" i="3"/>
  <c r="CT345" i="3"/>
  <c r="DC345" i="3"/>
  <c r="AM345" i="3"/>
  <c r="AU345" i="3"/>
  <c r="BC345" i="3"/>
  <c r="BK345" i="3"/>
  <c r="BS345" i="3"/>
  <c r="CA345" i="3"/>
  <c r="CI345" i="3"/>
  <c r="CP345" i="3"/>
  <c r="CX345" i="3"/>
  <c r="DG345" i="3"/>
  <c r="BA345" i="3"/>
  <c r="CG345" i="3"/>
  <c r="BI345" i="3"/>
  <c r="CN345" i="3"/>
  <c r="AS345" i="3"/>
  <c r="BY345" i="3"/>
  <c r="DE345" i="3"/>
  <c r="CV345" i="3"/>
  <c r="BQ345" i="3"/>
  <c r="DA335" i="3"/>
  <c r="AS335" i="3"/>
  <c r="BA335" i="3"/>
  <c r="BI335" i="3"/>
  <c r="BQ335" i="3"/>
  <c r="BY335" i="3"/>
  <c r="CG335" i="3"/>
  <c r="CN335" i="3"/>
  <c r="CV335" i="3"/>
  <c r="DE335" i="3"/>
  <c r="AM335" i="3"/>
  <c r="AU335" i="3"/>
  <c r="BC335" i="3"/>
  <c r="BK335" i="3"/>
  <c r="BS335" i="3"/>
  <c r="CA335" i="3"/>
  <c r="CI335" i="3"/>
  <c r="CP335" i="3"/>
  <c r="CX335" i="3"/>
  <c r="DG335" i="3"/>
  <c r="AQ335" i="3"/>
  <c r="AY335" i="3"/>
  <c r="BG335" i="3"/>
  <c r="BO335" i="3"/>
  <c r="BW335" i="3"/>
  <c r="CE335" i="3"/>
  <c r="CL335" i="3"/>
  <c r="CT335" i="3"/>
  <c r="DC335" i="3"/>
  <c r="BE335" i="3"/>
  <c r="CK335" i="3"/>
  <c r="BM335" i="3"/>
  <c r="CR335" i="3"/>
  <c r="AW335" i="3"/>
  <c r="CC335" i="3"/>
  <c r="CY335" i="3"/>
  <c r="BU335" i="3"/>
  <c r="AO335" i="3"/>
  <c r="DA325" i="3"/>
  <c r="AO325" i="3"/>
  <c r="AW325" i="3"/>
  <c r="BE325" i="3"/>
  <c r="BM325" i="3"/>
  <c r="BU325" i="3"/>
  <c r="CC325" i="3"/>
  <c r="CK325" i="3"/>
  <c r="CR325" i="3"/>
  <c r="CY325" i="3"/>
  <c r="AQ325" i="3"/>
  <c r="AY325" i="3"/>
  <c r="BG325" i="3"/>
  <c r="BO325" i="3"/>
  <c r="BW325" i="3"/>
  <c r="CE325" i="3"/>
  <c r="CL325" i="3"/>
  <c r="CT325" i="3"/>
  <c r="DC325" i="3"/>
  <c r="AM325" i="3"/>
  <c r="AU325" i="3"/>
  <c r="BC325" i="3"/>
  <c r="BK325" i="3"/>
  <c r="BS325" i="3"/>
  <c r="CA325" i="3"/>
  <c r="CI325" i="3"/>
  <c r="CP325" i="3"/>
  <c r="CX325" i="3"/>
  <c r="DG325" i="3"/>
  <c r="BI325" i="3"/>
  <c r="CN325" i="3"/>
  <c r="BQ325" i="3"/>
  <c r="CV325" i="3"/>
  <c r="BA325" i="3"/>
  <c r="CG325" i="3"/>
  <c r="BY325" i="3"/>
  <c r="DE325" i="3"/>
  <c r="AS325" i="3"/>
  <c r="DA321" i="3"/>
  <c r="AO321" i="3"/>
  <c r="AW321" i="3"/>
  <c r="BE321" i="3"/>
  <c r="BM321" i="3"/>
  <c r="BU321" i="3"/>
  <c r="CC321" i="3"/>
  <c r="CK321" i="3"/>
  <c r="CR321" i="3"/>
  <c r="CY321" i="3"/>
  <c r="AQ321" i="3"/>
  <c r="AY321" i="3"/>
  <c r="BG321" i="3"/>
  <c r="BO321" i="3"/>
  <c r="BW321" i="3"/>
  <c r="CE321" i="3"/>
  <c r="CL321" i="3"/>
  <c r="CT321" i="3"/>
  <c r="DC321" i="3"/>
  <c r="AM321" i="3"/>
  <c r="AU321" i="3"/>
  <c r="BC321" i="3"/>
  <c r="BK321" i="3"/>
  <c r="BS321" i="3"/>
  <c r="CA321" i="3"/>
  <c r="CI321" i="3"/>
  <c r="CP321" i="3"/>
  <c r="CX321" i="3"/>
  <c r="DG321" i="3"/>
  <c r="BQ321" i="3"/>
  <c r="CV321" i="3"/>
  <c r="AS321" i="3"/>
  <c r="BY321" i="3"/>
  <c r="DE321" i="3"/>
  <c r="BI321" i="3"/>
  <c r="CN321" i="3"/>
  <c r="BA321" i="3"/>
  <c r="CG321" i="3"/>
  <c r="DA312" i="3"/>
  <c r="AQ312" i="3"/>
  <c r="AY312" i="3"/>
  <c r="BG312" i="3"/>
  <c r="BO312" i="3"/>
  <c r="BW312" i="3"/>
  <c r="CE312" i="3"/>
  <c r="CL312" i="3"/>
  <c r="CT312" i="3"/>
  <c r="DC312" i="3"/>
  <c r="AS312" i="3"/>
  <c r="BA312" i="3"/>
  <c r="BI312" i="3"/>
  <c r="BQ312" i="3"/>
  <c r="BY312" i="3"/>
  <c r="CG312" i="3"/>
  <c r="CN312" i="3"/>
  <c r="CV312" i="3"/>
  <c r="DE312" i="3"/>
  <c r="AO312" i="3"/>
  <c r="AW312" i="3"/>
  <c r="BE312" i="3"/>
  <c r="BM312" i="3"/>
  <c r="BU312" i="3"/>
  <c r="CC312" i="3"/>
  <c r="CK312" i="3"/>
  <c r="CR312" i="3"/>
  <c r="CY312" i="3"/>
  <c r="BK312" i="3"/>
  <c r="CP312" i="3"/>
  <c r="AM312" i="3"/>
  <c r="BS312" i="3"/>
  <c r="CX312" i="3"/>
  <c r="BC312" i="3"/>
  <c r="CI312" i="3"/>
  <c r="DG312" i="3"/>
  <c r="AU312" i="3"/>
  <c r="CA312" i="3"/>
  <c r="DA302" i="3"/>
  <c r="AM302" i="3"/>
  <c r="AU302" i="3"/>
  <c r="BC302" i="3"/>
  <c r="BK302" i="3"/>
  <c r="BS302" i="3"/>
  <c r="CA302" i="3"/>
  <c r="CI302" i="3"/>
  <c r="CP302" i="3"/>
  <c r="CX302" i="3"/>
  <c r="DG302" i="3"/>
  <c r="AO302" i="3"/>
  <c r="AW302" i="3"/>
  <c r="BE302" i="3"/>
  <c r="BM302" i="3"/>
  <c r="BU302" i="3"/>
  <c r="CC302" i="3"/>
  <c r="CK302" i="3"/>
  <c r="CR302" i="3"/>
  <c r="CY302" i="3"/>
  <c r="AS302" i="3"/>
  <c r="BA302" i="3"/>
  <c r="BI302" i="3"/>
  <c r="BQ302" i="3"/>
  <c r="BY302" i="3"/>
  <c r="CG302" i="3"/>
  <c r="CN302" i="3"/>
  <c r="CV302" i="3"/>
  <c r="DE302" i="3"/>
  <c r="BO302" i="3"/>
  <c r="CT302" i="3"/>
  <c r="AQ302" i="3"/>
  <c r="BW302" i="3"/>
  <c r="DC302" i="3"/>
  <c r="BG302" i="3"/>
  <c r="CL302" i="3"/>
  <c r="CE302" i="3"/>
  <c r="AY302" i="3"/>
  <c r="DA300" i="3"/>
  <c r="AQ300" i="3"/>
  <c r="AY300" i="3"/>
  <c r="BG300" i="3"/>
  <c r="BO300" i="3"/>
  <c r="BW300" i="3"/>
  <c r="CE300" i="3"/>
  <c r="CL300" i="3"/>
  <c r="CT300" i="3"/>
  <c r="DC300" i="3"/>
  <c r="AS300" i="3"/>
  <c r="BA300" i="3"/>
  <c r="BI300" i="3"/>
  <c r="BQ300" i="3"/>
  <c r="BY300" i="3"/>
  <c r="CG300" i="3"/>
  <c r="CN300" i="3"/>
  <c r="CV300" i="3"/>
  <c r="DE300" i="3"/>
  <c r="AO300" i="3"/>
  <c r="AW300" i="3"/>
  <c r="BE300" i="3"/>
  <c r="BM300" i="3"/>
  <c r="BU300" i="3"/>
  <c r="CC300" i="3"/>
  <c r="CK300" i="3"/>
  <c r="CR300" i="3"/>
  <c r="CY300" i="3"/>
  <c r="BC300" i="3"/>
  <c r="CI300" i="3"/>
  <c r="BK300" i="3"/>
  <c r="CP300" i="3"/>
  <c r="AU300" i="3"/>
  <c r="CA300" i="3"/>
  <c r="DG300" i="3"/>
  <c r="CX300" i="3"/>
  <c r="AM300" i="3"/>
  <c r="BS300" i="3"/>
  <c r="DA298" i="3"/>
  <c r="AM298" i="3"/>
  <c r="AU298" i="3"/>
  <c r="BC298" i="3"/>
  <c r="BK298" i="3"/>
  <c r="BS298" i="3"/>
  <c r="CA298" i="3"/>
  <c r="CI298" i="3"/>
  <c r="CP298" i="3"/>
  <c r="CX298" i="3"/>
  <c r="DG298" i="3"/>
  <c r="AO298" i="3"/>
  <c r="AW298" i="3"/>
  <c r="BE298" i="3"/>
  <c r="BM298" i="3"/>
  <c r="BU298" i="3"/>
  <c r="CC298" i="3"/>
  <c r="CK298" i="3"/>
  <c r="CR298" i="3"/>
  <c r="CY298" i="3"/>
  <c r="AS298" i="3"/>
  <c r="BA298" i="3"/>
  <c r="BI298" i="3"/>
  <c r="BQ298" i="3"/>
  <c r="BY298" i="3"/>
  <c r="CG298" i="3"/>
  <c r="CN298" i="3"/>
  <c r="CV298" i="3"/>
  <c r="DE298" i="3"/>
  <c r="AQ298" i="3"/>
  <c r="BW298" i="3"/>
  <c r="DC298" i="3"/>
  <c r="AY298" i="3"/>
  <c r="CE298" i="3"/>
  <c r="BO298" i="3"/>
  <c r="CT298" i="3"/>
  <c r="BG298" i="3"/>
  <c r="CL298" i="3"/>
  <c r="DA290" i="3"/>
  <c r="AM290" i="3"/>
  <c r="AU290" i="3"/>
  <c r="BC290" i="3"/>
  <c r="BK290" i="3"/>
  <c r="BS290" i="3"/>
  <c r="CA290" i="3"/>
  <c r="CI290" i="3"/>
  <c r="CP290" i="3"/>
  <c r="CX290" i="3"/>
  <c r="DG290" i="3"/>
  <c r="AO290" i="3"/>
  <c r="AW290" i="3"/>
  <c r="BE290" i="3"/>
  <c r="BM290" i="3"/>
  <c r="BU290" i="3"/>
  <c r="CC290" i="3"/>
  <c r="CK290" i="3"/>
  <c r="CR290" i="3"/>
  <c r="CY290" i="3"/>
  <c r="AS290" i="3"/>
  <c r="BA290" i="3"/>
  <c r="BI290" i="3"/>
  <c r="BQ290" i="3"/>
  <c r="BY290" i="3"/>
  <c r="CG290" i="3"/>
  <c r="CN290" i="3"/>
  <c r="CV290" i="3"/>
  <c r="DE290" i="3"/>
  <c r="BG290" i="3"/>
  <c r="CL290" i="3"/>
  <c r="BO290" i="3"/>
  <c r="CT290" i="3"/>
  <c r="AY290" i="3"/>
  <c r="CE290" i="3"/>
  <c r="BW290" i="3"/>
  <c r="DC290" i="3"/>
  <c r="AQ290" i="3"/>
  <c r="DA282" i="3"/>
  <c r="AM282" i="3"/>
  <c r="AU282" i="3"/>
  <c r="BC282" i="3"/>
  <c r="BK282" i="3"/>
  <c r="BS282" i="3"/>
  <c r="CA282" i="3"/>
  <c r="CI282" i="3"/>
  <c r="CP282" i="3"/>
  <c r="CX282" i="3"/>
  <c r="DG282" i="3"/>
  <c r="AO282" i="3"/>
  <c r="AW282" i="3"/>
  <c r="BE282" i="3"/>
  <c r="BM282" i="3"/>
  <c r="BU282" i="3"/>
  <c r="CC282" i="3"/>
  <c r="CK282" i="3"/>
  <c r="CR282" i="3"/>
  <c r="CY282" i="3"/>
  <c r="AS282" i="3"/>
  <c r="BA282" i="3"/>
  <c r="BI282" i="3"/>
  <c r="BQ282" i="3"/>
  <c r="BY282" i="3"/>
  <c r="CG282" i="3"/>
  <c r="CN282" i="3"/>
  <c r="CV282" i="3"/>
  <c r="DE282" i="3"/>
  <c r="AQ282" i="3"/>
  <c r="BW282" i="3"/>
  <c r="DC282" i="3"/>
  <c r="AY282" i="3"/>
  <c r="CE282" i="3"/>
  <c r="BO282" i="3"/>
  <c r="CT282" i="3"/>
  <c r="BG282" i="3"/>
  <c r="CL282" i="3"/>
  <c r="DA276" i="3"/>
  <c r="AS276" i="3"/>
  <c r="AO276" i="3"/>
  <c r="AY276" i="3"/>
  <c r="BG276" i="3"/>
  <c r="BO276" i="3"/>
  <c r="BW276" i="3"/>
  <c r="CE276" i="3"/>
  <c r="CL276" i="3"/>
  <c r="CT276" i="3"/>
  <c r="DC276" i="3"/>
  <c r="AQ276" i="3"/>
  <c r="BA276" i="3"/>
  <c r="BI276" i="3"/>
  <c r="BQ276" i="3"/>
  <c r="BY276" i="3"/>
  <c r="CG276" i="3"/>
  <c r="CN276" i="3"/>
  <c r="CV276" i="3"/>
  <c r="DE276" i="3"/>
  <c r="AM276" i="3"/>
  <c r="AW276" i="3"/>
  <c r="BE276" i="3"/>
  <c r="BM276" i="3"/>
  <c r="BU276" i="3"/>
  <c r="CC276" i="3"/>
  <c r="CK276" i="3"/>
  <c r="CR276" i="3"/>
  <c r="CY276" i="3"/>
  <c r="BS276" i="3"/>
  <c r="CX276" i="3"/>
  <c r="AU276" i="3"/>
  <c r="CA276" i="3"/>
  <c r="DG276" i="3"/>
  <c r="BK276" i="3"/>
  <c r="CP276" i="3"/>
  <c r="CI276" i="3"/>
  <c r="BC276" i="3"/>
  <c r="DA272" i="3"/>
  <c r="AS272" i="3"/>
  <c r="BA272" i="3"/>
  <c r="BI272" i="3"/>
  <c r="BQ272" i="3"/>
  <c r="BY272" i="3"/>
  <c r="CG272" i="3"/>
  <c r="CN272" i="3"/>
  <c r="CV272" i="3"/>
  <c r="DE272" i="3"/>
  <c r="AM272" i="3"/>
  <c r="AW272" i="3"/>
  <c r="BG272" i="3"/>
  <c r="BS272" i="3"/>
  <c r="CC272" i="3"/>
  <c r="CL272" i="3"/>
  <c r="CX272" i="3"/>
  <c r="AO272" i="3"/>
  <c r="AY272" i="3"/>
  <c r="BK272" i="3"/>
  <c r="BU272" i="3"/>
  <c r="CE272" i="3"/>
  <c r="CP272" i="3"/>
  <c r="CY272" i="3"/>
  <c r="AU272" i="3"/>
  <c r="BE272" i="3"/>
  <c r="BO272" i="3"/>
  <c r="CA272" i="3"/>
  <c r="CK272" i="3"/>
  <c r="CT272" i="3"/>
  <c r="DG272" i="3"/>
  <c r="BW272" i="3"/>
  <c r="AQ272" i="3"/>
  <c r="CI272" i="3"/>
  <c r="BM272" i="3"/>
  <c r="DC272" i="3"/>
  <c r="BC272" i="3"/>
  <c r="CR272" i="3"/>
  <c r="DA268" i="3"/>
  <c r="AS268" i="3"/>
  <c r="BA268" i="3"/>
  <c r="BI268" i="3"/>
  <c r="BQ268" i="3"/>
  <c r="BY268" i="3"/>
  <c r="CG268" i="3"/>
  <c r="CN268" i="3"/>
  <c r="CV268" i="3"/>
  <c r="DE268" i="3"/>
  <c r="AO268" i="3"/>
  <c r="AW268" i="3"/>
  <c r="BE268" i="3"/>
  <c r="BM268" i="3"/>
  <c r="BU268" i="3"/>
  <c r="CC268" i="3"/>
  <c r="CK268" i="3"/>
  <c r="CR268" i="3"/>
  <c r="CY268" i="3"/>
  <c r="AM268" i="3"/>
  <c r="BC268" i="3"/>
  <c r="BS268" i="3"/>
  <c r="CI268" i="3"/>
  <c r="CX268" i="3"/>
  <c r="AQ268" i="3"/>
  <c r="BG268" i="3"/>
  <c r="BW268" i="3"/>
  <c r="CL268" i="3"/>
  <c r="DC268" i="3"/>
  <c r="AY268" i="3"/>
  <c r="BO268" i="3"/>
  <c r="CE268" i="3"/>
  <c r="CT268" i="3"/>
  <c r="AU268" i="3"/>
  <c r="DG268" i="3"/>
  <c r="BK268" i="3"/>
  <c r="CP268" i="3"/>
  <c r="CA268" i="3"/>
  <c r="DA266" i="3"/>
  <c r="AO266" i="3"/>
  <c r="AW266" i="3"/>
  <c r="BE266" i="3"/>
  <c r="BM266" i="3"/>
  <c r="BU266" i="3"/>
  <c r="CC266" i="3"/>
  <c r="CK266" i="3"/>
  <c r="CR266" i="3"/>
  <c r="CY266" i="3"/>
  <c r="AS266" i="3"/>
  <c r="BA266" i="3"/>
  <c r="BI266" i="3"/>
  <c r="BQ266" i="3"/>
  <c r="BY266" i="3"/>
  <c r="CG266" i="3"/>
  <c r="CN266" i="3"/>
  <c r="CV266" i="3"/>
  <c r="DE266" i="3"/>
  <c r="AQ266" i="3"/>
  <c r="BG266" i="3"/>
  <c r="BW266" i="3"/>
  <c r="CL266" i="3"/>
  <c r="DC266" i="3"/>
  <c r="AU266" i="3"/>
  <c r="BK266" i="3"/>
  <c r="CA266" i="3"/>
  <c r="CP266" i="3"/>
  <c r="DG266" i="3"/>
  <c r="AM266" i="3"/>
  <c r="BC266" i="3"/>
  <c r="BS266" i="3"/>
  <c r="CI266" i="3"/>
  <c r="CX266" i="3"/>
  <c r="BO266" i="3"/>
  <c r="CE266" i="3"/>
  <c r="AY266" i="3"/>
  <c r="CT266" i="3"/>
  <c r="DA255" i="3"/>
  <c r="AM255" i="3"/>
  <c r="AU255" i="3"/>
  <c r="BC255" i="3"/>
  <c r="BK255" i="3"/>
  <c r="BS255" i="3"/>
  <c r="CA255" i="3"/>
  <c r="CI255" i="3"/>
  <c r="CP255" i="3"/>
  <c r="CX255" i="3"/>
  <c r="DG255" i="3"/>
  <c r="AQ255" i="3"/>
  <c r="AY255" i="3"/>
  <c r="BG255" i="3"/>
  <c r="BO255" i="3"/>
  <c r="BW255" i="3"/>
  <c r="CE255" i="3"/>
  <c r="CL255" i="3"/>
  <c r="CT255" i="3"/>
  <c r="DC255" i="3"/>
  <c r="BA255" i="3"/>
  <c r="BQ255" i="3"/>
  <c r="CG255" i="3"/>
  <c r="CV255" i="3"/>
  <c r="AO255" i="3"/>
  <c r="BE255" i="3"/>
  <c r="BU255" i="3"/>
  <c r="CK255" i="3"/>
  <c r="CY255" i="3"/>
  <c r="AW255" i="3"/>
  <c r="BM255" i="3"/>
  <c r="CC255" i="3"/>
  <c r="CR255" i="3"/>
  <c r="BI255" i="3"/>
  <c r="BY255" i="3"/>
  <c r="AS255" i="3"/>
  <c r="DE255" i="3"/>
  <c r="CN255" i="3"/>
  <c r="DA253" i="3"/>
  <c r="AQ253" i="3"/>
  <c r="AY253" i="3"/>
  <c r="BG253" i="3"/>
  <c r="BO253" i="3"/>
  <c r="BW253" i="3"/>
  <c r="CE253" i="3"/>
  <c r="CL253" i="3"/>
  <c r="CT253" i="3"/>
  <c r="DC253" i="3"/>
  <c r="AM253" i="3"/>
  <c r="AU253" i="3"/>
  <c r="BC253" i="3"/>
  <c r="BK253" i="3"/>
  <c r="BS253" i="3"/>
  <c r="CA253" i="3"/>
  <c r="CI253" i="3"/>
  <c r="CP253" i="3"/>
  <c r="CX253" i="3"/>
  <c r="DG253" i="3"/>
  <c r="AO253" i="3"/>
  <c r="BE253" i="3"/>
  <c r="BU253" i="3"/>
  <c r="CK253" i="3"/>
  <c r="CY253" i="3"/>
  <c r="AS253" i="3"/>
  <c r="BI253" i="3"/>
  <c r="BY253" i="3"/>
  <c r="CN253" i="3"/>
  <c r="DE253" i="3"/>
  <c r="BA253" i="3"/>
  <c r="BQ253" i="3"/>
  <c r="CG253" i="3"/>
  <c r="CV253" i="3"/>
  <c r="CC253" i="3"/>
  <c r="CR253" i="3"/>
  <c r="BM253" i="3"/>
  <c r="AW253" i="3"/>
  <c r="DA251" i="3"/>
  <c r="AM251" i="3"/>
  <c r="AU251" i="3"/>
  <c r="BC251" i="3"/>
  <c r="BK251" i="3"/>
  <c r="BS251" i="3"/>
  <c r="CA251" i="3"/>
  <c r="CI251" i="3"/>
  <c r="CP251" i="3"/>
  <c r="CX251" i="3"/>
  <c r="DG251" i="3"/>
  <c r="AQ251" i="3"/>
  <c r="AY251" i="3"/>
  <c r="BG251" i="3"/>
  <c r="BO251" i="3"/>
  <c r="BW251" i="3"/>
  <c r="CE251" i="3"/>
  <c r="CL251" i="3"/>
  <c r="CT251" i="3"/>
  <c r="DC251" i="3"/>
  <c r="AS251" i="3"/>
  <c r="BI251" i="3"/>
  <c r="BY251" i="3"/>
  <c r="CN251" i="3"/>
  <c r="DE251" i="3"/>
  <c r="AW251" i="3"/>
  <c r="BM251" i="3"/>
  <c r="CC251" i="3"/>
  <c r="CR251" i="3"/>
  <c r="AO251" i="3"/>
  <c r="BE251" i="3"/>
  <c r="BU251" i="3"/>
  <c r="CK251" i="3"/>
  <c r="CY251" i="3"/>
  <c r="CV251" i="3"/>
  <c r="BA251" i="3"/>
  <c r="CG251" i="3"/>
  <c r="BQ251" i="3"/>
  <c r="DA239" i="3"/>
  <c r="AS239" i="3"/>
  <c r="BA239" i="3"/>
  <c r="BI239" i="3"/>
  <c r="BQ239" i="3"/>
  <c r="BY239" i="3"/>
  <c r="CG239" i="3"/>
  <c r="CN239" i="3"/>
  <c r="CV239" i="3"/>
  <c r="DE239" i="3"/>
  <c r="AM239" i="3"/>
  <c r="AU239" i="3"/>
  <c r="BC239" i="3"/>
  <c r="BK239" i="3"/>
  <c r="BS239" i="3"/>
  <c r="CA239" i="3"/>
  <c r="CI239" i="3"/>
  <c r="CP239" i="3"/>
  <c r="CX239" i="3"/>
  <c r="DG239" i="3"/>
  <c r="AQ239" i="3"/>
  <c r="AY239" i="3"/>
  <c r="BG239" i="3"/>
  <c r="BO239" i="3"/>
  <c r="BW239" i="3"/>
  <c r="CE239" i="3"/>
  <c r="CL239" i="3"/>
  <c r="CT239" i="3"/>
  <c r="DC239" i="3"/>
  <c r="BE239" i="3"/>
  <c r="CK239" i="3"/>
  <c r="BM239" i="3"/>
  <c r="CR239" i="3"/>
  <c r="AW239" i="3"/>
  <c r="CC239" i="3"/>
  <c r="AO239" i="3"/>
  <c r="BU239" i="3"/>
  <c r="CY239" i="3"/>
  <c r="DA235" i="3"/>
  <c r="AS235" i="3"/>
  <c r="BA235" i="3"/>
  <c r="BI235" i="3"/>
  <c r="BQ235" i="3"/>
  <c r="BY235" i="3"/>
  <c r="CG235" i="3"/>
  <c r="CN235" i="3"/>
  <c r="CV235" i="3"/>
  <c r="DE235" i="3"/>
  <c r="AM235" i="3"/>
  <c r="AU235" i="3"/>
  <c r="BC235" i="3"/>
  <c r="BK235" i="3"/>
  <c r="BS235" i="3"/>
  <c r="CA235" i="3"/>
  <c r="CI235" i="3"/>
  <c r="CP235" i="3"/>
  <c r="CX235" i="3"/>
  <c r="DG235" i="3"/>
  <c r="AQ235" i="3"/>
  <c r="AY235" i="3"/>
  <c r="BG235" i="3"/>
  <c r="BO235" i="3"/>
  <c r="BW235" i="3"/>
  <c r="CE235" i="3"/>
  <c r="CL235" i="3"/>
  <c r="CT235" i="3"/>
  <c r="DC235" i="3"/>
  <c r="BM235" i="3"/>
  <c r="CR235" i="3"/>
  <c r="AO235" i="3"/>
  <c r="BU235" i="3"/>
  <c r="CY235" i="3"/>
  <c r="BE235" i="3"/>
  <c r="CK235" i="3"/>
  <c r="CC235" i="3"/>
  <c r="AW235" i="3"/>
  <c r="DA233" i="3"/>
  <c r="AO233" i="3"/>
  <c r="AW233" i="3"/>
  <c r="BE233" i="3"/>
  <c r="BM233" i="3"/>
  <c r="BU233" i="3"/>
  <c r="CC233" i="3"/>
  <c r="CK233" i="3"/>
  <c r="CR233" i="3"/>
  <c r="CY233" i="3"/>
  <c r="AQ233" i="3"/>
  <c r="AY233" i="3"/>
  <c r="BG233" i="3"/>
  <c r="BO233" i="3"/>
  <c r="BW233" i="3"/>
  <c r="CE233" i="3"/>
  <c r="CL233" i="3"/>
  <c r="CT233" i="3"/>
  <c r="DC233" i="3"/>
  <c r="AM233" i="3"/>
  <c r="AU233" i="3"/>
  <c r="BC233" i="3"/>
  <c r="BK233" i="3"/>
  <c r="BS233" i="3"/>
  <c r="CA233" i="3"/>
  <c r="CI233" i="3"/>
  <c r="CP233" i="3"/>
  <c r="CX233" i="3"/>
  <c r="DG233" i="3"/>
  <c r="BA233" i="3"/>
  <c r="CG233" i="3"/>
  <c r="BI233" i="3"/>
  <c r="CN233" i="3"/>
  <c r="AS233" i="3"/>
  <c r="BY233" i="3"/>
  <c r="DE233" i="3"/>
  <c r="CV233" i="3"/>
  <c r="BQ233" i="3"/>
  <c r="DA229" i="3"/>
  <c r="AO229" i="3"/>
  <c r="AW229" i="3"/>
  <c r="BE229" i="3"/>
  <c r="BM229" i="3"/>
  <c r="BU229" i="3"/>
  <c r="CC229" i="3"/>
  <c r="CK229" i="3"/>
  <c r="CR229" i="3"/>
  <c r="CY229" i="3"/>
  <c r="AQ229" i="3"/>
  <c r="AY229" i="3"/>
  <c r="BG229" i="3"/>
  <c r="BO229" i="3"/>
  <c r="BW229" i="3"/>
  <c r="CE229" i="3"/>
  <c r="CL229" i="3"/>
  <c r="CT229" i="3"/>
  <c r="DC229" i="3"/>
  <c r="AM229" i="3"/>
  <c r="AU229" i="3"/>
  <c r="BC229" i="3"/>
  <c r="BK229" i="3"/>
  <c r="BS229" i="3"/>
  <c r="CA229" i="3"/>
  <c r="CI229" i="3"/>
  <c r="CP229" i="3"/>
  <c r="CX229" i="3"/>
  <c r="DG229" i="3"/>
  <c r="BI229" i="3"/>
  <c r="CN229" i="3"/>
  <c r="BQ229" i="3"/>
  <c r="CV229" i="3"/>
  <c r="BA229" i="3"/>
  <c r="CG229" i="3"/>
  <c r="AS229" i="3"/>
  <c r="DE229" i="3"/>
  <c r="BY229" i="3"/>
  <c r="DA225" i="3"/>
  <c r="AO225" i="3"/>
  <c r="AW225" i="3"/>
  <c r="BE225" i="3"/>
  <c r="BM225" i="3"/>
  <c r="BU225" i="3"/>
  <c r="CC225" i="3"/>
  <c r="CK225" i="3"/>
  <c r="CR225" i="3"/>
  <c r="CY225" i="3"/>
  <c r="AQ225" i="3"/>
  <c r="AY225" i="3"/>
  <c r="BG225" i="3"/>
  <c r="BO225" i="3"/>
  <c r="BW225" i="3"/>
  <c r="CE225" i="3"/>
  <c r="CL225" i="3"/>
  <c r="CT225" i="3"/>
  <c r="DC225" i="3"/>
  <c r="AM225" i="3"/>
  <c r="AU225" i="3"/>
  <c r="BC225" i="3"/>
  <c r="BK225" i="3"/>
  <c r="BS225" i="3"/>
  <c r="CA225" i="3"/>
  <c r="CI225" i="3"/>
  <c r="CP225" i="3"/>
  <c r="CX225" i="3"/>
  <c r="DG225" i="3"/>
  <c r="BQ225" i="3"/>
  <c r="CV225" i="3"/>
  <c r="AS225" i="3"/>
  <c r="BY225" i="3"/>
  <c r="DE225" i="3"/>
  <c r="BI225" i="3"/>
  <c r="CN225" i="3"/>
  <c r="BA225" i="3"/>
  <c r="CG225" i="3"/>
  <c r="DA221" i="3"/>
  <c r="AO221" i="3"/>
  <c r="AW221" i="3"/>
  <c r="BE221" i="3"/>
  <c r="BM221" i="3"/>
  <c r="BU221" i="3"/>
  <c r="CC221" i="3"/>
  <c r="CK221" i="3"/>
  <c r="CR221" i="3"/>
  <c r="CY221" i="3"/>
  <c r="AQ221" i="3"/>
  <c r="AY221" i="3"/>
  <c r="BG221" i="3"/>
  <c r="BO221" i="3"/>
  <c r="BW221" i="3"/>
  <c r="CE221" i="3"/>
  <c r="CL221" i="3"/>
  <c r="CT221" i="3"/>
  <c r="DC221" i="3"/>
  <c r="AM221" i="3"/>
  <c r="AU221" i="3"/>
  <c r="BC221" i="3"/>
  <c r="BK221" i="3"/>
  <c r="BS221" i="3"/>
  <c r="CA221" i="3"/>
  <c r="CI221" i="3"/>
  <c r="CP221" i="3"/>
  <c r="CX221" i="3"/>
  <c r="DG221" i="3"/>
  <c r="AS221" i="3"/>
  <c r="BY221" i="3"/>
  <c r="DE221" i="3"/>
  <c r="BA221" i="3"/>
  <c r="CG221" i="3"/>
  <c r="BQ221" i="3"/>
  <c r="CV221" i="3"/>
  <c r="CN221" i="3"/>
  <c r="BI221" i="3"/>
  <c r="DA215" i="3"/>
  <c r="AS215" i="3"/>
  <c r="BA215" i="3"/>
  <c r="BI215" i="3"/>
  <c r="BQ215" i="3"/>
  <c r="BY215" i="3"/>
  <c r="CG215" i="3"/>
  <c r="CN215" i="3"/>
  <c r="CV215" i="3"/>
  <c r="DE215" i="3"/>
  <c r="AM215" i="3"/>
  <c r="AU215" i="3"/>
  <c r="BC215" i="3"/>
  <c r="BK215" i="3"/>
  <c r="BS215" i="3"/>
  <c r="CA215" i="3"/>
  <c r="CI215" i="3"/>
  <c r="CP215" i="3"/>
  <c r="CX215" i="3"/>
  <c r="DG215" i="3"/>
  <c r="AQ215" i="3"/>
  <c r="AY215" i="3"/>
  <c r="BG215" i="3"/>
  <c r="BO215" i="3"/>
  <c r="BW215" i="3"/>
  <c r="CE215" i="3"/>
  <c r="CL215" i="3"/>
  <c r="CT215" i="3"/>
  <c r="DC215" i="3"/>
  <c r="AO215" i="3"/>
  <c r="BU215" i="3"/>
  <c r="CY215" i="3"/>
  <c r="AW215" i="3"/>
  <c r="CC215" i="3"/>
  <c r="BM215" i="3"/>
  <c r="CR215" i="3"/>
  <c r="BE215" i="3"/>
  <c r="CK215" i="3"/>
  <c r="DA213" i="3"/>
  <c r="AO213" i="3"/>
  <c r="AW213" i="3"/>
  <c r="BE213" i="3"/>
  <c r="BM213" i="3"/>
  <c r="BU213" i="3"/>
  <c r="CC213" i="3"/>
  <c r="CK213" i="3"/>
  <c r="CR213" i="3"/>
  <c r="CY213" i="3"/>
  <c r="AQ213" i="3"/>
  <c r="AY213" i="3"/>
  <c r="BG213" i="3"/>
  <c r="BO213" i="3"/>
  <c r="BW213" i="3"/>
  <c r="CE213" i="3"/>
  <c r="CL213" i="3"/>
  <c r="CT213" i="3"/>
  <c r="DC213" i="3"/>
  <c r="AM213" i="3"/>
  <c r="AU213" i="3"/>
  <c r="BC213" i="3"/>
  <c r="BK213" i="3"/>
  <c r="BS213" i="3"/>
  <c r="CA213" i="3"/>
  <c r="CI213" i="3"/>
  <c r="BA213" i="3"/>
  <c r="CG213" i="3"/>
  <c r="CX213" i="3"/>
  <c r="BI213" i="3"/>
  <c r="CN213" i="3"/>
  <c r="DE213" i="3"/>
  <c r="AS213" i="3"/>
  <c r="BY213" i="3"/>
  <c r="CV213" i="3"/>
  <c r="BQ213" i="3"/>
  <c r="CP213" i="3"/>
  <c r="DG213" i="3"/>
  <c r="DA210" i="3"/>
  <c r="AM210" i="3"/>
  <c r="AU210" i="3"/>
  <c r="BC210" i="3"/>
  <c r="BK210" i="3"/>
  <c r="BS210" i="3"/>
  <c r="CA210" i="3"/>
  <c r="CI210" i="3"/>
  <c r="CP210" i="3"/>
  <c r="CX210" i="3"/>
  <c r="DG210" i="3"/>
  <c r="AO210" i="3"/>
  <c r="AW210" i="3"/>
  <c r="BE210" i="3"/>
  <c r="BM210" i="3"/>
  <c r="BU210" i="3"/>
  <c r="CC210" i="3"/>
  <c r="CK210" i="3"/>
  <c r="CR210" i="3"/>
  <c r="CY210" i="3"/>
  <c r="AS210" i="3"/>
  <c r="BA210" i="3"/>
  <c r="BI210" i="3"/>
  <c r="BQ210" i="3"/>
  <c r="BY210" i="3"/>
  <c r="CG210" i="3"/>
  <c r="CN210" i="3"/>
  <c r="CV210" i="3"/>
  <c r="DE210" i="3"/>
  <c r="AY210" i="3"/>
  <c r="CE210" i="3"/>
  <c r="BG210" i="3"/>
  <c r="CL210" i="3"/>
  <c r="AQ210" i="3"/>
  <c r="BW210" i="3"/>
  <c r="DC210" i="3"/>
  <c r="CT210" i="3"/>
  <c r="BO210" i="3"/>
  <c r="DA206" i="3"/>
  <c r="AM206" i="3"/>
  <c r="AU206" i="3"/>
  <c r="BC206" i="3"/>
  <c r="BK206" i="3"/>
  <c r="BS206" i="3"/>
  <c r="CA206" i="3"/>
  <c r="CI206" i="3"/>
  <c r="CP206" i="3"/>
  <c r="CX206" i="3"/>
  <c r="DG206" i="3"/>
  <c r="AO206" i="3"/>
  <c r="AW206" i="3"/>
  <c r="BE206" i="3"/>
  <c r="BM206" i="3"/>
  <c r="BU206" i="3"/>
  <c r="CC206" i="3"/>
  <c r="CK206" i="3"/>
  <c r="CR206" i="3"/>
  <c r="CY206" i="3"/>
  <c r="AS206" i="3"/>
  <c r="BA206" i="3"/>
  <c r="BI206" i="3"/>
  <c r="BQ206" i="3"/>
  <c r="BY206" i="3"/>
  <c r="CG206" i="3"/>
  <c r="CN206" i="3"/>
  <c r="CV206" i="3"/>
  <c r="DE206" i="3"/>
  <c r="BG206" i="3"/>
  <c r="CL206" i="3"/>
  <c r="BO206" i="3"/>
  <c r="CT206" i="3"/>
  <c r="AY206" i="3"/>
  <c r="CE206" i="3"/>
  <c r="AQ206" i="3"/>
  <c r="BW206" i="3"/>
  <c r="DC206" i="3"/>
  <c r="DA204" i="3"/>
  <c r="AQ204" i="3"/>
  <c r="AY204" i="3"/>
  <c r="BG204" i="3"/>
  <c r="BO204" i="3"/>
  <c r="BW204" i="3"/>
  <c r="CE204" i="3"/>
  <c r="CL204" i="3"/>
  <c r="CT204" i="3"/>
  <c r="DC204" i="3"/>
  <c r="AS204" i="3"/>
  <c r="BA204" i="3"/>
  <c r="BI204" i="3"/>
  <c r="BQ204" i="3"/>
  <c r="BY204" i="3"/>
  <c r="CG204" i="3"/>
  <c r="CN204" i="3"/>
  <c r="CV204" i="3"/>
  <c r="DE204" i="3"/>
  <c r="AO204" i="3"/>
  <c r="AW204" i="3"/>
  <c r="BE204" i="3"/>
  <c r="BM204" i="3"/>
  <c r="BU204" i="3"/>
  <c r="CC204" i="3"/>
  <c r="CK204" i="3"/>
  <c r="CR204" i="3"/>
  <c r="CY204" i="3"/>
  <c r="AU204" i="3"/>
  <c r="CA204" i="3"/>
  <c r="DG204" i="3"/>
  <c r="BC204" i="3"/>
  <c r="CI204" i="3"/>
  <c r="AM204" i="3"/>
  <c r="BS204" i="3"/>
  <c r="CX204" i="3"/>
  <c r="BK204" i="3"/>
  <c r="CP204" i="3"/>
  <c r="DA198" i="3"/>
  <c r="AM198" i="3"/>
  <c r="AU198" i="3"/>
  <c r="BC198" i="3"/>
  <c r="BK198" i="3"/>
  <c r="BS198" i="3"/>
  <c r="CA198" i="3"/>
  <c r="CI198" i="3"/>
  <c r="CP198" i="3"/>
  <c r="CX198" i="3"/>
  <c r="DG198" i="3"/>
  <c r="AO198" i="3"/>
  <c r="AW198" i="3"/>
  <c r="BE198" i="3"/>
  <c r="BM198" i="3"/>
  <c r="BU198" i="3"/>
  <c r="CC198" i="3"/>
  <c r="CK198" i="3"/>
  <c r="CR198" i="3"/>
  <c r="CY198" i="3"/>
  <c r="AS198" i="3"/>
  <c r="BA198" i="3"/>
  <c r="BI198" i="3"/>
  <c r="BQ198" i="3"/>
  <c r="BY198" i="3"/>
  <c r="CG198" i="3"/>
  <c r="CN198" i="3"/>
  <c r="CV198" i="3"/>
  <c r="DE198" i="3"/>
  <c r="AQ198" i="3"/>
  <c r="BW198" i="3"/>
  <c r="DC198" i="3"/>
  <c r="AY198" i="3"/>
  <c r="CE198" i="3"/>
  <c r="BO198" i="3"/>
  <c r="CT198" i="3"/>
  <c r="CL198" i="3"/>
  <c r="BG198" i="3"/>
  <c r="DA194" i="3"/>
  <c r="AM194" i="3"/>
  <c r="AU194" i="3"/>
  <c r="BC194" i="3"/>
  <c r="BK194" i="3"/>
  <c r="BS194" i="3"/>
  <c r="CA194" i="3"/>
  <c r="CI194" i="3"/>
  <c r="CP194" i="3"/>
  <c r="CX194" i="3"/>
  <c r="DG194" i="3"/>
  <c r="AO194" i="3"/>
  <c r="AW194" i="3"/>
  <c r="BE194" i="3"/>
  <c r="BM194" i="3"/>
  <c r="BU194" i="3"/>
  <c r="CC194" i="3"/>
  <c r="CK194" i="3"/>
  <c r="CR194" i="3"/>
  <c r="CY194" i="3"/>
  <c r="AS194" i="3"/>
  <c r="BA194" i="3"/>
  <c r="BI194" i="3"/>
  <c r="BQ194" i="3"/>
  <c r="BY194" i="3"/>
  <c r="CG194" i="3"/>
  <c r="CN194" i="3"/>
  <c r="CV194" i="3"/>
  <c r="DE194" i="3"/>
  <c r="AY194" i="3"/>
  <c r="CE194" i="3"/>
  <c r="BG194" i="3"/>
  <c r="CL194" i="3"/>
  <c r="AQ194" i="3"/>
  <c r="BW194" i="3"/>
  <c r="DC194" i="3"/>
  <c r="BO194" i="3"/>
  <c r="CT194" i="3"/>
  <c r="DA192" i="3"/>
  <c r="AQ192" i="3"/>
  <c r="AY192" i="3"/>
  <c r="BG192" i="3"/>
  <c r="BO192" i="3"/>
  <c r="BW192" i="3"/>
  <c r="CE192" i="3"/>
  <c r="CL192" i="3"/>
  <c r="CT192" i="3"/>
  <c r="DC192" i="3"/>
  <c r="AS192" i="3"/>
  <c r="BA192" i="3"/>
  <c r="BI192" i="3"/>
  <c r="BQ192" i="3"/>
  <c r="BY192" i="3"/>
  <c r="CG192" i="3"/>
  <c r="CN192" i="3"/>
  <c r="CV192" i="3"/>
  <c r="DE192" i="3"/>
  <c r="AO192" i="3"/>
  <c r="AW192" i="3"/>
  <c r="BE192" i="3"/>
  <c r="BM192" i="3"/>
  <c r="BU192" i="3"/>
  <c r="CC192" i="3"/>
  <c r="CK192" i="3"/>
  <c r="CR192" i="3"/>
  <c r="CY192" i="3"/>
  <c r="AM192" i="3"/>
  <c r="BS192" i="3"/>
  <c r="CX192" i="3"/>
  <c r="AU192" i="3"/>
  <c r="CA192" i="3"/>
  <c r="DG192" i="3"/>
  <c r="BK192" i="3"/>
  <c r="CP192" i="3"/>
  <c r="BC192" i="3"/>
  <c r="CI192" i="3"/>
  <c r="DA190" i="3"/>
  <c r="AM190" i="3"/>
  <c r="AU190" i="3"/>
  <c r="BC190" i="3"/>
  <c r="BK190" i="3"/>
  <c r="BS190" i="3"/>
  <c r="CA190" i="3"/>
  <c r="CI190" i="3"/>
  <c r="CP190" i="3"/>
  <c r="CX190" i="3"/>
  <c r="DG190" i="3"/>
  <c r="AO190" i="3"/>
  <c r="AW190" i="3"/>
  <c r="BE190" i="3"/>
  <c r="BM190" i="3"/>
  <c r="BU190" i="3"/>
  <c r="CC190" i="3"/>
  <c r="CK190" i="3"/>
  <c r="CR190" i="3"/>
  <c r="CY190" i="3"/>
  <c r="AS190" i="3"/>
  <c r="BA190" i="3"/>
  <c r="BI190" i="3"/>
  <c r="BQ190" i="3"/>
  <c r="BY190" i="3"/>
  <c r="CG190" i="3"/>
  <c r="CN190" i="3"/>
  <c r="CV190" i="3"/>
  <c r="DE190" i="3"/>
  <c r="BG190" i="3"/>
  <c r="CL190" i="3"/>
  <c r="BO190" i="3"/>
  <c r="CT190" i="3"/>
  <c r="AY190" i="3"/>
  <c r="CE190" i="3"/>
  <c r="BW190" i="3"/>
  <c r="DC190" i="3"/>
  <c r="AQ190" i="3"/>
  <c r="DA188" i="3"/>
  <c r="AQ188" i="3"/>
  <c r="AY188" i="3"/>
  <c r="BG188" i="3"/>
  <c r="BO188" i="3"/>
  <c r="BW188" i="3"/>
  <c r="CE188" i="3"/>
  <c r="CL188" i="3"/>
  <c r="CT188" i="3"/>
  <c r="DC188" i="3"/>
  <c r="AS188" i="3"/>
  <c r="BA188" i="3"/>
  <c r="BI188" i="3"/>
  <c r="BQ188" i="3"/>
  <c r="BY188" i="3"/>
  <c r="CG188" i="3"/>
  <c r="CN188" i="3"/>
  <c r="CV188" i="3"/>
  <c r="DE188" i="3"/>
  <c r="AO188" i="3"/>
  <c r="AW188" i="3"/>
  <c r="BE188" i="3"/>
  <c r="BM188" i="3"/>
  <c r="BU188" i="3"/>
  <c r="CC188" i="3"/>
  <c r="CK188" i="3"/>
  <c r="CR188" i="3"/>
  <c r="CY188" i="3"/>
  <c r="AU188" i="3"/>
  <c r="CA188" i="3"/>
  <c r="DG188" i="3"/>
  <c r="BC188" i="3"/>
  <c r="CI188" i="3"/>
  <c r="AM188" i="3"/>
  <c r="BS188" i="3"/>
  <c r="CX188" i="3"/>
  <c r="CP188" i="3"/>
  <c r="BK188" i="3"/>
  <c r="DA186" i="3"/>
  <c r="AM186" i="3"/>
  <c r="AU186" i="3"/>
  <c r="BC186" i="3"/>
  <c r="BK186" i="3"/>
  <c r="BS186" i="3"/>
  <c r="CA186" i="3"/>
  <c r="CI186" i="3"/>
  <c r="CP186" i="3"/>
  <c r="CX186" i="3"/>
  <c r="DG186" i="3"/>
  <c r="AO186" i="3"/>
  <c r="AW186" i="3"/>
  <c r="BE186" i="3"/>
  <c r="BM186" i="3"/>
  <c r="BU186" i="3"/>
  <c r="CC186" i="3"/>
  <c r="CK186" i="3"/>
  <c r="CR186" i="3"/>
  <c r="CY186" i="3"/>
  <c r="AS186" i="3"/>
  <c r="BA186" i="3"/>
  <c r="BI186" i="3"/>
  <c r="BQ186" i="3"/>
  <c r="BY186" i="3"/>
  <c r="CG186" i="3"/>
  <c r="CN186" i="3"/>
  <c r="CV186" i="3"/>
  <c r="DE186" i="3"/>
  <c r="BO186" i="3"/>
  <c r="CT186" i="3"/>
  <c r="AQ186" i="3"/>
  <c r="BW186" i="3"/>
  <c r="DC186" i="3"/>
  <c r="BG186" i="3"/>
  <c r="CL186" i="3"/>
  <c r="CE186" i="3"/>
  <c r="AY186" i="3"/>
  <c r="DA182" i="3"/>
  <c r="AM182" i="3"/>
  <c r="AU182" i="3"/>
  <c r="BC182" i="3"/>
  <c r="BK182" i="3"/>
  <c r="BS182" i="3"/>
  <c r="CA182" i="3"/>
  <c r="CI182" i="3"/>
  <c r="CP182" i="3"/>
  <c r="CX182" i="3"/>
  <c r="DG182" i="3"/>
  <c r="AO182" i="3"/>
  <c r="AW182" i="3"/>
  <c r="BE182" i="3"/>
  <c r="BM182" i="3"/>
  <c r="BU182" i="3"/>
  <c r="CC182" i="3"/>
  <c r="CK182" i="3"/>
  <c r="CR182" i="3"/>
  <c r="CY182" i="3"/>
  <c r="AS182" i="3"/>
  <c r="BA182" i="3"/>
  <c r="BI182" i="3"/>
  <c r="BQ182" i="3"/>
  <c r="BY182" i="3"/>
  <c r="CG182" i="3"/>
  <c r="CN182" i="3"/>
  <c r="CV182" i="3"/>
  <c r="DE182" i="3"/>
  <c r="AQ182" i="3"/>
  <c r="BW182" i="3"/>
  <c r="DC182" i="3"/>
  <c r="AY182" i="3"/>
  <c r="CE182" i="3"/>
  <c r="BO182" i="3"/>
  <c r="CT182" i="3"/>
  <c r="BG182" i="3"/>
  <c r="CL182" i="3"/>
  <c r="DA180" i="3"/>
  <c r="AQ180" i="3"/>
  <c r="AY180" i="3"/>
  <c r="BG180" i="3"/>
  <c r="BO180" i="3"/>
  <c r="BW180" i="3"/>
  <c r="CE180" i="3"/>
  <c r="CL180" i="3"/>
  <c r="CT180" i="3"/>
  <c r="DC180" i="3"/>
  <c r="AS180" i="3"/>
  <c r="BA180" i="3"/>
  <c r="BI180" i="3"/>
  <c r="BQ180" i="3"/>
  <c r="BY180" i="3"/>
  <c r="CG180" i="3"/>
  <c r="CN180" i="3"/>
  <c r="CV180" i="3"/>
  <c r="DE180" i="3"/>
  <c r="AO180" i="3"/>
  <c r="AW180" i="3"/>
  <c r="BE180" i="3"/>
  <c r="BM180" i="3"/>
  <c r="BU180" i="3"/>
  <c r="CC180" i="3"/>
  <c r="CK180" i="3"/>
  <c r="CR180" i="3"/>
  <c r="CY180" i="3"/>
  <c r="BK180" i="3"/>
  <c r="CP180" i="3"/>
  <c r="AM180" i="3"/>
  <c r="BS180" i="3"/>
  <c r="CX180" i="3"/>
  <c r="BC180" i="3"/>
  <c r="CI180" i="3"/>
  <c r="AU180" i="3"/>
  <c r="CA180" i="3"/>
  <c r="DG180" i="3"/>
  <c r="DA172" i="3"/>
  <c r="AQ172" i="3"/>
  <c r="AY172" i="3"/>
  <c r="BG172" i="3"/>
  <c r="BO172" i="3"/>
  <c r="BW172" i="3"/>
  <c r="CE172" i="3"/>
  <c r="CL172" i="3"/>
  <c r="CT172" i="3"/>
  <c r="DC172" i="3"/>
  <c r="AS172" i="3"/>
  <c r="BA172" i="3"/>
  <c r="BI172" i="3"/>
  <c r="BQ172" i="3"/>
  <c r="BY172" i="3"/>
  <c r="CG172" i="3"/>
  <c r="CN172" i="3"/>
  <c r="CV172" i="3"/>
  <c r="DE172" i="3"/>
  <c r="AO172" i="3"/>
  <c r="AW172" i="3"/>
  <c r="BE172" i="3"/>
  <c r="BM172" i="3"/>
  <c r="BU172" i="3"/>
  <c r="CC172" i="3"/>
  <c r="CK172" i="3"/>
  <c r="CR172" i="3"/>
  <c r="CY172" i="3"/>
  <c r="AU172" i="3"/>
  <c r="CA172" i="3"/>
  <c r="DG172" i="3"/>
  <c r="BC172" i="3"/>
  <c r="CI172" i="3"/>
  <c r="AM172" i="3"/>
  <c r="BS172" i="3"/>
  <c r="CX172" i="3"/>
  <c r="CP172" i="3"/>
  <c r="BK172" i="3"/>
  <c r="DA4" i="3"/>
  <c r="CP4" i="3"/>
  <c r="CV4" i="3"/>
  <c r="BA4" i="3"/>
  <c r="CE4" i="3"/>
  <c r="AW4" i="3"/>
  <c r="BU4" i="3"/>
  <c r="CT4" i="3"/>
  <c r="CI4" i="3"/>
  <c r="CY4" i="3"/>
  <c r="CR4" i="3"/>
  <c r="AU4" i="3"/>
  <c r="BC4" i="3"/>
  <c r="BK4" i="3"/>
  <c r="BS4" i="3"/>
  <c r="CG4" i="3"/>
  <c r="BE4" i="3"/>
  <c r="DE4" i="3"/>
  <c r="CA4" i="3"/>
  <c r="DC4" i="3"/>
  <c r="CK4" i="3"/>
  <c r="AY4" i="3"/>
  <c r="BG4" i="3"/>
  <c r="BO4" i="3"/>
  <c r="CL4" i="3"/>
  <c r="DG4" i="3"/>
  <c r="CC4" i="3"/>
  <c r="BI4" i="3"/>
  <c r="BQ4" i="3"/>
  <c r="CX4" i="3"/>
  <c r="CN4" i="3"/>
  <c r="BM4" i="3"/>
  <c r="DA16" i="3"/>
  <c r="AM16" i="3"/>
  <c r="AU16" i="3"/>
  <c r="BC16" i="3"/>
  <c r="BK16" i="3"/>
  <c r="BS16" i="3"/>
  <c r="CA16" i="3"/>
  <c r="CI16" i="3"/>
  <c r="CP16" i="3"/>
  <c r="CX16" i="3"/>
  <c r="DG16" i="3"/>
  <c r="AW16" i="3"/>
  <c r="BG16" i="3"/>
  <c r="BQ16" i="3"/>
  <c r="CC16" i="3"/>
  <c r="CL16" i="3"/>
  <c r="CV16" i="3"/>
  <c r="AO16" i="3"/>
  <c r="AY16" i="3"/>
  <c r="BI16" i="3"/>
  <c r="BU16" i="3"/>
  <c r="CE16" i="3"/>
  <c r="CN16" i="3"/>
  <c r="CY16" i="3"/>
  <c r="BE16" i="3"/>
  <c r="BY16" i="3"/>
  <c r="CT16" i="3"/>
  <c r="AQ16" i="3"/>
  <c r="BM16" i="3"/>
  <c r="CG16" i="3"/>
  <c r="DC16" i="3"/>
  <c r="BO16" i="3"/>
  <c r="DE16" i="3"/>
  <c r="BW16" i="3"/>
  <c r="CR16" i="3"/>
  <c r="AS16" i="3"/>
  <c r="BA16" i="3"/>
  <c r="CK16" i="3"/>
  <c r="DA12" i="3"/>
  <c r="AM12" i="3"/>
  <c r="AU12" i="3"/>
  <c r="BC12" i="3"/>
  <c r="BK12" i="3"/>
  <c r="BS12" i="3"/>
  <c r="CA12" i="3"/>
  <c r="CI12" i="3"/>
  <c r="CP12" i="3"/>
  <c r="CX12" i="3"/>
  <c r="DG12" i="3"/>
  <c r="AS12" i="3"/>
  <c r="BE12" i="3"/>
  <c r="BO12" i="3"/>
  <c r="BY12" i="3"/>
  <c r="CK12" i="3"/>
  <c r="CT12" i="3"/>
  <c r="DE12" i="3"/>
  <c r="AW12" i="3"/>
  <c r="BG12" i="3"/>
  <c r="BQ12" i="3"/>
  <c r="CC12" i="3"/>
  <c r="CL12" i="3"/>
  <c r="CV12" i="3"/>
  <c r="BA12" i="3"/>
  <c r="BW12" i="3"/>
  <c r="CR12" i="3"/>
  <c r="AO12" i="3"/>
  <c r="BI12" i="3"/>
  <c r="CE12" i="3"/>
  <c r="CY12" i="3"/>
  <c r="BM12" i="3"/>
  <c r="DC12" i="3"/>
  <c r="BU12" i="3"/>
  <c r="AY12" i="3"/>
  <c r="CG12" i="3"/>
  <c r="CN12" i="3"/>
  <c r="AQ12" i="3"/>
  <c r="AS8" i="3"/>
  <c r="BA8" i="3"/>
  <c r="BI8" i="3"/>
  <c r="BQ8" i="3"/>
  <c r="BY8" i="3"/>
  <c r="CG8" i="3"/>
  <c r="CN8" i="3"/>
  <c r="CV8" i="3"/>
  <c r="DE8" i="3"/>
  <c r="AQ8" i="3"/>
  <c r="BC8" i="3"/>
  <c r="BM8" i="3"/>
  <c r="BW8" i="3"/>
  <c r="CI8" i="3"/>
  <c r="CR8" i="3"/>
  <c r="DC8" i="3"/>
  <c r="DA8" i="3"/>
  <c r="AW8" i="3"/>
  <c r="BK8" i="3"/>
  <c r="CA8" i="3"/>
  <c r="CL8" i="3"/>
  <c r="CY8" i="3"/>
  <c r="AM8" i="3"/>
  <c r="AY8" i="3"/>
  <c r="BO8" i="3"/>
  <c r="CC8" i="3"/>
  <c r="CP8" i="3"/>
  <c r="DG8" i="3"/>
  <c r="AU8" i="3"/>
  <c r="BU8" i="3"/>
  <c r="CX8" i="3"/>
  <c r="BE8" i="3"/>
  <c r="CE8" i="3"/>
  <c r="CK8" i="3"/>
  <c r="AO8" i="3"/>
  <c r="CT8" i="3"/>
  <c r="BS8" i="3"/>
  <c r="BG8" i="3"/>
  <c r="DA105" i="3"/>
  <c r="AQ105" i="3"/>
  <c r="AY105" i="3"/>
  <c r="BG105" i="3"/>
  <c r="BO105" i="3"/>
  <c r="BW105" i="3"/>
  <c r="CE105" i="3"/>
  <c r="CL105" i="3"/>
  <c r="CT105" i="3"/>
  <c r="DC105" i="3"/>
  <c r="AM105" i="3"/>
  <c r="AW105" i="3"/>
  <c r="BI105" i="3"/>
  <c r="BS105" i="3"/>
  <c r="CC105" i="3"/>
  <c r="CN105" i="3"/>
  <c r="CX105" i="3"/>
  <c r="BA105" i="3"/>
  <c r="BM105" i="3"/>
  <c r="CA105" i="3"/>
  <c r="CP105" i="3"/>
  <c r="DE105" i="3"/>
  <c r="AO105" i="3"/>
  <c r="BC105" i="3"/>
  <c r="BQ105" i="3"/>
  <c r="CG105" i="3"/>
  <c r="CR105" i="3"/>
  <c r="DG105" i="3"/>
  <c r="AU105" i="3"/>
  <c r="BK105" i="3"/>
  <c r="BY105" i="3"/>
  <c r="CK105" i="3"/>
  <c r="CY105" i="3"/>
  <c r="BU105" i="3"/>
  <c r="CI105" i="3"/>
  <c r="BE105" i="3"/>
  <c r="AS105" i="3"/>
  <c r="CV105" i="3"/>
  <c r="DA103" i="3"/>
  <c r="AM103" i="3"/>
  <c r="AU103" i="3"/>
  <c r="BC103" i="3"/>
  <c r="BK103" i="3"/>
  <c r="BS103" i="3"/>
  <c r="CA103" i="3"/>
  <c r="CI103" i="3"/>
  <c r="CP103" i="3"/>
  <c r="CX103" i="3"/>
  <c r="DG103" i="3"/>
  <c r="AW103" i="3"/>
  <c r="BG103" i="3"/>
  <c r="BQ103" i="3"/>
  <c r="CC103" i="3"/>
  <c r="CL103" i="3"/>
  <c r="CV103" i="3"/>
  <c r="AQ103" i="3"/>
  <c r="BE103" i="3"/>
  <c r="BU103" i="3"/>
  <c r="CG103" i="3"/>
  <c r="CT103" i="3"/>
  <c r="AS103" i="3"/>
  <c r="BI103" i="3"/>
  <c r="BW103" i="3"/>
  <c r="CK103" i="3"/>
  <c r="CY103" i="3"/>
  <c r="AO103" i="3"/>
  <c r="BA103" i="3"/>
  <c r="BO103" i="3"/>
  <c r="CE103" i="3"/>
  <c r="CR103" i="3"/>
  <c r="DE103" i="3"/>
  <c r="AY103" i="3"/>
  <c r="DC103" i="3"/>
  <c r="BM103" i="3"/>
  <c r="CN103" i="3"/>
  <c r="BY103" i="3"/>
  <c r="DA101" i="3"/>
  <c r="AO101" i="3"/>
  <c r="AW101" i="3"/>
  <c r="BE101" i="3"/>
  <c r="BM101" i="3"/>
  <c r="BU101" i="3"/>
  <c r="CC101" i="3"/>
  <c r="CK101" i="3"/>
  <c r="CR101" i="3"/>
  <c r="CY101" i="3"/>
  <c r="AQ101" i="3"/>
  <c r="AY101" i="3"/>
  <c r="BG101" i="3"/>
  <c r="BO101" i="3"/>
  <c r="BW101" i="3"/>
  <c r="CE101" i="3"/>
  <c r="CL101" i="3"/>
  <c r="CT101" i="3"/>
  <c r="DC101" i="3"/>
  <c r="AS101" i="3"/>
  <c r="BI101" i="3"/>
  <c r="BY101" i="3"/>
  <c r="CN101" i="3"/>
  <c r="DE101" i="3"/>
  <c r="AU101" i="3"/>
  <c r="BQ101" i="3"/>
  <c r="CI101" i="3"/>
  <c r="DG101" i="3"/>
  <c r="BA101" i="3"/>
  <c r="BS101" i="3"/>
  <c r="CP101" i="3"/>
  <c r="AM101" i="3"/>
  <c r="BK101" i="3"/>
  <c r="CG101" i="3"/>
  <c r="CX101" i="3"/>
  <c r="BC101" i="3"/>
  <c r="CV101" i="3"/>
  <c r="CA101" i="3"/>
  <c r="DA99" i="3"/>
  <c r="AS99" i="3"/>
  <c r="BA99" i="3"/>
  <c r="BI99" i="3"/>
  <c r="BQ99" i="3"/>
  <c r="BY99" i="3"/>
  <c r="CG99" i="3"/>
  <c r="CN99" i="3"/>
  <c r="CV99" i="3"/>
  <c r="DE99" i="3"/>
  <c r="AM99" i="3"/>
  <c r="AU99" i="3"/>
  <c r="BC99" i="3"/>
  <c r="BK99" i="3"/>
  <c r="BS99" i="3"/>
  <c r="CA99" i="3"/>
  <c r="CI99" i="3"/>
  <c r="CP99" i="3"/>
  <c r="CX99" i="3"/>
  <c r="DG99" i="3"/>
  <c r="AW99" i="3"/>
  <c r="BM99" i="3"/>
  <c r="CC99" i="3"/>
  <c r="CR99" i="3"/>
  <c r="AQ99" i="3"/>
  <c r="BO99" i="3"/>
  <c r="CK99" i="3"/>
  <c r="DC99" i="3"/>
  <c r="AY99" i="3"/>
  <c r="BU99" i="3"/>
  <c r="CL99" i="3"/>
  <c r="AO99" i="3"/>
  <c r="BG99" i="3"/>
  <c r="CE99" i="3"/>
  <c r="CY99" i="3"/>
  <c r="CT99" i="3"/>
  <c r="BW99" i="3"/>
  <c r="BE99" i="3"/>
  <c r="DA97" i="3"/>
  <c r="AO97" i="3"/>
  <c r="AW97" i="3"/>
  <c r="BE97" i="3"/>
  <c r="BM97" i="3"/>
  <c r="BU97" i="3"/>
  <c r="CC97" i="3"/>
  <c r="CK97" i="3"/>
  <c r="CR97" i="3"/>
  <c r="CY97" i="3"/>
  <c r="AQ97" i="3"/>
  <c r="AY97" i="3"/>
  <c r="BG97" i="3"/>
  <c r="BO97" i="3"/>
  <c r="BW97" i="3"/>
  <c r="CE97" i="3"/>
  <c r="CL97" i="3"/>
  <c r="CT97" i="3"/>
  <c r="DC97" i="3"/>
  <c r="BA97" i="3"/>
  <c r="BQ97" i="3"/>
  <c r="CG97" i="3"/>
  <c r="CV97" i="3"/>
  <c r="AS97" i="3"/>
  <c r="BK97" i="3"/>
  <c r="CI97" i="3"/>
  <c r="DE97" i="3"/>
  <c r="AU97" i="3"/>
  <c r="BS97" i="3"/>
  <c r="CN97" i="3"/>
  <c r="DG97" i="3"/>
  <c r="AM97" i="3"/>
  <c r="BI97" i="3"/>
  <c r="CA97" i="3"/>
  <c r="CX97" i="3"/>
  <c r="BY97" i="3"/>
  <c r="CP97" i="3"/>
  <c r="BC97" i="3"/>
  <c r="DA95" i="3"/>
  <c r="AS95" i="3"/>
  <c r="BA95" i="3"/>
  <c r="BI95" i="3"/>
  <c r="BQ95" i="3"/>
  <c r="BY95" i="3"/>
  <c r="CG95" i="3"/>
  <c r="CN95" i="3"/>
  <c r="CV95" i="3"/>
  <c r="DE95" i="3"/>
  <c r="AM95" i="3"/>
  <c r="AU95" i="3"/>
  <c r="BC95" i="3"/>
  <c r="BK95" i="3"/>
  <c r="BS95" i="3"/>
  <c r="CA95" i="3"/>
  <c r="CI95" i="3"/>
  <c r="CP95" i="3"/>
  <c r="CX95" i="3"/>
  <c r="DG95" i="3"/>
  <c r="AO95" i="3"/>
  <c r="BE95" i="3"/>
  <c r="BU95" i="3"/>
  <c r="CK95" i="3"/>
  <c r="CY95" i="3"/>
  <c r="AY95" i="3"/>
  <c r="BW95" i="3"/>
  <c r="CR95" i="3"/>
  <c r="AW95" i="3"/>
  <c r="CC95" i="3"/>
  <c r="DC95" i="3"/>
  <c r="BG95" i="3"/>
  <c r="CE95" i="3"/>
  <c r="AQ95" i="3"/>
  <c r="BO95" i="3"/>
  <c r="CT95" i="3"/>
  <c r="CL95" i="3"/>
  <c r="BM95" i="3"/>
  <c r="DA93" i="3"/>
  <c r="AO93" i="3"/>
  <c r="AW93" i="3"/>
  <c r="BE93" i="3"/>
  <c r="BM93" i="3"/>
  <c r="BU93" i="3"/>
  <c r="CC93" i="3"/>
  <c r="CK93" i="3"/>
  <c r="CR93" i="3"/>
  <c r="CY93" i="3"/>
  <c r="AQ93" i="3"/>
  <c r="AY93" i="3"/>
  <c r="BG93" i="3"/>
  <c r="BO93" i="3"/>
  <c r="BW93" i="3"/>
  <c r="CE93" i="3"/>
  <c r="CL93" i="3"/>
  <c r="CT93" i="3"/>
  <c r="DC93" i="3"/>
  <c r="AS93" i="3"/>
  <c r="BI93" i="3"/>
  <c r="BY93" i="3"/>
  <c r="CN93" i="3"/>
  <c r="DE93" i="3"/>
  <c r="AU93" i="3"/>
  <c r="BK93" i="3"/>
  <c r="CA93" i="3"/>
  <c r="CP93" i="3"/>
  <c r="BC93" i="3"/>
  <c r="CI93" i="3"/>
  <c r="BS93" i="3"/>
  <c r="DG93" i="3"/>
  <c r="AM93" i="3"/>
  <c r="CG93" i="3"/>
  <c r="BQ93" i="3"/>
  <c r="CX93" i="3"/>
  <c r="BA93" i="3"/>
  <c r="CV93" i="3"/>
  <c r="DA91" i="3"/>
  <c r="AS91" i="3"/>
  <c r="BA91" i="3"/>
  <c r="BI91" i="3"/>
  <c r="BQ91" i="3"/>
  <c r="BY91" i="3"/>
  <c r="CG91" i="3"/>
  <c r="CN91" i="3"/>
  <c r="CV91" i="3"/>
  <c r="DE91" i="3"/>
  <c r="AM91" i="3"/>
  <c r="AU91" i="3"/>
  <c r="BC91" i="3"/>
  <c r="BK91" i="3"/>
  <c r="BS91" i="3"/>
  <c r="CA91" i="3"/>
  <c r="CI91" i="3"/>
  <c r="CP91" i="3"/>
  <c r="CX91" i="3"/>
  <c r="DG91" i="3"/>
  <c r="AW91" i="3"/>
  <c r="BM91" i="3"/>
  <c r="CC91" i="3"/>
  <c r="CR91" i="3"/>
  <c r="AY91" i="3"/>
  <c r="BO91" i="3"/>
  <c r="CE91" i="3"/>
  <c r="CT91" i="3"/>
  <c r="AQ91" i="3"/>
  <c r="BW91" i="3"/>
  <c r="DC91" i="3"/>
  <c r="BE91" i="3"/>
  <c r="CL91" i="3"/>
  <c r="BG91" i="3"/>
  <c r="CY91" i="3"/>
  <c r="AO91" i="3"/>
  <c r="CK91" i="3"/>
  <c r="BU91" i="3"/>
  <c r="DA89" i="3"/>
  <c r="AO89" i="3"/>
  <c r="AW89" i="3"/>
  <c r="BE89" i="3"/>
  <c r="BM89" i="3"/>
  <c r="BU89" i="3"/>
  <c r="CC89" i="3"/>
  <c r="CK89" i="3"/>
  <c r="CR89" i="3"/>
  <c r="CY89" i="3"/>
  <c r="AQ89" i="3"/>
  <c r="AY89" i="3"/>
  <c r="BG89" i="3"/>
  <c r="BO89" i="3"/>
  <c r="BW89" i="3"/>
  <c r="CE89" i="3"/>
  <c r="CL89" i="3"/>
  <c r="CT89" i="3"/>
  <c r="DC89" i="3"/>
  <c r="BA89" i="3"/>
  <c r="BQ89" i="3"/>
  <c r="CG89" i="3"/>
  <c r="CV89" i="3"/>
  <c r="AM89" i="3"/>
  <c r="BC89" i="3"/>
  <c r="BS89" i="3"/>
  <c r="CI89" i="3"/>
  <c r="CX89" i="3"/>
  <c r="BK89" i="3"/>
  <c r="CP89" i="3"/>
  <c r="BY89" i="3"/>
  <c r="DG89" i="3"/>
  <c r="AS89" i="3"/>
  <c r="CA89" i="3"/>
  <c r="BI89" i="3"/>
  <c r="DE89" i="3"/>
  <c r="CN89" i="3"/>
  <c r="AU89" i="3"/>
  <c r="DA87" i="3"/>
  <c r="AS87" i="3"/>
  <c r="BA87" i="3"/>
  <c r="BI87" i="3"/>
  <c r="BQ87" i="3"/>
  <c r="BY87" i="3"/>
  <c r="CG87" i="3"/>
  <c r="CN87" i="3"/>
  <c r="CV87" i="3"/>
  <c r="DE87" i="3"/>
  <c r="AO87" i="3"/>
  <c r="AY87" i="3"/>
  <c r="BK87" i="3"/>
  <c r="BU87" i="3"/>
  <c r="CE87" i="3"/>
  <c r="CP87" i="3"/>
  <c r="CY87" i="3"/>
  <c r="AQ87" i="3"/>
  <c r="BC87" i="3"/>
  <c r="BM87" i="3"/>
  <c r="BW87" i="3"/>
  <c r="CI87" i="3"/>
  <c r="CR87" i="3"/>
  <c r="DC87" i="3"/>
  <c r="BE87" i="3"/>
  <c r="CA87" i="3"/>
  <c r="CT87" i="3"/>
  <c r="AM87" i="3"/>
  <c r="BG87" i="3"/>
  <c r="CC87" i="3"/>
  <c r="CX87" i="3"/>
  <c r="AW87" i="3"/>
  <c r="CL87" i="3"/>
  <c r="BO87" i="3"/>
  <c r="BS87" i="3"/>
  <c r="AU87" i="3"/>
  <c r="DG87" i="3"/>
  <c r="CK87" i="3"/>
  <c r="DA85" i="3"/>
  <c r="AO85" i="3"/>
  <c r="AW85" i="3"/>
  <c r="BE85" i="3"/>
  <c r="BM85" i="3"/>
  <c r="BU85" i="3"/>
  <c r="CC85" i="3"/>
  <c r="CK85" i="3"/>
  <c r="CR85" i="3"/>
  <c r="CY85" i="3"/>
  <c r="AM85" i="3"/>
  <c r="AY85" i="3"/>
  <c r="BI85" i="3"/>
  <c r="BS85" i="3"/>
  <c r="CE85" i="3"/>
  <c r="CN85" i="3"/>
  <c r="CX85" i="3"/>
  <c r="AQ85" i="3"/>
  <c r="BA85" i="3"/>
  <c r="BK85" i="3"/>
  <c r="BW85" i="3"/>
  <c r="CG85" i="3"/>
  <c r="CP85" i="3"/>
  <c r="DC85" i="3"/>
  <c r="BC85" i="3"/>
  <c r="BY85" i="3"/>
  <c r="CT85" i="3"/>
  <c r="BG85" i="3"/>
  <c r="CA85" i="3"/>
  <c r="CV85" i="3"/>
  <c r="BQ85" i="3"/>
  <c r="DG85" i="3"/>
  <c r="AS85" i="3"/>
  <c r="CL85" i="3"/>
  <c r="AU85" i="3"/>
  <c r="DE85" i="3"/>
  <c r="CI85" i="3"/>
  <c r="BO85" i="3"/>
  <c r="DA83" i="3"/>
  <c r="AS83" i="3"/>
  <c r="BA83" i="3"/>
  <c r="BI83" i="3"/>
  <c r="BQ83" i="3"/>
  <c r="BY83" i="3"/>
  <c r="CG83" i="3"/>
  <c r="CN83" i="3"/>
  <c r="CV83" i="3"/>
  <c r="DE83" i="3"/>
  <c r="AM83" i="3"/>
  <c r="AW83" i="3"/>
  <c r="BG83" i="3"/>
  <c r="BS83" i="3"/>
  <c r="CC83" i="3"/>
  <c r="CL83" i="3"/>
  <c r="CX83" i="3"/>
  <c r="AO83" i="3"/>
  <c r="AY83" i="3"/>
  <c r="BK83" i="3"/>
  <c r="BU83" i="3"/>
  <c r="CE83" i="3"/>
  <c r="CP83" i="3"/>
  <c r="CY83" i="3"/>
  <c r="BC83" i="3"/>
  <c r="BW83" i="3"/>
  <c r="CR83" i="3"/>
  <c r="BE83" i="3"/>
  <c r="CA83" i="3"/>
  <c r="CT83" i="3"/>
  <c r="AU83" i="3"/>
  <c r="CK83" i="3"/>
  <c r="BO83" i="3"/>
  <c r="CI83" i="3"/>
  <c r="BM83" i="3"/>
  <c r="DG83" i="3"/>
  <c r="DC83" i="3"/>
  <c r="AQ83" i="3"/>
  <c r="DA81" i="3"/>
  <c r="AO81" i="3"/>
  <c r="AW81" i="3"/>
  <c r="BE81" i="3"/>
  <c r="BM81" i="3"/>
  <c r="BU81" i="3"/>
  <c r="CC81" i="3"/>
  <c r="CK81" i="3"/>
  <c r="CR81" i="3"/>
  <c r="CY81" i="3"/>
  <c r="AU81" i="3"/>
  <c r="BG81" i="3"/>
  <c r="BQ81" i="3"/>
  <c r="CA81" i="3"/>
  <c r="CL81" i="3"/>
  <c r="CV81" i="3"/>
  <c r="DG81" i="3"/>
  <c r="AM81" i="3"/>
  <c r="AY81" i="3"/>
  <c r="BI81" i="3"/>
  <c r="BS81" i="3"/>
  <c r="CE81" i="3"/>
  <c r="CN81" i="3"/>
  <c r="CX81" i="3"/>
  <c r="BA81" i="3"/>
  <c r="BW81" i="3"/>
  <c r="CP81" i="3"/>
  <c r="BC81" i="3"/>
  <c r="BY81" i="3"/>
  <c r="CT81" i="3"/>
  <c r="BO81" i="3"/>
  <c r="DE81" i="3"/>
  <c r="AS81" i="3"/>
  <c r="DC81" i="3"/>
  <c r="BK81" i="3"/>
  <c r="AQ81" i="3"/>
  <c r="CI81" i="3"/>
  <c r="CG81" i="3"/>
  <c r="DA79" i="3"/>
  <c r="AS79" i="3"/>
  <c r="BA79" i="3"/>
  <c r="BI79" i="3"/>
  <c r="BQ79" i="3"/>
  <c r="BY79" i="3"/>
  <c r="CG79" i="3"/>
  <c r="CN79" i="3"/>
  <c r="CV79" i="3"/>
  <c r="DE79" i="3"/>
  <c r="AU79" i="3"/>
  <c r="BE79" i="3"/>
  <c r="BO79" i="3"/>
  <c r="CA79" i="3"/>
  <c r="CK79" i="3"/>
  <c r="CT79" i="3"/>
  <c r="DG79" i="3"/>
  <c r="AM79" i="3"/>
  <c r="AW79" i="3"/>
  <c r="BG79" i="3"/>
  <c r="BS79" i="3"/>
  <c r="CC79" i="3"/>
  <c r="CL79" i="3"/>
  <c r="CX79" i="3"/>
  <c r="AY79" i="3"/>
  <c r="BU79" i="3"/>
  <c r="CP79" i="3"/>
  <c r="BC79" i="3"/>
  <c r="BW79" i="3"/>
  <c r="CR79" i="3"/>
  <c r="AQ79" i="3"/>
  <c r="CI79" i="3"/>
  <c r="CE79" i="3"/>
  <c r="AO79" i="3"/>
  <c r="CY79" i="3"/>
  <c r="BM79" i="3"/>
  <c r="BK79" i="3"/>
  <c r="DC79" i="3"/>
  <c r="DA77" i="3"/>
  <c r="AO77" i="3"/>
  <c r="AW77" i="3"/>
  <c r="BE77" i="3"/>
  <c r="BM77" i="3"/>
  <c r="BU77" i="3"/>
  <c r="CC77" i="3"/>
  <c r="CK77" i="3"/>
  <c r="CR77" i="3"/>
  <c r="CY77" i="3"/>
  <c r="AS77" i="3"/>
  <c r="BC77" i="3"/>
  <c r="BO77" i="3"/>
  <c r="BY77" i="3"/>
  <c r="CI77" i="3"/>
  <c r="CT77" i="3"/>
  <c r="DE77" i="3"/>
  <c r="AU77" i="3"/>
  <c r="BG77" i="3"/>
  <c r="BQ77" i="3"/>
  <c r="CA77" i="3"/>
  <c r="CL77" i="3"/>
  <c r="CV77" i="3"/>
  <c r="DG77" i="3"/>
  <c r="AY77" i="3"/>
  <c r="BS77" i="3"/>
  <c r="CN77" i="3"/>
  <c r="BA77" i="3"/>
  <c r="BW77" i="3"/>
  <c r="CP77" i="3"/>
  <c r="BK77" i="3"/>
  <c r="DC77" i="3"/>
  <c r="BI77" i="3"/>
  <c r="CE77" i="3"/>
  <c r="AQ77" i="3"/>
  <c r="CX77" i="3"/>
  <c r="CG77" i="3"/>
  <c r="AM77" i="3"/>
  <c r="DA75" i="3"/>
  <c r="AS75" i="3"/>
  <c r="BA75" i="3"/>
  <c r="BI75" i="3"/>
  <c r="BQ75" i="3"/>
  <c r="BY75" i="3"/>
  <c r="CG75" i="3"/>
  <c r="CN75" i="3"/>
  <c r="CV75" i="3"/>
  <c r="DE75" i="3"/>
  <c r="AQ75" i="3"/>
  <c r="BC75" i="3"/>
  <c r="BM75" i="3"/>
  <c r="BW75" i="3"/>
  <c r="CI75" i="3"/>
  <c r="CR75" i="3"/>
  <c r="DC75" i="3"/>
  <c r="AU75" i="3"/>
  <c r="BE75" i="3"/>
  <c r="BO75" i="3"/>
  <c r="CA75" i="3"/>
  <c r="CK75" i="3"/>
  <c r="CT75" i="3"/>
  <c r="DG75" i="3"/>
  <c r="AW75" i="3"/>
  <c r="BS75" i="3"/>
  <c r="CL75" i="3"/>
  <c r="AY75" i="3"/>
  <c r="BU75" i="3"/>
  <c r="CP75" i="3"/>
  <c r="BG75" i="3"/>
  <c r="CX75" i="3"/>
  <c r="AO75" i="3"/>
  <c r="CE75" i="3"/>
  <c r="CC75" i="3"/>
  <c r="CY75" i="3"/>
  <c r="BK75" i="3"/>
  <c r="AM75" i="3"/>
  <c r="DA73" i="3"/>
  <c r="AO73" i="3"/>
  <c r="AW73" i="3"/>
  <c r="BE73" i="3"/>
  <c r="BM73" i="3"/>
  <c r="BU73" i="3"/>
  <c r="CC73" i="3"/>
  <c r="CK73" i="3"/>
  <c r="CR73" i="3"/>
  <c r="CY73" i="3"/>
  <c r="AQ73" i="3"/>
  <c r="BA73" i="3"/>
  <c r="BK73" i="3"/>
  <c r="BW73" i="3"/>
  <c r="CG73" i="3"/>
  <c r="CP73" i="3"/>
  <c r="DC73" i="3"/>
  <c r="AS73" i="3"/>
  <c r="BC73" i="3"/>
  <c r="BO73" i="3"/>
  <c r="BY73" i="3"/>
  <c r="CI73" i="3"/>
  <c r="CT73" i="3"/>
  <c r="DE73" i="3"/>
  <c r="AU73" i="3"/>
  <c r="BQ73" i="3"/>
  <c r="CL73" i="3"/>
  <c r="DG73" i="3"/>
  <c r="AY73" i="3"/>
  <c r="BS73" i="3"/>
  <c r="CN73" i="3"/>
  <c r="CA73" i="3"/>
  <c r="BI73" i="3"/>
  <c r="CX73" i="3"/>
  <c r="BG73" i="3"/>
  <c r="CE73" i="3"/>
  <c r="AM73" i="3"/>
  <c r="CV73" i="3"/>
  <c r="DA71" i="3"/>
  <c r="AS71" i="3"/>
  <c r="BA71" i="3"/>
  <c r="BI71" i="3"/>
  <c r="BQ71" i="3"/>
  <c r="BY71" i="3"/>
  <c r="CG71" i="3"/>
  <c r="CN71" i="3"/>
  <c r="CV71" i="3"/>
  <c r="DE71" i="3"/>
  <c r="AO71" i="3"/>
  <c r="AY71" i="3"/>
  <c r="BK71" i="3"/>
  <c r="BU71" i="3"/>
  <c r="CE71" i="3"/>
  <c r="CP71" i="3"/>
  <c r="CY71" i="3"/>
  <c r="AQ71" i="3"/>
  <c r="BC71" i="3"/>
  <c r="BM71" i="3"/>
  <c r="BW71" i="3"/>
  <c r="CI71" i="3"/>
  <c r="CR71" i="3"/>
  <c r="DC71" i="3"/>
  <c r="AU71" i="3"/>
  <c r="BO71" i="3"/>
  <c r="CK71" i="3"/>
  <c r="DG71" i="3"/>
  <c r="AW71" i="3"/>
  <c r="BS71" i="3"/>
  <c r="CL71" i="3"/>
  <c r="BE71" i="3"/>
  <c r="CT71" i="3"/>
  <c r="AM71" i="3"/>
  <c r="CC71" i="3"/>
  <c r="BG71" i="3"/>
  <c r="CX71" i="3"/>
  <c r="CA71" i="3"/>
  <c r="DA69" i="3"/>
  <c r="AM69" i="3"/>
  <c r="AU69" i="3"/>
  <c r="BC69" i="3"/>
  <c r="BK69" i="3"/>
  <c r="BS69" i="3"/>
  <c r="CA69" i="3"/>
  <c r="CI69" i="3"/>
  <c r="CP69" i="3"/>
  <c r="CX69" i="3"/>
  <c r="DG69" i="3"/>
  <c r="AO69" i="3"/>
  <c r="AW69" i="3"/>
  <c r="BE69" i="3"/>
  <c r="BM69" i="3"/>
  <c r="BU69" i="3"/>
  <c r="CC69" i="3"/>
  <c r="CK69" i="3"/>
  <c r="CR69" i="3"/>
  <c r="CY69" i="3"/>
  <c r="AQ69" i="3"/>
  <c r="BG69" i="3"/>
  <c r="BW69" i="3"/>
  <c r="CL69" i="3"/>
  <c r="DC69" i="3"/>
  <c r="AS69" i="3"/>
  <c r="BI69" i="3"/>
  <c r="BY69" i="3"/>
  <c r="CN69" i="3"/>
  <c r="DE69" i="3"/>
  <c r="AY69" i="3"/>
  <c r="CE69" i="3"/>
  <c r="BA69" i="3"/>
  <c r="CG69" i="3"/>
  <c r="CT69" i="3"/>
  <c r="BQ69" i="3"/>
  <c r="BO69" i="3"/>
  <c r="CV69" i="3"/>
  <c r="DA67" i="3"/>
  <c r="AQ67" i="3"/>
  <c r="AY67" i="3"/>
  <c r="BG67" i="3"/>
  <c r="BO67" i="3"/>
  <c r="BW67" i="3"/>
  <c r="CE67" i="3"/>
  <c r="CL67" i="3"/>
  <c r="CT67" i="3"/>
  <c r="DC67" i="3"/>
  <c r="AS67" i="3"/>
  <c r="BA67" i="3"/>
  <c r="BI67" i="3"/>
  <c r="BQ67" i="3"/>
  <c r="BY67" i="3"/>
  <c r="CG67" i="3"/>
  <c r="CN67" i="3"/>
  <c r="CV67" i="3"/>
  <c r="DE67" i="3"/>
  <c r="AU67" i="3"/>
  <c r="BK67" i="3"/>
  <c r="CA67" i="3"/>
  <c r="CP67" i="3"/>
  <c r="DG67" i="3"/>
  <c r="AW67" i="3"/>
  <c r="BM67" i="3"/>
  <c r="CC67" i="3"/>
  <c r="CR67" i="3"/>
  <c r="AM67" i="3"/>
  <c r="BS67" i="3"/>
  <c r="CX67" i="3"/>
  <c r="AO67" i="3"/>
  <c r="BU67" i="3"/>
  <c r="CY67" i="3"/>
  <c r="BC67" i="3"/>
  <c r="CK67" i="3"/>
  <c r="CI67" i="3"/>
  <c r="BE67" i="3"/>
  <c r="DA65" i="3"/>
  <c r="AM65" i="3"/>
  <c r="AU65" i="3"/>
  <c r="BC65" i="3"/>
  <c r="BK65" i="3"/>
  <c r="BS65" i="3"/>
  <c r="CA65" i="3"/>
  <c r="CI65" i="3"/>
  <c r="CP65" i="3"/>
  <c r="CX65" i="3"/>
  <c r="DG65" i="3"/>
  <c r="AO65" i="3"/>
  <c r="AW65" i="3"/>
  <c r="BE65" i="3"/>
  <c r="BM65" i="3"/>
  <c r="BU65" i="3"/>
  <c r="CC65" i="3"/>
  <c r="CK65" i="3"/>
  <c r="CR65" i="3"/>
  <c r="CY65" i="3"/>
  <c r="AY65" i="3"/>
  <c r="BO65" i="3"/>
  <c r="CE65" i="3"/>
  <c r="CT65" i="3"/>
  <c r="BA65" i="3"/>
  <c r="BQ65" i="3"/>
  <c r="CG65" i="3"/>
  <c r="CV65" i="3"/>
  <c r="BG65" i="3"/>
  <c r="CL65" i="3"/>
  <c r="BI65" i="3"/>
  <c r="CN65" i="3"/>
  <c r="BW65" i="3"/>
  <c r="AS65" i="3"/>
  <c r="DE65" i="3"/>
  <c r="DC65" i="3"/>
  <c r="BY65" i="3"/>
  <c r="AQ65" i="3"/>
  <c r="DA63" i="3"/>
  <c r="AQ63" i="3"/>
  <c r="AY63" i="3"/>
  <c r="BG63" i="3"/>
  <c r="BO63" i="3"/>
  <c r="BW63" i="3"/>
  <c r="CE63" i="3"/>
  <c r="CL63" i="3"/>
  <c r="CT63" i="3"/>
  <c r="DC63" i="3"/>
  <c r="AS63" i="3"/>
  <c r="BA63" i="3"/>
  <c r="BI63" i="3"/>
  <c r="BQ63" i="3"/>
  <c r="BY63" i="3"/>
  <c r="CG63" i="3"/>
  <c r="CN63" i="3"/>
  <c r="CV63" i="3"/>
  <c r="DE63" i="3"/>
  <c r="AM63" i="3"/>
  <c r="BC63" i="3"/>
  <c r="BS63" i="3"/>
  <c r="CI63" i="3"/>
  <c r="CX63" i="3"/>
  <c r="AO63" i="3"/>
  <c r="BE63" i="3"/>
  <c r="BU63" i="3"/>
  <c r="CK63" i="3"/>
  <c r="CY63" i="3"/>
  <c r="AU63" i="3"/>
  <c r="CA63" i="3"/>
  <c r="DG63" i="3"/>
  <c r="AW63" i="3"/>
  <c r="CC63" i="3"/>
  <c r="CP63" i="3"/>
  <c r="BM63" i="3"/>
  <c r="CR63" i="3"/>
  <c r="BK63" i="3"/>
  <c r="DA61" i="3"/>
  <c r="AM61" i="3"/>
  <c r="AU61" i="3"/>
  <c r="BC61" i="3"/>
  <c r="BK61" i="3"/>
  <c r="BS61" i="3"/>
  <c r="CA61" i="3"/>
  <c r="CI61" i="3"/>
  <c r="CP61" i="3"/>
  <c r="CX61" i="3"/>
  <c r="DG61" i="3"/>
  <c r="AO61" i="3"/>
  <c r="AW61" i="3"/>
  <c r="BE61" i="3"/>
  <c r="BM61" i="3"/>
  <c r="BU61" i="3"/>
  <c r="CC61" i="3"/>
  <c r="CK61" i="3"/>
  <c r="CR61" i="3"/>
  <c r="CY61" i="3"/>
  <c r="AQ61" i="3"/>
  <c r="BG61" i="3"/>
  <c r="BW61" i="3"/>
  <c r="CL61" i="3"/>
  <c r="DC61" i="3"/>
  <c r="AS61" i="3"/>
  <c r="BI61" i="3"/>
  <c r="BY61" i="3"/>
  <c r="CN61" i="3"/>
  <c r="DE61" i="3"/>
  <c r="BO61" i="3"/>
  <c r="CT61" i="3"/>
  <c r="BQ61" i="3"/>
  <c r="CV61" i="3"/>
  <c r="AY61" i="3"/>
  <c r="CG61" i="3"/>
  <c r="BA61" i="3"/>
  <c r="CE61" i="3"/>
  <c r="DA59" i="3"/>
  <c r="AQ59" i="3"/>
  <c r="AY59" i="3"/>
  <c r="BG59" i="3"/>
  <c r="BO59" i="3"/>
  <c r="BW59" i="3"/>
  <c r="CE59" i="3"/>
  <c r="CL59" i="3"/>
  <c r="CT59" i="3"/>
  <c r="DC59" i="3"/>
  <c r="AS59" i="3"/>
  <c r="BA59" i="3"/>
  <c r="BI59" i="3"/>
  <c r="BQ59" i="3"/>
  <c r="BY59" i="3"/>
  <c r="CG59" i="3"/>
  <c r="CN59" i="3"/>
  <c r="CV59" i="3"/>
  <c r="DE59" i="3"/>
  <c r="AU59" i="3"/>
  <c r="BK59" i="3"/>
  <c r="CA59" i="3"/>
  <c r="CP59" i="3"/>
  <c r="DG59" i="3"/>
  <c r="AW59" i="3"/>
  <c r="BM59" i="3"/>
  <c r="CC59" i="3"/>
  <c r="CR59" i="3"/>
  <c r="BC59" i="3"/>
  <c r="CI59" i="3"/>
  <c r="BE59" i="3"/>
  <c r="CK59" i="3"/>
  <c r="BS59" i="3"/>
  <c r="AO59" i="3"/>
  <c r="CY59" i="3"/>
  <c r="AM59" i="3"/>
  <c r="BU59" i="3"/>
  <c r="CX59" i="3"/>
  <c r="DA57" i="3"/>
  <c r="AM57" i="3"/>
  <c r="AU57" i="3"/>
  <c r="BC57" i="3"/>
  <c r="BK57" i="3"/>
  <c r="BS57" i="3"/>
  <c r="CA57" i="3"/>
  <c r="CI57" i="3"/>
  <c r="CP57" i="3"/>
  <c r="CX57" i="3"/>
  <c r="DG57" i="3"/>
  <c r="AO57" i="3"/>
  <c r="AW57" i="3"/>
  <c r="BE57" i="3"/>
  <c r="BM57" i="3"/>
  <c r="BU57" i="3"/>
  <c r="CC57" i="3"/>
  <c r="CK57" i="3"/>
  <c r="CR57" i="3"/>
  <c r="CY57" i="3"/>
  <c r="AY57" i="3"/>
  <c r="BO57" i="3"/>
  <c r="CE57" i="3"/>
  <c r="CT57" i="3"/>
  <c r="BA57" i="3"/>
  <c r="BQ57" i="3"/>
  <c r="CG57" i="3"/>
  <c r="CV57" i="3"/>
  <c r="AQ57" i="3"/>
  <c r="BW57" i="3"/>
  <c r="DC57" i="3"/>
  <c r="AS57" i="3"/>
  <c r="BY57" i="3"/>
  <c r="DE57" i="3"/>
  <c r="CL57" i="3"/>
  <c r="BI57" i="3"/>
  <c r="BG57" i="3"/>
  <c r="CN57" i="3"/>
  <c r="DA53" i="3"/>
  <c r="AM53" i="3"/>
  <c r="AU53" i="3"/>
  <c r="BC53" i="3"/>
  <c r="BK53" i="3"/>
  <c r="BS53" i="3"/>
  <c r="CA53" i="3"/>
  <c r="CI53" i="3"/>
  <c r="CP53" i="3"/>
  <c r="CX53" i="3"/>
  <c r="DG53" i="3"/>
  <c r="AO53" i="3"/>
  <c r="AW53" i="3"/>
  <c r="BE53" i="3"/>
  <c r="BM53" i="3"/>
  <c r="BU53" i="3"/>
  <c r="CC53" i="3"/>
  <c r="CK53" i="3"/>
  <c r="CR53" i="3"/>
  <c r="CY53" i="3"/>
  <c r="AS53" i="3"/>
  <c r="BI53" i="3"/>
  <c r="BY53" i="3"/>
  <c r="CN53" i="3"/>
  <c r="DE53" i="3"/>
  <c r="AY53" i="3"/>
  <c r="BO53" i="3"/>
  <c r="CE53" i="3"/>
  <c r="CT53" i="3"/>
  <c r="AQ53" i="3"/>
  <c r="BW53" i="3"/>
  <c r="DC53" i="3"/>
  <c r="BA53" i="3"/>
  <c r="CG53" i="3"/>
  <c r="BQ53" i="3"/>
  <c r="BG53" i="3"/>
  <c r="CL53" i="3"/>
  <c r="CV53" i="3"/>
  <c r="DA51" i="3"/>
  <c r="AQ51" i="3"/>
  <c r="AY51" i="3"/>
  <c r="BG51" i="3"/>
  <c r="BO51" i="3"/>
  <c r="BW51" i="3"/>
  <c r="CE51" i="3"/>
  <c r="CL51" i="3"/>
  <c r="CT51" i="3"/>
  <c r="DC51" i="3"/>
  <c r="AS51" i="3"/>
  <c r="BA51" i="3"/>
  <c r="BI51" i="3"/>
  <c r="BQ51" i="3"/>
  <c r="BY51" i="3"/>
  <c r="CG51" i="3"/>
  <c r="CN51" i="3"/>
  <c r="CV51" i="3"/>
  <c r="DE51" i="3"/>
  <c r="AW51" i="3"/>
  <c r="BM51" i="3"/>
  <c r="CC51" i="3"/>
  <c r="CR51" i="3"/>
  <c r="AM51" i="3"/>
  <c r="BC51" i="3"/>
  <c r="BS51" i="3"/>
  <c r="CI51" i="3"/>
  <c r="CX51" i="3"/>
  <c r="BK51" i="3"/>
  <c r="CP51" i="3"/>
  <c r="AO51" i="3"/>
  <c r="BU51" i="3"/>
  <c r="CY51" i="3"/>
  <c r="CK51" i="3"/>
  <c r="CA51" i="3"/>
  <c r="BE51" i="3"/>
  <c r="DG51" i="3"/>
  <c r="AU51" i="3"/>
  <c r="DA49" i="3"/>
  <c r="AM49" i="3"/>
  <c r="AU49" i="3"/>
  <c r="BC49" i="3"/>
  <c r="BK49" i="3"/>
  <c r="BS49" i="3"/>
  <c r="CA49" i="3"/>
  <c r="CI49" i="3"/>
  <c r="CP49" i="3"/>
  <c r="CX49" i="3"/>
  <c r="DG49" i="3"/>
  <c r="AO49" i="3"/>
  <c r="AW49" i="3"/>
  <c r="BE49" i="3"/>
  <c r="BM49" i="3"/>
  <c r="BU49" i="3"/>
  <c r="CC49" i="3"/>
  <c r="CK49" i="3"/>
  <c r="CR49" i="3"/>
  <c r="CY49" i="3"/>
  <c r="BA49" i="3"/>
  <c r="BQ49" i="3"/>
  <c r="CG49" i="3"/>
  <c r="CV49" i="3"/>
  <c r="AQ49" i="3"/>
  <c r="BG49" i="3"/>
  <c r="BW49" i="3"/>
  <c r="CL49" i="3"/>
  <c r="DC49" i="3"/>
  <c r="AS49" i="3"/>
  <c r="BY49" i="3"/>
  <c r="DE49" i="3"/>
  <c r="AY49" i="3"/>
  <c r="CE49" i="3"/>
  <c r="BI49" i="3"/>
  <c r="CN49" i="3"/>
  <c r="BO49" i="3"/>
  <c r="CT49" i="3"/>
  <c r="DA47" i="3"/>
  <c r="AS47" i="3"/>
  <c r="BA47" i="3"/>
  <c r="BI47" i="3"/>
  <c r="BQ47" i="3"/>
  <c r="BY47" i="3"/>
  <c r="CG47" i="3"/>
  <c r="CN47" i="3"/>
  <c r="CV47" i="3"/>
  <c r="DE47" i="3"/>
  <c r="AU47" i="3"/>
  <c r="BE47" i="3"/>
  <c r="BO47" i="3"/>
  <c r="CA47" i="3"/>
  <c r="CK47" i="3"/>
  <c r="CT47" i="3"/>
  <c r="DG47" i="3"/>
  <c r="AM47" i="3"/>
  <c r="AW47" i="3"/>
  <c r="BG47" i="3"/>
  <c r="BS47" i="3"/>
  <c r="CC47" i="3"/>
  <c r="CL47" i="3"/>
  <c r="CX47" i="3"/>
  <c r="AQ47" i="3"/>
  <c r="BM47" i="3"/>
  <c r="CI47" i="3"/>
  <c r="DC47" i="3"/>
  <c r="AY47" i="3"/>
  <c r="BU47" i="3"/>
  <c r="CP47" i="3"/>
  <c r="BW47" i="3"/>
  <c r="AO47" i="3"/>
  <c r="CE47" i="3"/>
  <c r="BC47" i="3"/>
  <c r="CR47" i="3"/>
  <c r="BK47" i="3"/>
  <c r="CY47" i="3"/>
  <c r="DA45" i="3"/>
  <c r="AO45" i="3"/>
  <c r="AW45" i="3"/>
  <c r="BE45" i="3"/>
  <c r="BM45" i="3"/>
  <c r="BU45" i="3"/>
  <c r="CC45" i="3"/>
  <c r="CK45" i="3"/>
  <c r="CR45" i="3"/>
  <c r="CY45" i="3"/>
  <c r="AS45" i="3"/>
  <c r="BC45" i="3"/>
  <c r="BO45" i="3"/>
  <c r="BY45" i="3"/>
  <c r="CI45" i="3"/>
  <c r="CT45" i="3"/>
  <c r="DE45" i="3"/>
  <c r="AU45" i="3"/>
  <c r="BG45" i="3"/>
  <c r="BQ45" i="3"/>
  <c r="CA45" i="3"/>
  <c r="CL45" i="3"/>
  <c r="CV45" i="3"/>
  <c r="DG45" i="3"/>
  <c r="AQ45" i="3"/>
  <c r="BK45" i="3"/>
  <c r="CG45" i="3"/>
  <c r="DC45" i="3"/>
  <c r="AY45" i="3"/>
  <c r="BS45" i="3"/>
  <c r="CN45" i="3"/>
  <c r="BA45" i="3"/>
  <c r="CP45" i="3"/>
  <c r="BI45" i="3"/>
  <c r="CX45" i="3"/>
  <c r="BW45" i="3"/>
  <c r="AM45" i="3"/>
  <c r="CE45" i="3"/>
  <c r="DA43" i="3"/>
  <c r="AS43" i="3"/>
  <c r="BA43" i="3"/>
  <c r="BI43" i="3"/>
  <c r="BQ43" i="3"/>
  <c r="BY43" i="3"/>
  <c r="CG43" i="3"/>
  <c r="CN43" i="3"/>
  <c r="CV43" i="3"/>
  <c r="DE43" i="3"/>
  <c r="AM43" i="3"/>
  <c r="AW43" i="3"/>
  <c r="BG43" i="3"/>
  <c r="BS43" i="3"/>
  <c r="CC43" i="3"/>
  <c r="CL43" i="3"/>
  <c r="CX43" i="3"/>
  <c r="AQ43" i="3"/>
  <c r="BE43" i="3"/>
  <c r="BU43" i="3"/>
  <c r="CI43" i="3"/>
  <c r="CT43" i="3"/>
  <c r="AU43" i="3"/>
  <c r="BK43" i="3"/>
  <c r="BW43" i="3"/>
  <c r="CK43" i="3"/>
  <c r="CY43" i="3"/>
  <c r="AO43" i="3"/>
  <c r="BO43" i="3"/>
  <c r="CR43" i="3"/>
  <c r="AY43" i="3"/>
  <c r="CA43" i="3"/>
  <c r="DC43" i="3"/>
  <c r="BC43" i="3"/>
  <c r="DG43" i="3"/>
  <c r="BM43" i="3"/>
  <c r="CE43" i="3"/>
  <c r="CP43" i="3"/>
  <c r="DA41" i="3"/>
  <c r="AO41" i="3"/>
  <c r="AW41" i="3"/>
  <c r="BE41" i="3"/>
  <c r="BM41" i="3"/>
  <c r="BU41" i="3"/>
  <c r="CC41" i="3"/>
  <c r="CK41" i="3"/>
  <c r="CR41" i="3"/>
  <c r="CY41" i="3"/>
  <c r="AU41" i="3"/>
  <c r="BG41" i="3"/>
  <c r="BQ41" i="3"/>
  <c r="CA41" i="3"/>
  <c r="CL41" i="3"/>
  <c r="CV41" i="3"/>
  <c r="DG41" i="3"/>
  <c r="AY41" i="3"/>
  <c r="BK41" i="3"/>
  <c r="BY41" i="3"/>
  <c r="CN41" i="3"/>
  <c r="DC41" i="3"/>
  <c r="AM41" i="3"/>
  <c r="BA41" i="3"/>
  <c r="BO41" i="3"/>
  <c r="CE41" i="3"/>
  <c r="CP41" i="3"/>
  <c r="DE41" i="3"/>
  <c r="AS41" i="3"/>
  <c r="BW41" i="3"/>
  <c r="CX41" i="3"/>
  <c r="BC41" i="3"/>
  <c r="CG41" i="3"/>
  <c r="CI41" i="3"/>
  <c r="AQ41" i="3"/>
  <c r="CT41" i="3"/>
  <c r="BI41" i="3"/>
  <c r="BS41" i="3"/>
  <c r="DA39" i="3"/>
  <c r="AS39" i="3"/>
  <c r="BA39" i="3"/>
  <c r="BI39" i="3"/>
  <c r="BQ39" i="3"/>
  <c r="BY39" i="3"/>
  <c r="CG39" i="3"/>
  <c r="CN39" i="3"/>
  <c r="CV39" i="3"/>
  <c r="DE39" i="3"/>
  <c r="AU39" i="3"/>
  <c r="BE39" i="3"/>
  <c r="BO39" i="3"/>
  <c r="CA39" i="3"/>
  <c r="CK39" i="3"/>
  <c r="CT39" i="3"/>
  <c r="DG39" i="3"/>
  <c r="AO39" i="3"/>
  <c r="BC39" i="3"/>
  <c r="BS39" i="3"/>
  <c r="CE39" i="3"/>
  <c r="CR39" i="3"/>
  <c r="AQ39" i="3"/>
  <c r="BG39" i="3"/>
  <c r="BU39" i="3"/>
  <c r="CI39" i="3"/>
  <c r="CX39" i="3"/>
  <c r="AY39" i="3"/>
  <c r="CC39" i="3"/>
  <c r="DC39" i="3"/>
  <c r="BK39" i="3"/>
  <c r="CL39" i="3"/>
  <c r="BM39" i="3"/>
  <c r="BW39" i="3"/>
  <c r="AM39" i="3"/>
  <c r="CP39" i="3"/>
  <c r="AW39" i="3"/>
  <c r="CY39" i="3"/>
  <c r="DA37" i="3"/>
  <c r="AO37" i="3"/>
  <c r="AW37" i="3"/>
  <c r="BE37" i="3"/>
  <c r="BM37" i="3"/>
  <c r="BU37" i="3"/>
  <c r="CC37" i="3"/>
  <c r="CK37" i="3"/>
  <c r="CR37" i="3"/>
  <c r="CY37" i="3"/>
  <c r="AS37" i="3"/>
  <c r="BC37" i="3"/>
  <c r="BO37" i="3"/>
  <c r="BY37" i="3"/>
  <c r="CI37" i="3"/>
  <c r="CT37" i="3"/>
  <c r="DE37" i="3"/>
  <c r="AU37" i="3"/>
  <c r="BI37" i="3"/>
  <c r="BW37" i="3"/>
  <c r="CL37" i="3"/>
  <c r="CX37" i="3"/>
  <c r="AY37" i="3"/>
  <c r="BK37" i="3"/>
  <c r="CA37" i="3"/>
  <c r="CN37" i="3"/>
  <c r="DC37" i="3"/>
  <c r="BG37" i="3"/>
  <c r="CG37" i="3"/>
  <c r="AM37" i="3"/>
  <c r="BQ37" i="3"/>
  <c r="CP37" i="3"/>
  <c r="AQ37" i="3"/>
  <c r="CV37" i="3"/>
  <c r="BA37" i="3"/>
  <c r="DG37" i="3"/>
  <c r="BS37" i="3"/>
  <c r="CE37" i="3"/>
  <c r="DA35" i="3"/>
  <c r="AS35" i="3"/>
  <c r="BA35" i="3"/>
  <c r="BI35" i="3"/>
  <c r="BQ35" i="3"/>
  <c r="BY35" i="3"/>
  <c r="CG35" i="3"/>
  <c r="CN35" i="3"/>
  <c r="CV35" i="3"/>
  <c r="DE35" i="3"/>
  <c r="AO35" i="3"/>
  <c r="AY35" i="3"/>
  <c r="BK35" i="3"/>
  <c r="BU35" i="3"/>
  <c r="CE35" i="3"/>
  <c r="CP35" i="3"/>
  <c r="CY35" i="3"/>
  <c r="AQ35" i="3"/>
  <c r="BC35" i="3"/>
  <c r="BM35" i="3"/>
  <c r="BW35" i="3"/>
  <c r="CI35" i="3"/>
  <c r="CR35" i="3"/>
  <c r="DC35" i="3"/>
  <c r="BE35" i="3"/>
  <c r="CA35" i="3"/>
  <c r="CT35" i="3"/>
  <c r="AM35" i="3"/>
  <c r="BG35" i="3"/>
  <c r="CC35" i="3"/>
  <c r="CX35" i="3"/>
  <c r="AW35" i="3"/>
  <c r="CL35" i="3"/>
  <c r="BO35" i="3"/>
  <c r="DG35" i="3"/>
  <c r="AU35" i="3"/>
  <c r="BS35" i="3"/>
  <c r="CK35" i="3"/>
  <c r="DA33" i="3"/>
  <c r="AO33" i="3"/>
  <c r="AW33" i="3"/>
  <c r="BE33" i="3"/>
  <c r="BM33" i="3"/>
  <c r="BU33" i="3"/>
  <c r="CC33" i="3"/>
  <c r="CK33" i="3"/>
  <c r="CR33" i="3"/>
  <c r="CY33" i="3"/>
  <c r="AM33" i="3"/>
  <c r="AY33" i="3"/>
  <c r="BI33" i="3"/>
  <c r="BS33" i="3"/>
  <c r="CE33" i="3"/>
  <c r="CN33" i="3"/>
  <c r="CX33" i="3"/>
  <c r="AQ33" i="3"/>
  <c r="BA33" i="3"/>
  <c r="BK33" i="3"/>
  <c r="BW33" i="3"/>
  <c r="CG33" i="3"/>
  <c r="CP33" i="3"/>
  <c r="DC33" i="3"/>
  <c r="BC33" i="3"/>
  <c r="BY33" i="3"/>
  <c r="CT33" i="3"/>
  <c r="BG33" i="3"/>
  <c r="CA33" i="3"/>
  <c r="CV33" i="3"/>
  <c r="BQ33" i="3"/>
  <c r="DG33" i="3"/>
  <c r="AS33" i="3"/>
  <c r="CI33" i="3"/>
  <c r="CL33" i="3"/>
  <c r="DE33" i="3"/>
  <c r="AU33" i="3"/>
  <c r="BO33" i="3"/>
  <c r="DA31" i="3"/>
  <c r="AS31" i="3"/>
  <c r="BA31" i="3"/>
  <c r="BI31" i="3"/>
  <c r="BQ31" i="3"/>
  <c r="BY31" i="3"/>
  <c r="CG31" i="3"/>
  <c r="CN31" i="3"/>
  <c r="CV31" i="3"/>
  <c r="DE31" i="3"/>
  <c r="AM31" i="3"/>
  <c r="AW31" i="3"/>
  <c r="BG31" i="3"/>
  <c r="BS31" i="3"/>
  <c r="CC31" i="3"/>
  <c r="CL31" i="3"/>
  <c r="CX31" i="3"/>
  <c r="AO31" i="3"/>
  <c r="AY31" i="3"/>
  <c r="BK31" i="3"/>
  <c r="BU31" i="3"/>
  <c r="CE31" i="3"/>
  <c r="CP31" i="3"/>
  <c r="CY31" i="3"/>
  <c r="BC31" i="3"/>
  <c r="BW31" i="3"/>
  <c r="CR31" i="3"/>
  <c r="BE31" i="3"/>
  <c r="CA31" i="3"/>
  <c r="CT31" i="3"/>
  <c r="AU31" i="3"/>
  <c r="CK31" i="3"/>
  <c r="BM31" i="3"/>
  <c r="DC31" i="3"/>
  <c r="BO31" i="3"/>
  <c r="CI31" i="3"/>
  <c r="DG31" i="3"/>
  <c r="AQ31" i="3"/>
  <c r="DA29" i="3"/>
  <c r="AO29" i="3"/>
  <c r="AW29" i="3"/>
  <c r="BE29" i="3"/>
  <c r="BM29" i="3"/>
  <c r="BU29" i="3"/>
  <c r="CC29" i="3"/>
  <c r="CK29" i="3"/>
  <c r="CR29" i="3"/>
  <c r="CY29" i="3"/>
  <c r="AU29" i="3"/>
  <c r="BG29" i="3"/>
  <c r="BQ29" i="3"/>
  <c r="CA29" i="3"/>
  <c r="CL29" i="3"/>
  <c r="CV29" i="3"/>
  <c r="DG29" i="3"/>
  <c r="AM29" i="3"/>
  <c r="AY29" i="3"/>
  <c r="BI29" i="3"/>
  <c r="BS29" i="3"/>
  <c r="CE29" i="3"/>
  <c r="CN29" i="3"/>
  <c r="CX29" i="3"/>
  <c r="BA29" i="3"/>
  <c r="BW29" i="3"/>
  <c r="CP29" i="3"/>
  <c r="BC29" i="3"/>
  <c r="BY29" i="3"/>
  <c r="CT29" i="3"/>
  <c r="BO29" i="3"/>
  <c r="DE29" i="3"/>
  <c r="AQ29" i="3"/>
  <c r="CG29" i="3"/>
  <c r="AS29" i="3"/>
  <c r="BK29" i="3"/>
  <c r="CI29" i="3"/>
  <c r="DC29" i="3"/>
  <c r="DA27" i="3"/>
  <c r="AS27" i="3"/>
  <c r="BA27" i="3"/>
  <c r="BI27" i="3"/>
  <c r="BQ27" i="3"/>
  <c r="BY27" i="3"/>
  <c r="CG27" i="3"/>
  <c r="CN27" i="3"/>
  <c r="CV27" i="3"/>
  <c r="DE27" i="3"/>
  <c r="AU27" i="3"/>
  <c r="BE27" i="3"/>
  <c r="BO27" i="3"/>
  <c r="CA27" i="3"/>
  <c r="CK27" i="3"/>
  <c r="CT27" i="3"/>
  <c r="DG27" i="3"/>
  <c r="AM27" i="3"/>
  <c r="AW27" i="3"/>
  <c r="BG27" i="3"/>
  <c r="BS27" i="3"/>
  <c r="CC27" i="3"/>
  <c r="CL27" i="3"/>
  <c r="CX27" i="3"/>
  <c r="AY27" i="3"/>
  <c r="BU27" i="3"/>
  <c r="CP27" i="3"/>
  <c r="BC27" i="3"/>
  <c r="BW27" i="3"/>
  <c r="CR27" i="3"/>
  <c r="AQ27" i="3"/>
  <c r="CI27" i="3"/>
  <c r="BK27" i="3"/>
  <c r="CY27" i="3"/>
  <c r="DC27" i="3"/>
  <c r="AO27" i="3"/>
  <c r="BM27" i="3"/>
  <c r="CE27" i="3"/>
  <c r="DA25" i="3"/>
  <c r="AO25" i="3"/>
  <c r="AW25" i="3"/>
  <c r="BE25" i="3"/>
  <c r="BM25" i="3"/>
  <c r="BU25" i="3"/>
  <c r="CC25" i="3"/>
  <c r="CK25" i="3"/>
  <c r="CR25" i="3"/>
  <c r="CY25" i="3"/>
  <c r="AS25" i="3"/>
  <c r="BC25" i="3"/>
  <c r="BO25" i="3"/>
  <c r="BY25" i="3"/>
  <c r="CI25" i="3"/>
  <c r="CT25" i="3"/>
  <c r="DE25" i="3"/>
  <c r="AU25" i="3"/>
  <c r="BG25" i="3"/>
  <c r="BQ25" i="3"/>
  <c r="CA25" i="3"/>
  <c r="CL25" i="3"/>
  <c r="CV25" i="3"/>
  <c r="DG25" i="3"/>
  <c r="AY25" i="3"/>
  <c r="BS25" i="3"/>
  <c r="CN25" i="3"/>
  <c r="BA25" i="3"/>
  <c r="BW25" i="3"/>
  <c r="CP25" i="3"/>
  <c r="BK25" i="3"/>
  <c r="DC25" i="3"/>
  <c r="AM25" i="3"/>
  <c r="CE25" i="3"/>
  <c r="CG25" i="3"/>
  <c r="CX25" i="3"/>
  <c r="AQ25" i="3"/>
  <c r="BI25" i="3"/>
  <c r="DA23" i="3"/>
  <c r="AQ23" i="3"/>
  <c r="AS23" i="3"/>
  <c r="BA23" i="3"/>
  <c r="BI23" i="3"/>
  <c r="BQ23" i="3"/>
  <c r="BY23" i="3"/>
  <c r="CG23" i="3"/>
  <c r="CN23" i="3"/>
  <c r="CV23" i="3"/>
  <c r="DE23" i="3"/>
  <c r="AO23" i="3"/>
  <c r="BC23" i="3"/>
  <c r="BM23" i="3"/>
  <c r="BW23" i="3"/>
  <c r="CI23" i="3"/>
  <c r="CR23" i="3"/>
  <c r="DC23" i="3"/>
  <c r="AU23" i="3"/>
  <c r="BE23" i="3"/>
  <c r="BO23" i="3"/>
  <c r="CA23" i="3"/>
  <c r="CK23" i="3"/>
  <c r="CT23" i="3"/>
  <c r="DG23" i="3"/>
  <c r="AW23" i="3"/>
  <c r="BS23" i="3"/>
  <c r="CL23" i="3"/>
  <c r="AY23" i="3"/>
  <c r="BU23" i="3"/>
  <c r="CP23" i="3"/>
  <c r="AM23" i="3"/>
  <c r="CE23" i="3"/>
  <c r="BG23" i="3"/>
  <c r="CX23" i="3"/>
  <c r="BK23" i="3"/>
  <c r="CC23" i="3"/>
  <c r="CY23" i="3"/>
  <c r="DA21" i="3"/>
  <c r="AM21" i="3"/>
  <c r="AU21" i="3"/>
  <c r="BC21" i="3"/>
  <c r="BK21" i="3"/>
  <c r="BS21" i="3"/>
  <c r="CA21" i="3"/>
  <c r="CI21" i="3"/>
  <c r="CP21" i="3"/>
  <c r="CX21" i="3"/>
  <c r="DG21" i="3"/>
  <c r="AO21" i="3"/>
  <c r="AW21" i="3"/>
  <c r="BE21" i="3"/>
  <c r="BM21" i="3"/>
  <c r="BU21" i="3"/>
  <c r="CC21" i="3"/>
  <c r="CK21" i="3"/>
  <c r="CR21" i="3"/>
  <c r="CY21" i="3"/>
  <c r="AS21" i="3"/>
  <c r="BI21" i="3"/>
  <c r="BY21" i="3"/>
  <c r="CN21" i="3"/>
  <c r="DE21" i="3"/>
  <c r="AY21" i="3"/>
  <c r="BO21" i="3"/>
  <c r="CE21" i="3"/>
  <c r="CT21" i="3"/>
  <c r="BQ21" i="3"/>
  <c r="CV21" i="3"/>
  <c r="AQ21" i="3"/>
  <c r="BW21" i="3"/>
  <c r="DC21" i="3"/>
  <c r="BG21" i="3"/>
  <c r="CG21" i="3"/>
  <c r="CL21" i="3"/>
  <c r="BA21" i="3"/>
  <c r="DA19" i="3"/>
  <c r="AO19" i="3"/>
  <c r="AW19" i="3"/>
  <c r="BE19" i="3"/>
  <c r="BM19" i="3"/>
  <c r="BU19" i="3"/>
  <c r="CC19" i="3"/>
  <c r="CK19" i="3"/>
  <c r="CR19" i="3"/>
  <c r="CY19" i="3"/>
  <c r="AM19" i="3"/>
  <c r="AY19" i="3"/>
  <c r="BI19" i="3"/>
  <c r="BS19" i="3"/>
  <c r="CE19" i="3"/>
  <c r="CN19" i="3"/>
  <c r="CX19" i="3"/>
  <c r="AQ19" i="3"/>
  <c r="BA19" i="3"/>
  <c r="BK19" i="3"/>
  <c r="BW19" i="3"/>
  <c r="CG19" i="3"/>
  <c r="CP19" i="3"/>
  <c r="DC19" i="3"/>
  <c r="AU19" i="3"/>
  <c r="BQ19" i="3"/>
  <c r="CL19" i="3"/>
  <c r="DG19" i="3"/>
  <c r="BC19" i="3"/>
  <c r="BY19" i="3"/>
  <c r="CT19" i="3"/>
  <c r="BG19" i="3"/>
  <c r="CV19" i="3"/>
  <c r="BO19" i="3"/>
  <c r="DE19" i="3"/>
  <c r="AS19" i="3"/>
  <c r="CA19" i="3"/>
  <c r="CI19" i="3"/>
  <c r="DA7" i="3"/>
  <c r="AM7" i="3"/>
  <c r="AU7" i="3"/>
  <c r="BC7" i="3"/>
  <c r="BK7" i="3"/>
  <c r="BS7" i="3"/>
  <c r="CA7" i="3"/>
  <c r="CI7" i="3"/>
  <c r="CP7" i="3"/>
  <c r="CX7" i="3"/>
  <c r="DG7" i="3"/>
  <c r="AQ7" i="3"/>
  <c r="BA7" i="3"/>
  <c r="BM7" i="3"/>
  <c r="BW7" i="3"/>
  <c r="CG7" i="3"/>
  <c r="CR7" i="3"/>
  <c r="DC7" i="3"/>
  <c r="AY7" i="3"/>
  <c r="BO7" i="3"/>
  <c r="CC7" i="3"/>
  <c r="CN7" i="3"/>
  <c r="DE7" i="3"/>
  <c r="AO7" i="3"/>
  <c r="BE7" i="3"/>
  <c r="BQ7" i="3"/>
  <c r="CE7" i="3"/>
  <c r="CT7" i="3"/>
  <c r="BI7" i="3"/>
  <c r="CL7" i="3"/>
  <c r="AS7" i="3"/>
  <c r="BU7" i="3"/>
  <c r="CV7" i="3"/>
  <c r="AW7" i="3"/>
  <c r="CY7" i="3"/>
  <c r="BG7" i="3"/>
  <c r="BY7" i="3"/>
  <c r="CK7" i="3"/>
  <c r="DA510" i="3"/>
  <c r="AS510" i="3"/>
  <c r="BA510" i="3"/>
  <c r="BI510" i="3"/>
  <c r="BQ510" i="3"/>
  <c r="BY510" i="3"/>
  <c r="CG510" i="3"/>
  <c r="CN510" i="3"/>
  <c r="CV510" i="3"/>
  <c r="AM510" i="3"/>
  <c r="AW510" i="3"/>
  <c r="BG510" i="3"/>
  <c r="BS510" i="3"/>
  <c r="CC510" i="3"/>
  <c r="CL510" i="3"/>
  <c r="CX510" i="3"/>
  <c r="DG510" i="3"/>
  <c r="BM510" i="3"/>
  <c r="CR510" i="3"/>
  <c r="AO510" i="3"/>
  <c r="AY510" i="3"/>
  <c r="BK510" i="3"/>
  <c r="BU510" i="3"/>
  <c r="CE510" i="3"/>
  <c r="CP510" i="3"/>
  <c r="CY510" i="3"/>
  <c r="BC510" i="3"/>
  <c r="CI510" i="3"/>
  <c r="AU510" i="3"/>
  <c r="BE510" i="3"/>
  <c r="BO510" i="3"/>
  <c r="CA510" i="3"/>
  <c r="CK510" i="3"/>
  <c r="CT510" i="3"/>
  <c r="DE510" i="3"/>
  <c r="AQ510" i="3"/>
  <c r="BW510" i="3"/>
  <c r="DC510" i="3"/>
  <c r="DA496" i="3"/>
  <c r="AO496" i="3"/>
  <c r="AW496" i="3"/>
  <c r="BE496" i="3"/>
  <c r="BM496" i="3"/>
  <c r="BU496" i="3"/>
  <c r="CC496" i="3"/>
  <c r="CK496" i="3"/>
  <c r="CR496" i="3"/>
  <c r="CY496" i="3"/>
  <c r="AS496" i="3"/>
  <c r="BA496" i="3"/>
  <c r="BI496" i="3"/>
  <c r="BQ496" i="3"/>
  <c r="BY496" i="3"/>
  <c r="CG496" i="3"/>
  <c r="CN496" i="3"/>
  <c r="CV496" i="3"/>
  <c r="DE496" i="3"/>
  <c r="AY496" i="3"/>
  <c r="BO496" i="3"/>
  <c r="CE496" i="3"/>
  <c r="CT496" i="3"/>
  <c r="BG496" i="3"/>
  <c r="DC496" i="3"/>
  <c r="AM496" i="3"/>
  <c r="BC496" i="3"/>
  <c r="BS496" i="3"/>
  <c r="CI496" i="3"/>
  <c r="CX496" i="3"/>
  <c r="AQ496" i="3"/>
  <c r="CL496" i="3"/>
  <c r="AU496" i="3"/>
  <c r="BK496" i="3"/>
  <c r="CA496" i="3"/>
  <c r="CP496" i="3"/>
  <c r="DG496" i="3"/>
  <c r="BW496" i="3"/>
  <c r="DA488" i="3"/>
  <c r="AO488" i="3"/>
  <c r="AW488" i="3"/>
  <c r="BE488" i="3"/>
  <c r="BM488" i="3"/>
  <c r="BU488" i="3"/>
  <c r="CC488" i="3"/>
  <c r="CK488" i="3"/>
  <c r="CR488" i="3"/>
  <c r="CY488" i="3"/>
  <c r="AS488" i="3"/>
  <c r="BA488" i="3"/>
  <c r="BI488" i="3"/>
  <c r="BQ488" i="3"/>
  <c r="BY488" i="3"/>
  <c r="CG488" i="3"/>
  <c r="CN488" i="3"/>
  <c r="CV488" i="3"/>
  <c r="DE488" i="3"/>
  <c r="AY488" i="3"/>
  <c r="BO488" i="3"/>
  <c r="CE488" i="3"/>
  <c r="CT488" i="3"/>
  <c r="AQ488" i="3"/>
  <c r="CL488" i="3"/>
  <c r="AM488" i="3"/>
  <c r="BC488" i="3"/>
  <c r="BS488" i="3"/>
  <c r="CI488" i="3"/>
  <c r="CX488" i="3"/>
  <c r="BG488" i="3"/>
  <c r="DC488" i="3"/>
  <c r="AU488" i="3"/>
  <c r="BK488" i="3"/>
  <c r="CA488" i="3"/>
  <c r="CP488" i="3"/>
  <c r="DG488" i="3"/>
  <c r="BW488" i="3"/>
  <c r="DA482" i="3"/>
  <c r="AS482" i="3"/>
  <c r="BA482" i="3"/>
  <c r="BI482" i="3"/>
  <c r="BQ482" i="3"/>
  <c r="BY482" i="3"/>
  <c r="CG482" i="3"/>
  <c r="CN482" i="3"/>
  <c r="CV482" i="3"/>
  <c r="DE482" i="3"/>
  <c r="AO482" i="3"/>
  <c r="AW482" i="3"/>
  <c r="BE482" i="3"/>
  <c r="BM482" i="3"/>
  <c r="BU482" i="3"/>
  <c r="CC482" i="3"/>
  <c r="CK482" i="3"/>
  <c r="CR482" i="3"/>
  <c r="CY482" i="3"/>
  <c r="AU482" i="3"/>
  <c r="BK482" i="3"/>
  <c r="CA482" i="3"/>
  <c r="CP482" i="3"/>
  <c r="DG482" i="3"/>
  <c r="BC482" i="3"/>
  <c r="CX482" i="3"/>
  <c r="AY482" i="3"/>
  <c r="BO482" i="3"/>
  <c r="CE482" i="3"/>
  <c r="CT482" i="3"/>
  <c r="BS482" i="3"/>
  <c r="AQ482" i="3"/>
  <c r="BG482" i="3"/>
  <c r="BW482" i="3"/>
  <c r="CL482" i="3"/>
  <c r="DC482" i="3"/>
  <c r="AM482" i="3"/>
  <c r="CI482" i="3"/>
  <c r="DA476" i="3"/>
  <c r="AO476" i="3"/>
  <c r="AW476" i="3"/>
  <c r="BE476" i="3"/>
  <c r="BM476" i="3"/>
  <c r="BU476" i="3"/>
  <c r="CC476" i="3"/>
  <c r="CK476" i="3"/>
  <c r="CR476" i="3"/>
  <c r="CY476" i="3"/>
  <c r="AS476" i="3"/>
  <c r="BA476" i="3"/>
  <c r="BI476" i="3"/>
  <c r="BQ476" i="3"/>
  <c r="BY476" i="3"/>
  <c r="CG476" i="3"/>
  <c r="CN476" i="3"/>
  <c r="CV476" i="3"/>
  <c r="DE476" i="3"/>
  <c r="AQ476" i="3"/>
  <c r="BG476" i="3"/>
  <c r="BW476" i="3"/>
  <c r="CL476" i="3"/>
  <c r="DC476" i="3"/>
  <c r="BO476" i="3"/>
  <c r="AU476" i="3"/>
  <c r="BK476" i="3"/>
  <c r="CA476" i="3"/>
  <c r="CP476" i="3"/>
  <c r="DG476" i="3"/>
  <c r="AY476" i="3"/>
  <c r="CT476" i="3"/>
  <c r="AM476" i="3"/>
  <c r="BC476" i="3"/>
  <c r="BS476" i="3"/>
  <c r="CI476" i="3"/>
  <c r="CX476" i="3"/>
  <c r="CE476" i="3"/>
  <c r="DA472" i="3"/>
  <c r="AO472" i="3"/>
  <c r="AW472" i="3"/>
  <c r="BE472" i="3"/>
  <c r="BM472" i="3"/>
  <c r="BU472" i="3"/>
  <c r="CC472" i="3"/>
  <c r="CK472" i="3"/>
  <c r="CR472" i="3"/>
  <c r="CY472" i="3"/>
  <c r="AS472" i="3"/>
  <c r="BA472" i="3"/>
  <c r="BI472" i="3"/>
  <c r="BQ472" i="3"/>
  <c r="BY472" i="3"/>
  <c r="CG472" i="3"/>
  <c r="CN472" i="3"/>
  <c r="CV472" i="3"/>
  <c r="DE472" i="3"/>
  <c r="AY472" i="3"/>
  <c r="BO472" i="3"/>
  <c r="CE472" i="3"/>
  <c r="CT472" i="3"/>
  <c r="AQ472" i="3"/>
  <c r="DC472" i="3"/>
  <c r="AM472" i="3"/>
  <c r="BC472" i="3"/>
  <c r="BS472" i="3"/>
  <c r="CI472" i="3"/>
  <c r="CX472" i="3"/>
  <c r="BG472" i="3"/>
  <c r="CL472" i="3"/>
  <c r="AU472" i="3"/>
  <c r="BK472" i="3"/>
  <c r="CA472" i="3"/>
  <c r="CP472" i="3"/>
  <c r="DG472" i="3"/>
  <c r="BW472" i="3"/>
  <c r="DA466" i="3"/>
  <c r="AS466" i="3"/>
  <c r="BA466" i="3"/>
  <c r="BI466" i="3"/>
  <c r="BQ466" i="3"/>
  <c r="BY466" i="3"/>
  <c r="CG466" i="3"/>
  <c r="CN466" i="3"/>
  <c r="CV466" i="3"/>
  <c r="DE466" i="3"/>
  <c r="AO466" i="3"/>
  <c r="AW466" i="3"/>
  <c r="BE466" i="3"/>
  <c r="BM466" i="3"/>
  <c r="BU466" i="3"/>
  <c r="CC466" i="3"/>
  <c r="CK466" i="3"/>
  <c r="CR466" i="3"/>
  <c r="CY466" i="3"/>
  <c r="AY466" i="3"/>
  <c r="BO466" i="3"/>
  <c r="CE466" i="3"/>
  <c r="CT466" i="3"/>
  <c r="BG466" i="3"/>
  <c r="DC466" i="3"/>
  <c r="AM466" i="3"/>
  <c r="BC466" i="3"/>
  <c r="BS466" i="3"/>
  <c r="CI466" i="3"/>
  <c r="CX466" i="3"/>
  <c r="BW466" i="3"/>
  <c r="AU466" i="3"/>
  <c r="BK466" i="3"/>
  <c r="CA466" i="3"/>
  <c r="CP466" i="3"/>
  <c r="DG466" i="3"/>
  <c r="AQ466" i="3"/>
  <c r="CL466" i="3"/>
  <c r="DA464" i="3"/>
  <c r="AO464" i="3"/>
  <c r="AW464" i="3"/>
  <c r="BE464" i="3"/>
  <c r="BM464" i="3"/>
  <c r="BU464" i="3"/>
  <c r="CC464" i="3"/>
  <c r="CK464" i="3"/>
  <c r="CR464" i="3"/>
  <c r="CY464" i="3"/>
  <c r="AS464" i="3"/>
  <c r="BA464" i="3"/>
  <c r="BI464" i="3"/>
  <c r="BQ464" i="3"/>
  <c r="BY464" i="3"/>
  <c r="CG464" i="3"/>
  <c r="CN464" i="3"/>
  <c r="CV464" i="3"/>
  <c r="DE464" i="3"/>
  <c r="AM464" i="3"/>
  <c r="BC464" i="3"/>
  <c r="BS464" i="3"/>
  <c r="CI464" i="3"/>
  <c r="CX464" i="3"/>
  <c r="BK464" i="3"/>
  <c r="DG464" i="3"/>
  <c r="AQ464" i="3"/>
  <c r="BG464" i="3"/>
  <c r="BW464" i="3"/>
  <c r="CL464" i="3"/>
  <c r="DC464" i="3"/>
  <c r="CA464" i="3"/>
  <c r="AY464" i="3"/>
  <c r="BO464" i="3"/>
  <c r="CE464" i="3"/>
  <c r="CT464" i="3"/>
  <c r="AU464" i="3"/>
  <c r="CP464" i="3"/>
  <c r="DA458" i="3"/>
  <c r="AS458" i="3"/>
  <c r="BA458" i="3"/>
  <c r="BI458" i="3"/>
  <c r="BQ458" i="3"/>
  <c r="BY458" i="3"/>
  <c r="CG458" i="3"/>
  <c r="CN458" i="3"/>
  <c r="CV458" i="3"/>
  <c r="DE458" i="3"/>
  <c r="AO458" i="3"/>
  <c r="AW458" i="3"/>
  <c r="BE458" i="3"/>
  <c r="BM458" i="3"/>
  <c r="BU458" i="3"/>
  <c r="CC458" i="3"/>
  <c r="CK458" i="3"/>
  <c r="CR458" i="3"/>
  <c r="CY458" i="3"/>
  <c r="AY458" i="3"/>
  <c r="BO458" i="3"/>
  <c r="CE458" i="3"/>
  <c r="CT458" i="3"/>
  <c r="BG458" i="3"/>
  <c r="DC458" i="3"/>
  <c r="AM458" i="3"/>
  <c r="BC458" i="3"/>
  <c r="BS458" i="3"/>
  <c r="CI458" i="3"/>
  <c r="CX458" i="3"/>
  <c r="AQ458" i="3"/>
  <c r="CL458" i="3"/>
  <c r="AU458" i="3"/>
  <c r="BK458" i="3"/>
  <c r="CA458" i="3"/>
  <c r="CP458" i="3"/>
  <c r="DG458" i="3"/>
  <c r="BW458" i="3"/>
  <c r="DA456" i="3"/>
  <c r="AO456" i="3"/>
  <c r="AW456" i="3"/>
  <c r="BE456" i="3"/>
  <c r="BM456" i="3"/>
  <c r="BU456" i="3"/>
  <c r="CC456" i="3"/>
  <c r="CK456" i="3"/>
  <c r="CR456" i="3"/>
  <c r="CY456" i="3"/>
  <c r="AS456" i="3"/>
  <c r="BA456" i="3"/>
  <c r="BI456" i="3"/>
  <c r="BQ456" i="3"/>
  <c r="BY456" i="3"/>
  <c r="CG456" i="3"/>
  <c r="CN456" i="3"/>
  <c r="CV456" i="3"/>
  <c r="DE456" i="3"/>
  <c r="AM456" i="3"/>
  <c r="BC456" i="3"/>
  <c r="BS456" i="3"/>
  <c r="CI456" i="3"/>
  <c r="CX456" i="3"/>
  <c r="BK456" i="3"/>
  <c r="DG456" i="3"/>
  <c r="AQ456" i="3"/>
  <c r="BG456" i="3"/>
  <c r="BW456" i="3"/>
  <c r="CL456" i="3"/>
  <c r="DC456" i="3"/>
  <c r="AU456" i="3"/>
  <c r="CP456" i="3"/>
  <c r="AY456" i="3"/>
  <c r="BO456" i="3"/>
  <c r="CE456" i="3"/>
  <c r="CT456" i="3"/>
  <c r="CA456" i="3"/>
  <c r="DA454" i="3"/>
  <c r="AS454" i="3"/>
  <c r="BA454" i="3"/>
  <c r="BI454" i="3"/>
  <c r="BQ454" i="3"/>
  <c r="BY454" i="3"/>
  <c r="CG454" i="3"/>
  <c r="CN454" i="3"/>
  <c r="CV454" i="3"/>
  <c r="DE454" i="3"/>
  <c r="AO454" i="3"/>
  <c r="AW454" i="3"/>
  <c r="BE454" i="3"/>
  <c r="BM454" i="3"/>
  <c r="BU454" i="3"/>
  <c r="CC454" i="3"/>
  <c r="CK454" i="3"/>
  <c r="CR454" i="3"/>
  <c r="CY454" i="3"/>
  <c r="AQ454" i="3"/>
  <c r="BG454" i="3"/>
  <c r="BW454" i="3"/>
  <c r="CL454" i="3"/>
  <c r="DC454" i="3"/>
  <c r="BO454" i="3"/>
  <c r="AU454" i="3"/>
  <c r="BK454" i="3"/>
  <c r="CA454" i="3"/>
  <c r="CP454" i="3"/>
  <c r="DG454" i="3"/>
  <c r="CE454" i="3"/>
  <c r="AM454" i="3"/>
  <c r="BC454" i="3"/>
  <c r="BS454" i="3"/>
  <c r="CI454" i="3"/>
  <c r="CX454" i="3"/>
  <c r="AY454" i="3"/>
  <c r="CT454" i="3"/>
  <c r="DA450" i="3"/>
  <c r="AS450" i="3"/>
  <c r="BA450" i="3"/>
  <c r="BI450" i="3"/>
  <c r="BQ450" i="3"/>
  <c r="BY450" i="3"/>
  <c r="CG450" i="3"/>
  <c r="CN450" i="3"/>
  <c r="CV450" i="3"/>
  <c r="DE450" i="3"/>
  <c r="AO450" i="3"/>
  <c r="AW450" i="3"/>
  <c r="BE450" i="3"/>
  <c r="BM450" i="3"/>
  <c r="BU450" i="3"/>
  <c r="CC450" i="3"/>
  <c r="CK450" i="3"/>
  <c r="CR450" i="3"/>
  <c r="CY450" i="3"/>
  <c r="AY450" i="3"/>
  <c r="BO450" i="3"/>
  <c r="CE450" i="3"/>
  <c r="CT450" i="3"/>
  <c r="AQ450" i="3"/>
  <c r="BW450" i="3"/>
  <c r="AM450" i="3"/>
  <c r="BC450" i="3"/>
  <c r="BS450" i="3"/>
  <c r="CI450" i="3"/>
  <c r="CX450" i="3"/>
  <c r="CL450" i="3"/>
  <c r="AU450" i="3"/>
  <c r="BK450" i="3"/>
  <c r="CA450" i="3"/>
  <c r="CP450" i="3"/>
  <c r="DG450" i="3"/>
  <c r="BG450" i="3"/>
  <c r="DC450" i="3"/>
  <c r="DA448" i="3"/>
  <c r="AO448" i="3"/>
  <c r="AW448" i="3"/>
  <c r="BE448" i="3"/>
  <c r="BM448" i="3"/>
  <c r="BU448" i="3"/>
  <c r="CC448" i="3"/>
  <c r="CK448" i="3"/>
  <c r="CR448" i="3"/>
  <c r="CY448" i="3"/>
  <c r="AS448" i="3"/>
  <c r="BA448" i="3"/>
  <c r="BI448" i="3"/>
  <c r="BQ448" i="3"/>
  <c r="BY448" i="3"/>
  <c r="CG448" i="3"/>
  <c r="CN448" i="3"/>
  <c r="CV448" i="3"/>
  <c r="DE448" i="3"/>
  <c r="AM448" i="3"/>
  <c r="BC448" i="3"/>
  <c r="BS448" i="3"/>
  <c r="CI448" i="3"/>
  <c r="CX448" i="3"/>
  <c r="AU448" i="3"/>
  <c r="CP448" i="3"/>
  <c r="AQ448" i="3"/>
  <c r="BG448" i="3"/>
  <c r="BW448" i="3"/>
  <c r="CL448" i="3"/>
  <c r="DC448" i="3"/>
  <c r="CA448" i="3"/>
  <c r="AY448" i="3"/>
  <c r="BO448" i="3"/>
  <c r="CE448" i="3"/>
  <c r="CT448" i="3"/>
  <c r="BK448" i="3"/>
  <c r="DG448" i="3"/>
  <c r="DA444" i="3"/>
  <c r="AM444" i="3"/>
  <c r="AU444" i="3"/>
  <c r="BC444" i="3"/>
  <c r="BK444" i="3"/>
  <c r="BS444" i="3"/>
  <c r="CA444" i="3"/>
  <c r="CI444" i="3"/>
  <c r="CP444" i="3"/>
  <c r="CX444" i="3"/>
  <c r="DG444" i="3"/>
  <c r="AO444" i="3"/>
  <c r="AW444" i="3"/>
  <c r="BE444" i="3"/>
  <c r="BM444" i="3"/>
  <c r="BU444" i="3"/>
  <c r="CC444" i="3"/>
  <c r="CK444" i="3"/>
  <c r="CR444" i="3"/>
  <c r="CY444" i="3"/>
  <c r="AS444" i="3"/>
  <c r="BA444" i="3"/>
  <c r="BI444" i="3"/>
  <c r="BQ444" i="3"/>
  <c r="BY444" i="3"/>
  <c r="CG444" i="3"/>
  <c r="CN444" i="3"/>
  <c r="CV444" i="3"/>
  <c r="DE444" i="3"/>
  <c r="BO444" i="3"/>
  <c r="CT444" i="3"/>
  <c r="CE444" i="3"/>
  <c r="AQ444" i="3"/>
  <c r="BW444" i="3"/>
  <c r="DC444" i="3"/>
  <c r="AY444" i="3"/>
  <c r="BG444" i="3"/>
  <c r="CL444" i="3"/>
  <c r="DA440" i="3"/>
  <c r="AM440" i="3"/>
  <c r="AU440" i="3"/>
  <c r="BC440" i="3"/>
  <c r="BK440" i="3"/>
  <c r="BS440" i="3"/>
  <c r="CA440" i="3"/>
  <c r="CI440" i="3"/>
  <c r="CP440" i="3"/>
  <c r="CX440" i="3"/>
  <c r="DG440" i="3"/>
  <c r="AO440" i="3"/>
  <c r="AW440" i="3"/>
  <c r="BE440" i="3"/>
  <c r="BM440" i="3"/>
  <c r="BU440" i="3"/>
  <c r="CC440" i="3"/>
  <c r="CK440" i="3"/>
  <c r="CR440" i="3"/>
  <c r="CY440" i="3"/>
  <c r="AS440" i="3"/>
  <c r="BA440" i="3"/>
  <c r="BI440" i="3"/>
  <c r="BQ440" i="3"/>
  <c r="BY440" i="3"/>
  <c r="CG440" i="3"/>
  <c r="CN440" i="3"/>
  <c r="CV440" i="3"/>
  <c r="DE440" i="3"/>
  <c r="AQ440" i="3"/>
  <c r="BW440" i="3"/>
  <c r="DC440" i="3"/>
  <c r="BG440" i="3"/>
  <c r="AY440" i="3"/>
  <c r="CE440" i="3"/>
  <c r="CL440" i="3"/>
  <c r="BO440" i="3"/>
  <c r="CT440" i="3"/>
  <c r="DA436" i="3"/>
  <c r="AM436" i="3"/>
  <c r="AU436" i="3"/>
  <c r="BC436" i="3"/>
  <c r="BK436" i="3"/>
  <c r="BS436" i="3"/>
  <c r="CA436" i="3"/>
  <c r="CI436" i="3"/>
  <c r="CP436" i="3"/>
  <c r="CX436" i="3"/>
  <c r="DG436" i="3"/>
  <c r="AO436" i="3"/>
  <c r="AW436" i="3"/>
  <c r="BE436" i="3"/>
  <c r="BM436" i="3"/>
  <c r="BU436" i="3"/>
  <c r="CC436" i="3"/>
  <c r="CK436" i="3"/>
  <c r="CR436" i="3"/>
  <c r="CY436" i="3"/>
  <c r="AS436" i="3"/>
  <c r="BA436" i="3"/>
  <c r="BI436" i="3"/>
  <c r="BQ436" i="3"/>
  <c r="BY436" i="3"/>
  <c r="CG436" i="3"/>
  <c r="CN436" i="3"/>
  <c r="CV436" i="3"/>
  <c r="DE436" i="3"/>
  <c r="AY436" i="3"/>
  <c r="CE436" i="3"/>
  <c r="BO436" i="3"/>
  <c r="BG436" i="3"/>
  <c r="CL436" i="3"/>
  <c r="CT436" i="3"/>
  <c r="AQ436" i="3"/>
  <c r="BW436" i="3"/>
  <c r="DC436" i="3"/>
  <c r="DA432" i="3"/>
  <c r="AM432" i="3"/>
  <c r="AU432" i="3"/>
  <c r="BC432" i="3"/>
  <c r="BK432" i="3"/>
  <c r="BS432" i="3"/>
  <c r="CA432" i="3"/>
  <c r="CI432" i="3"/>
  <c r="CP432" i="3"/>
  <c r="CX432" i="3"/>
  <c r="DG432" i="3"/>
  <c r="AO432" i="3"/>
  <c r="AW432" i="3"/>
  <c r="BE432" i="3"/>
  <c r="BM432" i="3"/>
  <c r="BU432" i="3"/>
  <c r="CC432" i="3"/>
  <c r="CK432" i="3"/>
  <c r="CR432" i="3"/>
  <c r="CY432" i="3"/>
  <c r="AS432" i="3"/>
  <c r="BA432" i="3"/>
  <c r="BI432" i="3"/>
  <c r="BQ432" i="3"/>
  <c r="BY432" i="3"/>
  <c r="CG432" i="3"/>
  <c r="CN432" i="3"/>
  <c r="CV432" i="3"/>
  <c r="DE432" i="3"/>
  <c r="BG432" i="3"/>
  <c r="CL432" i="3"/>
  <c r="AQ432" i="3"/>
  <c r="BO432" i="3"/>
  <c r="CT432" i="3"/>
  <c r="BW432" i="3"/>
  <c r="AY432" i="3"/>
  <c r="CE432" i="3"/>
  <c r="DC432" i="3"/>
  <c r="DA428" i="3"/>
  <c r="AM428" i="3"/>
  <c r="AU428" i="3"/>
  <c r="BC428" i="3"/>
  <c r="BK428" i="3"/>
  <c r="BS428" i="3"/>
  <c r="CA428" i="3"/>
  <c r="CI428" i="3"/>
  <c r="CP428" i="3"/>
  <c r="CX428" i="3"/>
  <c r="DG428" i="3"/>
  <c r="AO428" i="3"/>
  <c r="AW428" i="3"/>
  <c r="BE428" i="3"/>
  <c r="BM428" i="3"/>
  <c r="BU428" i="3"/>
  <c r="CC428" i="3"/>
  <c r="CK428" i="3"/>
  <c r="CR428" i="3"/>
  <c r="CY428" i="3"/>
  <c r="AS428" i="3"/>
  <c r="BA428" i="3"/>
  <c r="BI428" i="3"/>
  <c r="BQ428" i="3"/>
  <c r="BY428" i="3"/>
  <c r="CG428" i="3"/>
  <c r="CN428" i="3"/>
  <c r="CV428" i="3"/>
  <c r="DE428" i="3"/>
  <c r="BO428" i="3"/>
  <c r="CT428" i="3"/>
  <c r="AY428" i="3"/>
  <c r="AQ428" i="3"/>
  <c r="BW428" i="3"/>
  <c r="DC428" i="3"/>
  <c r="CE428" i="3"/>
  <c r="BG428" i="3"/>
  <c r="CL428" i="3"/>
  <c r="DA424" i="3"/>
  <c r="AM424" i="3"/>
  <c r="AU424" i="3"/>
  <c r="BC424" i="3"/>
  <c r="BK424" i="3"/>
  <c r="BS424" i="3"/>
  <c r="CA424" i="3"/>
  <c r="CI424" i="3"/>
  <c r="CP424" i="3"/>
  <c r="CX424" i="3"/>
  <c r="DG424" i="3"/>
  <c r="AO424" i="3"/>
  <c r="AW424" i="3"/>
  <c r="BE424" i="3"/>
  <c r="BM424" i="3"/>
  <c r="BU424" i="3"/>
  <c r="CC424" i="3"/>
  <c r="CK424" i="3"/>
  <c r="CR424" i="3"/>
  <c r="CY424" i="3"/>
  <c r="AS424" i="3"/>
  <c r="BA424" i="3"/>
  <c r="BI424" i="3"/>
  <c r="BQ424" i="3"/>
  <c r="BY424" i="3"/>
  <c r="CG424" i="3"/>
  <c r="CN424" i="3"/>
  <c r="CV424" i="3"/>
  <c r="DE424" i="3"/>
  <c r="AQ424" i="3"/>
  <c r="BW424" i="3"/>
  <c r="DC424" i="3"/>
  <c r="CL424" i="3"/>
  <c r="AY424" i="3"/>
  <c r="CE424" i="3"/>
  <c r="BO424" i="3"/>
  <c r="CT424" i="3"/>
  <c r="BG424" i="3"/>
  <c r="DA420" i="3"/>
  <c r="AM420" i="3"/>
  <c r="AU420" i="3"/>
  <c r="BC420" i="3"/>
  <c r="BK420" i="3"/>
  <c r="BS420" i="3"/>
  <c r="CA420" i="3"/>
  <c r="CI420" i="3"/>
  <c r="CP420" i="3"/>
  <c r="CX420" i="3"/>
  <c r="DG420" i="3"/>
  <c r="AO420" i="3"/>
  <c r="AW420" i="3"/>
  <c r="BE420" i="3"/>
  <c r="BM420" i="3"/>
  <c r="BU420" i="3"/>
  <c r="CC420" i="3"/>
  <c r="CK420" i="3"/>
  <c r="CR420" i="3"/>
  <c r="CY420" i="3"/>
  <c r="AS420" i="3"/>
  <c r="BA420" i="3"/>
  <c r="BI420" i="3"/>
  <c r="BQ420" i="3"/>
  <c r="BY420" i="3"/>
  <c r="CG420" i="3"/>
  <c r="CN420" i="3"/>
  <c r="CV420" i="3"/>
  <c r="DE420" i="3"/>
  <c r="AY420" i="3"/>
  <c r="CE420" i="3"/>
  <c r="BG420" i="3"/>
  <c r="CL420" i="3"/>
  <c r="BO420" i="3"/>
  <c r="AQ420" i="3"/>
  <c r="BW420" i="3"/>
  <c r="DC420" i="3"/>
  <c r="CT420" i="3"/>
  <c r="DA414" i="3"/>
  <c r="AQ414" i="3"/>
  <c r="AY414" i="3"/>
  <c r="BG414" i="3"/>
  <c r="BO414" i="3"/>
  <c r="BW414" i="3"/>
  <c r="CE414" i="3"/>
  <c r="CL414" i="3"/>
  <c r="CT414" i="3"/>
  <c r="DC414" i="3"/>
  <c r="AS414" i="3"/>
  <c r="BA414" i="3"/>
  <c r="BI414" i="3"/>
  <c r="BQ414" i="3"/>
  <c r="BY414" i="3"/>
  <c r="CG414" i="3"/>
  <c r="CN414" i="3"/>
  <c r="CV414" i="3"/>
  <c r="DE414" i="3"/>
  <c r="AO414" i="3"/>
  <c r="AW414" i="3"/>
  <c r="BE414" i="3"/>
  <c r="BM414" i="3"/>
  <c r="BU414" i="3"/>
  <c r="CC414" i="3"/>
  <c r="CK414" i="3"/>
  <c r="CR414" i="3"/>
  <c r="CY414" i="3"/>
  <c r="AM414" i="3"/>
  <c r="BS414" i="3"/>
  <c r="CX414" i="3"/>
  <c r="BC414" i="3"/>
  <c r="AU414" i="3"/>
  <c r="CA414" i="3"/>
  <c r="DG414" i="3"/>
  <c r="BK414" i="3"/>
  <c r="CP414" i="3"/>
  <c r="CI414" i="3"/>
  <c r="DA412" i="3"/>
  <c r="AM412" i="3"/>
  <c r="AU412" i="3"/>
  <c r="BC412" i="3"/>
  <c r="BK412" i="3"/>
  <c r="BS412" i="3"/>
  <c r="CA412" i="3"/>
  <c r="CI412" i="3"/>
  <c r="CP412" i="3"/>
  <c r="CX412" i="3"/>
  <c r="DG412" i="3"/>
  <c r="AO412" i="3"/>
  <c r="AW412" i="3"/>
  <c r="BE412" i="3"/>
  <c r="BM412" i="3"/>
  <c r="BU412" i="3"/>
  <c r="CC412" i="3"/>
  <c r="CK412" i="3"/>
  <c r="CR412" i="3"/>
  <c r="CY412" i="3"/>
  <c r="AS412" i="3"/>
  <c r="BA412" i="3"/>
  <c r="BI412" i="3"/>
  <c r="BQ412" i="3"/>
  <c r="BY412" i="3"/>
  <c r="CG412" i="3"/>
  <c r="CN412" i="3"/>
  <c r="CV412" i="3"/>
  <c r="DE412" i="3"/>
  <c r="BG412" i="3"/>
  <c r="CL412" i="3"/>
  <c r="DC412" i="3"/>
  <c r="BO412" i="3"/>
  <c r="CT412" i="3"/>
  <c r="AQ412" i="3"/>
  <c r="AY412" i="3"/>
  <c r="CE412" i="3"/>
  <c r="BW412" i="3"/>
  <c r="DA406" i="3"/>
  <c r="AQ406" i="3"/>
  <c r="AY406" i="3"/>
  <c r="BG406" i="3"/>
  <c r="BO406" i="3"/>
  <c r="BW406" i="3"/>
  <c r="CE406" i="3"/>
  <c r="CL406" i="3"/>
  <c r="CT406" i="3"/>
  <c r="DC406" i="3"/>
  <c r="AS406" i="3"/>
  <c r="BA406" i="3"/>
  <c r="BI406" i="3"/>
  <c r="BQ406" i="3"/>
  <c r="BY406" i="3"/>
  <c r="CG406" i="3"/>
  <c r="CN406" i="3"/>
  <c r="CV406" i="3"/>
  <c r="DE406" i="3"/>
  <c r="AO406" i="3"/>
  <c r="AW406" i="3"/>
  <c r="BE406" i="3"/>
  <c r="BM406" i="3"/>
  <c r="BU406" i="3"/>
  <c r="CC406" i="3"/>
  <c r="CK406" i="3"/>
  <c r="CR406" i="3"/>
  <c r="CY406" i="3"/>
  <c r="BC406" i="3"/>
  <c r="CI406" i="3"/>
  <c r="BS406" i="3"/>
  <c r="BK406" i="3"/>
  <c r="CP406" i="3"/>
  <c r="CX406" i="3"/>
  <c r="AU406" i="3"/>
  <c r="CA406" i="3"/>
  <c r="DG406" i="3"/>
  <c r="AM406" i="3"/>
  <c r="DA404" i="3"/>
  <c r="AM404" i="3"/>
  <c r="AU404" i="3"/>
  <c r="BC404" i="3"/>
  <c r="BK404" i="3"/>
  <c r="BS404" i="3"/>
  <c r="CA404" i="3"/>
  <c r="CI404" i="3"/>
  <c r="CP404" i="3"/>
  <c r="CX404" i="3"/>
  <c r="DG404" i="3"/>
  <c r="AO404" i="3"/>
  <c r="AW404" i="3"/>
  <c r="BE404" i="3"/>
  <c r="BM404" i="3"/>
  <c r="BU404" i="3"/>
  <c r="CC404" i="3"/>
  <c r="CK404" i="3"/>
  <c r="CR404" i="3"/>
  <c r="CY404" i="3"/>
  <c r="AS404" i="3"/>
  <c r="BA404" i="3"/>
  <c r="BI404" i="3"/>
  <c r="BQ404" i="3"/>
  <c r="BY404" i="3"/>
  <c r="CG404" i="3"/>
  <c r="CN404" i="3"/>
  <c r="CV404" i="3"/>
  <c r="DE404" i="3"/>
  <c r="AQ404" i="3"/>
  <c r="BW404" i="3"/>
  <c r="DC404" i="3"/>
  <c r="AY404" i="3"/>
  <c r="CE404" i="3"/>
  <c r="BG404" i="3"/>
  <c r="BO404" i="3"/>
  <c r="CT404" i="3"/>
  <c r="CL404" i="3"/>
  <c r="DA402" i="3"/>
  <c r="AQ402" i="3"/>
  <c r="AY402" i="3"/>
  <c r="BG402" i="3"/>
  <c r="BO402" i="3"/>
  <c r="BW402" i="3"/>
  <c r="CE402" i="3"/>
  <c r="CL402" i="3"/>
  <c r="CT402" i="3"/>
  <c r="DC402" i="3"/>
  <c r="AS402" i="3"/>
  <c r="BA402" i="3"/>
  <c r="BI402" i="3"/>
  <c r="BQ402" i="3"/>
  <c r="BY402" i="3"/>
  <c r="CG402" i="3"/>
  <c r="CN402" i="3"/>
  <c r="CV402" i="3"/>
  <c r="DE402" i="3"/>
  <c r="AO402" i="3"/>
  <c r="AW402" i="3"/>
  <c r="BE402" i="3"/>
  <c r="BM402" i="3"/>
  <c r="BU402" i="3"/>
  <c r="CC402" i="3"/>
  <c r="CK402" i="3"/>
  <c r="CR402" i="3"/>
  <c r="CY402" i="3"/>
  <c r="BK402" i="3"/>
  <c r="CP402" i="3"/>
  <c r="AU402" i="3"/>
  <c r="AM402" i="3"/>
  <c r="BS402" i="3"/>
  <c r="CX402" i="3"/>
  <c r="DG402" i="3"/>
  <c r="BC402" i="3"/>
  <c r="CI402" i="3"/>
  <c r="CA402" i="3"/>
  <c r="DA398" i="3"/>
  <c r="AQ398" i="3"/>
  <c r="AY398" i="3"/>
  <c r="BG398" i="3"/>
  <c r="BO398" i="3"/>
  <c r="BW398" i="3"/>
  <c r="CE398" i="3"/>
  <c r="CL398" i="3"/>
  <c r="CT398" i="3"/>
  <c r="DC398" i="3"/>
  <c r="AS398" i="3"/>
  <c r="BA398" i="3"/>
  <c r="BI398" i="3"/>
  <c r="BQ398" i="3"/>
  <c r="BY398" i="3"/>
  <c r="CG398" i="3"/>
  <c r="CN398" i="3"/>
  <c r="CV398" i="3"/>
  <c r="DE398" i="3"/>
  <c r="AO398" i="3"/>
  <c r="AW398" i="3"/>
  <c r="BE398" i="3"/>
  <c r="BM398" i="3"/>
  <c r="BU398" i="3"/>
  <c r="CC398" i="3"/>
  <c r="CK398" i="3"/>
  <c r="CR398" i="3"/>
  <c r="CY398" i="3"/>
  <c r="AM398" i="3"/>
  <c r="BS398" i="3"/>
  <c r="CX398" i="3"/>
  <c r="AU398" i="3"/>
  <c r="CA398" i="3"/>
  <c r="DG398" i="3"/>
  <c r="BC398" i="3"/>
  <c r="BK398" i="3"/>
  <c r="CP398" i="3"/>
  <c r="CI398" i="3"/>
  <c r="DA396" i="3"/>
  <c r="AQ396" i="3"/>
  <c r="AY396" i="3"/>
  <c r="BG396" i="3"/>
  <c r="BO396" i="3"/>
  <c r="BW396" i="3"/>
  <c r="CE396" i="3"/>
  <c r="CL396" i="3"/>
  <c r="CT396" i="3"/>
  <c r="DC396" i="3"/>
  <c r="AS396" i="3"/>
  <c r="BA396" i="3"/>
  <c r="BI396" i="3"/>
  <c r="BQ396" i="3"/>
  <c r="BY396" i="3"/>
  <c r="CG396" i="3"/>
  <c r="CN396" i="3"/>
  <c r="CV396" i="3"/>
  <c r="DE396" i="3"/>
  <c r="AO396" i="3"/>
  <c r="BE396" i="3"/>
  <c r="BU396" i="3"/>
  <c r="CK396" i="3"/>
  <c r="CY396" i="3"/>
  <c r="AU396" i="3"/>
  <c r="BK396" i="3"/>
  <c r="CA396" i="3"/>
  <c r="CP396" i="3"/>
  <c r="DG396" i="3"/>
  <c r="AM396" i="3"/>
  <c r="BC396" i="3"/>
  <c r="BS396" i="3"/>
  <c r="CI396" i="3"/>
  <c r="CX396" i="3"/>
  <c r="BM396" i="3"/>
  <c r="CC396" i="3"/>
  <c r="AW396" i="3"/>
  <c r="CR396" i="3"/>
  <c r="DA392" i="3"/>
  <c r="AQ392" i="3"/>
  <c r="AY392" i="3"/>
  <c r="BG392" i="3"/>
  <c r="BO392" i="3"/>
  <c r="BW392" i="3"/>
  <c r="CE392" i="3"/>
  <c r="CL392" i="3"/>
  <c r="CT392" i="3"/>
  <c r="DC392" i="3"/>
  <c r="AS392" i="3"/>
  <c r="BA392" i="3"/>
  <c r="BI392" i="3"/>
  <c r="BQ392" i="3"/>
  <c r="BY392" i="3"/>
  <c r="CG392" i="3"/>
  <c r="CN392" i="3"/>
  <c r="CV392" i="3"/>
  <c r="DE392" i="3"/>
  <c r="AW392" i="3"/>
  <c r="BM392" i="3"/>
  <c r="CC392" i="3"/>
  <c r="CR392" i="3"/>
  <c r="AM392" i="3"/>
  <c r="BC392" i="3"/>
  <c r="BS392" i="3"/>
  <c r="CI392" i="3"/>
  <c r="CX392" i="3"/>
  <c r="AU392" i="3"/>
  <c r="BK392" i="3"/>
  <c r="CA392" i="3"/>
  <c r="CP392" i="3"/>
  <c r="DG392" i="3"/>
  <c r="AO392" i="3"/>
  <c r="CY392" i="3"/>
  <c r="BU392" i="3"/>
  <c r="BE392" i="3"/>
  <c r="CK392" i="3"/>
  <c r="DA388" i="3"/>
  <c r="AQ388" i="3"/>
  <c r="AY388" i="3"/>
  <c r="BG388" i="3"/>
  <c r="BO388" i="3"/>
  <c r="BW388" i="3"/>
  <c r="CE388" i="3"/>
  <c r="CL388" i="3"/>
  <c r="CT388" i="3"/>
  <c r="DC388" i="3"/>
  <c r="AS388" i="3"/>
  <c r="BA388" i="3"/>
  <c r="BI388" i="3"/>
  <c r="BQ388" i="3"/>
  <c r="BY388" i="3"/>
  <c r="CG388" i="3"/>
  <c r="CN388" i="3"/>
  <c r="CV388" i="3"/>
  <c r="DE388" i="3"/>
  <c r="AO388" i="3"/>
  <c r="AW388" i="3"/>
  <c r="BE388" i="3"/>
  <c r="BM388" i="3"/>
  <c r="BU388" i="3"/>
  <c r="CC388" i="3"/>
  <c r="CK388" i="3"/>
  <c r="CR388" i="3"/>
  <c r="CY388" i="3"/>
  <c r="AM388" i="3"/>
  <c r="BS388" i="3"/>
  <c r="CX388" i="3"/>
  <c r="AU388" i="3"/>
  <c r="CA388" i="3"/>
  <c r="DG388" i="3"/>
  <c r="BK388" i="3"/>
  <c r="CP388" i="3"/>
  <c r="BC388" i="3"/>
  <c r="CI388" i="3"/>
  <c r="DA384" i="3"/>
  <c r="AQ384" i="3"/>
  <c r="AY384" i="3"/>
  <c r="BG384" i="3"/>
  <c r="BO384" i="3"/>
  <c r="BW384" i="3"/>
  <c r="CE384" i="3"/>
  <c r="CL384" i="3"/>
  <c r="CT384" i="3"/>
  <c r="DC384" i="3"/>
  <c r="AS384" i="3"/>
  <c r="BA384" i="3"/>
  <c r="BI384" i="3"/>
  <c r="BQ384" i="3"/>
  <c r="BY384" i="3"/>
  <c r="CG384" i="3"/>
  <c r="CN384" i="3"/>
  <c r="CV384" i="3"/>
  <c r="DE384" i="3"/>
  <c r="AO384" i="3"/>
  <c r="AW384" i="3"/>
  <c r="BE384" i="3"/>
  <c r="BM384" i="3"/>
  <c r="BU384" i="3"/>
  <c r="CC384" i="3"/>
  <c r="CK384" i="3"/>
  <c r="CR384" i="3"/>
  <c r="CY384" i="3"/>
  <c r="AU384" i="3"/>
  <c r="CA384" i="3"/>
  <c r="DG384" i="3"/>
  <c r="BC384" i="3"/>
  <c r="CI384" i="3"/>
  <c r="AM384" i="3"/>
  <c r="BS384" i="3"/>
  <c r="CX384" i="3"/>
  <c r="CP384" i="3"/>
  <c r="BK384" i="3"/>
  <c r="DA382" i="3"/>
  <c r="AM382" i="3"/>
  <c r="AU382" i="3"/>
  <c r="BC382" i="3"/>
  <c r="BK382" i="3"/>
  <c r="BS382" i="3"/>
  <c r="CA382" i="3"/>
  <c r="CI382" i="3"/>
  <c r="CP382" i="3"/>
  <c r="CX382" i="3"/>
  <c r="DG382" i="3"/>
  <c r="AO382" i="3"/>
  <c r="AW382" i="3"/>
  <c r="BE382" i="3"/>
  <c r="BM382" i="3"/>
  <c r="BU382" i="3"/>
  <c r="CC382" i="3"/>
  <c r="CK382" i="3"/>
  <c r="CR382" i="3"/>
  <c r="CY382" i="3"/>
  <c r="AS382" i="3"/>
  <c r="BA382" i="3"/>
  <c r="BI382" i="3"/>
  <c r="BQ382" i="3"/>
  <c r="BY382" i="3"/>
  <c r="CG382" i="3"/>
  <c r="CN382" i="3"/>
  <c r="CV382" i="3"/>
  <c r="DE382" i="3"/>
  <c r="BO382" i="3"/>
  <c r="CT382" i="3"/>
  <c r="AQ382" i="3"/>
  <c r="BW382" i="3"/>
  <c r="DC382" i="3"/>
  <c r="BG382" i="3"/>
  <c r="CL382" i="3"/>
  <c r="AY382" i="3"/>
  <c r="CE382" i="3"/>
  <c r="DA380" i="3"/>
  <c r="AQ380" i="3"/>
  <c r="AY380" i="3"/>
  <c r="BG380" i="3"/>
  <c r="BO380" i="3"/>
  <c r="BW380" i="3"/>
  <c r="CE380" i="3"/>
  <c r="CL380" i="3"/>
  <c r="CT380" i="3"/>
  <c r="DC380" i="3"/>
  <c r="AS380" i="3"/>
  <c r="BA380" i="3"/>
  <c r="BI380" i="3"/>
  <c r="BQ380" i="3"/>
  <c r="BY380" i="3"/>
  <c r="CG380" i="3"/>
  <c r="CN380" i="3"/>
  <c r="CV380" i="3"/>
  <c r="DE380" i="3"/>
  <c r="AO380" i="3"/>
  <c r="AW380" i="3"/>
  <c r="BE380" i="3"/>
  <c r="BM380" i="3"/>
  <c r="BU380" i="3"/>
  <c r="CC380" i="3"/>
  <c r="CK380" i="3"/>
  <c r="CR380" i="3"/>
  <c r="CY380" i="3"/>
  <c r="BC380" i="3"/>
  <c r="CI380" i="3"/>
  <c r="BK380" i="3"/>
  <c r="CP380" i="3"/>
  <c r="AU380" i="3"/>
  <c r="CA380" i="3"/>
  <c r="DG380" i="3"/>
  <c r="BS380" i="3"/>
  <c r="CX380" i="3"/>
  <c r="AM380" i="3"/>
  <c r="DA376" i="3"/>
  <c r="AQ376" i="3"/>
  <c r="AY376" i="3"/>
  <c r="BG376" i="3"/>
  <c r="BO376" i="3"/>
  <c r="BW376" i="3"/>
  <c r="CE376" i="3"/>
  <c r="CL376" i="3"/>
  <c r="CT376" i="3"/>
  <c r="DC376" i="3"/>
  <c r="AS376" i="3"/>
  <c r="BA376" i="3"/>
  <c r="BI376" i="3"/>
  <c r="BQ376" i="3"/>
  <c r="BY376" i="3"/>
  <c r="CG376" i="3"/>
  <c r="CN376" i="3"/>
  <c r="CV376" i="3"/>
  <c r="DE376" i="3"/>
  <c r="AO376" i="3"/>
  <c r="AW376" i="3"/>
  <c r="BE376" i="3"/>
  <c r="BM376" i="3"/>
  <c r="BU376" i="3"/>
  <c r="CC376" i="3"/>
  <c r="CK376" i="3"/>
  <c r="CR376" i="3"/>
  <c r="CY376" i="3"/>
  <c r="BK376" i="3"/>
  <c r="CP376" i="3"/>
  <c r="AM376" i="3"/>
  <c r="BS376" i="3"/>
  <c r="CX376" i="3"/>
  <c r="BC376" i="3"/>
  <c r="CI376" i="3"/>
  <c r="DG376" i="3"/>
  <c r="AU376" i="3"/>
  <c r="CA376" i="3"/>
  <c r="DA372" i="3"/>
  <c r="AQ372" i="3"/>
  <c r="AY372" i="3"/>
  <c r="BG372" i="3"/>
  <c r="BO372" i="3"/>
  <c r="BW372" i="3"/>
  <c r="CE372" i="3"/>
  <c r="CL372" i="3"/>
  <c r="CT372" i="3"/>
  <c r="DC372" i="3"/>
  <c r="AS372" i="3"/>
  <c r="BA372" i="3"/>
  <c r="BI372" i="3"/>
  <c r="BQ372" i="3"/>
  <c r="BY372" i="3"/>
  <c r="CG372" i="3"/>
  <c r="CN372" i="3"/>
  <c r="CV372" i="3"/>
  <c r="DE372" i="3"/>
  <c r="AO372" i="3"/>
  <c r="AW372" i="3"/>
  <c r="BE372" i="3"/>
  <c r="BM372" i="3"/>
  <c r="BU372" i="3"/>
  <c r="CC372" i="3"/>
  <c r="CK372" i="3"/>
  <c r="CR372" i="3"/>
  <c r="CY372" i="3"/>
  <c r="AM372" i="3"/>
  <c r="BS372" i="3"/>
  <c r="CX372" i="3"/>
  <c r="AU372" i="3"/>
  <c r="CA372" i="3"/>
  <c r="DG372" i="3"/>
  <c r="BK372" i="3"/>
  <c r="CP372" i="3"/>
  <c r="CI372" i="3"/>
  <c r="BC372" i="3"/>
  <c r="DA370" i="3"/>
  <c r="AM370" i="3"/>
  <c r="AU370" i="3"/>
  <c r="BC370" i="3"/>
  <c r="BK370" i="3"/>
  <c r="BS370" i="3"/>
  <c r="CA370" i="3"/>
  <c r="CI370" i="3"/>
  <c r="CP370" i="3"/>
  <c r="CX370" i="3"/>
  <c r="DG370" i="3"/>
  <c r="AO370" i="3"/>
  <c r="AW370" i="3"/>
  <c r="BE370" i="3"/>
  <c r="BM370" i="3"/>
  <c r="BU370" i="3"/>
  <c r="CC370" i="3"/>
  <c r="CK370" i="3"/>
  <c r="CR370" i="3"/>
  <c r="CY370" i="3"/>
  <c r="AS370" i="3"/>
  <c r="BA370" i="3"/>
  <c r="BI370" i="3"/>
  <c r="BQ370" i="3"/>
  <c r="BY370" i="3"/>
  <c r="CG370" i="3"/>
  <c r="CN370" i="3"/>
  <c r="CV370" i="3"/>
  <c r="DE370" i="3"/>
  <c r="BG370" i="3"/>
  <c r="CL370" i="3"/>
  <c r="BO370" i="3"/>
  <c r="CT370" i="3"/>
  <c r="AY370" i="3"/>
  <c r="CE370" i="3"/>
  <c r="AQ370" i="3"/>
  <c r="BW370" i="3"/>
  <c r="DC370" i="3"/>
  <c r="DA364" i="3"/>
  <c r="AQ364" i="3"/>
  <c r="AY364" i="3"/>
  <c r="BG364" i="3"/>
  <c r="BO364" i="3"/>
  <c r="BW364" i="3"/>
  <c r="CE364" i="3"/>
  <c r="CL364" i="3"/>
  <c r="CT364" i="3"/>
  <c r="DC364" i="3"/>
  <c r="AS364" i="3"/>
  <c r="BA364" i="3"/>
  <c r="BI364" i="3"/>
  <c r="BQ364" i="3"/>
  <c r="BY364" i="3"/>
  <c r="CG364" i="3"/>
  <c r="CN364" i="3"/>
  <c r="CV364" i="3"/>
  <c r="DE364" i="3"/>
  <c r="AO364" i="3"/>
  <c r="AW364" i="3"/>
  <c r="BE364" i="3"/>
  <c r="BM364" i="3"/>
  <c r="BU364" i="3"/>
  <c r="CC364" i="3"/>
  <c r="CK364" i="3"/>
  <c r="CR364" i="3"/>
  <c r="CY364" i="3"/>
  <c r="BC364" i="3"/>
  <c r="CI364" i="3"/>
  <c r="BK364" i="3"/>
  <c r="CP364" i="3"/>
  <c r="AU364" i="3"/>
  <c r="CA364" i="3"/>
  <c r="DG364" i="3"/>
  <c r="BS364" i="3"/>
  <c r="AM364" i="3"/>
  <c r="CX364" i="3"/>
  <c r="DA358" i="3"/>
  <c r="AM358" i="3"/>
  <c r="AU358" i="3"/>
  <c r="BC358" i="3"/>
  <c r="BK358" i="3"/>
  <c r="BS358" i="3"/>
  <c r="CA358" i="3"/>
  <c r="CI358" i="3"/>
  <c r="CP358" i="3"/>
  <c r="CX358" i="3"/>
  <c r="DG358" i="3"/>
  <c r="AO358" i="3"/>
  <c r="AW358" i="3"/>
  <c r="BE358" i="3"/>
  <c r="BM358" i="3"/>
  <c r="BU358" i="3"/>
  <c r="CC358" i="3"/>
  <c r="CK358" i="3"/>
  <c r="CR358" i="3"/>
  <c r="CY358" i="3"/>
  <c r="AS358" i="3"/>
  <c r="BA358" i="3"/>
  <c r="BI358" i="3"/>
  <c r="BQ358" i="3"/>
  <c r="BY358" i="3"/>
  <c r="CG358" i="3"/>
  <c r="CN358" i="3"/>
  <c r="CV358" i="3"/>
  <c r="DE358" i="3"/>
  <c r="AY358" i="3"/>
  <c r="CE358" i="3"/>
  <c r="BG358" i="3"/>
  <c r="CL358" i="3"/>
  <c r="AQ358" i="3"/>
  <c r="BW358" i="3"/>
  <c r="DC358" i="3"/>
  <c r="BO358" i="3"/>
  <c r="CT358" i="3"/>
  <c r="DA356" i="3"/>
  <c r="AQ356" i="3"/>
  <c r="AY356" i="3"/>
  <c r="BG356" i="3"/>
  <c r="BO356" i="3"/>
  <c r="BW356" i="3"/>
  <c r="CE356" i="3"/>
  <c r="CL356" i="3"/>
  <c r="CT356" i="3"/>
  <c r="DC356" i="3"/>
  <c r="AS356" i="3"/>
  <c r="BA356" i="3"/>
  <c r="BI356" i="3"/>
  <c r="BQ356" i="3"/>
  <c r="BY356" i="3"/>
  <c r="CG356" i="3"/>
  <c r="CN356" i="3"/>
  <c r="CV356" i="3"/>
  <c r="DE356" i="3"/>
  <c r="AO356" i="3"/>
  <c r="AW356" i="3"/>
  <c r="BE356" i="3"/>
  <c r="BM356" i="3"/>
  <c r="BU356" i="3"/>
  <c r="CC356" i="3"/>
  <c r="CK356" i="3"/>
  <c r="CR356" i="3"/>
  <c r="CY356" i="3"/>
  <c r="AM356" i="3"/>
  <c r="BS356" i="3"/>
  <c r="CX356" i="3"/>
  <c r="AU356" i="3"/>
  <c r="CA356" i="3"/>
  <c r="DG356" i="3"/>
  <c r="BK356" i="3"/>
  <c r="CP356" i="3"/>
  <c r="CI356" i="3"/>
  <c r="BC356" i="3"/>
  <c r="DA348" i="3"/>
  <c r="AQ348" i="3"/>
  <c r="AY348" i="3"/>
  <c r="BG348" i="3"/>
  <c r="BO348" i="3"/>
  <c r="BW348" i="3"/>
  <c r="CE348" i="3"/>
  <c r="CL348" i="3"/>
  <c r="CT348" i="3"/>
  <c r="DC348" i="3"/>
  <c r="AS348" i="3"/>
  <c r="BA348" i="3"/>
  <c r="BI348" i="3"/>
  <c r="BQ348" i="3"/>
  <c r="BY348" i="3"/>
  <c r="CG348" i="3"/>
  <c r="CN348" i="3"/>
  <c r="CV348" i="3"/>
  <c r="DE348" i="3"/>
  <c r="AO348" i="3"/>
  <c r="AW348" i="3"/>
  <c r="BE348" i="3"/>
  <c r="BM348" i="3"/>
  <c r="BU348" i="3"/>
  <c r="CC348" i="3"/>
  <c r="CK348" i="3"/>
  <c r="CR348" i="3"/>
  <c r="CY348" i="3"/>
  <c r="BC348" i="3"/>
  <c r="CI348" i="3"/>
  <c r="BK348" i="3"/>
  <c r="CP348" i="3"/>
  <c r="AU348" i="3"/>
  <c r="CA348" i="3"/>
  <c r="DG348" i="3"/>
  <c r="AM348" i="3"/>
  <c r="CX348" i="3"/>
  <c r="BS348" i="3"/>
  <c r="DA342" i="3"/>
  <c r="AM342" i="3"/>
  <c r="AU342" i="3"/>
  <c r="BC342" i="3"/>
  <c r="BK342" i="3"/>
  <c r="BS342" i="3"/>
  <c r="CA342" i="3"/>
  <c r="CI342" i="3"/>
  <c r="CP342" i="3"/>
  <c r="CX342" i="3"/>
  <c r="DG342" i="3"/>
  <c r="AO342" i="3"/>
  <c r="AW342" i="3"/>
  <c r="BE342" i="3"/>
  <c r="BM342" i="3"/>
  <c r="BU342" i="3"/>
  <c r="CC342" i="3"/>
  <c r="CK342" i="3"/>
  <c r="CR342" i="3"/>
  <c r="CY342" i="3"/>
  <c r="AS342" i="3"/>
  <c r="BA342" i="3"/>
  <c r="BI342" i="3"/>
  <c r="BQ342" i="3"/>
  <c r="BY342" i="3"/>
  <c r="CG342" i="3"/>
  <c r="CN342" i="3"/>
  <c r="CV342" i="3"/>
  <c r="DE342" i="3"/>
  <c r="AY342" i="3"/>
  <c r="CE342" i="3"/>
  <c r="BG342" i="3"/>
  <c r="CL342" i="3"/>
  <c r="AQ342" i="3"/>
  <c r="BW342" i="3"/>
  <c r="DC342" i="3"/>
  <c r="CT342" i="3"/>
  <c r="BO342" i="3"/>
  <c r="DA338" i="3"/>
  <c r="AM338" i="3"/>
  <c r="AU338" i="3"/>
  <c r="BC338" i="3"/>
  <c r="BK338" i="3"/>
  <c r="BS338" i="3"/>
  <c r="CA338" i="3"/>
  <c r="CI338" i="3"/>
  <c r="CP338" i="3"/>
  <c r="CX338" i="3"/>
  <c r="DG338" i="3"/>
  <c r="AO338" i="3"/>
  <c r="AW338" i="3"/>
  <c r="BE338" i="3"/>
  <c r="BM338" i="3"/>
  <c r="BU338" i="3"/>
  <c r="CC338" i="3"/>
  <c r="CK338" i="3"/>
  <c r="CR338" i="3"/>
  <c r="CY338" i="3"/>
  <c r="AS338" i="3"/>
  <c r="BA338" i="3"/>
  <c r="BI338" i="3"/>
  <c r="BQ338" i="3"/>
  <c r="BY338" i="3"/>
  <c r="CG338" i="3"/>
  <c r="CN338" i="3"/>
  <c r="CV338" i="3"/>
  <c r="DE338" i="3"/>
  <c r="BG338" i="3"/>
  <c r="CL338" i="3"/>
  <c r="BO338" i="3"/>
  <c r="CT338" i="3"/>
  <c r="AY338" i="3"/>
  <c r="CE338" i="3"/>
  <c r="AQ338" i="3"/>
  <c r="BW338" i="3"/>
  <c r="DC338" i="3"/>
  <c r="DA334" i="3"/>
  <c r="AM334" i="3"/>
  <c r="AU334" i="3"/>
  <c r="BC334" i="3"/>
  <c r="BK334" i="3"/>
  <c r="BS334" i="3"/>
  <c r="CA334" i="3"/>
  <c r="CI334" i="3"/>
  <c r="CP334" i="3"/>
  <c r="CX334" i="3"/>
  <c r="DG334" i="3"/>
  <c r="AO334" i="3"/>
  <c r="AW334" i="3"/>
  <c r="BE334" i="3"/>
  <c r="BM334" i="3"/>
  <c r="BU334" i="3"/>
  <c r="CC334" i="3"/>
  <c r="CK334" i="3"/>
  <c r="CR334" i="3"/>
  <c r="CY334" i="3"/>
  <c r="AS334" i="3"/>
  <c r="BA334" i="3"/>
  <c r="BI334" i="3"/>
  <c r="BQ334" i="3"/>
  <c r="BY334" i="3"/>
  <c r="CG334" i="3"/>
  <c r="CN334" i="3"/>
  <c r="CV334" i="3"/>
  <c r="DE334" i="3"/>
  <c r="BO334" i="3"/>
  <c r="CT334" i="3"/>
  <c r="AQ334" i="3"/>
  <c r="BW334" i="3"/>
  <c r="DC334" i="3"/>
  <c r="BG334" i="3"/>
  <c r="CL334" i="3"/>
  <c r="AY334" i="3"/>
  <c r="CE334" i="3"/>
  <c r="DA326" i="3"/>
  <c r="AM326" i="3"/>
  <c r="AU326" i="3"/>
  <c r="BC326" i="3"/>
  <c r="BK326" i="3"/>
  <c r="BS326" i="3"/>
  <c r="CA326" i="3"/>
  <c r="CI326" i="3"/>
  <c r="CP326" i="3"/>
  <c r="CX326" i="3"/>
  <c r="DG326" i="3"/>
  <c r="AO326" i="3"/>
  <c r="AW326" i="3"/>
  <c r="BE326" i="3"/>
  <c r="BM326" i="3"/>
  <c r="BU326" i="3"/>
  <c r="CC326" i="3"/>
  <c r="CK326" i="3"/>
  <c r="CR326" i="3"/>
  <c r="CY326" i="3"/>
  <c r="AS326" i="3"/>
  <c r="BA326" i="3"/>
  <c r="BI326" i="3"/>
  <c r="BQ326" i="3"/>
  <c r="BY326" i="3"/>
  <c r="CG326" i="3"/>
  <c r="CN326" i="3"/>
  <c r="CV326" i="3"/>
  <c r="DE326" i="3"/>
  <c r="AY326" i="3"/>
  <c r="CE326" i="3"/>
  <c r="BG326" i="3"/>
  <c r="CL326" i="3"/>
  <c r="AQ326" i="3"/>
  <c r="BW326" i="3"/>
  <c r="DC326" i="3"/>
  <c r="BO326" i="3"/>
  <c r="CT326" i="3"/>
  <c r="DA324" i="3"/>
  <c r="AQ324" i="3"/>
  <c r="AY324" i="3"/>
  <c r="BG324" i="3"/>
  <c r="BO324" i="3"/>
  <c r="BW324" i="3"/>
  <c r="CE324" i="3"/>
  <c r="CL324" i="3"/>
  <c r="CT324" i="3"/>
  <c r="DC324" i="3"/>
  <c r="AS324" i="3"/>
  <c r="BA324" i="3"/>
  <c r="BI324" i="3"/>
  <c r="BQ324" i="3"/>
  <c r="BY324" i="3"/>
  <c r="CG324" i="3"/>
  <c r="CN324" i="3"/>
  <c r="CV324" i="3"/>
  <c r="DE324" i="3"/>
  <c r="AO324" i="3"/>
  <c r="AW324" i="3"/>
  <c r="BE324" i="3"/>
  <c r="BM324" i="3"/>
  <c r="BU324" i="3"/>
  <c r="CC324" i="3"/>
  <c r="CK324" i="3"/>
  <c r="CR324" i="3"/>
  <c r="CY324" i="3"/>
  <c r="AM324" i="3"/>
  <c r="BS324" i="3"/>
  <c r="CX324" i="3"/>
  <c r="AU324" i="3"/>
  <c r="CA324" i="3"/>
  <c r="DG324" i="3"/>
  <c r="BK324" i="3"/>
  <c r="CP324" i="3"/>
  <c r="BC324" i="3"/>
  <c r="CI324" i="3"/>
  <c r="DA320" i="3"/>
  <c r="AQ320" i="3"/>
  <c r="AY320" i="3"/>
  <c r="BG320" i="3"/>
  <c r="BO320" i="3"/>
  <c r="BW320" i="3"/>
  <c r="CE320" i="3"/>
  <c r="CL320" i="3"/>
  <c r="CT320" i="3"/>
  <c r="DC320" i="3"/>
  <c r="AS320" i="3"/>
  <c r="BA320" i="3"/>
  <c r="BI320" i="3"/>
  <c r="BQ320" i="3"/>
  <c r="BY320" i="3"/>
  <c r="CG320" i="3"/>
  <c r="CN320" i="3"/>
  <c r="CV320" i="3"/>
  <c r="DE320" i="3"/>
  <c r="AO320" i="3"/>
  <c r="AW320" i="3"/>
  <c r="BE320" i="3"/>
  <c r="BM320" i="3"/>
  <c r="BU320" i="3"/>
  <c r="CC320" i="3"/>
  <c r="CK320" i="3"/>
  <c r="CR320" i="3"/>
  <c r="CY320" i="3"/>
  <c r="AU320" i="3"/>
  <c r="CA320" i="3"/>
  <c r="DG320" i="3"/>
  <c r="BC320" i="3"/>
  <c r="CI320" i="3"/>
  <c r="AM320" i="3"/>
  <c r="BS320" i="3"/>
  <c r="CX320" i="3"/>
  <c r="BK320" i="3"/>
  <c r="CP320" i="3"/>
  <c r="DA318" i="3"/>
  <c r="AM318" i="3"/>
  <c r="AU318" i="3"/>
  <c r="BC318" i="3"/>
  <c r="BK318" i="3"/>
  <c r="BS318" i="3"/>
  <c r="CA318" i="3"/>
  <c r="CI318" i="3"/>
  <c r="CP318" i="3"/>
  <c r="CX318" i="3"/>
  <c r="DG318" i="3"/>
  <c r="AO318" i="3"/>
  <c r="AW318" i="3"/>
  <c r="BE318" i="3"/>
  <c r="BM318" i="3"/>
  <c r="BU318" i="3"/>
  <c r="CC318" i="3"/>
  <c r="CK318" i="3"/>
  <c r="CR318" i="3"/>
  <c r="CY318" i="3"/>
  <c r="AS318" i="3"/>
  <c r="BA318" i="3"/>
  <c r="BI318" i="3"/>
  <c r="BQ318" i="3"/>
  <c r="BY318" i="3"/>
  <c r="CG318" i="3"/>
  <c r="CN318" i="3"/>
  <c r="CV318" i="3"/>
  <c r="DE318" i="3"/>
  <c r="BO318" i="3"/>
  <c r="CT318" i="3"/>
  <c r="AQ318" i="3"/>
  <c r="BW318" i="3"/>
  <c r="DC318" i="3"/>
  <c r="BG318" i="3"/>
  <c r="CL318" i="3"/>
  <c r="CE318" i="3"/>
  <c r="AY318" i="3"/>
  <c r="DA313" i="3"/>
  <c r="AO313" i="3"/>
  <c r="AW313" i="3"/>
  <c r="BE313" i="3"/>
  <c r="BM313" i="3"/>
  <c r="BU313" i="3"/>
  <c r="CC313" i="3"/>
  <c r="CK313" i="3"/>
  <c r="CR313" i="3"/>
  <c r="CY313" i="3"/>
  <c r="AQ313" i="3"/>
  <c r="AY313" i="3"/>
  <c r="BG313" i="3"/>
  <c r="BO313" i="3"/>
  <c r="BW313" i="3"/>
  <c r="CE313" i="3"/>
  <c r="CL313" i="3"/>
  <c r="CT313" i="3"/>
  <c r="DC313" i="3"/>
  <c r="AM313" i="3"/>
  <c r="AU313" i="3"/>
  <c r="BC313" i="3"/>
  <c r="BK313" i="3"/>
  <c r="BS313" i="3"/>
  <c r="CA313" i="3"/>
  <c r="CI313" i="3"/>
  <c r="CP313" i="3"/>
  <c r="CX313" i="3"/>
  <c r="DG313" i="3"/>
  <c r="BA313" i="3"/>
  <c r="CG313" i="3"/>
  <c r="BI313" i="3"/>
  <c r="CN313" i="3"/>
  <c r="AS313" i="3"/>
  <c r="BY313" i="3"/>
  <c r="DE313" i="3"/>
  <c r="BQ313" i="3"/>
  <c r="CV313" i="3"/>
  <c r="DA307" i="3"/>
  <c r="AS307" i="3"/>
  <c r="BA307" i="3"/>
  <c r="BI307" i="3"/>
  <c r="BQ307" i="3"/>
  <c r="BY307" i="3"/>
  <c r="CG307" i="3"/>
  <c r="CN307" i="3"/>
  <c r="CV307" i="3"/>
  <c r="DE307" i="3"/>
  <c r="AM307" i="3"/>
  <c r="AU307" i="3"/>
  <c r="BC307" i="3"/>
  <c r="BK307" i="3"/>
  <c r="BS307" i="3"/>
  <c r="CA307" i="3"/>
  <c r="CI307" i="3"/>
  <c r="CP307" i="3"/>
  <c r="CX307" i="3"/>
  <c r="DG307" i="3"/>
  <c r="AQ307" i="3"/>
  <c r="AY307" i="3"/>
  <c r="BG307" i="3"/>
  <c r="BO307" i="3"/>
  <c r="BW307" i="3"/>
  <c r="CE307" i="3"/>
  <c r="CL307" i="3"/>
  <c r="CT307" i="3"/>
  <c r="DC307" i="3"/>
  <c r="AW307" i="3"/>
  <c r="CC307" i="3"/>
  <c r="BE307" i="3"/>
  <c r="CK307" i="3"/>
  <c r="AO307" i="3"/>
  <c r="BU307" i="3"/>
  <c r="CY307" i="3"/>
  <c r="CR307" i="3"/>
  <c r="BM307" i="3"/>
  <c r="DA301" i="3"/>
  <c r="AO301" i="3"/>
  <c r="AW301" i="3"/>
  <c r="BE301" i="3"/>
  <c r="BM301" i="3"/>
  <c r="BU301" i="3"/>
  <c r="CC301" i="3"/>
  <c r="CK301" i="3"/>
  <c r="CR301" i="3"/>
  <c r="CY301" i="3"/>
  <c r="AQ301" i="3"/>
  <c r="AY301" i="3"/>
  <c r="BG301" i="3"/>
  <c r="BO301" i="3"/>
  <c r="BW301" i="3"/>
  <c r="CE301" i="3"/>
  <c r="CL301" i="3"/>
  <c r="CT301" i="3"/>
  <c r="DC301" i="3"/>
  <c r="AM301" i="3"/>
  <c r="AU301" i="3"/>
  <c r="BC301" i="3"/>
  <c r="BK301" i="3"/>
  <c r="BS301" i="3"/>
  <c r="CA301" i="3"/>
  <c r="CI301" i="3"/>
  <c r="CP301" i="3"/>
  <c r="CX301" i="3"/>
  <c r="DG301" i="3"/>
  <c r="AS301" i="3"/>
  <c r="BY301" i="3"/>
  <c r="DE301" i="3"/>
  <c r="BA301" i="3"/>
  <c r="CG301" i="3"/>
  <c r="BQ301" i="3"/>
  <c r="CV301" i="3"/>
  <c r="CN301" i="3"/>
  <c r="BI301" i="3"/>
  <c r="DA295" i="3"/>
  <c r="AS295" i="3"/>
  <c r="BA295" i="3"/>
  <c r="BI295" i="3"/>
  <c r="BQ295" i="3"/>
  <c r="BY295" i="3"/>
  <c r="CG295" i="3"/>
  <c r="CN295" i="3"/>
  <c r="CV295" i="3"/>
  <c r="DE295" i="3"/>
  <c r="AM295" i="3"/>
  <c r="AU295" i="3"/>
  <c r="BC295" i="3"/>
  <c r="BK295" i="3"/>
  <c r="BS295" i="3"/>
  <c r="CA295" i="3"/>
  <c r="CI295" i="3"/>
  <c r="CP295" i="3"/>
  <c r="CX295" i="3"/>
  <c r="DG295" i="3"/>
  <c r="AQ295" i="3"/>
  <c r="AY295" i="3"/>
  <c r="BG295" i="3"/>
  <c r="BO295" i="3"/>
  <c r="BW295" i="3"/>
  <c r="CE295" i="3"/>
  <c r="CL295" i="3"/>
  <c r="CT295" i="3"/>
  <c r="DC295" i="3"/>
  <c r="AO295" i="3"/>
  <c r="BU295" i="3"/>
  <c r="CY295" i="3"/>
  <c r="AW295" i="3"/>
  <c r="CC295" i="3"/>
  <c r="BM295" i="3"/>
  <c r="CR295" i="3"/>
  <c r="CK295" i="3"/>
  <c r="BE295" i="3"/>
  <c r="DA293" i="3"/>
  <c r="AO293" i="3"/>
  <c r="AW293" i="3"/>
  <c r="BE293" i="3"/>
  <c r="BM293" i="3"/>
  <c r="BU293" i="3"/>
  <c r="CC293" i="3"/>
  <c r="CK293" i="3"/>
  <c r="CR293" i="3"/>
  <c r="CY293" i="3"/>
  <c r="AQ293" i="3"/>
  <c r="AY293" i="3"/>
  <c r="BG293" i="3"/>
  <c r="BO293" i="3"/>
  <c r="BW293" i="3"/>
  <c r="CE293" i="3"/>
  <c r="CL293" i="3"/>
  <c r="CT293" i="3"/>
  <c r="DC293" i="3"/>
  <c r="AM293" i="3"/>
  <c r="AU293" i="3"/>
  <c r="BC293" i="3"/>
  <c r="BK293" i="3"/>
  <c r="BS293" i="3"/>
  <c r="CA293" i="3"/>
  <c r="CI293" i="3"/>
  <c r="CP293" i="3"/>
  <c r="CX293" i="3"/>
  <c r="DG293" i="3"/>
  <c r="BI293" i="3"/>
  <c r="CN293" i="3"/>
  <c r="BQ293" i="3"/>
  <c r="CV293" i="3"/>
  <c r="BA293" i="3"/>
  <c r="CG293" i="3"/>
  <c r="DE293" i="3"/>
  <c r="AS293" i="3"/>
  <c r="BY293" i="3"/>
  <c r="DA283" i="3"/>
  <c r="AS283" i="3"/>
  <c r="BA283" i="3"/>
  <c r="BI283" i="3"/>
  <c r="BQ283" i="3"/>
  <c r="BY283" i="3"/>
  <c r="CG283" i="3"/>
  <c r="CN283" i="3"/>
  <c r="CV283" i="3"/>
  <c r="DE283" i="3"/>
  <c r="AM283" i="3"/>
  <c r="AU283" i="3"/>
  <c r="BC283" i="3"/>
  <c r="BK283" i="3"/>
  <c r="BS283" i="3"/>
  <c r="CA283" i="3"/>
  <c r="CI283" i="3"/>
  <c r="CP283" i="3"/>
  <c r="CX283" i="3"/>
  <c r="DG283" i="3"/>
  <c r="AQ283" i="3"/>
  <c r="AY283" i="3"/>
  <c r="BG283" i="3"/>
  <c r="BO283" i="3"/>
  <c r="BW283" i="3"/>
  <c r="CE283" i="3"/>
  <c r="CL283" i="3"/>
  <c r="CT283" i="3"/>
  <c r="DC283" i="3"/>
  <c r="BM283" i="3"/>
  <c r="CR283" i="3"/>
  <c r="AO283" i="3"/>
  <c r="BU283" i="3"/>
  <c r="CY283" i="3"/>
  <c r="BE283" i="3"/>
  <c r="CK283" i="3"/>
  <c r="CC283" i="3"/>
  <c r="AW283" i="3"/>
  <c r="DA281" i="3"/>
  <c r="AO281" i="3"/>
  <c r="AW281" i="3"/>
  <c r="BE281" i="3"/>
  <c r="BM281" i="3"/>
  <c r="BU281" i="3"/>
  <c r="CC281" i="3"/>
  <c r="CK281" i="3"/>
  <c r="CR281" i="3"/>
  <c r="CY281" i="3"/>
  <c r="AQ281" i="3"/>
  <c r="AY281" i="3"/>
  <c r="BG281" i="3"/>
  <c r="BO281" i="3"/>
  <c r="BW281" i="3"/>
  <c r="CE281" i="3"/>
  <c r="CL281" i="3"/>
  <c r="CT281" i="3"/>
  <c r="DC281" i="3"/>
  <c r="AM281" i="3"/>
  <c r="AU281" i="3"/>
  <c r="BC281" i="3"/>
  <c r="BK281" i="3"/>
  <c r="BS281" i="3"/>
  <c r="CA281" i="3"/>
  <c r="CI281" i="3"/>
  <c r="CP281" i="3"/>
  <c r="CX281" i="3"/>
  <c r="DG281" i="3"/>
  <c r="BA281" i="3"/>
  <c r="CG281" i="3"/>
  <c r="BI281" i="3"/>
  <c r="CN281" i="3"/>
  <c r="AS281" i="3"/>
  <c r="BY281" i="3"/>
  <c r="DE281" i="3"/>
  <c r="CV281" i="3"/>
  <c r="BQ281" i="3"/>
  <c r="DA277" i="3"/>
  <c r="AO277" i="3"/>
  <c r="AW277" i="3"/>
  <c r="BE277" i="3"/>
  <c r="BM277" i="3"/>
  <c r="BU277" i="3"/>
  <c r="CC277" i="3"/>
  <c r="CK277" i="3"/>
  <c r="CR277" i="3"/>
  <c r="CY277" i="3"/>
  <c r="AQ277" i="3"/>
  <c r="AY277" i="3"/>
  <c r="BG277" i="3"/>
  <c r="BO277" i="3"/>
  <c r="BW277" i="3"/>
  <c r="CE277" i="3"/>
  <c r="CL277" i="3"/>
  <c r="CT277" i="3"/>
  <c r="DC277" i="3"/>
  <c r="AM277" i="3"/>
  <c r="AU277" i="3"/>
  <c r="BC277" i="3"/>
  <c r="BK277" i="3"/>
  <c r="BS277" i="3"/>
  <c r="CA277" i="3"/>
  <c r="CI277" i="3"/>
  <c r="CP277" i="3"/>
  <c r="CX277" i="3"/>
  <c r="DG277" i="3"/>
  <c r="BI277" i="3"/>
  <c r="CN277" i="3"/>
  <c r="BQ277" i="3"/>
  <c r="CV277" i="3"/>
  <c r="BA277" i="3"/>
  <c r="CG277" i="3"/>
  <c r="AS277" i="3"/>
  <c r="DE277" i="3"/>
  <c r="BY277" i="3"/>
  <c r="DA275" i="3"/>
  <c r="AM275" i="3"/>
  <c r="AU275" i="3"/>
  <c r="BC275" i="3"/>
  <c r="BK275" i="3"/>
  <c r="BS275" i="3"/>
  <c r="CA275" i="3"/>
  <c r="CI275" i="3"/>
  <c r="CP275" i="3"/>
  <c r="CX275" i="3"/>
  <c r="DG275" i="3"/>
  <c r="AO275" i="3"/>
  <c r="AY275" i="3"/>
  <c r="BI275" i="3"/>
  <c r="BU275" i="3"/>
  <c r="CE275" i="3"/>
  <c r="CN275" i="3"/>
  <c r="CY275" i="3"/>
  <c r="AQ275" i="3"/>
  <c r="BA275" i="3"/>
  <c r="BM275" i="3"/>
  <c r="BW275" i="3"/>
  <c r="CG275" i="3"/>
  <c r="CR275" i="3"/>
  <c r="DC275" i="3"/>
  <c r="AW275" i="3"/>
  <c r="BG275" i="3"/>
  <c r="BQ275" i="3"/>
  <c r="CC275" i="3"/>
  <c r="CL275" i="3"/>
  <c r="CV275" i="3"/>
  <c r="BO275" i="3"/>
  <c r="DE275" i="3"/>
  <c r="BY275" i="3"/>
  <c r="BE275" i="3"/>
  <c r="CT275" i="3"/>
  <c r="CK275" i="3"/>
  <c r="AS275" i="3"/>
  <c r="DA271" i="3"/>
  <c r="AM271" i="3"/>
  <c r="AU271" i="3"/>
  <c r="BC271" i="3"/>
  <c r="BK271" i="3"/>
  <c r="BS271" i="3"/>
  <c r="CA271" i="3"/>
  <c r="CI271" i="3"/>
  <c r="CP271" i="3"/>
  <c r="CX271" i="3"/>
  <c r="DG271" i="3"/>
  <c r="AW271" i="3"/>
  <c r="BG271" i="3"/>
  <c r="BQ271" i="3"/>
  <c r="CC271" i="3"/>
  <c r="CL271" i="3"/>
  <c r="CV271" i="3"/>
  <c r="AO271" i="3"/>
  <c r="AY271" i="3"/>
  <c r="BI271" i="3"/>
  <c r="BU271" i="3"/>
  <c r="CE271" i="3"/>
  <c r="CN271" i="3"/>
  <c r="CY271" i="3"/>
  <c r="AS271" i="3"/>
  <c r="BE271" i="3"/>
  <c r="BO271" i="3"/>
  <c r="BY271" i="3"/>
  <c r="CK271" i="3"/>
  <c r="CT271" i="3"/>
  <c r="DE271" i="3"/>
  <c r="BM271" i="3"/>
  <c r="DC271" i="3"/>
  <c r="BW271" i="3"/>
  <c r="BA271" i="3"/>
  <c r="CR271" i="3"/>
  <c r="CG271" i="3"/>
  <c r="AQ271" i="3"/>
  <c r="DA267" i="3"/>
  <c r="AM267" i="3"/>
  <c r="AU267" i="3"/>
  <c r="BC267" i="3"/>
  <c r="BK267" i="3"/>
  <c r="BS267" i="3"/>
  <c r="CA267" i="3"/>
  <c r="CI267" i="3"/>
  <c r="CP267" i="3"/>
  <c r="CX267" i="3"/>
  <c r="DG267" i="3"/>
  <c r="AQ267" i="3"/>
  <c r="AY267" i="3"/>
  <c r="BG267" i="3"/>
  <c r="BO267" i="3"/>
  <c r="BW267" i="3"/>
  <c r="CE267" i="3"/>
  <c r="CL267" i="3"/>
  <c r="CT267" i="3"/>
  <c r="DC267" i="3"/>
  <c r="AW267" i="3"/>
  <c r="BM267" i="3"/>
  <c r="CC267" i="3"/>
  <c r="CR267" i="3"/>
  <c r="BA267" i="3"/>
  <c r="BQ267" i="3"/>
  <c r="CG267" i="3"/>
  <c r="CV267" i="3"/>
  <c r="AS267" i="3"/>
  <c r="BI267" i="3"/>
  <c r="BY267" i="3"/>
  <c r="CN267" i="3"/>
  <c r="DE267" i="3"/>
  <c r="BE267" i="3"/>
  <c r="BU267" i="3"/>
  <c r="AO267" i="3"/>
  <c r="CY267" i="3"/>
  <c r="CK267" i="3"/>
  <c r="DA265" i="3"/>
  <c r="AQ265" i="3"/>
  <c r="AY265" i="3"/>
  <c r="BG265" i="3"/>
  <c r="BO265" i="3"/>
  <c r="BW265" i="3"/>
  <c r="CE265" i="3"/>
  <c r="CL265" i="3"/>
  <c r="CT265" i="3"/>
  <c r="DC265" i="3"/>
  <c r="AM265" i="3"/>
  <c r="AU265" i="3"/>
  <c r="BC265" i="3"/>
  <c r="BK265" i="3"/>
  <c r="BS265" i="3"/>
  <c r="CA265" i="3"/>
  <c r="CI265" i="3"/>
  <c r="CP265" i="3"/>
  <c r="CX265" i="3"/>
  <c r="DG265" i="3"/>
  <c r="BA265" i="3"/>
  <c r="BQ265" i="3"/>
  <c r="CG265" i="3"/>
  <c r="CV265" i="3"/>
  <c r="AO265" i="3"/>
  <c r="BE265" i="3"/>
  <c r="BU265" i="3"/>
  <c r="CK265" i="3"/>
  <c r="CY265" i="3"/>
  <c r="AW265" i="3"/>
  <c r="BM265" i="3"/>
  <c r="CC265" i="3"/>
  <c r="CR265" i="3"/>
  <c r="BY265" i="3"/>
  <c r="CN265" i="3"/>
  <c r="BI265" i="3"/>
  <c r="DE265" i="3"/>
  <c r="AS265" i="3"/>
  <c r="DA262" i="3"/>
  <c r="AO262" i="3"/>
  <c r="AW262" i="3"/>
  <c r="BE262" i="3"/>
  <c r="BM262" i="3"/>
  <c r="BU262" i="3"/>
  <c r="CC262" i="3"/>
  <c r="CK262" i="3"/>
  <c r="CR262" i="3"/>
  <c r="CY262" i="3"/>
  <c r="AS262" i="3"/>
  <c r="BA262" i="3"/>
  <c r="BI262" i="3"/>
  <c r="BQ262" i="3"/>
  <c r="BY262" i="3"/>
  <c r="CG262" i="3"/>
  <c r="CN262" i="3"/>
  <c r="CV262" i="3"/>
  <c r="DE262" i="3"/>
  <c r="AU262" i="3"/>
  <c r="BK262" i="3"/>
  <c r="CA262" i="3"/>
  <c r="CP262" i="3"/>
  <c r="DG262" i="3"/>
  <c r="AY262" i="3"/>
  <c r="BO262" i="3"/>
  <c r="CE262" i="3"/>
  <c r="CT262" i="3"/>
  <c r="AQ262" i="3"/>
  <c r="BG262" i="3"/>
  <c r="BW262" i="3"/>
  <c r="CL262" i="3"/>
  <c r="DC262" i="3"/>
  <c r="BC262" i="3"/>
  <c r="BS262" i="3"/>
  <c r="AM262" i="3"/>
  <c r="CX262" i="3"/>
  <c r="CI262" i="3"/>
  <c r="DA258" i="3"/>
  <c r="AO258" i="3"/>
  <c r="AW258" i="3"/>
  <c r="BE258" i="3"/>
  <c r="BM258" i="3"/>
  <c r="BU258" i="3"/>
  <c r="CC258" i="3"/>
  <c r="CK258" i="3"/>
  <c r="CR258" i="3"/>
  <c r="CY258" i="3"/>
  <c r="AS258" i="3"/>
  <c r="BA258" i="3"/>
  <c r="BI258" i="3"/>
  <c r="BQ258" i="3"/>
  <c r="BY258" i="3"/>
  <c r="CG258" i="3"/>
  <c r="CN258" i="3"/>
  <c r="CV258" i="3"/>
  <c r="DE258" i="3"/>
  <c r="AM258" i="3"/>
  <c r="BC258" i="3"/>
  <c r="BS258" i="3"/>
  <c r="CI258" i="3"/>
  <c r="CX258" i="3"/>
  <c r="AQ258" i="3"/>
  <c r="BG258" i="3"/>
  <c r="BW258" i="3"/>
  <c r="CL258" i="3"/>
  <c r="DC258" i="3"/>
  <c r="AY258" i="3"/>
  <c r="BO258" i="3"/>
  <c r="CE258" i="3"/>
  <c r="CT258" i="3"/>
  <c r="CP258" i="3"/>
  <c r="AU258" i="3"/>
  <c r="DG258" i="3"/>
  <c r="CA258" i="3"/>
  <c r="BK258" i="3"/>
  <c r="DA256" i="3"/>
  <c r="AS256" i="3"/>
  <c r="BA256" i="3"/>
  <c r="BI256" i="3"/>
  <c r="BQ256" i="3"/>
  <c r="BY256" i="3"/>
  <c r="CG256" i="3"/>
  <c r="CN256" i="3"/>
  <c r="CV256" i="3"/>
  <c r="DE256" i="3"/>
  <c r="AO256" i="3"/>
  <c r="AW256" i="3"/>
  <c r="BE256" i="3"/>
  <c r="BM256" i="3"/>
  <c r="BU256" i="3"/>
  <c r="CC256" i="3"/>
  <c r="CK256" i="3"/>
  <c r="CR256" i="3"/>
  <c r="CY256" i="3"/>
  <c r="AQ256" i="3"/>
  <c r="BG256" i="3"/>
  <c r="BW256" i="3"/>
  <c r="CL256" i="3"/>
  <c r="DC256" i="3"/>
  <c r="AU256" i="3"/>
  <c r="BK256" i="3"/>
  <c r="CA256" i="3"/>
  <c r="CP256" i="3"/>
  <c r="DG256" i="3"/>
  <c r="AM256" i="3"/>
  <c r="BC256" i="3"/>
  <c r="BS256" i="3"/>
  <c r="CI256" i="3"/>
  <c r="CX256" i="3"/>
  <c r="AY256" i="3"/>
  <c r="BO256" i="3"/>
  <c r="CT256" i="3"/>
  <c r="CE256" i="3"/>
  <c r="DA250" i="3"/>
  <c r="AO250" i="3"/>
  <c r="AW250" i="3"/>
  <c r="BE250" i="3"/>
  <c r="BM250" i="3"/>
  <c r="BU250" i="3"/>
  <c r="CC250" i="3"/>
  <c r="CK250" i="3"/>
  <c r="CR250" i="3"/>
  <c r="CY250" i="3"/>
  <c r="AS250" i="3"/>
  <c r="BA250" i="3"/>
  <c r="BI250" i="3"/>
  <c r="BQ250" i="3"/>
  <c r="BY250" i="3"/>
  <c r="CG250" i="3"/>
  <c r="CN250" i="3"/>
  <c r="CV250" i="3"/>
  <c r="DE250" i="3"/>
  <c r="AM250" i="3"/>
  <c r="BC250" i="3"/>
  <c r="BS250" i="3"/>
  <c r="CI250" i="3"/>
  <c r="CX250" i="3"/>
  <c r="AQ250" i="3"/>
  <c r="BG250" i="3"/>
  <c r="BW250" i="3"/>
  <c r="CL250" i="3"/>
  <c r="DC250" i="3"/>
  <c r="AY250" i="3"/>
  <c r="BO250" i="3"/>
  <c r="CE250" i="3"/>
  <c r="CT250" i="3"/>
  <c r="AU250" i="3"/>
  <c r="DG250" i="3"/>
  <c r="BK250" i="3"/>
  <c r="CP250" i="3"/>
  <c r="CA250" i="3"/>
  <c r="DA248" i="3"/>
  <c r="AS248" i="3"/>
  <c r="BA248" i="3"/>
  <c r="BI248" i="3"/>
  <c r="BQ248" i="3"/>
  <c r="BY248" i="3"/>
  <c r="CG248" i="3"/>
  <c r="CN248" i="3"/>
  <c r="CV248" i="3"/>
  <c r="DE248" i="3"/>
  <c r="AO248" i="3"/>
  <c r="AW248" i="3"/>
  <c r="BE248" i="3"/>
  <c r="BM248" i="3"/>
  <c r="BU248" i="3"/>
  <c r="CC248" i="3"/>
  <c r="CK248" i="3"/>
  <c r="CR248" i="3"/>
  <c r="CY248" i="3"/>
  <c r="AQ248" i="3"/>
  <c r="BG248" i="3"/>
  <c r="BW248" i="3"/>
  <c r="CL248" i="3"/>
  <c r="DC248" i="3"/>
  <c r="AU248" i="3"/>
  <c r="BK248" i="3"/>
  <c r="CA248" i="3"/>
  <c r="CP248" i="3"/>
  <c r="DG248" i="3"/>
  <c r="AM248" i="3"/>
  <c r="BC248" i="3"/>
  <c r="BS248" i="3"/>
  <c r="CI248" i="3"/>
  <c r="CX248" i="3"/>
  <c r="BO248" i="3"/>
  <c r="CE248" i="3"/>
  <c r="AY248" i="3"/>
  <c r="CT248" i="3"/>
  <c r="DA246" i="3"/>
  <c r="AO246" i="3"/>
  <c r="AW246" i="3"/>
  <c r="BE246" i="3"/>
  <c r="BM246" i="3"/>
  <c r="BU246" i="3"/>
  <c r="CC246" i="3"/>
  <c r="CK246" i="3"/>
  <c r="CR246" i="3"/>
  <c r="CY246" i="3"/>
  <c r="AS246" i="3"/>
  <c r="BA246" i="3"/>
  <c r="BI246" i="3"/>
  <c r="BQ246" i="3"/>
  <c r="BY246" i="3"/>
  <c r="CG246" i="3"/>
  <c r="CN246" i="3"/>
  <c r="CV246" i="3"/>
  <c r="DE246" i="3"/>
  <c r="AU246" i="3"/>
  <c r="BK246" i="3"/>
  <c r="CA246" i="3"/>
  <c r="CP246" i="3"/>
  <c r="DG246" i="3"/>
  <c r="AY246" i="3"/>
  <c r="BO246" i="3"/>
  <c r="CE246" i="3"/>
  <c r="CT246" i="3"/>
  <c r="AQ246" i="3"/>
  <c r="BG246" i="3"/>
  <c r="BW246" i="3"/>
  <c r="CL246" i="3"/>
  <c r="DC246" i="3"/>
  <c r="CI246" i="3"/>
  <c r="AM246" i="3"/>
  <c r="CX246" i="3"/>
  <c r="BS246" i="3"/>
  <c r="BC246" i="3"/>
  <c r="DA242" i="3"/>
  <c r="AM242" i="3"/>
  <c r="AU242" i="3"/>
  <c r="BC242" i="3"/>
  <c r="BK242" i="3"/>
  <c r="BS242" i="3"/>
  <c r="CA242" i="3"/>
  <c r="CI242" i="3"/>
  <c r="CP242" i="3"/>
  <c r="CX242" i="3"/>
  <c r="DG242" i="3"/>
  <c r="AO242" i="3"/>
  <c r="AW242" i="3"/>
  <c r="BE242" i="3"/>
  <c r="BM242" i="3"/>
  <c r="BU242" i="3"/>
  <c r="CC242" i="3"/>
  <c r="CK242" i="3"/>
  <c r="CR242" i="3"/>
  <c r="CY242" i="3"/>
  <c r="AS242" i="3"/>
  <c r="BA242" i="3"/>
  <c r="BI242" i="3"/>
  <c r="BQ242" i="3"/>
  <c r="BY242" i="3"/>
  <c r="CG242" i="3"/>
  <c r="CN242" i="3"/>
  <c r="CV242" i="3"/>
  <c r="DE242" i="3"/>
  <c r="BG242" i="3"/>
  <c r="CL242" i="3"/>
  <c r="BO242" i="3"/>
  <c r="CT242" i="3"/>
  <c r="AY242" i="3"/>
  <c r="CE242" i="3"/>
  <c r="BW242" i="3"/>
  <c r="DC242" i="3"/>
  <c r="AQ242" i="3"/>
  <c r="DA240" i="3"/>
  <c r="AQ240" i="3"/>
  <c r="AY240" i="3"/>
  <c r="BG240" i="3"/>
  <c r="BO240" i="3"/>
  <c r="BW240" i="3"/>
  <c r="CE240" i="3"/>
  <c r="CL240" i="3"/>
  <c r="CT240" i="3"/>
  <c r="DC240" i="3"/>
  <c r="AS240" i="3"/>
  <c r="BA240" i="3"/>
  <c r="BI240" i="3"/>
  <c r="BQ240" i="3"/>
  <c r="BY240" i="3"/>
  <c r="CG240" i="3"/>
  <c r="CN240" i="3"/>
  <c r="CV240" i="3"/>
  <c r="DE240" i="3"/>
  <c r="AO240" i="3"/>
  <c r="AW240" i="3"/>
  <c r="BE240" i="3"/>
  <c r="BM240" i="3"/>
  <c r="BU240" i="3"/>
  <c r="CC240" i="3"/>
  <c r="CK240" i="3"/>
  <c r="CR240" i="3"/>
  <c r="CY240" i="3"/>
  <c r="AU240" i="3"/>
  <c r="CA240" i="3"/>
  <c r="DG240" i="3"/>
  <c r="BC240" i="3"/>
  <c r="CI240" i="3"/>
  <c r="AM240" i="3"/>
  <c r="BS240" i="3"/>
  <c r="CX240" i="3"/>
  <c r="CP240" i="3"/>
  <c r="BK240" i="3"/>
  <c r="DA236" i="3"/>
  <c r="AQ236" i="3"/>
  <c r="AY236" i="3"/>
  <c r="BG236" i="3"/>
  <c r="BO236" i="3"/>
  <c r="BW236" i="3"/>
  <c r="CE236" i="3"/>
  <c r="CL236" i="3"/>
  <c r="CT236" i="3"/>
  <c r="DC236" i="3"/>
  <c r="AS236" i="3"/>
  <c r="BA236" i="3"/>
  <c r="BI236" i="3"/>
  <c r="BQ236" i="3"/>
  <c r="BY236" i="3"/>
  <c r="CG236" i="3"/>
  <c r="CN236" i="3"/>
  <c r="CV236" i="3"/>
  <c r="DE236" i="3"/>
  <c r="AO236" i="3"/>
  <c r="AW236" i="3"/>
  <c r="BE236" i="3"/>
  <c r="BM236" i="3"/>
  <c r="BU236" i="3"/>
  <c r="CC236" i="3"/>
  <c r="CK236" i="3"/>
  <c r="CR236" i="3"/>
  <c r="CY236" i="3"/>
  <c r="BC236" i="3"/>
  <c r="CI236" i="3"/>
  <c r="BK236" i="3"/>
  <c r="CP236" i="3"/>
  <c r="AU236" i="3"/>
  <c r="CA236" i="3"/>
  <c r="DG236" i="3"/>
  <c r="AM236" i="3"/>
  <c r="CX236" i="3"/>
  <c r="BS236" i="3"/>
  <c r="DA232" i="3"/>
  <c r="AQ232" i="3"/>
  <c r="AY232" i="3"/>
  <c r="BG232" i="3"/>
  <c r="BO232" i="3"/>
  <c r="BW232" i="3"/>
  <c r="CE232" i="3"/>
  <c r="CL232" i="3"/>
  <c r="CT232" i="3"/>
  <c r="DC232" i="3"/>
  <c r="AS232" i="3"/>
  <c r="BA232" i="3"/>
  <c r="BI232" i="3"/>
  <c r="BQ232" i="3"/>
  <c r="BY232" i="3"/>
  <c r="CG232" i="3"/>
  <c r="CN232" i="3"/>
  <c r="CV232" i="3"/>
  <c r="DE232" i="3"/>
  <c r="AO232" i="3"/>
  <c r="AW232" i="3"/>
  <c r="BE232" i="3"/>
  <c r="BM232" i="3"/>
  <c r="BU232" i="3"/>
  <c r="CC232" i="3"/>
  <c r="CK232" i="3"/>
  <c r="CR232" i="3"/>
  <c r="CY232" i="3"/>
  <c r="BK232" i="3"/>
  <c r="CP232" i="3"/>
  <c r="AM232" i="3"/>
  <c r="BS232" i="3"/>
  <c r="CX232" i="3"/>
  <c r="BC232" i="3"/>
  <c r="CI232" i="3"/>
  <c r="AU232" i="3"/>
  <c r="CA232" i="3"/>
  <c r="DG232" i="3"/>
  <c r="DA228" i="3"/>
  <c r="AQ228" i="3"/>
  <c r="AY228" i="3"/>
  <c r="BG228" i="3"/>
  <c r="BO228" i="3"/>
  <c r="BW228" i="3"/>
  <c r="CE228" i="3"/>
  <c r="CL228" i="3"/>
  <c r="CT228" i="3"/>
  <c r="DC228" i="3"/>
  <c r="AS228" i="3"/>
  <c r="BA228" i="3"/>
  <c r="BI228" i="3"/>
  <c r="BQ228" i="3"/>
  <c r="BY228" i="3"/>
  <c r="CG228" i="3"/>
  <c r="CN228" i="3"/>
  <c r="CV228" i="3"/>
  <c r="DE228" i="3"/>
  <c r="AO228" i="3"/>
  <c r="AW228" i="3"/>
  <c r="BE228" i="3"/>
  <c r="BM228" i="3"/>
  <c r="BU228" i="3"/>
  <c r="CC228" i="3"/>
  <c r="CK228" i="3"/>
  <c r="CR228" i="3"/>
  <c r="CY228" i="3"/>
  <c r="AM228" i="3"/>
  <c r="BS228" i="3"/>
  <c r="CX228" i="3"/>
  <c r="AU228" i="3"/>
  <c r="CA228" i="3"/>
  <c r="DG228" i="3"/>
  <c r="BK228" i="3"/>
  <c r="CP228" i="3"/>
  <c r="CI228" i="3"/>
  <c r="BC228" i="3"/>
  <c r="DA222" i="3"/>
  <c r="AM222" i="3"/>
  <c r="AU222" i="3"/>
  <c r="BC222" i="3"/>
  <c r="BK222" i="3"/>
  <c r="BS222" i="3"/>
  <c r="CA222" i="3"/>
  <c r="CI222" i="3"/>
  <c r="CP222" i="3"/>
  <c r="CX222" i="3"/>
  <c r="DG222" i="3"/>
  <c r="AO222" i="3"/>
  <c r="AW222" i="3"/>
  <c r="BE222" i="3"/>
  <c r="BM222" i="3"/>
  <c r="BU222" i="3"/>
  <c r="CC222" i="3"/>
  <c r="CK222" i="3"/>
  <c r="CR222" i="3"/>
  <c r="CY222" i="3"/>
  <c r="AS222" i="3"/>
  <c r="BA222" i="3"/>
  <c r="BI222" i="3"/>
  <c r="BQ222" i="3"/>
  <c r="BY222" i="3"/>
  <c r="CG222" i="3"/>
  <c r="CN222" i="3"/>
  <c r="CV222" i="3"/>
  <c r="DE222" i="3"/>
  <c r="BO222" i="3"/>
  <c r="CT222" i="3"/>
  <c r="AQ222" i="3"/>
  <c r="BW222" i="3"/>
  <c r="DC222" i="3"/>
  <c r="BG222" i="3"/>
  <c r="CL222" i="3"/>
  <c r="AY222" i="3"/>
  <c r="CE222" i="3"/>
  <c r="DA220" i="3"/>
  <c r="AQ220" i="3"/>
  <c r="AY220" i="3"/>
  <c r="BG220" i="3"/>
  <c r="BO220" i="3"/>
  <c r="BW220" i="3"/>
  <c r="CE220" i="3"/>
  <c r="CL220" i="3"/>
  <c r="CT220" i="3"/>
  <c r="DC220" i="3"/>
  <c r="AS220" i="3"/>
  <c r="BA220" i="3"/>
  <c r="BI220" i="3"/>
  <c r="BQ220" i="3"/>
  <c r="BY220" i="3"/>
  <c r="CG220" i="3"/>
  <c r="CN220" i="3"/>
  <c r="CV220" i="3"/>
  <c r="DE220" i="3"/>
  <c r="AO220" i="3"/>
  <c r="AW220" i="3"/>
  <c r="BE220" i="3"/>
  <c r="BM220" i="3"/>
  <c r="BU220" i="3"/>
  <c r="CC220" i="3"/>
  <c r="CK220" i="3"/>
  <c r="CR220" i="3"/>
  <c r="CY220" i="3"/>
  <c r="BC220" i="3"/>
  <c r="CI220" i="3"/>
  <c r="BK220" i="3"/>
  <c r="CP220" i="3"/>
  <c r="AU220" i="3"/>
  <c r="CA220" i="3"/>
  <c r="DG220" i="3"/>
  <c r="AM220" i="3"/>
  <c r="BS220" i="3"/>
  <c r="CX220" i="3"/>
  <c r="DA216" i="3"/>
  <c r="AQ216" i="3"/>
  <c r="AY216" i="3"/>
  <c r="BG216" i="3"/>
  <c r="BO216" i="3"/>
  <c r="BW216" i="3"/>
  <c r="CE216" i="3"/>
  <c r="CL216" i="3"/>
  <c r="CT216" i="3"/>
  <c r="DC216" i="3"/>
  <c r="AS216" i="3"/>
  <c r="BA216" i="3"/>
  <c r="BI216" i="3"/>
  <c r="BQ216" i="3"/>
  <c r="BY216" i="3"/>
  <c r="CG216" i="3"/>
  <c r="CN216" i="3"/>
  <c r="CV216" i="3"/>
  <c r="DE216" i="3"/>
  <c r="AO216" i="3"/>
  <c r="AW216" i="3"/>
  <c r="BE216" i="3"/>
  <c r="BM216" i="3"/>
  <c r="BU216" i="3"/>
  <c r="CC216" i="3"/>
  <c r="CK216" i="3"/>
  <c r="CR216" i="3"/>
  <c r="CY216" i="3"/>
  <c r="BK216" i="3"/>
  <c r="CP216" i="3"/>
  <c r="AM216" i="3"/>
  <c r="BS216" i="3"/>
  <c r="CX216" i="3"/>
  <c r="BC216" i="3"/>
  <c r="CI216" i="3"/>
  <c r="CA216" i="3"/>
  <c r="DG216" i="3"/>
  <c r="AU216" i="3"/>
  <c r="DA214" i="3"/>
  <c r="AM214" i="3"/>
  <c r="AU214" i="3"/>
  <c r="BC214" i="3"/>
  <c r="BK214" i="3"/>
  <c r="BS214" i="3"/>
  <c r="CA214" i="3"/>
  <c r="CI214" i="3"/>
  <c r="AO214" i="3"/>
  <c r="AW214" i="3"/>
  <c r="BE214" i="3"/>
  <c r="BM214" i="3"/>
  <c r="BU214" i="3"/>
  <c r="CC214" i="3"/>
  <c r="CK214" i="3"/>
  <c r="CR214" i="3"/>
  <c r="AS214" i="3"/>
  <c r="BI214" i="3"/>
  <c r="BY214" i="3"/>
  <c r="CN214" i="3"/>
  <c r="CX214" i="3"/>
  <c r="DG214" i="3"/>
  <c r="AY214" i="3"/>
  <c r="BO214" i="3"/>
  <c r="CE214" i="3"/>
  <c r="CP214" i="3"/>
  <c r="CY214" i="3"/>
  <c r="AQ214" i="3"/>
  <c r="BG214" i="3"/>
  <c r="BW214" i="3"/>
  <c r="CL214" i="3"/>
  <c r="CV214" i="3"/>
  <c r="DE214" i="3"/>
  <c r="BQ214" i="3"/>
  <c r="CG214" i="3"/>
  <c r="BA214" i="3"/>
  <c r="DC214" i="3"/>
  <c r="CT214" i="3"/>
  <c r="DA209" i="3"/>
  <c r="AO209" i="3"/>
  <c r="AW209" i="3"/>
  <c r="BE209" i="3"/>
  <c r="BM209" i="3"/>
  <c r="BU209" i="3"/>
  <c r="CC209" i="3"/>
  <c r="CK209" i="3"/>
  <c r="CR209" i="3"/>
  <c r="CY209" i="3"/>
  <c r="AQ209" i="3"/>
  <c r="AY209" i="3"/>
  <c r="BG209" i="3"/>
  <c r="BO209" i="3"/>
  <c r="BW209" i="3"/>
  <c r="CE209" i="3"/>
  <c r="CL209" i="3"/>
  <c r="CT209" i="3"/>
  <c r="DC209" i="3"/>
  <c r="AM209" i="3"/>
  <c r="AU209" i="3"/>
  <c r="BC209" i="3"/>
  <c r="BK209" i="3"/>
  <c r="BS209" i="3"/>
  <c r="CA209" i="3"/>
  <c r="CI209" i="3"/>
  <c r="CP209" i="3"/>
  <c r="CX209" i="3"/>
  <c r="DG209" i="3"/>
  <c r="BI209" i="3"/>
  <c r="CN209" i="3"/>
  <c r="BQ209" i="3"/>
  <c r="CV209" i="3"/>
  <c r="BA209" i="3"/>
  <c r="CG209" i="3"/>
  <c r="BY209" i="3"/>
  <c r="DE209" i="3"/>
  <c r="AS209" i="3"/>
  <c r="DA207" i="3"/>
  <c r="AS207" i="3"/>
  <c r="BA207" i="3"/>
  <c r="BI207" i="3"/>
  <c r="BQ207" i="3"/>
  <c r="BY207" i="3"/>
  <c r="CG207" i="3"/>
  <c r="CN207" i="3"/>
  <c r="CV207" i="3"/>
  <c r="DE207" i="3"/>
  <c r="AM207" i="3"/>
  <c r="AU207" i="3"/>
  <c r="BC207" i="3"/>
  <c r="BK207" i="3"/>
  <c r="BS207" i="3"/>
  <c r="CA207" i="3"/>
  <c r="CI207" i="3"/>
  <c r="CP207" i="3"/>
  <c r="CX207" i="3"/>
  <c r="DG207" i="3"/>
  <c r="AQ207" i="3"/>
  <c r="AY207" i="3"/>
  <c r="BG207" i="3"/>
  <c r="BO207" i="3"/>
  <c r="BW207" i="3"/>
  <c r="CE207" i="3"/>
  <c r="CL207" i="3"/>
  <c r="CT207" i="3"/>
  <c r="DC207" i="3"/>
  <c r="AW207" i="3"/>
  <c r="CC207" i="3"/>
  <c r="BE207" i="3"/>
  <c r="CK207" i="3"/>
  <c r="AO207" i="3"/>
  <c r="BU207" i="3"/>
  <c r="CY207" i="3"/>
  <c r="CR207" i="3"/>
  <c r="BM207" i="3"/>
  <c r="DA205" i="3"/>
  <c r="AO205" i="3"/>
  <c r="AW205" i="3"/>
  <c r="BE205" i="3"/>
  <c r="BM205" i="3"/>
  <c r="BU205" i="3"/>
  <c r="CC205" i="3"/>
  <c r="CK205" i="3"/>
  <c r="CR205" i="3"/>
  <c r="CY205" i="3"/>
  <c r="AQ205" i="3"/>
  <c r="AY205" i="3"/>
  <c r="BG205" i="3"/>
  <c r="BO205" i="3"/>
  <c r="BW205" i="3"/>
  <c r="CE205" i="3"/>
  <c r="CL205" i="3"/>
  <c r="CT205" i="3"/>
  <c r="DC205" i="3"/>
  <c r="AM205" i="3"/>
  <c r="AU205" i="3"/>
  <c r="BC205" i="3"/>
  <c r="BK205" i="3"/>
  <c r="BS205" i="3"/>
  <c r="CA205" i="3"/>
  <c r="CI205" i="3"/>
  <c r="CP205" i="3"/>
  <c r="CX205" i="3"/>
  <c r="DG205" i="3"/>
  <c r="BQ205" i="3"/>
  <c r="CV205" i="3"/>
  <c r="AS205" i="3"/>
  <c r="BY205" i="3"/>
  <c r="DE205" i="3"/>
  <c r="BI205" i="3"/>
  <c r="CN205" i="3"/>
  <c r="CG205" i="3"/>
  <c r="BA205" i="3"/>
  <c r="DA201" i="3"/>
  <c r="AO201" i="3"/>
  <c r="AW201" i="3"/>
  <c r="BE201" i="3"/>
  <c r="BM201" i="3"/>
  <c r="BU201" i="3"/>
  <c r="CC201" i="3"/>
  <c r="CK201" i="3"/>
  <c r="CR201" i="3"/>
  <c r="CY201" i="3"/>
  <c r="AQ201" i="3"/>
  <c r="AY201" i="3"/>
  <c r="BG201" i="3"/>
  <c r="BO201" i="3"/>
  <c r="BW201" i="3"/>
  <c r="CE201" i="3"/>
  <c r="CL201" i="3"/>
  <c r="CT201" i="3"/>
  <c r="DC201" i="3"/>
  <c r="AM201" i="3"/>
  <c r="AU201" i="3"/>
  <c r="BC201" i="3"/>
  <c r="BK201" i="3"/>
  <c r="BS201" i="3"/>
  <c r="CA201" i="3"/>
  <c r="CI201" i="3"/>
  <c r="CP201" i="3"/>
  <c r="CX201" i="3"/>
  <c r="DG201" i="3"/>
  <c r="AS201" i="3"/>
  <c r="BY201" i="3"/>
  <c r="DE201" i="3"/>
  <c r="BA201" i="3"/>
  <c r="CG201" i="3"/>
  <c r="BQ201" i="3"/>
  <c r="CV201" i="3"/>
  <c r="BI201" i="3"/>
  <c r="CN201" i="3"/>
  <c r="DA199" i="3"/>
  <c r="AS199" i="3"/>
  <c r="BA199" i="3"/>
  <c r="BI199" i="3"/>
  <c r="BQ199" i="3"/>
  <c r="BY199" i="3"/>
  <c r="CG199" i="3"/>
  <c r="CN199" i="3"/>
  <c r="CV199" i="3"/>
  <c r="DE199" i="3"/>
  <c r="AM199" i="3"/>
  <c r="AU199" i="3"/>
  <c r="BC199" i="3"/>
  <c r="BK199" i="3"/>
  <c r="BS199" i="3"/>
  <c r="CA199" i="3"/>
  <c r="CI199" i="3"/>
  <c r="CP199" i="3"/>
  <c r="CX199" i="3"/>
  <c r="DG199" i="3"/>
  <c r="AQ199" i="3"/>
  <c r="AY199" i="3"/>
  <c r="BG199" i="3"/>
  <c r="BO199" i="3"/>
  <c r="BW199" i="3"/>
  <c r="CE199" i="3"/>
  <c r="CL199" i="3"/>
  <c r="CT199" i="3"/>
  <c r="DC199" i="3"/>
  <c r="BM199" i="3"/>
  <c r="CR199" i="3"/>
  <c r="AO199" i="3"/>
  <c r="BU199" i="3"/>
  <c r="CY199" i="3"/>
  <c r="BE199" i="3"/>
  <c r="CK199" i="3"/>
  <c r="AW199" i="3"/>
  <c r="CC199" i="3"/>
  <c r="DA195" i="3"/>
  <c r="AS195" i="3"/>
  <c r="BA195" i="3"/>
  <c r="BI195" i="3"/>
  <c r="BQ195" i="3"/>
  <c r="BY195" i="3"/>
  <c r="CG195" i="3"/>
  <c r="CN195" i="3"/>
  <c r="CV195" i="3"/>
  <c r="DE195" i="3"/>
  <c r="AM195" i="3"/>
  <c r="AU195" i="3"/>
  <c r="BC195" i="3"/>
  <c r="BK195" i="3"/>
  <c r="BS195" i="3"/>
  <c r="CA195" i="3"/>
  <c r="CI195" i="3"/>
  <c r="CP195" i="3"/>
  <c r="CX195" i="3"/>
  <c r="DG195" i="3"/>
  <c r="AQ195" i="3"/>
  <c r="AY195" i="3"/>
  <c r="BG195" i="3"/>
  <c r="BO195" i="3"/>
  <c r="BW195" i="3"/>
  <c r="CE195" i="3"/>
  <c r="CL195" i="3"/>
  <c r="CT195" i="3"/>
  <c r="DC195" i="3"/>
  <c r="AO195" i="3"/>
  <c r="BU195" i="3"/>
  <c r="CY195" i="3"/>
  <c r="AW195" i="3"/>
  <c r="CC195" i="3"/>
  <c r="BM195" i="3"/>
  <c r="CR195" i="3"/>
  <c r="CK195" i="3"/>
  <c r="BE195" i="3"/>
  <c r="DA193" i="3"/>
  <c r="AO193" i="3"/>
  <c r="AW193" i="3"/>
  <c r="BE193" i="3"/>
  <c r="BM193" i="3"/>
  <c r="BU193" i="3"/>
  <c r="CC193" i="3"/>
  <c r="CK193" i="3"/>
  <c r="CR193" i="3"/>
  <c r="CY193" i="3"/>
  <c r="AQ193" i="3"/>
  <c r="AY193" i="3"/>
  <c r="BG193" i="3"/>
  <c r="BO193" i="3"/>
  <c r="BW193" i="3"/>
  <c r="CE193" i="3"/>
  <c r="CL193" i="3"/>
  <c r="CT193" i="3"/>
  <c r="DC193" i="3"/>
  <c r="AM193" i="3"/>
  <c r="AU193" i="3"/>
  <c r="BC193" i="3"/>
  <c r="BK193" i="3"/>
  <c r="BS193" i="3"/>
  <c r="CA193" i="3"/>
  <c r="CI193" i="3"/>
  <c r="CP193" i="3"/>
  <c r="CX193" i="3"/>
  <c r="DG193" i="3"/>
  <c r="BI193" i="3"/>
  <c r="CN193" i="3"/>
  <c r="BQ193" i="3"/>
  <c r="CV193" i="3"/>
  <c r="BA193" i="3"/>
  <c r="CG193" i="3"/>
  <c r="DE193" i="3"/>
  <c r="BY193" i="3"/>
  <c r="AS193" i="3"/>
  <c r="DA187" i="3"/>
  <c r="AS187" i="3"/>
  <c r="BA187" i="3"/>
  <c r="BI187" i="3"/>
  <c r="BQ187" i="3"/>
  <c r="BY187" i="3"/>
  <c r="CG187" i="3"/>
  <c r="CN187" i="3"/>
  <c r="CV187" i="3"/>
  <c r="DE187" i="3"/>
  <c r="AM187" i="3"/>
  <c r="AU187" i="3"/>
  <c r="BC187" i="3"/>
  <c r="BK187" i="3"/>
  <c r="BS187" i="3"/>
  <c r="CA187" i="3"/>
  <c r="CI187" i="3"/>
  <c r="CP187" i="3"/>
  <c r="CX187" i="3"/>
  <c r="DG187" i="3"/>
  <c r="AQ187" i="3"/>
  <c r="AY187" i="3"/>
  <c r="BG187" i="3"/>
  <c r="BO187" i="3"/>
  <c r="BW187" i="3"/>
  <c r="CE187" i="3"/>
  <c r="CL187" i="3"/>
  <c r="CT187" i="3"/>
  <c r="DC187" i="3"/>
  <c r="BE187" i="3"/>
  <c r="CK187" i="3"/>
  <c r="BM187" i="3"/>
  <c r="CR187" i="3"/>
  <c r="AW187" i="3"/>
  <c r="CC187" i="3"/>
  <c r="AO187" i="3"/>
  <c r="BU187" i="3"/>
  <c r="CY187" i="3"/>
  <c r="DA185" i="3"/>
  <c r="AO185" i="3"/>
  <c r="AW185" i="3"/>
  <c r="BE185" i="3"/>
  <c r="BM185" i="3"/>
  <c r="BU185" i="3"/>
  <c r="CC185" i="3"/>
  <c r="CK185" i="3"/>
  <c r="CR185" i="3"/>
  <c r="CY185" i="3"/>
  <c r="AQ185" i="3"/>
  <c r="AY185" i="3"/>
  <c r="BG185" i="3"/>
  <c r="BO185" i="3"/>
  <c r="BW185" i="3"/>
  <c r="CE185" i="3"/>
  <c r="CL185" i="3"/>
  <c r="CT185" i="3"/>
  <c r="DC185" i="3"/>
  <c r="AM185" i="3"/>
  <c r="AU185" i="3"/>
  <c r="BC185" i="3"/>
  <c r="BK185" i="3"/>
  <c r="BS185" i="3"/>
  <c r="CA185" i="3"/>
  <c r="CI185" i="3"/>
  <c r="CP185" i="3"/>
  <c r="CX185" i="3"/>
  <c r="DG185" i="3"/>
  <c r="AS185" i="3"/>
  <c r="BY185" i="3"/>
  <c r="DE185" i="3"/>
  <c r="BA185" i="3"/>
  <c r="CG185" i="3"/>
  <c r="BQ185" i="3"/>
  <c r="CV185" i="3"/>
  <c r="BI185" i="3"/>
  <c r="CN185" i="3"/>
  <c r="DA179" i="3"/>
  <c r="AS179" i="3"/>
  <c r="BA179" i="3"/>
  <c r="BI179" i="3"/>
  <c r="BQ179" i="3"/>
  <c r="BY179" i="3"/>
  <c r="CG179" i="3"/>
  <c r="CN179" i="3"/>
  <c r="CV179" i="3"/>
  <c r="DE179" i="3"/>
  <c r="AM179" i="3"/>
  <c r="AU179" i="3"/>
  <c r="BC179" i="3"/>
  <c r="BK179" i="3"/>
  <c r="BS179" i="3"/>
  <c r="CA179" i="3"/>
  <c r="CI179" i="3"/>
  <c r="CP179" i="3"/>
  <c r="CX179" i="3"/>
  <c r="DG179" i="3"/>
  <c r="AQ179" i="3"/>
  <c r="AY179" i="3"/>
  <c r="BG179" i="3"/>
  <c r="BO179" i="3"/>
  <c r="BW179" i="3"/>
  <c r="CE179" i="3"/>
  <c r="CL179" i="3"/>
  <c r="CT179" i="3"/>
  <c r="DC179" i="3"/>
  <c r="AO179" i="3"/>
  <c r="BU179" i="3"/>
  <c r="CY179" i="3"/>
  <c r="AW179" i="3"/>
  <c r="CC179" i="3"/>
  <c r="BM179" i="3"/>
  <c r="CR179" i="3"/>
  <c r="CK179" i="3"/>
  <c r="BE179" i="3"/>
  <c r="DA177" i="3"/>
  <c r="AO177" i="3"/>
  <c r="AW177" i="3"/>
  <c r="BE177" i="3"/>
  <c r="BM177" i="3"/>
  <c r="BU177" i="3"/>
  <c r="CC177" i="3"/>
  <c r="CK177" i="3"/>
  <c r="CR177" i="3"/>
  <c r="CY177" i="3"/>
  <c r="AQ177" i="3"/>
  <c r="AY177" i="3"/>
  <c r="BG177" i="3"/>
  <c r="BO177" i="3"/>
  <c r="BW177" i="3"/>
  <c r="CE177" i="3"/>
  <c r="CL177" i="3"/>
  <c r="CT177" i="3"/>
  <c r="DC177" i="3"/>
  <c r="AM177" i="3"/>
  <c r="AU177" i="3"/>
  <c r="BC177" i="3"/>
  <c r="BK177" i="3"/>
  <c r="BS177" i="3"/>
  <c r="CA177" i="3"/>
  <c r="CI177" i="3"/>
  <c r="CP177" i="3"/>
  <c r="CX177" i="3"/>
  <c r="DG177" i="3"/>
  <c r="BI177" i="3"/>
  <c r="CN177" i="3"/>
  <c r="BQ177" i="3"/>
  <c r="CV177" i="3"/>
  <c r="BA177" i="3"/>
  <c r="CG177" i="3"/>
  <c r="AS177" i="3"/>
  <c r="DE177" i="3"/>
  <c r="BY177" i="3"/>
  <c r="DA175" i="3"/>
  <c r="AS175" i="3"/>
  <c r="BA175" i="3"/>
  <c r="BI175" i="3"/>
  <c r="BQ175" i="3"/>
  <c r="BY175" i="3"/>
  <c r="CG175" i="3"/>
  <c r="CN175" i="3"/>
  <c r="CV175" i="3"/>
  <c r="DE175" i="3"/>
  <c r="AM175" i="3"/>
  <c r="AU175" i="3"/>
  <c r="BC175" i="3"/>
  <c r="BK175" i="3"/>
  <c r="BS175" i="3"/>
  <c r="CA175" i="3"/>
  <c r="CI175" i="3"/>
  <c r="CP175" i="3"/>
  <c r="CX175" i="3"/>
  <c r="DG175" i="3"/>
  <c r="AQ175" i="3"/>
  <c r="AY175" i="3"/>
  <c r="BG175" i="3"/>
  <c r="BO175" i="3"/>
  <c r="BW175" i="3"/>
  <c r="CE175" i="3"/>
  <c r="CL175" i="3"/>
  <c r="CT175" i="3"/>
  <c r="DC175" i="3"/>
  <c r="AW175" i="3"/>
  <c r="CC175" i="3"/>
  <c r="BE175" i="3"/>
  <c r="CK175" i="3"/>
  <c r="AO175" i="3"/>
  <c r="BU175" i="3"/>
  <c r="CY175" i="3"/>
  <c r="BM175" i="3"/>
  <c r="CR175" i="3"/>
  <c r="DA173" i="3"/>
  <c r="AO173" i="3"/>
  <c r="AW173" i="3"/>
  <c r="BE173" i="3"/>
  <c r="BM173" i="3"/>
  <c r="BU173" i="3"/>
  <c r="CC173" i="3"/>
  <c r="CK173" i="3"/>
  <c r="CR173" i="3"/>
  <c r="CY173" i="3"/>
  <c r="AQ173" i="3"/>
  <c r="AY173" i="3"/>
  <c r="BG173" i="3"/>
  <c r="BO173" i="3"/>
  <c r="BW173" i="3"/>
  <c r="CE173" i="3"/>
  <c r="CL173" i="3"/>
  <c r="CT173" i="3"/>
  <c r="DC173" i="3"/>
  <c r="AM173" i="3"/>
  <c r="AU173" i="3"/>
  <c r="BC173" i="3"/>
  <c r="BK173" i="3"/>
  <c r="BS173" i="3"/>
  <c r="CA173" i="3"/>
  <c r="CI173" i="3"/>
  <c r="CP173" i="3"/>
  <c r="CX173" i="3"/>
  <c r="DG173" i="3"/>
  <c r="BQ173" i="3"/>
  <c r="CV173" i="3"/>
  <c r="AS173" i="3"/>
  <c r="BY173" i="3"/>
  <c r="DE173" i="3"/>
  <c r="BI173" i="3"/>
  <c r="CN173" i="3"/>
  <c r="BA173" i="3"/>
  <c r="CG173" i="3"/>
  <c r="DA171" i="3"/>
  <c r="AS171" i="3"/>
  <c r="BA171" i="3"/>
  <c r="BI171" i="3"/>
  <c r="BQ171" i="3"/>
  <c r="BY171" i="3"/>
  <c r="CG171" i="3"/>
  <c r="CN171" i="3"/>
  <c r="CV171" i="3"/>
  <c r="DE171" i="3"/>
  <c r="AM171" i="3"/>
  <c r="AU171" i="3"/>
  <c r="BC171" i="3"/>
  <c r="BK171" i="3"/>
  <c r="BS171" i="3"/>
  <c r="CA171" i="3"/>
  <c r="CI171" i="3"/>
  <c r="CP171" i="3"/>
  <c r="CX171" i="3"/>
  <c r="DG171" i="3"/>
  <c r="AQ171" i="3"/>
  <c r="AY171" i="3"/>
  <c r="BG171" i="3"/>
  <c r="BO171" i="3"/>
  <c r="BW171" i="3"/>
  <c r="CE171" i="3"/>
  <c r="CL171" i="3"/>
  <c r="CT171" i="3"/>
  <c r="DC171" i="3"/>
  <c r="BE171" i="3"/>
  <c r="CK171" i="3"/>
  <c r="BM171" i="3"/>
  <c r="CR171" i="3"/>
  <c r="AW171" i="3"/>
  <c r="CC171" i="3"/>
  <c r="BU171" i="3"/>
  <c r="CY171" i="3"/>
  <c r="AO171" i="3"/>
  <c r="DA169" i="3"/>
  <c r="AO169" i="3"/>
  <c r="AW169" i="3"/>
  <c r="BE169" i="3"/>
  <c r="BM169" i="3"/>
  <c r="BU169" i="3"/>
  <c r="CC169" i="3"/>
  <c r="CK169" i="3"/>
  <c r="CR169" i="3"/>
  <c r="CY169" i="3"/>
  <c r="AQ169" i="3"/>
  <c r="AY169" i="3"/>
  <c r="BG169" i="3"/>
  <c r="BO169" i="3"/>
  <c r="BW169" i="3"/>
  <c r="CE169" i="3"/>
  <c r="CL169" i="3"/>
  <c r="CT169" i="3"/>
  <c r="DC169" i="3"/>
  <c r="AM169" i="3"/>
  <c r="AU169" i="3"/>
  <c r="BC169" i="3"/>
  <c r="BK169" i="3"/>
  <c r="BS169" i="3"/>
  <c r="CA169" i="3"/>
  <c r="CI169" i="3"/>
  <c r="CP169" i="3"/>
  <c r="CX169" i="3"/>
  <c r="DG169" i="3"/>
  <c r="AS169" i="3"/>
  <c r="BY169" i="3"/>
  <c r="DE169" i="3"/>
  <c r="BA169" i="3"/>
  <c r="CG169" i="3"/>
  <c r="BQ169" i="3"/>
  <c r="CV169" i="3"/>
  <c r="CN169" i="3"/>
  <c r="BI169" i="3"/>
  <c r="DA167" i="3"/>
  <c r="AS167" i="3"/>
  <c r="BA167" i="3"/>
  <c r="BI167" i="3"/>
  <c r="BQ167" i="3"/>
  <c r="BY167" i="3"/>
  <c r="CG167" i="3"/>
  <c r="CN167" i="3"/>
  <c r="CV167" i="3"/>
  <c r="DE167" i="3"/>
  <c r="AM167" i="3"/>
  <c r="AU167" i="3"/>
  <c r="BC167" i="3"/>
  <c r="BK167" i="3"/>
  <c r="BS167" i="3"/>
  <c r="CA167" i="3"/>
  <c r="CI167" i="3"/>
  <c r="CP167" i="3"/>
  <c r="CX167" i="3"/>
  <c r="DG167" i="3"/>
  <c r="AQ167" i="3"/>
  <c r="AY167" i="3"/>
  <c r="BG167" i="3"/>
  <c r="BO167" i="3"/>
  <c r="BW167" i="3"/>
  <c r="CE167" i="3"/>
  <c r="CL167" i="3"/>
  <c r="CT167" i="3"/>
  <c r="DC167" i="3"/>
  <c r="BM167" i="3"/>
  <c r="CR167" i="3"/>
  <c r="AO167" i="3"/>
  <c r="BU167" i="3"/>
  <c r="CY167" i="3"/>
  <c r="BE167" i="3"/>
  <c r="CK167" i="3"/>
  <c r="CC167" i="3"/>
  <c r="AW167" i="3"/>
  <c r="DA165" i="3"/>
  <c r="AO165" i="3"/>
  <c r="AW165" i="3"/>
  <c r="BE165" i="3"/>
  <c r="BM165" i="3"/>
  <c r="BU165" i="3"/>
  <c r="CC165" i="3"/>
  <c r="CK165" i="3"/>
  <c r="CR165" i="3"/>
  <c r="CY165" i="3"/>
  <c r="AQ165" i="3"/>
  <c r="AY165" i="3"/>
  <c r="BG165" i="3"/>
  <c r="BO165" i="3"/>
  <c r="BW165" i="3"/>
  <c r="CE165" i="3"/>
  <c r="CL165" i="3"/>
  <c r="CT165" i="3"/>
  <c r="DC165" i="3"/>
  <c r="AM165" i="3"/>
  <c r="AU165" i="3"/>
  <c r="BC165" i="3"/>
  <c r="BK165" i="3"/>
  <c r="BS165" i="3"/>
  <c r="CA165" i="3"/>
  <c r="CI165" i="3"/>
  <c r="CP165" i="3"/>
  <c r="CX165" i="3"/>
  <c r="DG165" i="3"/>
  <c r="BA165" i="3"/>
  <c r="CG165" i="3"/>
  <c r="BI165" i="3"/>
  <c r="CN165" i="3"/>
  <c r="AS165" i="3"/>
  <c r="BY165" i="3"/>
  <c r="DE165" i="3"/>
  <c r="CV165" i="3"/>
  <c r="BQ165" i="3"/>
  <c r="DA163" i="3"/>
  <c r="AS163" i="3"/>
  <c r="BA163" i="3"/>
  <c r="BI163" i="3"/>
  <c r="BQ163" i="3"/>
  <c r="BY163" i="3"/>
  <c r="CG163" i="3"/>
  <c r="CN163" i="3"/>
  <c r="CV163" i="3"/>
  <c r="DE163" i="3"/>
  <c r="AM163" i="3"/>
  <c r="AU163" i="3"/>
  <c r="BC163" i="3"/>
  <c r="BK163" i="3"/>
  <c r="BS163" i="3"/>
  <c r="CA163" i="3"/>
  <c r="CI163" i="3"/>
  <c r="CP163" i="3"/>
  <c r="CX163" i="3"/>
  <c r="DG163" i="3"/>
  <c r="AQ163" i="3"/>
  <c r="AY163" i="3"/>
  <c r="BG163" i="3"/>
  <c r="BO163" i="3"/>
  <c r="BW163" i="3"/>
  <c r="CE163" i="3"/>
  <c r="CL163" i="3"/>
  <c r="CT163" i="3"/>
  <c r="DC163" i="3"/>
  <c r="AO163" i="3"/>
  <c r="BU163" i="3"/>
  <c r="CY163" i="3"/>
  <c r="AW163" i="3"/>
  <c r="CC163" i="3"/>
  <c r="BM163" i="3"/>
  <c r="CR163" i="3"/>
  <c r="BE163" i="3"/>
  <c r="CK163" i="3"/>
  <c r="DA161" i="3"/>
  <c r="AO161" i="3"/>
  <c r="AW161" i="3"/>
  <c r="BE161" i="3"/>
  <c r="BM161" i="3"/>
  <c r="BU161" i="3"/>
  <c r="CC161" i="3"/>
  <c r="CK161" i="3"/>
  <c r="CR161" i="3"/>
  <c r="CY161" i="3"/>
  <c r="AQ161" i="3"/>
  <c r="AY161" i="3"/>
  <c r="BG161" i="3"/>
  <c r="BO161" i="3"/>
  <c r="BW161" i="3"/>
  <c r="CE161" i="3"/>
  <c r="CL161" i="3"/>
  <c r="CT161" i="3"/>
  <c r="DC161" i="3"/>
  <c r="AM161" i="3"/>
  <c r="AU161" i="3"/>
  <c r="BC161" i="3"/>
  <c r="BK161" i="3"/>
  <c r="BS161" i="3"/>
  <c r="CA161" i="3"/>
  <c r="CI161" i="3"/>
  <c r="CP161" i="3"/>
  <c r="CX161" i="3"/>
  <c r="DG161" i="3"/>
  <c r="BI161" i="3"/>
  <c r="CN161" i="3"/>
  <c r="BQ161" i="3"/>
  <c r="CV161" i="3"/>
  <c r="BA161" i="3"/>
  <c r="CG161" i="3"/>
  <c r="AS161" i="3"/>
  <c r="BY161" i="3"/>
  <c r="DE161" i="3"/>
  <c r="DA158" i="3"/>
  <c r="AM158" i="3"/>
  <c r="AU158" i="3"/>
  <c r="BC158" i="3"/>
  <c r="BK158" i="3"/>
  <c r="BS158" i="3"/>
  <c r="CA158" i="3"/>
  <c r="CI158" i="3"/>
  <c r="CP158" i="3"/>
  <c r="CX158" i="3"/>
  <c r="DG158" i="3"/>
  <c r="AO158" i="3"/>
  <c r="AW158" i="3"/>
  <c r="BE158" i="3"/>
  <c r="BM158" i="3"/>
  <c r="BU158" i="3"/>
  <c r="CC158" i="3"/>
  <c r="CK158" i="3"/>
  <c r="CR158" i="3"/>
  <c r="CY158" i="3"/>
  <c r="AS158" i="3"/>
  <c r="BA158" i="3"/>
  <c r="BI158" i="3"/>
  <c r="BQ158" i="3"/>
  <c r="BY158" i="3"/>
  <c r="CG158" i="3"/>
  <c r="CN158" i="3"/>
  <c r="CV158" i="3"/>
  <c r="DE158" i="3"/>
  <c r="BG158" i="3"/>
  <c r="CL158" i="3"/>
  <c r="BO158" i="3"/>
  <c r="CT158" i="3"/>
  <c r="AY158" i="3"/>
  <c r="CE158" i="3"/>
  <c r="DC158" i="3"/>
  <c r="BW158" i="3"/>
  <c r="AQ158" i="3"/>
  <c r="DA156" i="3"/>
  <c r="AQ156" i="3"/>
  <c r="AY156" i="3"/>
  <c r="BG156" i="3"/>
  <c r="BO156" i="3"/>
  <c r="BW156" i="3"/>
  <c r="CE156" i="3"/>
  <c r="CL156" i="3"/>
  <c r="CT156" i="3"/>
  <c r="DC156" i="3"/>
  <c r="AS156" i="3"/>
  <c r="BA156" i="3"/>
  <c r="BI156" i="3"/>
  <c r="BQ156" i="3"/>
  <c r="BY156" i="3"/>
  <c r="CG156" i="3"/>
  <c r="CN156" i="3"/>
  <c r="CV156" i="3"/>
  <c r="DE156" i="3"/>
  <c r="AO156" i="3"/>
  <c r="AW156" i="3"/>
  <c r="BE156" i="3"/>
  <c r="BM156" i="3"/>
  <c r="BU156" i="3"/>
  <c r="CC156" i="3"/>
  <c r="CK156" i="3"/>
  <c r="CR156" i="3"/>
  <c r="CY156" i="3"/>
  <c r="AU156" i="3"/>
  <c r="CA156" i="3"/>
  <c r="DG156" i="3"/>
  <c r="BC156" i="3"/>
  <c r="CI156" i="3"/>
  <c r="AM156" i="3"/>
  <c r="BS156" i="3"/>
  <c r="CX156" i="3"/>
  <c r="CP156" i="3"/>
  <c r="BK156" i="3"/>
  <c r="DA154" i="3"/>
  <c r="AM154" i="3"/>
  <c r="AU154" i="3"/>
  <c r="BC154" i="3"/>
  <c r="BK154" i="3"/>
  <c r="BS154" i="3"/>
  <c r="CA154" i="3"/>
  <c r="CI154" i="3"/>
  <c r="CP154" i="3"/>
  <c r="CX154" i="3"/>
  <c r="DG154" i="3"/>
  <c r="AO154" i="3"/>
  <c r="AW154" i="3"/>
  <c r="BE154" i="3"/>
  <c r="BM154" i="3"/>
  <c r="BU154" i="3"/>
  <c r="CC154" i="3"/>
  <c r="CK154" i="3"/>
  <c r="CR154" i="3"/>
  <c r="CY154" i="3"/>
  <c r="AS154" i="3"/>
  <c r="BA154" i="3"/>
  <c r="BI154" i="3"/>
  <c r="BQ154" i="3"/>
  <c r="BY154" i="3"/>
  <c r="CG154" i="3"/>
  <c r="CN154" i="3"/>
  <c r="CV154" i="3"/>
  <c r="DE154" i="3"/>
  <c r="BO154" i="3"/>
  <c r="CT154" i="3"/>
  <c r="AQ154" i="3"/>
  <c r="BW154" i="3"/>
  <c r="DC154" i="3"/>
  <c r="BG154" i="3"/>
  <c r="CL154" i="3"/>
  <c r="AY154" i="3"/>
  <c r="CE154" i="3"/>
  <c r="DA152" i="3"/>
  <c r="AQ152" i="3"/>
  <c r="AY152" i="3"/>
  <c r="BG152" i="3"/>
  <c r="BO152" i="3"/>
  <c r="BW152" i="3"/>
  <c r="CE152" i="3"/>
  <c r="CL152" i="3"/>
  <c r="CT152" i="3"/>
  <c r="DC152" i="3"/>
  <c r="AS152" i="3"/>
  <c r="BA152" i="3"/>
  <c r="BI152" i="3"/>
  <c r="BQ152" i="3"/>
  <c r="BY152" i="3"/>
  <c r="CG152" i="3"/>
  <c r="CN152" i="3"/>
  <c r="CV152" i="3"/>
  <c r="DE152" i="3"/>
  <c r="AO152" i="3"/>
  <c r="AW152" i="3"/>
  <c r="BE152" i="3"/>
  <c r="BM152" i="3"/>
  <c r="BU152" i="3"/>
  <c r="CC152" i="3"/>
  <c r="CK152" i="3"/>
  <c r="CR152" i="3"/>
  <c r="CY152" i="3"/>
  <c r="BC152" i="3"/>
  <c r="CI152" i="3"/>
  <c r="BK152" i="3"/>
  <c r="CP152" i="3"/>
  <c r="AU152" i="3"/>
  <c r="CA152" i="3"/>
  <c r="DG152" i="3"/>
  <c r="AM152" i="3"/>
  <c r="BS152" i="3"/>
  <c r="CX152" i="3"/>
  <c r="DA150" i="3"/>
  <c r="AO150" i="3"/>
  <c r="AW150" i="3"/>
  <c r="BE150" i="3"/>
  <c r="BM150" i="3"/>
  <c r="BU150" i="3"/>
  <c r="CC150" i="3"/>
  <c r="CK150" i="3"/>
  <c r="CR150" i="3"/>
  <c r="CY150" i="3"/>
  <c r="AS150" i="3"/>
  <c r="BA150" i="3"/>
  <c r="BI150" i="3"/>
  <c r="BQ150" i="3"/>
  <c r="BY150" i="3"/>
  <c r="CG150" i="3"/>
  <c r="CN150" i="3"/>
  <c r="CV150" i="3"/>
  <c r="DE150" i="3"/>
  <c r="AU150" i="3"/>
  <c r="BK150" i="3"/>
  <c r="CA150" i="3"/>
  <c r="CP150" i="3"/>
  <c r="DG150" i="3"/>
  <c r="AY150" i="3"/>
  <c r="BO150" i="3"/>
  <c r="CE150" i="3"/>
  <c r="CT150" i="3"/>
  <c r="AQ150" i="3"/>
  <c r="BG150" i="3"/>
  <c r="BW150" i="3"/>
  <c r="CL150" i="3"/>
  <c r="DC150" i="3"/>
  <c r="AM150" i="3"/>
  <c r="CX150" i="3"/>
  <c r="BC150" i="3"/>
  <c r="CI150" i="3"/>
  <c r="BS150" i="3"/>
  <c r="DA148" i="3"/>
  <c r="AS148" i="3"/>
  <c r="BA148" i="3"/>
  <c r="BI148" i="3"/>
  <c r="BQ148" i="3"/>
  <c r="BY148" i="3"/>
  <c r="CG148" i="3"/>
  <c r="CN148" i="3"/>
  <c r="CV148" i="3"/>
  <c r="DE148" i="3"/>
  <c r="AO148" i="3"/>
  <c r="AW148" i="3"/>
  <c r="BE148" i="3"/>
  <c r="BM148" i="3"/>
  <c r="BU148" i="3"/>
  <c r="CC148" i="3"/>
  <c r="CK148" i="3"/>
  <c r="CR148" i="3"/>
  <c r="CY148" i="3"/>
  <c r="AY148" i="3"/>
  <c r="BO148" i="3"/>
  <c r="CE148" i="3"/>
  <c r="CT148" i="3"/>
  <c r="AM148" i="3"/>
  <c r="BC148" i="3"/>
  <c r="BS148" i="3"/>
  <c r="CI148" i="3"/>
  <c r="CX148" i="3"/>
  <c r="AU148" i="3"/>
  <c r="BK148" i="3"/>
  <c r="CA148" i="3"/>
  <c r="CP148" i="3"/>
  <c r="DG148" i="3"/>
  <c r="BG148" i="3"/>
  <c r="BW148" i="3"/>
  <c r="AQ148" i="3"/>
  <c r="DC148" i="3"/>
  <c r="CL148" i="3"/>
  <c r="DA146" i="3"/>
  <c r="AO146" i="3"/>
  <c r="AW146" i="3"/>
  <c r="BE146" i="3"/>
  <c r="BM146" i="3"/>
  <c r="BU146" i="3"/>
  <c r="CC146" i="3"/>
  <c r="CK146" i="3"/>
  <c r="CR146" i="3"/>
  <c r="CY146" i="3"/>
  <c r="AS146" i="3"/>
  <c r="BA146" i="3"/>
  <c r="BI146" i="3"/>
  <c r="BQ146" i="3"/>
  <c r="BY146" i="3"/>
  <c r="CG146" i="3"/>
  <c r="CN146" i="3"/>
  <c r="CV146" i="3"/>
  <c r="DE146" i="3"/>
  <c r="AM146" i="3"/>
  <c r="BC146" i="3"/>
  <c r="BS146" i="3"/>
  <c r="CI146" i="3"/>
  <c r="CX146" i="3"/>
  <c r="AQ146" i="3"/>
  <c r="BG146" i="3"/>
  <c r="BW146" i="3"/>
  <c r="CL146" i="3"/>
  <c r="DC146" i="3"/>
  <c r="AY146" i="3"/>
  <c r="BO146" i="3"/>
  <c r="CE146" i="3"/>
  <c r="CT146" i="3"/>
  <c r="CA146" i="3"/>
  <c r="CP146" i="3"/>
  <c r="BK146" i="3"/>
  <c r="AU146" i="3"/>
  <c r="DG146" i="3"/>
  <c r="DA144" i="3"/>
  <c r="AS144" i="3"/>
  <c r="BA144" i="3"/>
  <c r="BI144" i="3"/>
  <c r="BQ144" i="3"/>
  <c r="BY144" i="3"/>
  <c r="CG144" i="3"/>
  <c r="CN144" i="3"/>
  <c r="CV144" i="3"/>
  <c r="DE144" i="3"/>
  <c r="AO144" i="3"/>
  <c r="AW144" i="3"/>
  <c r="BE144" i="3"/>
  <c r="BM144" i="3"/>
  <c r="BU144" i="3"/>
  <c r="CC144" i="3"/>
  <c r="CK144" i="3"/>
  <c r="CR144" i="3"/>
  <c r="CY144" i="3"/>
  <c r="AQ144" i="3"/>
  <c r="BG144" i="3"/>
  <c r="BW144" i="3"/>
  <c r="CL144" i="3"/>
  <c r="DC144" i="3"/>
  <c r="AU144" i="3"/>
  <c r="BK144" i="3"/>
  <c r="CA144" i="3"/>
  <c r="CP144" i="3"/>
  <c r="DG144" i="3"/>
  <c r="AM144" i="3"/>
  <c r="BC144" i="3"/>
  <c r="BS144" i="3"/>
  <c r="CI144" i="3"/>
  <c r="CX144" i="3"/>
  <c r="CT144" i="3"/>
  <c r="AY144" i="3"/>
  <c r="CE144" i="3"/>
  <c r="BO144" i="3"/>
  <c r="DA142" i="3"/>
  <c r="AO142" i="3"/>
  <c r="AW142" i="3"/>
  <c r="BE142" i="3"/>
  <c r="BM142" i="3"/>
  <c r="BU142" i="3"/>
  <c r="CC142" i="3"/>
  <c r="CK142" i="3"/>
  <c r="CR142" i="3"/>
  <c r="CY142" i="3"/>
  <c r="AS142" i="3"/>
  <c r="BA142" i="3"/>
  <c r="BI142" i="3"/>
  <c r="BQ142" i="3"/>
  <c r="BY142" i="3"/>
  <c r="CG142" i="3"/>
  <c r="CN142" i="3"/>
  <c r="CV142" i="3"/>
  <c r="DE142" i="3"/>
  <c r="AU142" i="3"/>
  <c r="BK142" i="3"/>
  <c r="CA142" i="3"/>
  <c r="CP142" i="3"/>
  <c r="DG142" i="3"/>
  <c r="AY142" i="3"/>
  <c r="BO142" i="3"/>
  <c r="CE142" i="3"/>
  <c r="CT142" i="3"/>
  <c r="AQ142" i="3"/>
  <c r="BG142" i="3"/>
  <c r="BW142" i="3"/>
  <c r="CL142" i="3"/>
  <c r="DC142" i="3"/>
  <c r="BC142" i="3"/>
  <c r="BS142" i="3"/>
  <c r="AM142" i="3"/>
  <c r="CX142" i="3"/>
  <c r="CI142" i="3"/>
  <c r="DA140" i="3"/>
  <c r="AS140" i="3"/>
  <c r="BA140" i="3"/>
  <c r="BI140" i="3"/>
  <c r="BQ140" i="3"/>
  <c r="BY140" i="3"/>
  <c r="CG140" i="3"/>
  <c r="CN140" i="3"/>
  <c r="CV140" i="3"/>
  <c r="DE140" i="3"/>
  <c r="AO140" i="3"/>
  <c r="AW140" i="3"/>
  <c r="BE140" i="3"/>
  <c r="BM140" i="3"/>
  <c r="BU140" i="3"/>
  <c r="CC140" i="3"/>
  <c r="CK140" i="3"/>
  <c r="CR140" i="3"/>
  <c r="CY140" i="3"/>
  <c r="AY140" i="3"/>
  <c r="BO140" i="3"/>
  <c r="CE140" i="3"/>
  <c r="CT140" i="3"/>
  <c r="AM140" i="3"/>
  <c r="BC140" i="3"/>
  <c r="BS140" i="3"/>
  <c r="CI140" i="3"/>
  <c r="CX140" i="3"/>
  <c r="AU140" i="3"/>
  <c r="BK140" i="3"/>
  <c r="CA140" i="3"/>
  <c r="CP140" i="3"/>
  <c r="DG140" i="3"/>
  <c r="BW140" i="3"/>
  <c r="CL140" i="3"/>
  <c r="BG140" i="3"/>
  <c r="AQ140" i="3"/>
  <c r="DC140" i="3"/>
  <c r="DA138" i="3"/>
  <c r="AM138" i="3"/>
  <c r="AU138" i="3"/>
  <c r="BC138" i="3"/>
  <c r="BK138" i="3"/>
  <c r="BS138" i="3"/>
  <c r="CA138" i="3"/>
  <c r="CI138" i="3"/>
  <c r="CP138" i="3"/>
  <c r="CX138" i="3"/>
  <c r="DG138" i="3"/>
  <c r="AO138" i="3"/>
  <c r="AW138" i="3"/>
  <c r="BE138" i="3"/>
  <c r="BM138" i="3"/>
  <c r="BU138" i="3"/>
  <c r="CC138" i="3"/>
  <c r="CK138" i="3"/>
  <c r="CR138" i="3"/>
  <c r="CY138" i="3"/>
  <c r="AS138" i="3"/>
  <c r="BA138" i="3"/>
  <c r="BI138" i="3"/>
  <c r="BQ138" i="3"/>
  <c r="BY138" i="3"/>
  <c r="CG138" i="3"/>
  <c r="CN138" i="3"/>
  <c r="CV138" i="3"/>
  <c r="DE138" i="3"/>
  <c r="AY138" i="3"/>
  <c r="CE138" i="3"/>
  <c r="BG138" i="3"/>
  <c r="CL138" i="3"/>
  <c r="AQ138" i="3"/>
  <c r="BW138" i="3"/>
  <c r="DC138" i="3"/>
  <c r="CT138" i="3"/>
  <c r="BO138" i="3"/>
  <c r="DA136" i="3"/>
  <c r="AQ136" i="3"/>
  <c r="AY136" i="3"/>
  <c r="BG136" i="3"/>
  <c r="BO136" i="3"/>
  <c r="BW136" i="3"/>
  <c r="CE136" i="3"/>
  <c r="CL136" i="3"/>
  <c r="CT136" i="3"/>
  <c r="DC136" i="3"/>
  <c r="AS136" i="3"/>
  <c r="BA136" i="3"/>
  <c r="BI136" i="3"/>
  <c r="BQ136" i="3"/>
  <c r="BY136" i="3"/>
  <c r="CG136" i="3"/>
  <c r="CN136" i="3"/>
  <c r="CV136" i="3"/>
  <c r="DE136" i="3"/>
  <c r="AO136" i="3"/>
  <c r="AW136" i="3"/>
  <c r="BE136" i="3"/>
  <c r="BM136" i="3"/>
  <c r="BU136" i="3"/>
  <c r="CC136" i="3"/>
  <c r="CK136" i="3"/>
  <c r="CR136" i="3"/>
  <c r="CY136" i="3"/>
  <c r="AM136" i="3"/>
  <c r="BS136" i="3"/>
  <c r="CX136" i="3"/>
  <c r="AU136" i="3"/>
  <c r="CA136" i="3"/>
  <c r="DG136" i="3"/>
  <c r="BK136" i="3"/>
  <c r="CP136" i="3"/>
  <c r="BC136" i="3"/>
  <c r="CI136" i="3"/>
  <c r="DA134" i="3"/>
  <c r="AM134" i="3"/>
  <c r="AU134" i="3"/>
  <c r="BC134" i="3"/>
  <c r="BK134" i="3"/>
  <c r="BS134" i="3"/>
  <c r="CA134" i="3"/>
  <c r="CI134" i="3"/>
  <c r="CP134" i="3"/>
  <c r="CX134" i="3"/>
  <c r="DG134" i="3"/>
  <c r="AO134" i="3"/>
  <c r="AW134" i="3"/>
  <c r="BE134" i="3"/>
  <c r="BM134" i="3"/>
  <c r="BU134" i="3"/>
  <c r="CC134" i="3"/>
  <c r="CK134" i="3"/>
  <c r="CR134" i="3"/>
  <c r="CY134" i="3"/>
  <c r="AS134" i="3"/>
  <c r="BA134" i="3"/>
  <c r="BI134" i="3"/>
  <c r="BQ134" i="3"/>
  <c r="BY134" i="3"/>
  <c r="CG134" i="3"/>
  <c r="CN134" i="3"/>
  <c r="CV134" i="3"/>
  <c r="DE134" i="3"/>
  <c r="BG134" i="3"/>
  <c r="CL134" i="3"/>
  <c r="BO134" i="3"/>
  <c r="CT134" i="3"/>
  <c r="AY134" i="3"/>
  <c r="CE134" i="3"/>
  <c r="AQ134" i="3"/>
  <c r="BW134" i="3"/>
  <c r="DC134" i="3"/>
  <c r="DA132" i="3"/>
  <c r="AQ132" i="3"/>
  <c r="AY132" i="3"/>
  <c r="BG132" i="3"/>
  <c r="BO132" i="3"/>
  <c r="BW132" i="3"/>
  <c r="CE132" i="3"/>
  <c r="CL132" i="3"/>
  <c r="CT132" i="3"/>
  <c r="DC132" i="3"/>
  <c r="AS132" i="3"/>
  <c r="BA132" i="3"/>
  <c r="BI132" i="3"/>
  <c r="BQ132" i="3"/>
  <c r="BY132" i="3"/>
  <c r="CG132" i="3"/>
  <c r="CN132" i="3"/>
  <c r="CV132" i="3"/>
  <c r="DE132" i="3"/>
  <c r="AO132" i="3"/>
  <c r="AW132" i="3"/>
  <c r="BE132" i="3"/>
  <c r="BM132" i="3"/>
  <c r="BU132" i="3"/>
  <c r="CC132" i="3"/>
  <c r="CK132" i="3"/>
  <c r="CR132" i="3"/>
  <c r="CY132" i="3"/>
  <c r="AU132" i="3"/>
  <c r="CA132" i="3"/>
  <c r="DG132" i="3"/>
  <c r="BC132" i="3"/>
  <c r="CI132" i="3"/>
  <c r="AM132" i="3"/>
  <c r="BS132" i="3"/>
  <c r="CX132" i="3"/>
  <c r="BK132" i="3"/>
  <c r="CP132" i="3"/>
  <c r="DA130" i="3"/>
  <c r="AO130" i="3"/>
  <c r="AW130" i="3"/>
  <c r="BE130" i="3"/>
  <c r="BM130" i="3"/>
  <c r="BU130" i="3"/>
  <c r="CC130" i="3"/>
  <c r="CK130" i="3"/>
  <c r="CR130" i="3"/>
  <c r="CY130" i="3"/>
  <c r="AS130" i="3"/>
  <c r="BC130" i="3"/>
  <c r="BO130" i="3"/>
  <c r="BY130" i="3"/>
  <c r="CI130" i="3"/>
  <c r="CT130" i="3"/>
  <c r="DE130" i="3"/>
  <c r="AU130" i="3"/>
  <c r="BG130" i="3"/>
  <c r="BQ130" i="3"/>
  <c r="CA130" i="3"/>
  <c r="CL130" i="3"/>
  <c r="CV130" i="3"/>
  <c r="DG130" i="3"/>
  <c r="AQ130" i="3"/>
  <c r="BA130" i="3"/>
  <c r="BK130" i="3"/>
  <c r="BW130" i="3"/>
  <c r="CG130" i="3"/>
  <c r="CP130" i="3"/>
  <c r="DC130" i="3"/>
  <c r="AM130" i="3"/>
  <c r="CE130" i="3"/>
  <c r="AY130" i="3"/>
  <c r="CN130" i="3"/>
  <c r="BS130" i="3"/>
  <c r="BI130" i="3"/>
  <c r="CX130" i="3"/>
  <c r="DA128" i="3"/>
  <c r="AS128" i="3"/>
  <c r="BA128" i="3"/>
  <c r="BI128" i="3"/>
  <c r="BQ128" i="3"/>
  <c r="BY128" i="3"/>
  <c r="CG128" i="3"/>
  <c r="CN128" i="3"/>
  <c r="CV128" i="3"/>
  <c r="DE128" i="3"/>
  <c r="AQ128" i="3"/>
  <c r="BC128" i="3"/>
  <c r="BM128" i="3"/>
  <c r="BW128" i="3"/>
  <c r="CI128" i="3"/>
  <c r="CR128" i="3"/>
  <c r="DC128" i="3"/>
  <c r="AU128" i="3"/>
  <c r="BE128" i="3"/>
  <c r="BO128" i="3"/>
  <c r="CA128" i="3"/>
  <c r="CK128" i="3"/>
  <c r="CT128" i="3"/>
  <c r="DG128" i="3"/>
  <c r="AO128" i="3"/>
  <c r="AY128" i="3"/>
  <c r="BK128" i="3"/>
  <c r="BU128" i="3"/>
  <c r="CE128" i="3"/>
  <c r="CP128" i="3"/>
  <c r="CY128" i="3"/>
  <c r="BG128" i="3"/>
  <c r="CX128" i="3"/>
  <c r="BS128" i="3"/>
  <c r="AW128" i="3"/>
  <c r="CL128" i="3"/>
  <c r="AM128" i="3"/>
  <c r="CC128" i="3"/>
  <c r="DA126" i="3"/>
  <c r="AO126" i="3"/>
  <c r="AW126" i="3"/>
  <c r="BE126" i="3"/>
  <c r="BM126" i="3"/>
  <c r="BU126" i="3"/>
  <c r="CC126" i="3"/>
  <c r="CK126" i="3"/>
  <c r="CR126" i="3"/>
  <c r="CY126" i="3"/>
  <c r="AQ126" i="3"/>
  <c r="BA126" i="3"/>
  <c r="BK126" i="3"/>
  <c r="BW126" i="3"/>
  <c r="CG126" i="3"/>
  <c r="CP126" i="3"/>
  <c r="DC126" i="3"/>
  <c r="AS126" i="3"/>
  <c r="BC126" i="3"/>
  <c r="BO126" i="3"/>
  <c r="BY126" i="3"/>
  <c r="CI126" i="3"/>
  <c r="CT126" i="3"/>
  <c r="DE126" i="3"/>
  <c r="AM126" i="3"/>
  <c r="AY126" i="3"/>
  <c r="BI126" i="3"/>
  <c r="BS126" i="3"/>
  <c r="CE126" i="3"/>
  <c r="CN126" i="3"/>
  <c r="CX126" i="3"/>
  <c r="CA126" i="3"/>
  <c r="AU126" i="3"/>
  <c r="CL126" i="3"/>
  <c r="BQ126" i="3"/>
  <c r="DG126" i="3"/>
  <c r="BG126" i="3"/>
  <c r="CV126" i="3"/>
  <c r="DA124" i="3"/>
  <c r="AS124" i="3"/>
  <c r="BA124" i="3"/>
  <c r="BI124" i="3"/>
  <c r="BQ124" i="3"/>
  <c r="BY124" i="3"/>
  <c r="CG124" i="3"/>
  <c r="CN124" i="3"/>
  <c r="CV124" i="3"/>
  <c r="DE124" i="3"/>
  <c r="AO124" i="3"/>
  <c r="AY124" i="3"/>
  <c r="BK124" i="3"/>
  <c r="BU124" i="3"/>
  <c r="CE124" i="3"/>
  <c r="CP124" i="3"/>
  <c r="CY124" i="3"/>
  <c r="AQ124" i="3"/>
  <c r="BC124" i="3"/>
  <c r="BM124" i="3"/>
  <c r="BW124" i="3"/>
  <c r="CI124" i="3"/>
  <c r="CR124" i="3"/>
  <c r="DC124" i="3"/>
  <c r="AM124" i="3"/>
  <c r="AW124" i="3"/>
  <c r="BG124" i="3"/>
  <c r="BS124" i="3"/>
  <c r="CC124" i="3"/>
  <c r="CL124" i="3"/>
  <c r="CX124" i="3"/>
  <c r="BE124" i="3"/>
  <c r="CT124" i="3"/>
  <c r="BO124" i="3"/>
  <c r="DG124" i="3"/>
  <c r="AU124" i="3"/>
  <c r="CK124" i="3"/>
  <c r="CA124" i="3"/>
  <c r="DA122" i="3"/>
  <c r="AO122" i="3"/>
  <c r="AW122" i="3"/>
  <c r="BE122" i="3"/>
  <c r="BM122" i="3"/>
  <c r="BU122" i="3"/>
  <c r="CC122" i="3"/>
  <c r="CK122" i="3"/>
  <c r="CR122" i="3"/>
  <c r="CY122" i="3"/>
  <c r="AM122" i="3"/>
  <c r="AY122" i="3"/>
  <c r="BI122" i="3"/>
  <c r="BS122" i="3"/>
  <c r="CE122" i="3"/>
  <c r="CN122" i="3"/>
  <c r="CX122" i="3"/>
  <c r="AQ122" i="3"/>
  <c r="BA122" i="3"/>
  <c r="BK122" i="3"/>
  <c r="BW122" i="3"/>
  <c r="CG122" i="3"/>
  <c r="CP122" i="3"/>
  <c r="DC122" i="3"/>
  <c r="AU122" i="3"/>
  <c r="BG122" i="3"/>
  <c r="BQ122" i="3"/>
  <c r="CA122" i="3"/>
  <c r="CL122" i="3"/>
  <c r="CV122" i="3"/>
  <c r="DG122" i="3"/>
  <c r="BY122" i="3"/>
  <c r="AS122" i="3"/>
  <c r="CI122" i="3"/>
  <c r="BO122" i="3"/>
  <c r="DE122" i="3"/>
  <c r="CT122" i="3"/>
  <c r="BC122" i="3"/>
  <c r="DA120" i="3"/>
  <c r="AS120" i="3"/>
  <c r="BA120" i="3"/>
  <c r="BI120" i="3"/>
  <c r="BQ120" i="3"/>
  <c r="BY120" i="3"/>
  <c r="CG120" i="3"/>
  <c r="CN120" i="3"/>
  <c r="CV120" i="3"/>
  <c r="DE120" i="3"/>
  <c r="AM120" i="3"/>
  <c r="AW120" i="3"/>
  <c r="BG120" i="3"/>
  <c r="BS120" i="3"/>
  <c r="CC120" i="3"/>
  <c r="CL120" i="3"/>
  <c r="CX120" i="3"/>
  <c r="AO120" i="3"/>
  <c r="AY120" i="3"/>
  <c r="BK120" i="3"/>
  <c r="BU120" i="3"/>
  <c r="CE120" i="3"/>
  <c r="CP120" i="3"/>
  <c r="CY120" i="3"/>
  <c r="AU120" i="3"/>
  <c r="BE120" i="3"/>
  <c r="BO120" i="3"/>
  <c r="CA120" i="3"/>
  <c r="CK120" i="3"/>
  <c r="CT120" i="3"/>
  <c r="DG120" i="3"/>
  <c r="BC120" i="3"/>
  <c r="CR120" i="3"/>
  <c r="BM120" i="3"/>
  <c r="DC120" i="3"/>
  <c r="AQ120" i="3"/>
  <c r="CI120" i="3"/>
  <c r="BW120" i="3"/>
  <c r="DA118" i="3"/>
  <c r="AO118" i="3"/>
  <c r="AW118" i="3"/>
  <c r="BE118" i="3"/>
  <c r="BM118" i="3"/>
  <c r="BU118" i="3"/>
  <c r="CC118" i="3"/>
  <c r="CK118" i="3"/>
  <c r="CR118" i="3"/>
  <c r="CY118" i="3"/>
  <c r="AU118" i="3"/>
  <c r="BG118" i="3"/>
  <c r="BQ118" i="3"/>
  <c r="CA118" i="3"/>
  <c r="CL118" i="3"/>
  <c r="CV118" i="3"/>
  <c r="DG118" i="3"/>
  <c r="AQ118" i="3"/>
  <c r="BC118" i="3"/>
  <c r="BS118" i="3"/>
  <c r="CG118" i="3"/>
  <c r="CT118" i="3"/>
  <c r="AS118" i="3"/>
  <c r="BI118" i="3"/>
  <c r="BW118" i="3"/>
  <c r="CI118" i="3"/>
  <c r="CX118" i="3"/>
  <c r="AM118" i="3"/>
  <c r="BA118" i="3"/>
  <c r="BO118" i="3"/>
  <c r="CE118" i="3"/>
  <c r="CP118" i="3"/>
  <c r="DE118" i="3"/>
  <c r="CN118" i="3"/>
  <c r="AY118" i="3"/>
  <c r="DC118" i="3"/>
  <c r="BY118" i="3"/>
  <c r="BK118" i="3"/>
  <c r="DA116" i="3"/>
  <c r="AS116" i="3"/>
  <c r="BA116" i="3"/>
  <c r="BI116" i="3"/>
  <c r="BQ116" i="3"/>
  <c r="BY116" i="3"/>
  <c r="CG116" i="3"/>
  <c r="CN116" i="3"/>
  <c r="CV116" i="3"/>
  <c r="DE116" i="3"/>
  <c r="AU116" i="3"/>
  <c r="BE116" i="3"/>
  <c r="BO116" i="3"/>
  <c r="CA116" i="3"/>
  <c r="CK116" i="3"/>
  <c r="CT116" i="3"/>
  <c r="DG116" i="3"/>
  <c r="AW116" i="3"/>
  <c r="BK116" i="3"/>
  <c r="BW116" i="3"/>
  <c r="CL116" i="3"/>
  <c r="CY116" i="3"/>
  <c r="AM116" i="3"/>
  <c r="AY116" i="3"/>
  <c r="BM116" i="3"/>
  <c r="CC116" i="3"/>
  <c r="CP116" i="3"/>
  <c r="DC116" i="3"/>
  <c r="AQ116" i="3"/>
  <c r="BG116" i="3"/>
  <c r="BU116" i="3"/>
  <c r="CI116" i="3"/>
  <c r="CX116" i="3"/>
  <c r="BS116" i="3"/>
  <c r="CE116" i="3"/>
  <c r="BC116" i="3"/>
  <c r="AO116" i="3"/>
  <c r="CR116" i="3"/>
  <c r="DA114" i="3"/>
  <c r="AO114" i="3"/>
  <c r="AW114" i="3"/>
  <c r="BE114" i="3"/>
  <c r="BM114" i="3"/>
  <c r="BU114" i="3"/>
  <c r="CC114" i="3"/>
  <c r="CK114" i="3"/>
  <c r="CR114" i="3"/>
  <c r="CY114" i="3"/>
  <c r="AS114" i="3"/>
  <c r="BC114" i="3"/>
  <c r="BO114" i="3"/>
  <c r="BY114" i="3"/>
  <c r="CI114" i="3"/>
  <c r="CT114" i="3"/>
  <c r="DE114" i="3"/>
  <c r="AM114" i="3"/>
  <c r="BA114" i="3"/>
  <c r="BQ114" i="3"/>
  <c r="CE114" i="3"/>
  <c r="CP114" i="3"/>
  <c r="DG114" i="3"/>
  <c r="AQ114" i="3"/>
  <c r="BG114" i="3"/>
  <c r="BS114" i="3"/>
  <c r="CG114" i="3"/>
  <c r="CV114" i="3"/>
  <c r="AY114" i="3"/>
  <c r="BK114" i="3"/>
  <c r="CA114" i="3"/>
  <c r="CN114" i="3"/>
  <c r="DC114" i="3"/>
  <c r="AU114" i="3"/>
  <c r="CX114" i="3"/>
  <c r="BI114" i="3"/>
  <c r="CL114" i="3"/>
  <c r="BW114" i="3"/>
  <c r="DA112" i="3"/>
  <c r="AS112" i="3"/>
  <c r="BA112" i="3"/>
  <c r="BI112" i="3"/>
  <c r="BQ112" i="3"/>
  <c r="BY112" i="3"/>
  <c r="CG112" i="3"/>
  <c r="CN112" i="3"/>
  <c r="CV112" i="3"/>
  <c r="DE112" i="3"/>
  <c r="AO112" i="3"/>
  <c r="AY112" i="3"/>
  <c r="BK112" i="3"/>
  <c r="BU112" i="3"/>
  <c r="CE112" i="3"/>
  <c r="CP112" i="3"/>
  <c r="CY112" i="3"/>
  <c r="AM112" i="3"/>
  <c r="BC112" i="3"/>
  <c r="BO112" i="3"/>
  <c r="CC112" i="3"/>
  <c r="CR112" i="3"/>
  <c r="DG112" i="3"/>
  <c r="AW112" i="3"/>
  <c r="BS112" i="3"/>
  <c r="CK112" i="3"/>
  <c r="DC112" i="3"/>
  <c r="BE112" i="3"/>
  <c r="BW112" i="3"/>
  <c r="CL112" i="3"/>
  <c r="AU112" i="3"/>
  <c r="BM112" i="3"/>
  <c r="CI112" i="3"/>
  <c r="CX112" i="3"/>
  <c r="BG112" i="3"/>
  <c r="CA112" i="3"/>
  <c r="AQ112" i="3"/>
  <c r="CT112" i="3"/>
  <c r="DA110" i="3"/>
  <c r="AO110" i="3"/>
  <c r="AW110" i="3"/>
  <c r="BE110" i="3"/>
  <c r="BM110" i="3"/>
  <c r="BU110" i="3"/>
  <c r="CC110" i="3"/>
  <c r="CK110" i="3"/>
  <c r="CR110" i="3"/>
  <c r="CY110" i="3"/>
  <c r="AM110" i="3"/>
  <c r="AY110" i="3"/>
  <c r="BI110" i="3"/>
  <c r="BS110" i="3"/>
  <c r="CE110" i="3"/>
  <c r="CN110" i="3"/>
  <c r="CX110" i="3"/>
  <c r="AS110" i="3"/>
  <c r="BG110" i="3"/>
  <c r="BW110" i="3"/>
  <c r="CI110" i="3"/>
  <c r="CV110" i="3"/>
  <c r="AU110" i="3"/>
  <c r="BO110" i="3"/>
  <c r="CG110" i="3"/>
  <c r="DC110" i="3"/>
  <c r="BA110" i="3"/>
  <c r="BQ110" i="3"/>
  <c r="CL110" i="3"/>
  <c r="DE110" i="3"/>
  <c r="AQ110" i="3"/>
  <c r="BK110" i="3"/>
  <c r="CA110" i="3"/>
  <c r="CT110" i="3"/>
  <c r="BC110" i="3"/>
  <c r="BY110" i="3"/>
  <c r="DG110" i="3"/>
  <c r="CP110" i="3"/>
  <c r="DA108" i="3"/>
  <c r="AS108" i="3"/>
  <c r="BA108" i="3"/>
  <c r="BI108" i="3"/>
  <c r="BQ108" i="3"/>
  <c r="BY108" i="3"/>
  <c r="CG108" i="3"/>
  <c r="CN108" i="3"/>
  <c r="CV108" i="3"/>
  <c r="DE108" i="3"/>
  <c r="AM108" i="3"/>
  <c r="AW108" i="3"/>
  <c r="BG108" i="3"/>
  <c r="BS108" i="3"/>
  <c r="CC108" i="3"/>
  <c r="CL108" i="3"/>
  <c r="CX108" i="3"/>
  <c r="AY108" i="3"/>
  <c r="BM108" i="3"/>
  <c r="CA108" i="3"/>
  <c r="CP108" i="3"/>
  <c r="DC108" i="3"/>
  <c r="AQ108" i="3"/>
  <c r="BK108" i="3"/>
  <c r="CE108" i="3"/>
  <c r="CT108" i="3"/>
  <c r="AU108" i="3"/>
  <c r="BO108" i="3"/>
  <c r="CI108" i="3"/>
  <c r="CY108" i="3"/>
  <c r="AO108" i="3"/>
  <c r="BE108" i="3"/>
  <c r="BW108" i="3"/>
  <c r="CR108" i="3"/>
  <c r="BC108" i="3"/>
  <c r="BU108" i="3"/>
  <c r="DG108" i="3"/>
  <c r="CK108" i="3"/>
  <c r="DA11" i="3"/>
  <c r="AO11" i="3"/>
  <c r="AW11" i="3"/>
  <c r="BE11" i="3"/>
  <c r="BM11" i="3"/>
  <c r="BU11" i="3"/>
  <c r="CC11" i="3"/>
  <c r="CK11" i="3"/>
  <c r="CR11" i="3"/>
  <c r="CY11" i="3"/>
  <c r="AS11" i="3"/>
  <c r="BC11" i="3"/>
  <c r="BO11" i="3"/>
  <c r="BY11" i="3"/>
  <c r="CI11" i="3"/>
  <c r="CT11" i="3"/>
  <c r="DE11" i="3"/>
  <c r="AU11" i="3"/>
  <c r="BG11" i="3"/>
  <c r="BQ11" i="3"/>
  <c r="CA11" i="3"/>
  <c r="CL11" i="3"/>
  <c r="CV11" i="3"/>
  <c r="DG11" i="3"/>
  <c r="AQ11" i="3"/>
  <c r="BK11" i="3"/>
  <c r="CG11" i="3"/>
  <c r="DC11" i="3"/>
  <c r="AY11" i="3"/>
  <c r="BS11" i="3"/>
  <c r="CN11" i="3"/>
  <c r="BA11" i="3"/>
  <c r="CP11" i="3"/>
  <c r="BI11" i="3"/>
  <c r="CX11" i="3"/>
  <c r="AM11" i="3"/>
  <c r="BW11" i="3"/>
  <c r="CE11" i="3"/>
  <c r="DA514" i="3"/>
  <c r="BC514" i="3"/>
  <c r="CA514" i="3"/>
  <c r="CP514" i="3"/>
  <c r="DG514" i="3"/>
  <c r="AY514" i="3"/>
  <c r="BW514" i="3"/>
  <c r="DC514" i="3"/>
  <c r="AO514" i="3"/>
  <c r="AW514" i="3"/>
  <c r="BE514" i="3"/>
  <c r="BM514" i="3"/>
  <c r="BU514" i="3"/>
  <c r="CC514" i="3"/>
  <c r="CK514" i="3"/>
  <c r="CR514" i="3"/>
  <c r="CY514" i="3"/>
  <c r="BG514" i="3"/>
  <c r="CE514" i="3"/>
  <c r="CT514" i="3"/>
  <c r="AS514" i="3"/>
  <c r="BA514" i="3"/>
  <c r="BI514" i="3"/>
  <c r="BQ514" i="3"/>
  <c r="BY514" i="3"/>
  <c r="CG514" i="3"/>
  <c r="CN514" i="3"/>
  <c r="CV514" i="3"/>
  <c r="DE514" i="3"/>
  <c r="AM514" i="3"/>
  <c r="AU514" i="3"/>
  <c r="BK514" i="3"/>
  <c r="BS514" i="3"/>
  <c r="CI514" i="3"/>
  <c r="CX514" i="3"/>
  <c r="AQ514" i="3"/>
  <c r="BO514" i="3"/>
  <c r="CL514" i="3"/>
  <c r="DA504" i="3"/>
  <c r="AO504" i="3"/>
  <c r="AW504" i="3"/>
  <c r="BE504" i="3"/>
  <c r="BM504" i="3"/>
  <c r="BU504" i="3"/>
  <c r="CC504" i="3"/>
  <c r="CK504" i="3"/>
  <c r="CR504" i="3"/>
  <c r="CY504" i="3"/>
  <c r="AS504" i="3"/>
  <c r="BA504" i="3"/>
  <c r="BI504" i="3"/>
  <c r="BQ504" i="3"/>
  <c r="BY504" i="3"/>
  <c r="CG504" i="3"/>
  <c r="CN504" i="3"/>
  <c r="CV504" i="3"/>
  <c r="DE504" i="3"/>
  <c r="AY504" i="3"/>
  <c r="BO504" i="3"/>
  <c r="CE504" i="3"/>
  <c r="CT504" i="3"/>
  <c r="BG504" i="3"/>
  <c r="DC504" i="3"/>
  <c r="AM504" i="3"/>
  <c r="BC504" i="3"/>
  <c r="BS504" i="3"/>
  <c r="CI504" i="3"/>
  <c r="CX504" i="3"/>
  <c r="BW504" i="3"/>
  <c r="AU504" i="3"/>
  <c r="BK504" i="3"/>
  <c r="CA504" i="3"/>
  <c r="CP504" i="3"/>
  <c r="DG504" i="3"/>
  <c r="AQ504" i="3"/>
  <c r="CL504" i="3"/>
  <c r="DA500" i="3"/>
  <c r="AO500" i="3"/>
  <c r="AW500" i="3"/>
  <c r="BE500" i="3"/>
  <c r="BM500" i="3"/>
  <c r="BU500" i="3"/>
  <c r="CC500" i="3"/>
  <c r="CK500" i="3"/>
  <c r="CR500" i="3"/>
  <c r="CY500" i="3"/>
  <c r="AS500" i="3"/>
  <c r="BA500" i="3"/>
  <c r="BI500" i="3"/>
  <c r="BQ500" i="3"/>
  <c r="BY500" i="3"/>
  <c r="CG500" i="3"/>
  <c r="CN500" i="3"/>
  <c r="CV500" i="3"/>
  <c r="DE500" i="3"/>
  <c r="AQ500" i="3"/>
  <c r="BG500" i="3"/>
  <c r="BW500" i="3"/>
  <c r="CL500" i="3"/>
  <c r="DC500" i="3"/>
  <c r="AY500" i="3"/>
  <c r="CT500" i="3"/>
  <c r="AU500" i="3"/>
  <c r="BK500" i="3"/>
  <c r="CA500" i="3"/>
  <c r="CP500" i="3"/>
  <c r="DG500" i="3"/>
  <c r="CE500" i="3"/>
  <c r="AM500" i="3"/>
  <c r="BC500" i="3"/>
  <c r="BS500" i="3"/>
  <c r="CI500" i="3"/>
  <c r="CX500" i="3"/>
  <c r="BO500" i="3"/>
  <c r="DA490" i="3"/>
  <c r="AS490" i="3"/>
  <c r="BA490" i="3"/>
  <c r="BI490" i="3"/>
  <c r="BQ490" i="3"/>
  <c r="BY490" i="3"/>
  <c r="CG490" i="3"/>
  <c r="CN490" i="3"/>
  <c r="CV490" i="3"/>
  <c r="DE490" i="3"/>
  <c r="AO490" i="3"/>
  <c r="AW490" i="3"/>
  <c r="BE490" i="3"/>
  <c r="BM490" i="3"/>
  <c r="BU490" i="3"/>
  <c r="CC490" i="3"/>
  <c r="CK490" i="3"/>
  <c r="CR490" i="3"/>
  <c r="CY490" i="3"/>
  <c r="AU490" i="3"/>
  <c r="BK490" i="3"/>
  <c r="CA490" i="3"/>
  <c r="CP490" i="3"/>
  <c r="DG490" i="3"/>
  <c r="AM490" i="3"/>
  <c r="CI490" i="3"/>
  <c r="AY490" i="3"/>
  <c r="BO490" i="3"/>
  <c r="CE490" i="3"/>
  <c r="CT490" i="3"/>
  <c r="BS490" i="3"/>
  <c r="AQ490" i="3"/>
  <c r="BG490" i="3"/>
  <c r="BW490" i="3"/>
  <c r="CL490" i="3"/>
  <c r="DC490" i="3"/>
  <c r="BC490" i="3"/>
  <c r="CX490" i="3"/>
  <c r="DA486" i="3"/>
  <c r="AS486" i="3"/>
  <c r="BA486" i="3"/>
  <c r="BI486" i="3"/>
  <c r="BQ486" i="3"/>
  <c r="BY486" i="3"/>
  <c r="CG486" i="3"/>
  <c r="CN486" i="3"/>
  <c r="CV486" i="3"/>
  <c r="DE486" i="3"/>
  <c r="AO486" i="3"/>
  <c r="AW486" i="3"/>
  <c r="BE486" i="3"/>
  <c r="BM486" i="3"/>
  <c r="BU486" i="3"/>
  <c r="CC486" i="3"/>
  <c r="CK486" i="3"/>
  <c r="CR486" i="3"/>
  <c r="CY486" i="3"/>
  <c r="AM486" i="3"/>
  <c r="BC486" i="3"/>
  <c r="BS486" i="3"/>
  <c r="CI486" i="3"/>
  <c r="CX486" i="3"/>
  <c r="CP486" i="3"/>
  <c r="AQ486" i="3"/>
  <c r="BG486" i="3"/>
  <c r="BW486" i="3"/>
  <c r="CL486" i="3"/>
  <c r="DC486" i="3"/>
  <c r="BK486" i="3"/>
  <c r="DG486" i="3"/>
  <c r="AY486" i="3"/>
  <c r="BO486" i="3"/>
  <c r="CE486" i="3"/>
  <c r="CT486" i="3"/>
  <c r="AU486" i="3"/>
  <c r="CA486" i="3"/>
  <c r="DA478" i="3"/>
  <c r="AS478" i="3"/>
  <c r="BA478" i="3"/>
  <c r="BI478" i="3"/>
  <c r="BQ478" i="3"/>
  <c r="BY478" i="3"/>
  <c r="CG478" i="3"/>
  <c r="CN478" i="3"/>
  <c r="CV478" i="3"/>
  <c r="DE478" i="3"/>
  <c r="AO478" i="3"/>
  <c r="AW478" i="3"/>
  <c r="BE478" i="3"/>
  <c r="BM478" i="3"/>
  <c r="BU478" i="3"/>
  <c r="CC478" i="3"/>
  <c r="CK478" i="3"/>
  <c r="CR478" i="3"/>
  <c r="CY478" i="3"/>
  <c r="AM478" i="3"/>
  <c r="BC478" i="3"/>
  <c r="BS478" i="3"/>
  <c r="CI478" i="3"/>
  <c r="CX478" i="3"/>
  <c r="AU478" i="3"/>
  <c r="CP478" i="3"/>
  <c r="AQ478" i="3"/>
  <c r="BG478" i="3"/>
  <c r="BW478" i="3"/>
  <c r="CL478" i="3"/>
  <c r="DC478" i="3"/>
  <c r="BK478" i="3"/>
  <c r="DG478" i="3"/>
  <c r="AY478" i="3"/>
  <c r="BO478" i="3"/>
  <c r="CE478" i="3"/>
  <c r="CT478" i="3"/>
  <c r="CA478" i="3"/>
  <c r="DA474" i="3"/>
  <c r="AS474" i="3"/>
  <c r="BA474" i="3"/>
  <c r="BI474" i="3"/>
  <c r="BQ474" i="3"/>
  <c r="BY474" i="3"/>
  <c r="CG474" i="3"/>
  <c r="CN474" i="3"/>
  <c r="CV474" i="3"/>
  <c r="DE474" i="3"/>
  <c r="AO474" i="3"/>
  <c r="AW474" i="3"/>
  <c r="BE474" i="3"/>
  <c r="BM474" i="3"/>
  <c r="BU474" i="3"/>
  <c r="CC474" i="3"/>
  <c r="CK474" i="3"/>
  <c r="CR474" i="3"/>
  <c r="CY474" i="3"/>
  <c r="AU474" i="3"/>
  <c r="BK474" i="3"/>
  <c r="CA474" i="3"/>
  <c r="CP474" i="3"/>
  <c r="DG474" i="3"/>
  <c r="BC474" i="3"/>
  <c r="CX474" i="3"/>
  <c r="AY474" i="3"/>
  <c r="BO474" i="3"/>
  <c r="CE474" i="3"/>
  <c r="CT474" i="3"/>
  <c r="BS474" i="3"/>
  <c r="AQ474" i="3"/>
  <c r="BG474" i="3"/>
  <c r="BW474" i="3"/>
  <c r="CL474" i="3"/>
  <c r="DC474" i="3"/>
  <c r="AM474" i="3"/>
  <c r="CI474" i="3"/>
  <c r="DA468" i="3"/>
  <c r="AO468" i="3"/>
  <c r="AW468" i="3"/>
  <c r="BE468" i="3"/>
  <c r="BM468" i="3"/>
  <c r="BU468" i="3"/>
  <c r="CC468" i="3"/>
  <c r="CK468" i="3"/>
  <c r="CR468" i="3"/>
  <c r="CY468" i="3"/>
  <c r="AS468" i="3"/>
  <c r="BA468" i="3"/>
  <c r="BI468" i="3"/>
  <c r="BQ468" i="3"/>
  <c r="BY468" i="3"/>
  <c r="CG468" i="3"/>
  <c r="CN468" i="3"/>
  <c r="CV468" i="3"/>
  <c r="DE468" i="3"/>
  <c r="AU468" i="3"/>
  <c r="BK468" i="3"/>
  <c r="CA468" i="3"/>
  <c r="CP468" i="3"/>
  <c r="DG468" i="3"/>
  <c r="BS468" i="3"/>
  <c r="AY468" i="3"/>
  <c r="BO468" i="3"/>
  <c r="CE468" i="3"/>
  <c r="CT468" i="3"/>
  <c r="BC468" i="3"/>
  <c r="CX468" i="3"/>
  <c r="AQ468" i="3"/>
  <c r="BG468" i="3"/>
  <c r="BW468" i="3"/>
  <c r="CL468" i="3"/>
  <c r="DC468" i="3"/>
  <c r="AM468" i="3"/>
  <c r="CI468" i="3"/>
  <c r="DA462" i="3"/>
  <c r="AS462" i="3"/>
  <c r="BA462" i="3"/>
  <c r="BI462" i="3"/>
  <c r="BQ462" i="3"/>
  <c r="BY462" i="3"/>
  <c r="CG462" i="3"/>
  <c r="CN462" i="3"/>
  <c r="CV462" i="3"/>
  <c r="DE462" i="3"/>
  <c r="AO462" i="3"/>
  <c r="AW462" i="3"/>
  <c r="BE462" i="3"/>
  <c r="BM462" i="3"/>
  <c r="BU462" i="3"/>
  <c r="CC462" i="3"/>
  <c r="CK462" i="3"/>
  <c r="CR462" i="3"/>
  <c r="CY462" i="3"/>
  <c r="AQ462" i="3"/>
  <c r="BG462" i="3"/>
  <c r="BW462" i="3"/>
  <c r="CL462" i="3"/>
  <c r="DC462" i="3"/>
  <c r="CE462" i="3"/>
  <c r="AU462" i="3"/>
  <c r="BK462" i="3"/>
  <c r="CA462" i="3"/>
  <c r="CP462" i="3"/>
  <c r="DG462" i="3"/>
  <c r="AY462" i="3"/>
  <c r="CT462" i="3"/>
  <c r="AM462" i="3"/>
  <c r="BC462" i="3"/>
  <c r="BS462" i="3"/>
  <c r="CI462" i="3"/>
  <c r="CX462" i="3"/>
  <c r="BO462" i="3"/>
  <c r="DA460" i="3"/>
  <c r="AO460" i="3"/>
  <c r="AW460" i="3"/>
  <c r="BE460" i="3"/>
  <c r="BM460" i="3"/>
  <c r="BU460" i="3"/>
  <c r="CC460" i="3"/>
  <c r="CK460" i="3"/>
  <c r="CR460" i="3"/>
  <c r="CY460" i="3"/>
  <c r="AS460" i="3"/>
  <c r="BA460" i="3"/>
  <c r="BI460" i="3"/>
  <c r="BQ460" i="3"/>
  <c r="BY460" i="3"/>
  <c r="CG460" i="3"/>
  <c r="CN460" i="3"/>
  <c r="CV460" i="3"/>
  <c r="DE460" i="3"/>
  <c r="AU460" i="3"/>
  <c r="BK460" i="3"/>
  <c r="CA460" i="3"/>
  <c r="CP460" i="3"/>
  <c r="DG460" i="3"/>
  <c r="BC460" i="3"/>
  <c r="CX460" i="3"/>
  <c r="AY460" i="3"/>
  <c r="BO460" i="3"/>
  <c r="CE460" i="3"/>
  <c r="CT460" i="3"/>
  <c r="AM460" i="3"/>
  <c r="CI460" i="3"/>
  <c r="AQ460" i="3"/>
  <c r="BG460" i="3"/>
  <c r="BW460" i="3"/>
  <c r="CL460" i="3"/>
  <c r="DC460" i="3"/>
  <c r="BS460" i="3"/>
  <c r="DA452" i="3"/>
  <c r="AO452" i="3"/>
  <c r="AW452" i="3"/>
  <c r="BE452" i="3"/>
  <c r="BM452" i="3"/>
  <c r="BU452" i="3"/>
  <c r="CC452" i="3"/>
  <c r="CK452" i="3"/>
  <c r="CR452" i="3"/>
  <c r="CY452" i="3"/>
  <c r="AS452" i="3"/>
  <c r="BA452" i="3"/>
  <c r="BI452" i="3"/>
  <c r="BQ452" i="3"/>
  <c r="BY452" i="3"/>
  <c r="CG452" i="3"/>
  <c r="CN452" i="3"/>
  <c r="CV452" i="3"/>
  <c r="DE452" i="3"/>
  <c r="AU452" i="3"/>
  <c r="BK452" i="3"/>
  <c r="CA452" i="3"/>
  <c r="CP452" i="3"/>
  <c r="DG452" i="3"/>
  <c r="CI452" i="3"/>
  <c r="AY452" i="3"/>
  <c r="BO452" i="3"/>
  <c r="CE452" i="3"/>
  <c r="CT452" i="3"/>
  <c r="AM452" i="3"/>
  <c r="BS452" i="3"/>
  <c r="AQ452" i="3"/>
  <c r="BG452" i="3"/>
  <c r="BW452" i="3"/>
  <c r="CL452" i="3"/>
  <c r="DC452" i="3"/>
  <c r="BC452" i="3"/>
  <c r="CX452" i="3"/>
  <c r="DA446" i="3"/>
  <c r="AQ446" i="3"/>
  <c r="AY446" i="3"/>
  <c r="BG446" i="3"/>
  <c r="BO446" i="3"/>
  <c r="BW446" i="3"/>
  <c r="CE446" i="3"/>
  <c r="CL446" i="3"/>
  <c r="CT446" i="3"/>
  <c r="DC446" i="3"/>
  <c r="AS446" i="3"/>
  <c r="BA446" i="3"/>
  <c r="BI446" i="3"/>
  <c r="BQ446" i="3"/>
  <c r="BY446" i="3"/>
  <c r="CG446" i="3"/>
  <c r="CN446" i="3"/>
  <c r="CV446" i="3"/>
  <c r="DE446" i="3"/>
  <c r="AO446" i="3"/>
  <c r="AW446" i="3"/>
  <c r="BE446" i="3"/>
  <c r="BM446" i="3"/>
  <c r="BU446" i="3"/>
  <c r="CC446" i="3"/>
  <c r="CK446" i="3"/>
  <c r="CR446" i="3"/>
  <c r="CY446" i="3"/>
  <c r="AU446" i="3"/>
  <c r="CA446" i="3"/>
  <c r="DG446" i="3"/>
  <c r="BC446" i="3"/>
  <c r="CI446" i="3"/>
  <c r="CP446" i="3"/>
  <c r="AM446" i="3"/>
  <c r="BS446" i="3"/>
  <c r="CX446" i="3"/>
  <c r="BK446" i="3"/>
  <c r="DA442" i="3"/>
  <c r="AQ442" i="3"/>
  <c r="AY442" i="3"/>
  <c r="BG442" i="3"/>
  <c r="BO442" i="3"/>
  <c r="BW442" i="3"/>
  <c r="CE442" i="3"/>
  <c r="CL442" i="3"/>
  <c r="CT442" i="3"/>
  <c r="DC442" i="3"/>
  <c r="AS442" i="3"/>
  <c r="BA442" i="3"/>
  <c r="BI442" i="3"/>
  <c r="BQ442" i="3"/>
  <c r="BY442" i="3"/>
  <c r="CG442" i="3"/>
  <c r="CN442" i="3"/>
  <c r="CV442" i="3"/>
  <c r="DE442" i="3"/>
  <c r="AO442" i="3"/>
  <c r="AW442" i="3"/>
  <c r="BE442" i="3"/>
  <c r="BM442" i="3"/>
  <c r="BU442" i="3"/>
  <c r="CC442" i="3"/>
  <c r="CK442" i="3"/>
  <c r="CR442" i="3"/>
  <c r="CY442" i="3"/>
  <c r="BC442" i="3"/>
  <c r="CI442" i="3"/>
  <c r="CX442" i="3"/>
  <c r="BK442" i="3"/>
  <c r="CP442" i="3"/>
  <c r="AM442" i="3"/>
  <c r="AU442" i="3"/>
  <c r="CA442" i="3"/>
  <c r="DG442" i="3"/>
  <c r="BS442" i="3"/>
  <c r="DA438" i="3"/>
  <c r="AQ438" i="3"/>
  <c r="AY438" i="3"/>
  <c r="BG438" i="3"/>
  <c r="BO438" i="3"/>
  <c r="BW438" i="3"/>
  <c r="CE438" i="3"/>
  <c r="CL438" i="3"/>
  <c r="CT438" i="3"/>
  <c r="DC438" i="3"/>
  <c r="AS438" i="3"/>
  <c r="BA438" i="3"/>
  <c r="BI438" i="3"/>
  <c r="BQ438" i="3"/>
  <c r="BY438" i="3"/>
  <c r="CG438" i="3"/>
  <c r="CN438" i="3"/>
  <c r="CV438" i="3"/>
  <c r="DE438" i="3"/>
  <c r="AO438" i="3"/>
  <c r="AW438" i="3"/>
  <c r="BE438" i="3"/>
  <c r="BM438" i="3"/>
  <c r="BU438" i="3"/>
  <c r="CC438" i="3"/>
  <c r="CK438" i="3"/>
  <c r="CR438" i="3"/>
  <c r="CY438" i="3"/>
  <c r="BK438" i="3"/>
  <c r="CP438" i="3"/>
  <c r="DG438" i="3"/>
  <c r="AM438" i="3"/>
  <c r="BS438" i="3"/>
  <c r="CX438" i="3"/>
  <c r="AU438" i="3"/>
  <c r="BC438" i="3"/>
  <c r="CI438" i="3"/>
  <c r="CA438" i="3"/>
  <c r="DA434" i="3"/>
  <c r="AQ434" i="3"/>
  <c r="AY434" i="3"/>
  <c r="BG434" i="3"/>
  <c r="BO434" i="3"/>
  <c r="BW434" i="3"/>
  <c r="CE434" i="3"/>
  <c r="CL434" i="3"/>
  <c r="CT434" i="3"/>
  <c r="DC434" i="3"/>
  <c r="AS434" i="3"/>
  <c r="BA434" i="3"/>
  <c r="BI434" i="3"/>
  <c r="BQ434" i="3"/>
  <c r="BY434" i="3"/>
  <c r="CG434" i="3"/>
  <c r="CN434" i="3"/>
  <c r="CV434" i="3"/>
  <c r="DE434" i="3"/>
  <c r="AO434" i="3"/>
  <c r="AW434" i="3"/>
  <c r="BE434" i="3"/>
  <c r="BM434" i="3"/>
  <c r="BU434" i="3"/>
  <c r="CC434" i="3"/>
  <c r="CK434" i="3"/>
  <c r="CR434" i="3"/>
  <c r="CY434" i="3"/>
  <c r="AM434" i="3"/>
  <c r="BS434" i="3"/>
  <c r="CX434" i="3"/>
  <c r="CI434" i="3"/>
  <c r="AU434" i="3"/>
  <c r="CA434" i="3"/>
  <c r="DG434" i="3"/>
  <c r="BK434" i="3"/>
  <c r="CP434" i="3"/>
  <c r="BC434" i="3"/>
  <c r="DA430" i="3"/>
  <c r="AQ430" i="3"/>
  <c r="AY430" i="3"/>
  <c r="BG430" i="3"/>
  <c r="BO430" i="3"/>
  <c r="BW430" i="3"/>
  <c r="CE430" i="3"/>
  <c r="CL430" i="3"/>
  <c r="CT430" i="3"/>
  <c r="DC430" i="3"/>
  <c r="AS430" i="3"/>
  <c r="BA430" i="3"/>
  <c r="BI430" i="3"/>
  <c r="BQ430" i="3"/>
  <c r="BY430" i="3"/>
  <c r="CG430" i="3"/>
  <c r="CN430" i="3"/>
  <c r="CV430" i="3"/>
  <c r="DE430" i="3"/>
  <c r="AO430" i="3"/>
  <c r="AW430" i="3"/>
  <c r="BE430" i="3"/>
  <c r="BM430" i="3"/>
  <c r="BU430" i="3"/>
  <c r="CC430" i="3"/>
  <c r="CK430" i="3"/>
  <c r="CR430" i="3"/>
  <c r="CY430" i="3"/>
  <c r="AU430" i="3"/>
  <c r="CA430" i="3"/>
  <c r="DG430" i="3"/>
  <c r="CP430" i="3"/>
  <c r="BC430" i="3"/>
  <c r="CI430" i="3"/>
  <c r="AM430" i="3"/>
  <c r="BS430" i="3"/>
  <c r="CX430" i="3"/>
  <c r="BK430" i="3"/>
  <c r="DA426" i="3"/>
  <c r="AQ426" i="3"/>
  <c r="AY426" i="3"/>
  <c r="BG426" i="3"/>
  <c r="BO426" i="3"/>
  <c r="BW426" i="3"/>
  <c r="CE426" i="3"/>
  <c r="CL426" i="3"/>
  <c r="CT426" i="3"/>
  <c r="DC426" i="3"/>
  <c r="AS426" i="3"/>
  <c r="BA426" i="3"/>
  <c r="BI426" i="3"/>
  <c r="BQ426" i="3"/>
  <c r="BY426" i="3"/>
  <c r="CG426" i="3"/>
  <c r="CN426" i="3"/>
  <c r="CV426" i="3"/>
  <c r="DE426" i="3"/>
  <c r="AO426" i="3"/>
  <c r="AW426" i="3"/>
  <c r="BE426" i="3"/>
  <c r="BM426" i="3"/>
  <c r="BU426" i="3"/>
  <c r="CC426" i="3"/>
  <c r="CK426" i="3"/>
  <c r="CR426" i="3"/>
  <c r="CY426" i="3"/>
  <c r="BC426" i="3"/>
  <c r="CI426" i="3"/>
  <c r="AM426" i="3"/>
  <c r="CX426" i="3"/>
  <c r="BK426" i="3"/>
  <c r="CP426" i="3"/>
  <c r="BS426" i="3"/>
  <c r="AU426" i="3"/>
  <c r="CA426" i="3"/>
  <c r="DG426" i="3"/>
  <c r="DA422" i="3"/>
  <c r="AQ422" i="3"/>
  <c r="AY422" i="3"/>
  <c r="BG422" i="3"/>
  <c r="BO422" i="3"/>
  <c r="BW422" i="3"/>
  <c r="CE422" i="3"/>
  <c r="CL422" i="3"/>
  <c r="CT422" i="3"/>
  <c r="DC422" i="3"/>
  <c r="AS422" i="3"/>
  <c r="BA422" i="3"/>
  <c r="BI422" i="3"/>
  <c r="BQ422" i="3"/>
  <c r="BY422" i="3"/>
  <c r="CG422" i="3"/>
  <c r="CN422" i="3"/>
  <c r="CV422" i="3"/>
  <c r="DE422" i="3"/>
  <c r="AO422" i="3"/>
  <c r="AW422" i="3"/>
  <c r="BE422" i="3"/>
  <c r="BM422" i="3"/>
  <c r="BU422" i="3"/>
  <c r="CC422" i="3"/>
  <c r="CK422" i="3"/>
  <c r="CR422" i="3"/>
  <c r="CY422" i="3"/>
  <c r="BK422" i="3"/>
  <c r="CP422" i="3"/>
  <c r="AU422" i="3"/>
  <c r="AM422" i="3"/>
  <c r="BS422" i="3"/>
  <c r="CX422" i="3"/>
  <c r="DG422" i="3"/>
  <c r="BC422" i="3"/>
  <c r="CI422" i="3"/>
  <c r="CA422" i="3"/>
  <c r="DA416" i="3"/>
  <c r="AM416" i="3"/>
  <c r="AU416" i="3"/>
  <c r="BC416" i="3"/>
  <c r="BK416" i="3"/>
  <c r="BS416" i="3"/>
  <c r="CA416" i="3"/>
  <c r="CI416" i="3"/>
  <c r="CP416" i="3"/>
  <c r="CX416" i="3"/>
  <c r="DG416" i="3"/>
  <c r="AO416" i="3"/>
  <c r="AW416" i="3"/>
  <c r="BE416" i="3"/>
  <c r="BM416" i="3"/>
  <c r="BU416" i="3"/>
  <c r="CC416" i="3"/>
  <c r="CK416" i="3"/>
  <c r="CR416" i="3"/>
  <c r="CY416" i="3"/>
  <c r="AS416" i="3"/>
  <c r="BA416" i="3"/>
  <c r="BI416" i="3"/>
  <c r="BQ416" i="3"/>
  <c r="BY416" i="3"/>
  <c r="CG416" i="3"/>
  <c r="CN416" i="3"/>
  <c r="CV416" i="3"/>
  <c r="DE416" i="3"/>
  <c r="AY416" i="3"/>
  <c r="CE416" i="3"/>
  <c r="BG416" i="3"/>
  <c r="CL416" i="3"/>
  <c r="BO416" i="3"/>
  <c r="AQ416" i="3"/>
  <c r="BW416" i="3"/>
  <c r="DC416" i="3"/>
  <c r="CT416" i="3"/>
  <c r="DA410" i="3"/>
  <c r="AQ410" i="3"/>
  <c r="AY410" i="3"/>
  <c r="BG410" i="3"/>
  <c r="BO410" i="3"/>
  <c r="BW410" i="3"/>
  <c r="CE410" i="3"/>
  <c r="CL410" i="3"/>
  <c r="CT410" i="3"/>
  <c r="DC410" i="3"/>
  <c r="AS410" i="3"/>
  <c r="BA410" i="3"/>
  <c r="BI410" i="3"/>
  <c r="BQ410" i="3"/>
  <c r="BY410" i="3"/>
  <c r="CG410" i="3"/>
  <c r="CN410" i="3"/>
  <c r="CV410" i="3"/>
  <c r="DE410" i="3"/>
  <c r="AO410" i="3"/>
  <c r="AW410" i="3"/>
  <c r="BE410" i="3"/>
  <c r="BM410" i="3"/>
  <c r="BU410" i="3"/>
  <c r="CC410" i="3"/>
  <c r="CK410" i="3"/>
  <c r="CR410" i="3"/>
  <c r="CY410" i="3"/>
  <c r="AU410" i="3"/>
  <c r="CA410" i="3"/>
  <c r="DG410" i="3"/>
  <c r="CP410" i="3"/>
  <c r="BC410" i="3"/>
  <c r="CI410" i="3"/>
  <c r="BK410" i="3"/>
  <c r="AM410" i="3"/>
  <c r="BS410" i="3"/>
  <c r="CX410" i="3"/>
  <c r="DA408" i="3"/>
  <c r="AM408" i="3"/>
  <c r="AU408" i="3"/>
  <c r="BC408" i="3"/>
  <c r="BK408" i="3"/>
  <c r="BS408" i="3"/>
  <c r="CA408" i="3"/>
  <c r="CI408" i="3"/>
  <c r="CP408" i="3"/>
  <c r="CX408" i="3"/>
  <c r="DG408" i="3"/>
  <c r="AO408" i="3"/>
  <c r="AW408" i="3"/>
  <c r="BE408" i="3"/>
  <c r="BM408" i="3"/>
  <c r="BU408" i="3"/>
  <c r="CC408" i="3"/>
  <c r="CK408" i="3"/>
  <c r="CR408" i="3"/>
  <c r="CY408" i="3"/>
  <c r="AS408" i="3"/>
  <c r="BA408" i="3"/>
  <c r="BI408" i="3"/>
  <c r="BQ408" i="3"/>
  <c r="BY408" i="3"/>
  <c r="CG408" i="3"/>
  <c r="CN408" i="3"/>
  <c r="CV408" i="3"/>
  <c r="DE408" i="3"/>
  <c r="BO408" i="3"/>
  <c r="CT408" i="3"/>
  <c r="AY408" i="3"/>
  <c r="AQ408" i="3"/>
  <c r="BW408" i="3"/>
  <c r="DC408" i="3"/>
  <c r="BG408" i="3"/>
  <c r="CL408" i="3"/>
  <c r="CE408" i="3"/>
  <c r="DA400" i="3"/>
  <c r="AM400" i="3"/>
  <c r="AU400" i="3"/>
  <c r="BC400" i="3"/>
  <c r="BK400" i="3"/>
  <c r="BS400" i="3"/>
  <c r="CA400" i="3"/>
  <c r="CI400" i="3"/>
  <c r="CP400" i="3"/>
  <c r="CX400" i="3"/>
  <c r="DG400" i="3"/>
  <c r="AO400" i="3"/>
  <c r="AW400" i="3"/>
  <c r="BE400" i="3"/>
  <c r="BM400" i="3"/>
  <c r="BU400" i="3"/>
  <c r="CC400" i="3"/>
  <c r="CK400" i="3"/>
  <c r="CR400" i="3"/>
  <c r="CY400" i="3"/>
  <c r="AS400" i="3"/>
  <c r="BA400" i="3"/>
  <c r="BI400" i="3"/>
  <c r="BQ400" i="3"/>
  <c r="BY400" i="3"/>
  <c r="CG400" i="3"/>
  <c r="CN400" i="3"/>
  <c r="CV400" i="3"/>
  <c r="DE400" i="3"/>
  <c r="AY400" i="3"/>
  <c r="CE400" i="3"/>
  <c r="CT400" i="3"/>
  <c r="BG400" i="3"/>
  <c r="CL400" i="3"/>
  <c r="BO400" i="3"/>
  <c r="AQ400" i="3"/>
  <c r="BW400" i="3"/>
  <c r="DC400" i="3"/>
  <c r="DA394" i="3"/>
  <c r="AM394" i="3"/>
  <c r="AU394" i="3"/>
  <c r="BC394" i="3"/>
  <c r="BK394" i="3"/>
  <c r="BS394" i="3"/>
  <c r="CA394" i="3"/>
  <c r="CI394" i="3"/>
  <c r="CP394" i="3"/>
  <c r="CX394" i="3"/>
  <c r="DG394" i="3"/>
  <c r="AO394" i="3"/>
  <c r="AW394" i="3"/>
  <c r="BE394" i="3"/>
  <c r="BM394" i="3"/>
  <c r="BU394" i="3"/>
  <c r="CC394" i="3"/>
  <c r="CK394" i="3"/>
  <c r="CR394" i="3"/>
  <c r="CY394" i="3"/>
  <c r="AS394" i="3"/>
  <c r="BI394" i="3"/>
  <c r="BY394" i="3"/>
  <c r="CN394" i="3"/>
  <c r="DE394" i="3"/>
  <c r="AY394" i="3"/>
  <c r="BO394" i="3"/>
  <c r="CE394" i="3"/>
  <c r="CT394" i="3"/>
  <c r="AQ394" i="3"/>
  <c r="BG394" i="3"/>
  <c r="BW394" i="3"/>
  <c r="CL394" i="3"/>
  <c r="DC394" i="3"/>
  <c r="CG394" i="3"/>
  <c r="CV394" i="3"/>
  <c r="BQ394" i="3"/>
  <c r="BA394" i="3"/>
  <c r="DA390" i="3"/>
  <c r="AM390" i="3"/>
  <c r="AU390" i="3"/>
  <c r="BC390" i="3"/>
  <c r="BK390" i="3"/>
  <c r="BS390" i="3"/>
  <c r="CA390" i="3"/>
  <c r="CI390" i="3"/>
  <c r="CP390" i="3"/>
  <c r="CX390" i="3"/>
  <c r="DG390" i="3"/>
  <c r="AO390" i="3"/>
  <c r="AW390" i="3"/>
  <c r="BE390" i="3"/>
  <c r="BM390" i="3"/>
  <c r="BU390" i="3"/>
  <c r="CC390" i="3"/>
  <c r="CK390" i="3"/>
  <c r="CR390" i="3"/>
  <c r="CY390" i="3"/>
  <c r="AS390" i="3"/>
  <c r="BA390" i="3"/>
  <c r="BI390" i="3"/>
  <c r="BQ390" i="3"/>
  <c r="BY390" i="3"/>
  <c r="CG390" i="3"/>
  <c r="CN390" i="3"/>
  <c r="CV390" i="3"/>
  <c r="DE390" i="3"/>
  <c r="AY390" i="3"/>
  <c r="CE390" i="3"/>
  <c r="BG390" i="3"/>
  <c r="CL390" i="3"/>
  <c r="AQ390" i="3"/>
  <c r="BW390" i="3"/>
  <c r="DC390" i="3"/>
  <c r="CT390" i="3"/>
  <c r="BO390" i="3"/>
  <c r="DA386" i="3"/>
  <c r="AM386" i="3"/>
  <c r="AU386" i="3"/>
  <c r="BC386" i="3"/>
  <c r="BK386" i="3"/>
  <c r="BS386" i="3"/>
  <c r="CA386" i="3"/>
  <c r="CI386" i="3"/>
  <c r="CP386" i="3"/>
  <c r="CX386" i="3"/>
  <c r="DG386" i="3"/>
  <c r="AO386" i="3"/>
  <c r="AW386" i="3"/>
  <c r="BE386" i="3"/>
  <c r="BM386" i="3"/>
  <c r="BU386" i="3"/>
  <c r="CC386" i="3"/>
  <c r="CK386" i="3"/>
  <c r="CR386" i="3"/>
  <c r="CY386" i="3"/>
  <c r="AS386" i="3"/>
  <c r="BA386" i="3"/>
  <c r="BI386" i="3"/>
  <c r="BQ386" i="3"/>
  <c r="BY386" i="3"/>
  <c r="CG386" i="3"/>
  <c r="CN386" i="3"/>
  <c r="CV386" i="3"/>
  <c r="DE386" i="3"/>
  <c r="BG386" i="3"/>
  <c r="CL386" i="3"/>
  <c r="BO386" i="3"/>
  <c r="CT386" i="3"/>
  <c r="AY386" i="3"/>
  <c r="CE386" i="3"/>
  <c r="AQ386" i="3"/>
  <c r="DC386" i="3"/>
  <c r="BW386" i="3"/>
  <c r="DA378" i="3"/>
  <c r="AM378" i="3"/>
  <c r="AU378" i="3"/>
  <c r="BC378" i="3"/>
  <c r="BK378" i="3"/>
  <c r="BS378" i="3"/>
  <c r="CA378" i="3"/>
  <c r="CI378" i="3"/>
  <c r="CP378" i="3"/>
  <c r="CX378" i="3"/>
  <c r="DG378" i="3"/>
  <c r="AO378" i="3"/>
  <c r="AW378" i="3"/>
  <c r="BE378" i="3"/>
  <c r="BM378" i="3"/>
  <c r="BU378" i="3"/>
  <c r="CC378" i="3"/>
  <c r="CK378" i="3"/>
  <c r="CR378" i="3"/>
  <c r="CY378" i="3"/>
  <c r="AS378" i="3"/>
  <c r="BA378" i="3"/>
  <c r="BI378" i="3"/>
  <c r="BQ378" i="3"/>
  <c r="BY378" i="3"/>
  <c r="CG378" i="3"/>
  <c r="CN378" i="3"/>
  <c r="CV378" i="3"/>
  <c r="DE378" i="3"/>
  <c r="AQ378" i="3"/>
  <c r="BW378" i="3"/>
  <c r="DC378" i="3"/>
  <c r="AY378" i="3"/>
  <c r="CE378" i="3"/>
  <c r="BO378" i="3"/>
  <c r="CT378" i="3"/>
  <c r="CL378" i="3"/>
  <c r="BG378" i="3"/>
  <c r="DA374" i="3"/>
  <c r="AM374" i="3"/>
  <c r="AU374" i="3"/>
  <c r="BC374" i="3"/>
  <c r="BK374" i="3"/>
  <c r="BS374" i="3"/>
  <c r="CA374" i="3"/>
  <c r="CI374" i="3"/>
  <c r="CP374" i="3"/>
  <c r="CX374" i="3"/>
  <c r="DG374" i="3"/>
  <c r="AO374" i="3"/>
  <c r="AW374" i="3"/>
  <c r="BE374" i="3"/>
  <c r="BM374" i="3"/>
  <c r="BU374" i="3"/>
  <c r="CC374" i="3"/>
  <c r="CK374" i="3"/>
  <c r="CR374" i="3"/>
  <c r="CY374" i="3"/>
  <c r="AS374" i="3"/>
  <c r="BA374" i="3"/>
  <c r="BI374" i="3"/>
  <c r="BQ374" i="3"/>
  <c r="BY374" i="3"/>
  <c r="CG374" i="3"/>
  <c r="CN374" i="3"/>
  <c r="CV374" i="3"/>
  <c r="DE374" i="3"/>
  <c r="AY374" i="3"/>
  <c r="CE374" i="3"/>
  <c r="BG374" i="3"/>
  <c r="CL374" i="3"/>
  <c r="AQ374" i="3"/>
  <c r="BW374" i="3"/>
  <c r="DC374" i="3"/>
  <c r="CT374" i="3"/>
  <c r="BO374" i="3"/>
  <c r="DA368" i="3"/>
  <c r="AQ368" i="3"/>
  <c r="AY368" i="3"/>
  <c r="BG368" i="3"/>
  <c r="BO368" i="3"/>
  <c r="BW368" i="3"/>
  <c r="CE368" i="3"/>
  <c r="CL368" i="3"/>
  <c r="CT368" i="3"/>
  <c r="DC368" i="3"/>
  <c r="AS368" i="3"/>
  <c r="BA368" i="3"/>
  <c r="BI368" i="3"/>
  <c r="BQ368" i="3"/>
  <c r="BY368" i="3"/>
  <c r="CG368" i="3"/>
  <c r="CN368" i="3"/>
  <c r="CV368" i="3"/>
  <c r="DE368" i="3"/>
  <c r="AO368" i="3"/>
  <c r="AW368" i="3"/>
  <c r="BE368" i="3"/>
  <c r="BM368" i="3"/>
  <c r="BU368" i="3"/>
  <c r="CC368" i="3"/>
  <c r="CK368" i="3"/>
  <c r="CR368" i="3"/>
  <c r="CY368" i="3"/>
  <c r="AU368" i="3"/>
  <c r="CA368" i="3"/>
  <c r="DG368" i="3"/>
  <c r="BC368" i="3"/>
  <c r="CI368" i="3"/>
  <c r="AM368" i="3"/>
  <c r="BS368" i="3"/>
  <c r="CX368" i="3"/>
  <c r="BK368" i="3"/>
  <c r="CP368" i="3"/>
  <c r="DA362" i="3"/>
  <c r="AM362" i="3"/>
  <c r="AU362" i="3"/>
  <c r="BC362" i="3"/>
  <c r="BK362" i="3"/>
  <c r="BS362" i="3"/>
  <c r="CA362" i="3"/>
  <c r="CI362" i="3"/>
  <c r="CP362" i="3"/>
  <c r="CX362" i="3"/>
  <c r="DG362" i="3"/>
  <c r="AO362" i="3"/>
  <c r="AW362" i="3"/>
  <c r="BE362" i="3"/>
  <c r="BM362" i="3"/>
  <c r="BU362" i="3"/>
  <c r="CC362" i="3"/>
  <c r="CK362" i="3"/>
  <c r="CR362" i="3"/>
  <c r="CY362" i="3"/>
  <c r="AS362" i="3"/>
  <c r="BA362" i="3"/>
  <c r="BI362" i="3"/>
  <c r="BQ362" i="3"/>
  <c r="BY362" i="3"/>
  <c r="CG362" i="3"/>
  <c r="CN362" i="3"/>
  <c r="CV362" i="3"/>
  <c r="DE362" i="3"/>
  <c r="AQ362" i="3"/>
  <c r="BW362" i="3"/>
  <c r="DC362" i="3"/>
  <c r="AY362" i="3"/>
  <c r="CE362" i="3"/>
  <c r="BO362" i="3"/>
  <c r="CT362" i="3"/>
  <c r="BG362" i="3"/>
  <c r="CL362" i="3"/>
  <c r="DA360" i="3"/>
  <c r="AQ360" i="3"/>
  <c r="AY360" i="3"/>
  <c r="BG360" i="3"/>
  <c r="BO360" i="3"/>
  <c r="BW360" i="3"/>
  <c r="CE360" i="3"/>
  <c r="CL360" i="3"/>
  <c r="CT360" i="3"/>
  <c r="DC360" i="3"/>
  <c r="AS360" i="3"/>
  <c r="BA360" i="3"/>
  <c r="BI360" i="3"/>
  <c r="BQ360" i="3"/>
  <c r="BY360" i="3"/>
  <c r="CG360" i="3"/>
  <c r="CN360" i="3"/>
  <c r="CV360" i="3"/>
  <c r="DE360" i="3"/>
  <c r="AO360" i="3"/>
  <c r="AW360" i="3"/>
  <c r="BE360" i="3"/>
  <c r="BM360" i="3"/>
  <c r="BU360" i="3"/>
  <c r="CC360" i="3"/>
  <c r="CK360" i="3"/>
  <c r="CR360" i="3"/>
  <c r="CY360" i="3"/>
  <c r="BK360" i="3"/>
  <c r="CP360" i="3"/>
  <c r="AM360" i="3"/>
  <c r="BS360" i="3"/>
  <c r="CX360" i="3"/>
  <c r="BC360" i="3"/>
  <c r="CI360" i="3"/>
  <c r="AU360" i="3"/>
  <c r="CA360" i="3"/>
  <c r="DG360" i="3"/>
  <c r="DA354" i="3"/>
  <c r="AM354" i="3"/>
  <c r="AU354" i="3"/>
  <c r="BC354" i="3"/>
  <c r="BK354" i="3"/>
  <c r="BS354" i="3"/>
  <c r="CA354" i="3"/>
  <c r="CI354" i="3"/>
  <c r="CP354" i="3"/>
  <c r="CX354" i="3"/>
  <c r="DG354" i="3"/>
  <c r="AO354" i="3"/>
  <c r="AW354" i="3"/>
  <c r="BE354" i="3"/>
  <c r="BM354" i="3"/>
  <c r="BU354" i="3"/>
  <c r="CC354" i="3"/>
  <c r="CK354" i="3"/>
  <c r="CR354" i="3"/>
  <c r="CY354" i="3"/>
  <c r="AS354" i="3"/>
  <c r="BA354" i="3"/>
  <c r="BI354" i="3"/>
  <c r="BQ354" i="3"/>
  <c r="BY354" i="3"/>
  <c r="CG354" i="3"/>
  <c r="CN354" i="3"/>
  <c r="CV354" i="3"/>
  <c r="DE354" i="3"/>
  <c r="BG354" i="3"/>
  <c r="CL354" i="3"/>
  <c r="BO354" i="3"/>
  <c r="CT354" i="3"/>
  <c r="AY354" i="3"/>
  <c r="CE354" i="3"/>
  <c r="DC354" i="3"/>
  <c r="AQ354" i="3"/>
  <c r="BW354" i="3"/>
  <c r="DA352" i="3"/>
  <c r="AQ352" i="3"/>
  <c r="AY352" i="3"/>
  <c r="BG352" i="3"/>
  <c r="BO352" i="3"/>
  <c r="BW352" i="3"/>
  <c r="CE352" i="3"/>
  <c r="CL352" i="3"/>
  <c r="CT352" i="3"/>
  <c r="DC352" i="3"/>
  <c r="AS352" i="3"/>
  <c r="BA352" i="3"/>
  <c r="BI352" i="3"/>
  <c r="BQ352" i="3"/>
  <c r="BY352" i="3"/>
  <c r="CG352" i="3"/>
  <c r="CN352" i="3"/>
  <c r="CV352" i="3"/>
  <c r="DE352" i="3"/>
  <c r="AO352" i="3"/>
  <c r="AW352" i="3"/>
  <c r="BE352" i="3"/>
  <c r="BM352" i="3"/>
  <c r="BU352" i="3"/>
  <c r="CC352" i="3"/>
  <c r="CK352" i="3"/>
  <c r="CR352" i="3"/>
  <c r="CY352" i="3"/>
  <c r="AU352" i="3"/>
  <c r="CA352" i="3"/>
  <c r="DG352" i="3"/>
  <c r="BC352" i="3"/>
  <c r="CI352" i="3"/>
  <c r="AM352" i="3"/>
  <c r="BS352" i="3"/>
  <c r="CX352" i="3"/>
  <c r="BK352" i="3"/>
  <c r="CP352" i="3"/>
  <c r="DA350" i="3"/>
  <c r="AM350" i="3"/>
  <c r="AU350" i="3"/>
  <c r="BC350" i="3"/>
  <c r="BK350" i="3"/>
  <c r="BS350" i="3"/>
  <c r="CA350" i="3"/>
  <c r="CI350" i="3"/>
  <c r="CP350" i="3"/>
  <c r="CX350" i="3"/>
  <c r="DG350" i="3"/>
  <c r="AO350" i="3"/>
  <c r="AW350" i="3"/>
  <c r="BE350" i="3"/>
  <c r="BM350" i="3"/>
  <c r="BU350" i="3"/>
  <c r="CC350" i="3"/>
  <c r="CK350" i="3"/>
  <c r="CR350" i="3"/>
  <c r="CY350" i="3"/>
  <c r="AS350" i="3"/>
  <c r="BA350" i="3"/>
  <c r="BI350" i="3"/>
  <c r="BQ350" i="3"/>
  <c r="BY350" i="3"/>
  <c r="CG350" i="3"/>
  <c r="CN350" i="3"/>
  <c r="CV350" i="3"/>
  <c r="DE350" i="3"/>
  <c r="BO350" i="3"/>
  <c r="CT350" i="3"/>
  <c r="AQ350" i="3"/>
  <c r="BW350" i="3"/>
  <c r="DC350" i="3"/>
  <c r="BG350" i="3"/>
  <c r="CL350" i="3"/>
  <c r="AY350" i="3"/>
  <c r="CE350" i="3"/>
  <c r="DA346" i="3"/>
  <c r="AM346" i="3"/>
  <c r="AU346" i="3"/>
  <c r="BC346" i="3"/>
  <c r="BK346" i="3"/>
  <c r="BS346" i="3"/>
  <c r="CA346" i="3"/>
  <c r="CI346" i="3"/>
  <c r="CP346" i="3"/>
  <c r="CX346" i="3"/>
  <c r="DG346" i="3"/>
  <c r="AO346" i="3"/>
  <c r="AW346" i="3"/>
  <c r="BE346" i="3"/>
  <c r="BM346" i="3"/>
  <c r="BU346" i="3"/>
  <c r="CC346" i="3"/>
  <c r="CK346" i="3"/>
  <c r="CR346" i="3"/>
  <c r="CY346" i="3"/>
  <c r="AS346" i="3"/>
  <c r="BA346" i="3"/>
  <c r="BI346" i="3"/>
  <c r="BQ346" i="3"/>
  <c r="BY346" i="3"/>
  <c r="CG346" i="3"/>
  <c r="CN346" i="3"/>
  <c r="CV346" i="3"/>
  <c r="DE346" i="3"/>
  <c r="AQ346" i="3"/>
  <c r="BW346" i="3"/>
  <c r="DC346" i="3"/>
  <c r="AY346" i="3"/>
  <c r="CE346" i="3"/>
  <c r="BO346" i="3"/>
  <c r="CT346" i="3"/>
  <c r="BG346" i="3"/>
  <c r="CL346" i="3"/>
  <c r="DA344" i="3"/>
  <c r="AQ344" i="3"/>
  <c r="AY344" i="3"/>
  <c r="BG344" i="3"/>
  <c r="BO344" i="3"/>
  <c r="BW344" i="3"/>
  <c r="CE344" i="3"/>
  <c r="CL344" i="3"/>
  <c r="CT344" i="3"/>
  <c r="DC344" i="3"/>
  <c r="AS344" i="3"/>
  <c r="BA344" i="3"/>
  <c r="BI344" i="3"/>
  <c r="BQ344" i="3"/>
  <c r="BY344" i="3"/>
  <c r="CG344" i="3"/>
  <c r="CN344" i="3"/>
  <c r="CV344" i="3"/>
  <c r="DE344" i="3"/>
  <c r="AO344" i="3"/>
  <c r="AW344" i="3"/>
  <c r="BE344" i="3"/>
  <c r="BM344" i="3"/>
  <c r="BU344" i="3"/>
  <c r="CC344" i="3"/>
  <c r="CK344" i="3"/>
  <c r="CR344" i="3"/>
  <c r="CY344" i="3"/>
  <c r="BK344" i="3"/>
  <c r="CP344" i="3"/>
  <c r="AM344" i="3"/>
  <c r="BS344" i="3"/>
  <c r="CX344" i="3"/>
  <c r="BC344" i="3"/>
  <c r="CI344" i="3"/>
  <c r="CA344" i="3"/>
  <c r="DG344" i="3"/>
  <c r="AU344" i="3"/>
  <c r="DA340" i="3"/>
  <c r="AQ340" i="3"/>
  <c r="AY340" i="3"/>
  <c r="BG340" i="3"/>
  <c r="BO340" i="3"/>
  <c r="BW340" i="3"/>
  <c r="CE340" i="3"/>
  <c r="CL340" i="3"/>
  <c r="CT340" i="3"/>
  <c r="DC340" i="3"/>
  <c r="AS340" i="3"/>
  <c r="BA340" i="3"/>
  <c r="BI340" i="3"/>
  <c r="BQ340" i="3"/>
  <c r="BY340" i="3"/>
  <c r="CG340" i="3"/>
  <c r="CN340" i="3"/>
  <c r="CV340" i="3"/>
  <c r="DE340" i="3"/>
  <c r="AO340" i="3"/>
  <c r="AW340" i="3"/>
  <c r="BE340" i="3"/>
  <c r="BM340" i="3"/>
  <c r="BU340" i="3"/>
  <c r="CC340" i="3"/>
  <c r="CK340" i="3"/>
  <c r="CR340" i="3"/>
  <c r="CY340" i="3"/>
  <c r="AM340" i="3"/>
  <c r="BS340" i="3"/>
  <c r="CX340" i="3"/>
  <c r="AU340" i="3"/>
  <c r="CA340" i="3"/>
  <c r="DG340" i="3"/>
  <c r="BK340" i="3"/>
  <c r="CP340" i="3"/>
  <c r="CI340" i="3"/>
  <c r="BC340" i="3"/>
  <c r="DA336" i="3"/>
  <c r="AQ336" i="3"/>
  <c r="AY336" i="3"/>
  <c r="BG336" i="3"/>
  <c r="BO336" i="3"/>
  <c r="BW336" i="3"/>
  <c r="CE336" i="3"/>
  <c r="CL336" i="3"/>
  <c r="CT336" i="3"/>
  <c r="DC336" i="3"/>
  <c r="AS336" i="3"/>
  <c r="BA336" i="3"/>
  <c r="BI336" i="3"/>
  <c r="BQ336" i="3"/>
  <c r="BY336" i="3"/>
  <c r="CG336" i="3"/>
  <c r="CN336" i="3"/>
  <c r="CV336" i="3"/>
  <c r="DE336" i="3"/>
  <c r="AO336" i="3"/>
  <c r="AW336" i="3"/>
  <c r="BE336" i="3"/>
  <c r="BM336" i="3"/>
  <c r="BU336" i="3"/>
  <c r="CC336" i="3"/>
  <c r="CK336" i="3"/>
  <c r="CR336" i="3"/>
  <c r="CY336" i="3"/>
  <c r="AU336" i="3"/>
  <c r="CA336" i="3"/>
  <c r="DG336" i="3"/>
  <c r="BC336" i="3"/>
  <c r="CI336" i="3"/>
  <c r="AM336" i="3"/>
  <c r="BS336" i="3"/>
  <c r="CX336" i="3"/>
  <c r="CP336" i="3"/>
  <c r="BK336" i="3"/>
  <c r="DA332" i="3"/>
  <c r="AQ332" i="3"/>
  <c r="AY332" i="3"/>
  <c r="BG332" i="3"/>
  <c r="BO332" i="3"/>
  <c r="BW332" i="3"/>
  <c r="CE332" i="3"/>
  <c r="CL332" i="3"/>
  <c r="CT332" i="3"/>
  <c r="DC332" i="3"/>
  <c r="AS332" i="3"/>
  <c r="BA332" i="3"/>
  <c r="BI332" i="3"/>
  <c r="BQ332" i="3"/>
  <c r="BY332" i="3"/>
  <c r="CG332" i="3"/>
  <c r="CN332" i="3"/>
  <c r="CV332" i="3"/>
  <c r="DE332" i="3"/>
  <c r="AO332" i="3"/>
  <c r="AW332" i="3"/>
  <c r="BE332" i="3"/>
  <c r="BM332" i="3"/>
  <c r="BU332" i="3"/>
  <c r="CC332" i="3"/>
  <c r="CK332" i="3"/>
  <c r="CR332" i="3"/>
  <c r="CY332" i="3"/>
  <c r="BC332" i="3"/>
  <c r="CI332" i="3"/>
  <c r="BK332" i="3"/>
  <c r="CP332" i="3"/>
  <c r="AU332" i="3"/>
  <c r="CA332" i="3"/>
  <c r="DG332" i="3"/>
  <c r="BS332" i="3"/>
  <c r="CX332" i="3"/>
  <c r="AM332" i="3"/>
  <c r="DA330" i="3"/>
  <c r="AM330" i="3"/>
  <c r="AU330" i="3"/>
  <c r="BC330" i="3"/>
  <c r="BK330" i="3"/>
  <c r="BS330" i="3"/>
  <c r="CA330" i="3"/>
  <c r="CI330" i="3"/>
  <c r="CP330" i="3"/>
  <c r="CX330" i="3"/>
  <c r="DG330" i="3"/>
  <c r="AO330" i="3"/>
  <c r="AW330" i="3"/>
  <c r="BE330" i="3"/>
  <c r="BM330" i="3"/>
  <c r="BU330" i="3"/>
  <c r="CC330" i="3"/>
  <c r="CK330" i="3"/>
  <c r="CR330" i="3"/>
  <c r="CY330" i="3"/>
  <c r="AS330" i="3"/>
  <c r="BA330" i="3"/>
  <c r="BI330" i="3"/>
  <c r="BQ330" i="3"/>
  <c r="BY330" i="3"/>
  <c r="CG330" i="3"/>
  <c r="CN330" i="3"/>
  <c r="CV330" i="3"/>
  <c r="DE330" i="3"/>
  <c r="AQ330" i="3"/>
  <c r="BW330" i="3"/>
  <c r="DC330" i="3"/>
  <c r="AY330" i="3"/>
  <c r="CE330" i="3"/>
  <c r="BO330" i="3"/>
  <c r="CT330" i="3"/>
  <c r="CL330" i="3"/>
  <c r="BG330" i="3"/>
  <c r="DA328" i="3"/>
  <c r="AQ328" i="3"/>
  <c r="AY328" i="3"/>
  <c r="BG328" i="3"/>
  <c r="BO328" i="3"/>
  <c r="BW328" i="3"/>
  <c r="CE328" i="3"/>
  <c r="CL328" i="3"/>
  <c r="CT328" i="3"/>
  <c r="DC328" i="3"/>
  <c r="AS328" i="3"/>
  <c r="BA328" i="3"/>
  <c r="BI328" i="3"/>
  <c r="BQ328" i="3"/>
  <c r="BY328" i="3"/>
  <c r="CG328" i="3"/>
  <c r="CN328" i="3"/>
  <c r="CV328" i="3"/>
  <c r="DE328" i="3"/>
  <c r="AO328" i="3"/>
  <c r="AW328" i="3"/>
  <c r="BE328" i="3"/>
  <c r="BM328" i="3"/>
  <c r="BU328" i="3"/>
  <c r="CC328" i="3"/>
  <c r="CK328" i="3"/>
  <c r="CR328" i="3"/>
  <c r="CY328" i="3"/>
  <c r="BK328" i="3"/>
  <c r="CP328" i="3"/>
  <c r="AM328" i="3"/>
  <c r="BS328" i="3"/>
  <c r="CX328" i="3"/>
  <c r="BC328" i="3"/>
  <c r="CI328" i="3"/>
  <c r="DG328" i="3"/>
  <c r="AU328" i="3"/>
  <c r="CA328" i="3"/>
  <c r="DA322" i="3"/>
  <c r="AM322" i="3"/>
  <c r="AU322" i="3"/>
  <c r="BC322" i="3"/>
  <c r="BK322" i="3"/>
  <c r="BS322" i="3"/>
  <c r="CA322" i="3"/>
  <c r="CI322" i="3"/>
  <c r="CP322" i="3"/>
  <c r="CX322" i="3"/>
  <c r="DG322" i="3"/>
  <c r="AO322" i="3"/>
  <c r="AW322" i="3"/>
  <c r="BE322" i="3"/>
  <c r="BM322" i="3"/>
  <c r="BU322" i="3"/>
  <c r="CC322" i="3"/>
  <c r="CK322" i="3"/>
  <c r="CR322" i="3"/>
  <c r="CY322" i="3"/>
  <c r="AS322" i="3"/>
  <c r="BA322" i="3"/>
  <c r="BI322" i="3"/>
  <c r="BQ322" i="3"/>
  <c r="BY322" i="3"/>
  <c r="CG322" i="3"/>
  <c r="CN322" i="3"/>
  <c r="CV322" i="3"/>
  <c r="DE322" i="3"/>
  <c r="BG322" i="3"/>
  <c r="CL322" i="3"/>
  <c r="BO322" i="3"/>
  <c r="CT322" i="3"/>
  <c r="AY322" i="3"/>
  <c r="CE322" i="3"/>
  <c r="AQ322" i="3"/>
  <c r="DC322" i="3"/>
  <c r="BW322" i="3"/>
  <c r="DA316" i="3"/>
  <c r="AQ316" i="3"/>
  <c r="AY316" i="3"/>
  <c r="BG316" i="3"/>
  <c r="BO316" i="3"/>
  <c r="BW316" i="3"/>
  <c r="CE316" i="3"/>
  <c r="CL316" i="3"/>
  <c r="CT316" i="3"/>
  <c r="DC316" i="3"/>
  <c r="AS316" i="3"/>
  <c r="BA316" i="3"/>
  <c r="BI316" i="3"/>
  <c r="BQ316" i="3"/>
  <c r="BY316" i="3"/>
  <c r="CG316" i="3"/>
  <c r="CN316" i="3"/>
  <c r="CV316" i="3"/>
  <c r="DE316" i="3"/>
  <c r="AO316" i="3"/>
  <c r="AW316" i="3"/>
  <c r="BE316" i="3"/>
  <c r="BM316" i="3"/>
  <c r="BU316" i="3"/>
  <c r="CC316" i="3"/>
  <c r="CK316" i="3"/>
  <c r="CR316" i="3"/>
  <c r="CY316" i="3"/>
  <c r="BC316" i="3"/>
  <c r="CI316" i="3"/>
  <c r="BK316" i="3"/>
  <c r="CP316" i="3"/>
  <c r="AU316" i="3"/>
  <c r="CA316" i="3"/>
  <c r="DG316" i="3"/>
  <c r="CX316" i="3"/>
  <c r="AM316" i="3"/>
  <c r="BS316" i="3"/>
  <c r="DA311" i="3"/>
  <c r="AS311" i="3"/>
  <c r="BA311" i="3"/>
  <c r="BI311" i="3"/>
  <c r="BQ311" i="3"/>
  <c r="BY311" i="3"/>
  <c r="CG311" i="3"/>
  <c r="CN311" i="3"/>
  <c r="CV311" i="3"/>
  <c r="DE311" i="3"/>
  <c r="AM311" i="3"/>
  <c r="AU311" i="3"/>
  <c r="BC311" i="3"/>
  <c r="BK311" i="3"/>
  <c r="BS311" i="3"/>
  <c r="CA311" i="3"/>
  <c r="CI311" i="3"/>
  <c r="CP311" i="3"/>
  <c r="CX311" i="3"/>
  <c r="DG311" i="3"/>
  <c r="AQ311" i="3"/>
  <c r="AY311" i="3"/>
  <c r="BG311" i="3"/>
  <c r="BO311" i="3"/>
  <c r="BW311" i="3"/>
  <c r="CE311" i="3"/>
  <c r="CL311" i="3"/>
  <c r="CT311" i="3"/>
  <c r="DC311" i="3"/>
  <c r="AO311" i="3"/>
  <c r="BU311" i="3"/>
  <c r="CY311" i="3"/>
  <c r="AW311" i="3"/>
  <c r="CC311" i="3"/>
  <c r="BM311" i="3"/>
  <c r="CR311" i="3"/>
  <c r="BE311" i="3"/>
  <c r="CK311" i="3"/>
  <c r="DA309" i="3"/>
  <c r="AO309" i="3"/>
  <c r="AW309" i="3"/>
  <c r="BE309" i="3"/>
  <c r="BM309" i="3"/>
  <c r="BU309" i="3"/>
  <c r="CC309" i="3"/>
  <c r="CK309" i="3"/>
  <c r="CR309" i="3"/>
  <c r="CY309" i="3"/>
  <c r="AQ309" i="3"/>
  <c r="AY309" i="3"/>
  <c r="BG309" i="3"/>
  <c r="BO309" i="3"/>
  <c r="BW309" i="3"/>
  <c r="CE309" i="3"/>
  <c r="CL309" i="3"/>
  <c r="CT309" i="3"/>
  <c r="DC309" i="3"/>
  <c r="AM309" i="3"/>
  <c r="AU309" i="3"/>
  <c r="BC309" i="3"/>
  <c r="BK309" i="3"/>
  <c r="BS309" i="3"/>
  <c r="CA309" i="3"/>
  <c r="CI309" i="3"/>
  <c r="CP309" i="3"/>
  <c r="CX309" i="3"/>
  <c r="DG309" i="3"/>
  <c r="BI309" i="3"/>
  <c r="CN309" i="3"/>
  <c r="BQ309" i="3"/>
  <c r="CV309" i="3"/>
  <c r="BA309" i="3"/>
  <c r="CG309" i="3"/>
  <c r="BY309" i="3"/>
  <c r="DE309" i="3"/>
  <c r="AS309" i="3"/>
  <c r="DA305" i="3"/>
  <c r="AO305" i="3"/>
  <c r="AW305" i="3"/>
  <c r="BE305" i="3"/>
  <c r="BM305" i="3"/>
  <c r="BU305" i="3"/>
  <c r="CC305" i="3"/>
  <c r="CK305" i="3"/>
  <c r="CR305" i="3"/>
  <c r="CY305" i="3"/>
  <c r="AQ305" i="3"/>
  <c r="AY305" i="3"/>
  <c r="BG305" i="3"/>
  <c r="BO305" i="3"/>
  <c r="BW305" i="3"/>
  <c r="CE305" i="3"/>
  <c r="CL305" i="3"/>
  <c r="CT305" i="3"/>
  <c r="DC305" i="3"/>
  <c r="AM305" i="3"/>
  <c r="AU305" i="3"/>
  <c r="BC305" i="3"/>
  <c r="BK305" i="3"/>
  <c r="BS305" i="3"/>
  <c r="CA305" i="3"/>
  <c r="CI305" i="3"/>
  <c r="CP305" i="3"/>
  <c r="CX305" i="3"/>
  <c r="DG305" i="3"/>
  <c r="BQ305" i="3"/>
  <c r="CV305" i="3"/>
  <c r="AS305" i="3"/>
  <c r="BY305" i="3"/>
  <c r="DE305" i="3"/>
  <c r="BI305" i="3"/>
  <c r="CN305" i="3"/>
  <c r="BA305" i="3"/>
  <c r="CG305" i="3"/>
  <c r="DA303" i="3"/>
  <c r="AS303" i="3"/>
  <c r="BA303" i="3"/>
  <c r="BI303" i="3"/>
  <c r="BQ303" i="3"/>
  <c r="BY303" i="3"/>
  <c r="CG303" i="3"/>
  <c r="CN303" i="3"/>
  <c r="CV303" i="3"/>
  <c r="DE303" i="3"/>
  <c r="AM303" i="3"/>
  <c r="AU303" i="3"/>
  <c r="BC303" i="3"/>
  <c r="BK303" i="3"/>
  <c r="BS303" i="3"/>
  <c r="CA303" i="3"/>
  <c r="CI303" i="3"/>
  <c r="CP303" i="3"/>
  <c r="CX303" i="3"/>
  <c r="DG303" i="3"/>
  <c r="AQ303" i="3"/>
  <c r="AY303" i="3"/>
  <c r="BG303" i="3"/>
  <c r="BO303" i="3"/>
  <c r="BW303" i="3"/>
  <c r="CE303" i="3"/>
  <c r="CL303" i="3"/>
  <c r="CT303" i="3"/>
  <c r="DC303" i="3"/>
  <c r="BE303" i="3"/>
  <c r="CK303" i="3"/>
  <c r="BM303" i="3"/>
  <c r="CR303" i="3"/>
  <c r="AW303" i="3"/>
  <c r="CC303" i="3"/>
  <c r="AO303" i="3"/>
  <c r="CY303" i="3"/>
  <c r="BU303" i="3"/>
  <c r="DA299" i="3"/>
  <c r="AS299" i="3"/>
  <c r="BA299" i="3"/>
  <c r="BI299" i="3"/>
  <c r="BQ299" i="3"/>
  <c r="BY299" i="3"/>
  <c r="CG299" i="3"/>
  <c r="CN299" i="3"/>
  <c r="CV299" i="3"/>
  <c r="DE299" i="3"/>
  <c r="AM299" i="3"/>
  <c r="AU299" i="3"/>
  <c r="BC299" i="3"/>
  <c r="BK299" i="3"/>
  <c r="BS299" i="3"/>
  <c r="CA299" i="3"/>
  <c r="CI299" i="3"/>
  <c r="CP299" i="3"/>
  <c r="CX299" i="3"/>
  <c r="DG299" i="3"/>
  <c r="AQ299" i="3"/>
  <c r="AY299" i="3"/>
  <c r="BG299" i="3"/>
  <c r="BO299" i="3"/>
  <c r="BW299" i="3"/>
  <c r="CE299" i="3"/>
  <c r="CL299" i="3"/>
  <c r="CT299" i="3"/>
  <c r="DC299" i="3"/>
  <c r="BM299" i="3"/>
  <c r="CR299" i="3"/>
  <c r="AO299" i="3"/>
  <c r="BU299" i="3"/>
  <c r="CY299" i="3"/>
  <c r="BE299" i="3"/>
  <c r="CK299" i="3"/>
  <c r="AW299" i="3"/>
  <c r="CC299" i="3"/>
  <c r="DA297" i="3"/>
  <c r="AO297" i="3"/>
  <c r="AW297" i="3"/>
  <c r="BE297" i="3"/>
  <c r="BM297" i="3"/>
  <c r="BU297" i="3"/>
  <c r="CC297" i="3"/>
  <c r="CK297" i="3"/>
  <c r="CR297" i="3"/>
  <c r="CY297" i="3"/>
  <c r="AQ297" i="3"/>
  <c r="AY297" i="3"/>
  <c r="BG297" i="3"/>
  <c r="BO297" i="3"/>
  <c r="BW297" i="3"/>
  <c r="CE297" i="3"/>
  <c r="CL297" i="3"/>
  <c r="CT297" i="3"/>
  <c r="DC297" i="3"/>
  <c r="AM297" i="3"/>
  <c r="AU297" i="3"/>
  <c r="BC297" i="3"/>
  <c r="BK297" i="3"/>
  <c r="BS297" i="3"/>
  <c r="CA297" i="3"/>
  <c r="CI297" i="3"/>
  <c r="CP297" i="3"/>
  <c r="CX297" i="3"/>
  <c r="DG297" i="3"/>
  <c r="BA297" i="3"/>
  <c r="CG297" i="3"/>
  <c r="BI297" i="3"/>
  <c r="CN297" i="3"/>
  <c r="AS297" i="3"/>
  <c r="BY297" i="3"/>
  <c r="DE297" i="3"/>
  <c r="BQ297" i="3"/>
  <c r="CV297" i="3"/>
  <c r="DA291" i="3"/>
  <c r="AS291" i="3"/>
  <c r="BA291" i="3"/>
  <c r="BI291" i="3"/>
  <c r="BQ291" i="3"/>
  <c r="BY291" i="3"/>
  <c r="CG291" i="3"/>
  <c r="CN291" i="3"/>
  <c r="CV291" i="3"/>
  <c r="DE291" i="3"/>
  <c r="AM291" i="3"/>
  <c r="AU291" i="3"/>
  <c r="BC291" i="3"/>
  <c r="BK291" i="3"/>
  <c r="BS291" i="3"/>
  <c r="CA291" i="3"/>
  <c r="CI291" i="3"/>
  <c r="CP291" i="3"/>
  <c r="CX291" i="3"/>
  <c r="DG291" i="3"/>
  <c r="AQ291" i="3"/>
  <c r="AY291" i="3"/>
  <c r="BG291" i="3"/>
  <c r="BO291" i="3"/>
  <c r="BW291" i="3"/>
  <c r="CE291" i="3"/>
  <c r="CL291" i="3"/>
  <c r="CT291" i="3"/>
  <c r="DC291" i="3"/>
  <c r="AW291" i="3"/>
  <c r="CC291" i="3"/>
  <c r="BE291" i="3"/>
  <c r="CK291" i="3"/>
  <c r="AO291" i="3"/>
  <c r="BU291" i="3"/>
  <c r="CY291" i="3"/>
  <c r="BM291" i="3"/>
  <c r="CR291" i="3"/>
  <c r="DA289" i="3"/>
  <c r="AO289" i="3"/>
  <c r="AW289" i="3"/>
  <c r="BE289" i="3"/>
  <c r="BM289" i="3"/>
  <c r="BU289" i="3"/>
  <c r="CC289" i="3"/>
  <c r="CK289" i="3"/>
  <c r="CR289" i="3"/>
  <c r="CY289" i="3"/>
  <c r="AQ289" i="3"/>
  <c r="AY289" i="3"/>
  <c r="BG289" i="3"/>
  <c r="BO289" i="3"/>
  <c r="BW289" i="3"/>
  <c r="CE289" i="3"/>
  <c r="CL289" i="3"/>
  <c r="CT289" i="3"/>
  <c r="DC289" i="3"/>
  <c r="AM289" i="3"/>
  <c r="AU289" i="3"/>
  <c r="BC289" i="3"/>
  <c r="BK289" i="3"/>
  <c r="BS289" i="3"/>
  <c r="CA289" i="3"/>
  <c r="CI289" i="3"/>
  <c r="CP289" i="3"/>
  <c r="CX289" i="3"/>
  <c r="DG289" i="3"/>
  <c r="BQ289" i="3"/>
  <c r="CV289" i="3"/>
  <c r="AS289" i="3"/>
  <c r="BY289" i="3"/>
  <c r="DE289" i="3"/>
  <c r="BI289" i="3"/>
  <c r="CN289" i="3"/>
  <c r="BA289" i="3"/>
  <c r="CG289" i="3"/>
  <c r="DA287" i="3"/>
  <c r="AS287" i="3"/>
  <c r="BA287" i="3"/>
  <c r="BI287" i="3"/>
  <c r="BQ287" i="3"/>
  <c r="BY287" i="3"/>
  <c r="CG287" i="3"/>
  <c r="CN287" i="3"/>
  <c r="CV287" i="3"/>
  <c r="DE287" i="3"/>
  <c r="AM287" i="3"/>
  <c r="AU287" i="3"/>
  <c r="BC287" i="3"/>
  <c r="BK287" i="3"/>
  <c r="BS287" i="3"/>
  <c r="CA287" i="3"/>
  <c r="CI287" i="3"/>
  <c r="CP287" i="3"/>
  <c r="CX287" i="3"/>
  <c r="DG287" i="3"/>
  <c r="AQ287" i="3"/>
  <c r="AY287" i="3"/>
  <c r="BG287" i="3"/>
  <c r="BO287" i="3"/>
  <c r="BW287" i="3"/>
  <c r="CE287" i="3"/>
  <c r="CL287" i="3"/>
  <c r="CT287" i="3"/>
  <c r="DC287" i="3"/>
  <c r="BE287" i="3"/>
  <c r="CK287" i="3"/>
  <c r="BM287" i="3"/>
  <c r="CR287" i="3"/>
  <c r="AW287" i="3"/>
  <c r="CC287" i="3"/>
  <c r="AO287" i="3"/>
  <c r="BU287" i="3"/>
  <c r="CY287" i="3"/>
  <c r="DA285" i="3"/>
  <c r="AO285" i="3"/>
  <c r="AW285" i="3"/>
  <c r="BE285" i="3"/>
  <c r="BM285" i="3"/>
  <c r="BU285" i="3"/>
  <c r="CC285" i="3"/>
  <c r="CK285" i="3"/>
  <c r="CR285" i="3"/>
  <c r="CY285" i="3"/>
  <c r="AQ285" i="3"/>
  <c r="AY285" i="3"/>
  <c r="BG285" i="3"/>
  <c r="BO285" i="3"/>
  <c r="BW285" i="3"/>
  <c r="CE285" i="3"/>
  <c r="CL285" i="3"/>
  <c r="CT285" i="3"/>
  <c r="DC285" i="3"/>
  <c r="AM285" i="3"/>
  <c r="AU285" i="3"/>
  <c r="BC285" i="3"/>
  <c r="BK285" i="3"/>
  <c r="BS285" i="3"/>
  <c r="CA285" i="3"/>
  <c r="CI285" i="3"/>
  <c r="CP285" i="3"/>
  <c r="CX285" i="3"/>
  <c r="DG285" i="3"/>
  <c r="AS285" i="3"/>
  <c r="BY285" i="3"/>
  <c r="DE285" i="3"/>
  <c r="BA285" i="3"/>
  <c r="CG285" i="3"/>
  <c r="BQ285" i="3"/>
  <c r="CV285" i="3"/>
  <c r="BI285" i="3"/>
  <c r="CN285" i="3"/>
  <c r="DA279" i="3"/>
  <c r="AS279" i="3"/>
  <c r="BA279" i="3"/>
  <c r="BI279" i="3"/>
  <c r="BQ279" i="3"/>
  <c r="BY279" i="3"/>
  <c r="CG279" i="3"/>
  <c r="CN279" i="3"/>
  <c r="CV279" i="3"/>
  <c r="DE279" i="3"/>
  <c r="AM279" i="3"/>
  <c r="AU279" i="3"/>
  <c r="BC279" i="3"/>
  <c r="BK279" i="3"/>
  <c r="BS279" i="3"/>
  <c r="CA279" i="3"/>
  <c r="CI279" i="3"/>
  <c r="CP279" i="3"/>
  <c r="CX279" i="3"/>
  <c r="DG279" i="3"/>
  <c r="AQ279" i="3"/>
  <c r="AY279" i="3"/>
  <c r="BG279" i="3"/>
  <c r="BO279" i="3"/>
  <c r="BW279" i="3"/>
  <c r="CE279" i="3"/>
  <c r="CL279" i="3"/>
  <c r="CT279" i="3"/>
  <c r="DC279" i="3"/>
  <c r="AO279" i="3"/>
  <c r="BU279" i="3"/>
  <c r="CY279" i="3"/>
  <c r="AW279" i="3"/>
  <c r="CC279" i="3"/>
  <c r="BM279" i="3"/>
  <c r="CR279" i="3"/>
  <c r="BE279" i="3"/>
  <c r="CK279" i="3"/>
  <c r="DA273" i="3"/>
  <c r="AQ273" i="3"/>
  <c r="AY273" i="3"/>
  <c r="BG273" i="3"/>
  <c r="BO273" i="3"/>
  <c r="BW273" i="3"/>
  <c r="CE273" i="3"/>
  <c r="CL273" i="3"/>
  <c r="CT273" i="3"/>
  <c r="DC273" i="3"/>
  <c r="AM273" i="3"/>
  <c r="AW273" i="3"/>
  <c r="BI273" i="3"/>
  <c r="BS273" i="3"/>
  <c r="CC273" i="3"/>
  <c r="CN273" i="3"/>
  <c r="CX273" i="3"/>
  <c r="AO273" i="3"/>
  <c r="BA273" i="3"/>
  <c r="BK273" i="3"/>
  <c r="BU273" i="3"/>
  <c r="CG273" i="3"/>
  <c r="CP273" i="3"/>
  <c r="CY273" i="3"/>
  <c r="AU273" i="3"/>
  <c r="BE273" i="3"/>
  <c r="BQ273" i="3"/>
  <c r="CA273" i="3"/>
  <c r="CK273" i="3"/>
  <c r="CV273" i="3"/>
  <c r="DG273" i="3"/>
  <c r="AS273" i="3"/>
  <c r="CI273" i="3"/>
  <c r="BC273" i="3"/>
  <c r="CR273" i="3"/>
  <c r="BY273" i="3"/>
  <c r="BM273" i="3"/>
  <c r="DE273" i="3"/>
  <c r="DA269" i="3"/>
  <c r="AQ269" i="3"/>
  <c r="AY269" i="3"/>
  <c r="BG269" i="3"/>
  <c r="BO269" i="3"/>
  <c r="BW269" i="3"/>
  <c r="CE269" i="3"/>
  <c r="CL269" i="3"/>
  <c r="CT269" i="3"/>
  <c r="DC269" i="3"/>
  <c r="AM269" i="3"/>
  <c r="AU269" i="3"/>
  <c r="BC269" i="3"/>
  <c r="BK269" i="3"/>
  <c r="BS269" i="3"/>
  <c r="CA269" i="3"/>
  <c r="CI269" i="3"/>
  <c r="CP269" i="3"/>
  <c r="CX269" i="3"/>
  <c r="DG269" i="3"/>
  <c r="AS269" i="3"/>
  <c r="BI269" i="3"/>
  <c r="BY269" i="3"/>
  <c r="CN269" i="3"/>
  <c r="DE269" i="3"/>
  <c r="AW269" i="3"/>
  <c r="BM269" i="3"/>
  <c r="CC269" i="3"/>
  <c r="CR269" i="3"/>
  <c r="AO269" i="3"/>
  <c r="BE269" i="3"/>
  <c r="BU269" i="3"/>
  <c r="CK269" i="3"/>
  <c r="CY269" i="3"/>
  <c r="CV269" i="3"/>
  <c r="BA269" i="3"/>
  <c r="CG269" i="3"/>
  <c r="BQ269" i="3"/>
  <c r="DA260" i="3"/>
  <c r="AS260" i="3"/>
  <c r="BA260" i="3"/>
  <c r="BI260" i="3"/>
  <c r="BQ260" i="3"/>
  <c r="BY260" i="3"/>
  <c r="CG260" i="3"/>
  <c r="CN260" i="3"/>
  <c r="CV260" i="3"/>
  <c r="DE260" i="3"/>
  <c r="AO260" i="3"/>
  <c r="AW260" i="3"/>
  <c r="BE260" i="3"/>
  <c r="BM260" i="3"/>
  <c r="BU260" i="3"/>
  <c r="CC260" i="3"/>
  <c r="CK260" i="3"/>
  <c r="CR260" i="3"/>
  <c r="CY260" i="3"/>
  <c r="AY260" i="3"/>
  <c r="BO260" i="3"/>
  <c r="CE260" i="3"/>
  <c r="CT260" i="3"/>
  <c r="AM260" i="3"/>
  <c r="BC260" i="3"/>
  <c r="BS260" i="3"/>
  <c r="CI260" i="3"/>
  <c r="CX260" i="3"/>
  <c r="AU260" i="3"/>
  <c r="BK260" i="3"/>
  <c r="CA260" i="3"/>
  <c r="CP260" i="3"/>
  <c r="DG260" i="3"/>
  <c r="BW260" i="3"/>
  <c r="CL260" i="3"/>
  <c r="BG260" i="3"/>
  <c r="DC260" i="3"/>
  <c r="AQ260" i="3"/>
  <c r="DA254" i="3"/>
  <c r="AO254" i="3"/>
  <c r="AW254" i="3"/>
  <c r="BE254" i="3"/>
  <c r="BM254" i="3"/>
  <c r="BU254" i="3"/>
  <c r="CC254" i="3"/>
  <c r="CK254" i="3"/>
  <c r="CR254" i="3"/>
  <c r="CY254" i="3"/>
  <c r="AS254" i="3"/>
  <c r="BA254" i="3"/>
  <c r="BI254" i="3"/>
  <c r="BQ254" i="3"/>
  <c r="BY254" i="3"/>
  <c r="CG254" i="3"/>
  <c r="CN254" i="3"/>
  <c r="CV254" i="3"/>
  <c r="DE254" i="3"/>
  <c r="AU254" i="3"/>
  <c r="BK254" i="3"/>
  <c r="CA254" i="3"/>
  <c r="CP254" i="3"/>
  <c r="DG254" i="3"/>
  <c r="AY254" i="3"/>
  <c r="BO254" i="3"/>
  <c r="CE254" i="3"/>
  <c r="CT254" i="3"/>
  <c r="AQ254" i="3"/>
  <c r="BG254" i="3"/>
  <c r="BW254" i="3"/>
  <c r="CL254" i="3"/>
  <c r="DC254" i="3"/>
  <c r="BS254" i="3"/>
  <c r="CI254" i="3"/>
  <c r="BC254" i="3"/>
  <c r="AM254" i="3"/>
  <c r="CX254" i="3"/>
  <c r="DA252" i="3"/>
  <c r="AS252" i="3"/>
  <c r="BA252" i="3"/>
  <c r="BI252" i="3"/>
  <c r="BQ252" i="3"/>
  <c r="BY252" i="3"/>
  <c r="CG252" i="3"/>
  <c r="CN252" i="3"/>
  <c r="CV252" i="3"/>
  <c r="DE252" i="3"/>
  <c r="AO252" i="3"/>
  <c r="AW252" i="3"/>
  <c r="BE252" i="3"/>
  <c r="BM252" i="3"/>
  <c r="BU252" i="3"/>
  <c r="CC252" i="3"/>
  <c r="CK252" i="3"/>
  <c r="CR252" i="3"/>
  <c r="CY252" i="3"/>
  <c r="AY252" i="3"/>
  <c r="BO252" i="3"/>
  <c r="CE252" i="3"/>
  <c r="CT252" i="3"/>
  <c r="AM252" i="3"/>
  <c r="BC252" i="3"/>
  <c r="BS252" i="3"/>
  <c r="CI252" i="3"/>
  <c r="CX252" i="3"/>
  <c r="AU252" i="3"/>
  <c r="BK252" i="3"/>
  <c r="CA252" i="3"/>
  <c r="CP252" i="3"/>
  <c r="DG252" i="3"/>
  <c r="CL252" i="3"/>
  <c r="AQ252" i="3"/>
  <c r="DC252" i="3"/>
  <c r="BW252" i="3"/>
  <c r="BG252" i="3"/>
  <c r="DA244" i="3"/>
  <c r="AS244" i="3"/>
  <c r="BA244" i="3"/>
  <c r="BI244" i="3"/>
  <c r="BQ244" i="3"/>
  <c r="BY244" i="3"/>
  <c r="CG244" i="3"/>
  <c r="CN244" i="3"/>
  <c r="CV244" i="3"/>
  <c r="DE244" i="3"/>
  <c r="AO244" i="3"/>
  <c r="AW244" i="3"/>
  <c r="BE244" i="3"/>
  <c r="BM244" i="3"/>
  <c r="BU244" i="3"/>
  <c r="CC244" i="3"/>
  <c r="CK244" i="3"/>
  <c r="CR244" i="3"/>
  <c r="CY244" i="3"/>
  <c r="AY244" i="3"/>
  <c r="BO244" i="3"/>
  <c r="CE244" i="3"/>
  <c r="CT244" i="3"/>
  <c r="AM244" i="3"/>
  <c r="BC244" i="3"/>
  <c r="BS244" i="3"/>
  <c r="CI244" i="3"/>
  <c r="CX244" i="3"/>
  <c r="AU244" i="3"/>
  <c r="BK244" i="3"/>
  <c r="CA244" i="3"/>
  <c r="CP244" i="3"/>
  <c r="DG244" i="3"/>
  <c r="AQ244" i="3"/>
  <c r="DC244" i="3"/>
  <c r="BG244" i="3"/>
  <c r="CL244" i="3"/>
  <c r="BW244" i="3"/>
  <c r="DA238" i="3"/>
  <c r="AM238" i="3"/>
  <c r="AU238" i="3"/>
  <c r="BC238" i="3"/>
  <c r="BK238" i="3"/>
  <c r="BS238" i="3"/>
  <c r="CA238" i="3"/>
  <c r="CI238" i="3"/>
  <c r="CP238" i="3"/>
  <c r="CX238" i="3"/>
  <c r="DG238" i="3"/>
  <c r="AO238" i="3"/>
  <c r="AW238" i="3"/>
  <c r="BE238" i="3"/>
  <c r="BM238" i="3"/>
  <c r="BU238" i="3"/>
  <c r="CC238" i="3"/>
  <c r="CK238" i="3"/>
  <c r="CR238" i="3"/>
  <c r="CY238" i="3"/>
  <c r="AS238" i="3"/>
  <c r="BA238" i="3"/>
  <c r="BI238" i="3"/>
  <c r="BQ238" i="3"/>
  <c r="BY238" i="3"/>
  <c r="CG238" i="3"/>
  <c r="CN238" i="3"/>
  <c r="CV238" i="3"/>
  <c r="DE238" i="3"/>
  <c r="BO238" i="3"/>
  <c r="CT238" i="3"/>
  <c r="AQ238" i="3"/>
  <c r="BW238" i="3"/>
  <c r="DC238" i="3"/>
  <c r="BG238" i="3"/>
  <c r="CL238" i="3"/>
  <c r="CE238" i="3"/>
  <c r="AY238" i="3"/>
  <c r="DA234" i="3"/>
  <c r="AM234" i="3"/>
  <c r="AU234" i="3"/>
  <c r="BC234" i="3"/>
  <c r="BK234" i="3"/>
  <c r="BS234" i="3"/>
  <c r="CA234" i="3"/>
  <c r="CI234" i="3"/>
  <c r="CP234" i="3"/>
  <c r="CX234" i="3"/>
  <c r="DG234" i="3"/>
  <c r="AO234" i="3"/>
  <c r="AW234" i="3"/>
  <c r="BE234" i="3"/>
  <c r="BM234" i="3"/>
  <c r="BU234" i="3"/>
  <c r="CC234" i="3"/>
  <c r="CK234" i="3"/>
  <c r="CR234" i="3"/>
  <c r="CY234" i="3"/>
  <c r="AS234" i="3"/>
  <c r="BA234" i="3"/>
  <c r="BI234" i="3"/>
  <c r="BQ234" i="3"/>
  <c r="BY234" i="3"/>
  <c r="CG234" i="3"/>
  <c r="CN234" i="3"/>
  <c r="CV234" i="3"/>
  <c r="DE234" i="3"/>
  <c r="AQ234" i="3"/>
  <c r="BW234" i="3"/>
  <c r="DC234" i="3"/>
  <c r="AY234" i="3"/>
  <c r="CE234" i="3"/>
  <c r="BO234" i="3"/>
  <c r="CT234" i="3"/>
  <c r="BG234" i="3"/>
  <c r="CL234" i="3"/>
  <c r="DA230" i="3"/>
  <c r="AM230" i="3"/>
  <c r="AU230" i="3"/>
  <c r="BC230" i="3"/>
  <c r="BK230" i="3"/>
  <c r="BS230" i="3"/>
  <c r="CA230" i="3"/>
  <c r="CI230" i="3"/>
  <c r="CP230" i="3"/>
  <c r="CX230" i="3"/>
  <c r="DG230" i="3"/>
  <c r="AO230" i="3"/>
  <c r="AW230" i="3"/>
  <c r="BE230" i="3"/>
  <c r="BM230" i="3"/>
  <c r="BU230" i="3"/>
  <c r="CC230" i="3"/>
  <c r="CK230" i="3"/>
  <c r="CR230" i="3"/>
  <c r="CY230" i="3"/>
  <c r="AS230" i="3"/>
  <c r="BA230" i="3"/>
  <c r="BI230" i="3"/>
  <c r="BQ230" i="3"/>
  <c r="BY230" i="3"/>
  <c r="CG230" i="3"/>
  <c r="CN230" i="3"/>
  <c r="CV230" i="3"/>
  <c r="DE230" i="3"/>
  <c r="AY230" i="3"/>
  <c r="CE230" i="3"/>
  <c r="BG230" i="3"/>
  <c r="CL230" i="3"/>
  <c r="AQ230" i="3"/>
  <c r="BW230" i="3"/>
  <c r="DC230" i="3"/>
  <c r="BO230" i="3"/>
  <c r="CT230" i="3"/>
  <c r="DA226" i="3"/>
  <c r="AM226" i="3"/>
  <c r="AU226" i="3"/>
  <c r="BC226" i="3"/>
  <c r="BK226" i="3"/>
  <c r="BS226" i="3"/>
  <c r="CA226" i="3"/>
  <c r="CI226" i="3"/>
  <c r="CP226" i="3"/>
  <c r="CX226" i="3"/>
  <c r="DG226" i="3"/>
  <c r="AO226" i="3"/>
  <c r="AW226" i="3"/>
  <c r="BE226" i="3"/>
  <c r="BM226" i="3"/>
  <c r="BU226" i="3"/>
  <c r="CC226" i="3"/>
  <c r="CK226" i="3"/>
  <c r="CR226" i="3"/>
  <c r="CY226" i="3"/>
  <c r="AS226" i="3"/>
  <c r="BA226" i="3"/>
  <c r="BI226" i="3"/>
  <c r="BQ226" i="3"/>
  <c r="BY226" i="3"/>
  <c r="CG226" i="3"/>
  <c r="CN226" i="3"/>
  <c r="CV226" i="3"/>
  <c r="DE226" i="3"/>
  <c r="BG226" i="3"/>
  <c r="CL226" i="3"/>
  <c r="BO226" i="3"/>
  <c r="CT226" i="3"/>
  <c r="AY226" i="3"/>
  <c r="CE226" i="3"/>
  <c r="DC226" i="3"/>
  <c r="BW226" i="3"/>
  <c r="AQ226" i="3"/>
  <c r="DA224" i="3"/>
  <c r="AQ224" i="3"/>
  <c r="AY224" i="3"/>
  <c r="BG224" i="3"/>
  <c r="BO224" i="3"/>
  <c r="BW224" i="3"/>
  <c r="CE224" i="3"/>
  <c r="CL224" i="3"/>
  <c r="CT224" i="3"/>
  <c r="DC224" i="3"/>
  <c r="AS224" i="3"/>
  <c r="BA224" i="3"/>
  <c r="BI224" i="3"/>
  <c r="BQ224" i="3"/>
  <c r="BY224" i="3"/>
  <c r="CG224" i="3"/>
  <c r="CN224" i="3"/>
  <c r="CV224" i="3"/>
  <c r="DE224" i="3"/>
  <c r="AO224" i="3"/>
  <c r="AW224" i="3"/>
  <c r="BE224" i="3"/>
  <c r="BM224" i="3"/>
  <c r="BU224" i="3"/>
  <c r="CC224" i="3"/>
  <c r="CK224" i="3"/>
  <c r="CR224" i="3"/>
  <c r="CY224" i="3"/>
  <c r="AU224" i="3"/>
  <c r="CA224" i="3"/>
  <c r="DG224" i="3"/>
  <c r="BC224" i="3"/>
  <c r="CI224" i="3"/>
  <c r="AM224" i="3"/>
  <c r="BS224" i="3"/>
  <c r="CX224" i="3"/>
  <c r="CP224" i="3"/>
  <c r="BK224" i="3"/>
  <c r="DA218" i="3"/>
  <c r="AM218" i="3"/>
  <c r="AU218" i="3"/>
  <c r="BC218" i="3"/>
  <c r="BK218" i="3"/>
  <c r="BS218" i="3"/>
  <c r="CA218" i="3"/>
  <c r="CI218" i="3"/>
  <c r="CP218" i="3"/>
  <c r="CX218" i="3"/>
  <c r="DG218" i="3"/>
  <c r="AO218" i="3"/>
  <c r="AW218" i="3"/>
  <c r="BE218" i="3"/>
  <c r="BM218" i="3"/>
  <c r="BU218" i="3"/>
  <c r="CC218" i="3"/>
  <c r="CK218" i="3"/>
  <c r="CR218" i="3"/>
  <c r="CY218" i="3"/>
  <c r="AS218" i="3"/>
  <c r="BA218" i="3"/>
  <c r="BI218" i="3"/>
  <c r="BQ218" i="3"/>
  <c r="BY218" i="3"/>
  <c r="CG218" i="3"/>
  <c r="CN218" i="3"/>
  <c r="CV218" i="3"/>
  <c r="DE218" i="3"/>
  <c r="AQ218" i="3"/>
  <c r="BW218" i="3"/>
  <c r="DC218" i="3"/>
  <c r="AY218" i="3"/>
  <c r="CE218" i="3"/>
  <c r="BO218" i="3"/>
  <c r="CT218" i="3"/>
  <c r="BG218" i="3"/>
  <c r="CL218" i="3"/>
  <c r="DA212" i="3"/>
  <c r="AQ212" i="3"/>
  <c r="AY212" i="3"/>
  <c r="BG212" i="3"/>
  <c r="BO212" i="3"/>
  <c r="BW212" i="3"/>
  <c r="CE212" i="3"/>
  <c r="CL212" i="3"/>
  <c r="CT212" i="3"/>
  <c r="DC212" i="3"/>
  <c r="AS212" i="3"/>
  <c r="BA212" i="3"/>
  <c r="BI212" i="3"/>
  <c r="BQ212" i="3"/>
  <c r="BY212" i="3"/>
  <c r="CG212" i="3"/>
  <c r="CN212" i="3"/>
  <c r="CV212" i="3"/>
  <c r="DE212" i="3"/>
  <c r="AO212" i="3"/>
  <c r="AW212" i="3"/>
  <c r="BE212" i="3"/>
  <c r="BM212" i="3"/>
  <c r="BU212" i="3"/>
  <c r="CC212" i="3"/>
  <c r="CK212" i="3"/>
  <c r="CR212" i="3"/>
  <c r="CY212" i="3"/>
  <c r="BK212" i="3"/>
  <c r="CP212" i="3"/>
  <c r="AM212" i="3"/>
  <c r="BS212" i="3"/>
  <c r="CX212" i="3"/>
  <c r="BC212" i="3"/>
  <c r="CI212" i="3"/>
  <c r="AU212" i="3"/>
  <c r="DG212" i="3"/>
  <c r="CA212" i="3"/>
  <c r="DA203" i="3"/>
  <c r="AS203" i="3"/>
  <c r="BA203" i="3"/>
  <c r="BI203" i="3"/>
  <c r="BQ203" i="3"/>
  <c r="BY203" i="3"/>
  <c r="CG203" i="3"/>
  <c r="CN203" i="3"/>
  <c r="CV203" i="3"/>
  <c r="DE203" i="3"/>
  <c r="AM203" i="3"/>
  <c r="AU203" i="3"/>
  <c r="BC203" i="3"/>
  <c r="BK203" i="3"/>
  <c r="BS203" i="3"/>
  <c r="CA203" i="3"/>
  <c r="CI203" i="3"/>
  <c r="CP203" i="3"/>
  <c r="CX203" i="3"/>
  <c r="DG203" i="3"/>
  <c r="AQ203" i="3"/>
  <c r="AY203" i="3"/>
  <c r="BG203" i="3"/>
  <c r="BO203" i="3"/>
  <c r="BW203" i="3"/>
  <c r="CE203" i="3"/>
  <c r="CL203" i="3"/>
  <c r="CT203" i="3"/>
  <c r="DC203" i="3"/>
  <c r="BE203" i="3"/>
  <c r="CK203" i="3"/>
  <c r="BM203" i="3"/>
  <c r="CR203" i="3"/>
  <c r="AW203" i="3"/>
  <c r="CC203" i="3"/>
  <c r="AO203" i="3"/>
  <c r="CY203" i="3"/>
  <c r="BU203" i="3"/>
  <c r="DA197" i="3"/>
  <c r="AO197" i="3"/>
  <c r="AW197" i="3"/>
  <c r="BE197" i="3"/>
  <c r="BM197" i="3"/>
  <c r="BU197" i="3"/>
  <c r="CC197" i="3"/>
  <c r="CK197" i="3"/>
  <c r="CR197" i="3"/>
  <c r="CY197" i="3"/>
  <c r="AQ197" i="3"/>
  <c r="AY197" i="3"/>
  <c r="BG197" i="3"/>
  <c r="BO197" i="3"/>
  <c r="BW197" i="3"/>
  <c r="CE197" i="3"/>
  <c r="CL197" i="3"/>
  <c r="CT197" i="3"/>
  <c r="DC197" i="3"/>
  <c r="AM197" i="3"/>
  <c r="AU197" i="3"/>
  <c r="BC197" i="3"/>
  <c r="BK197" i="3"/>
  <c r="BS197" i="3"/>
  <c r="CA197" i="3"/>
  <c r="CI197" i="3"/>
  <c r="CP197" i="3"/>
  <c r="CX197" i="3"/>
  <c r="DG197" i="3"/>
  <c r="BA197" i="3"/>
  <c r="CG197" i="3"/>
  <c r="BI197" i="3"/>
  <c r="CN197" i="3"/>
  <c r="AS197" i="3"/>
  <c r="BY197" i="3"/>
  <c r="DE197" i="3"/>
  <c r="BQ197" i="3"/>
  <c r="CV197" i="3"/>
  <c r="DA191" i="3"/>
  <c r="AS191" i="3"/>
  <c r="BA191" i="3"/>
  <c r="BI191" i="3"/>
  <c r="BQ191" i="3"/>
  <c r="BY191" i="3"/>
  <c r="CG191" i="3"/>
  <c r="CN191" i="3"/>
  <c r="CV191" i="3"/>
  <c r="DE191" i="3"/>
  <c r="AM191" i="3"/>
  <c r="AU191" i="3"/>
  <c r="BC191" i="3"/>
  <c r="BK191" i="3"/>
  <c r="BS191" i="3"/>
  <c r="CA191" i="3"/>
  <c r="CI191" i="3"/>
  <c r="CP191" i="3"/>
  <c r="CX191" i="3"/>
  <c r="DG191" i="3"/>
  <c r="AQ191" i="3"/>
  <c r="AY191" i="3"/>
  <c r="BG191" i="3"/>
  <c r="BO191" i="3"/>
  <c r="BW191" i="3"/>
  <c r="CE191" i="3"/>
  <c r="CL191" i="3"/>
  <c r="CT191" i="3"/>
  <c r="DC191" i="3"/>
  <c r="AW191" i="3"/>
  <c r="CC191" i="3"/>
  <c r="BE191" i="3"/>
  <c r="CK191" i="3"/>
  <c r="AO191" i="3"/>
  <c r="BU191" i="3"/>
  <c r="CY191" i="3"/>
  <c r="CR191" i="3"/>
  <c r="BM191" i="3"/>
  <c r="DA189" i="3"/>
  <c r="AO189" i="3"/>
  <c r="AW189" i="3"/>
  <c r="BE189" i="3"/>
  <c r="BM189" i="3"/>
  <c r="BU189" i="3"/>
  <c r="CC189" i="3"/>
  <c r="CK189" i="3"/>
  <c r="CR189" i="3"/>
  <c r="CY189" i="3"/>
  <c r="AQ189" i="3"/>
  <c r="AY189" i="3"/>
  <c r="BG189" i="3"/>
  <c r="BO189" i="3"/>
  <c r="BW189" i="3"/>
  <c r="CE189" i="3"/>
  <c r="CL189" i="3"/>
  <c r="CT189" i="3"/>
  <c r="DC189" i="3"/>
  <c r="AM189" i="3"/>
  <c r="AU189" i="3"/>
  <c r="BC189" i="3"/>
  <c r="BK189" i="3"/>
  <c r="BS189" i="3"/>
  <c r="CA189" i="3"/>
  <c r="CI189" i="3"/>
  <c r="CP189" i="3"/>
  <c r="CX189" i="3"/>
  <c r="DG189" i="3"/>
  <c r="BQ189" i="3"/>
  <c r="CV189" i="3"/>
  <c r="AS189" i="3"/>
  <c r="BY189" i="3"/>
  <c r="DE189" i="3"/>
  <c r="BI189" i="3"/>
  <c r="CN189" i="3"/>
  <c r="BA189" i="3"/>
  <c r="CG189" i="3"/>
  <c r="DA183" i="3"/>
  <c r="AS183" i="3"/>
  <c r="BA183" i="3"/>
  <c r="BI183" i="3"/>
  <c r="BQ183" i="3"/>
  <c r="BY183" i="3"/>
  <c r="CG183" i="3"/>
  <c r="CN183" i="3"/>
  <c r="CV183" i="3"/>
  <c r="DE183" i="3"/>
  <c r="AM183" i="3"/>
  <c r="AU183" i="3"/>
  <c r="BC183" i="3"/>
  <c r="BK183" i="3"/>
  <c r="BS183" i="3"/>
  <c r="CA183" i="3"/>
  <c r="CI183" i="3"/>
  <c r="CP183" i="3"/>
  <c r="CX183" i="3"/>
  <c r="DG183" i="3"/>
  <c r="AQ183" i="3"/>
  <c r="AY183" i="3"/>
  <c r="BG183" i="3"/>
  <c r="BO183" i="3"/>
  <c r="BW183" i="3"/>
  <c r="CE183" i="3"/>
  <c r="CL183" i="3"/>
  <c r="CT183" i="3"/>
  <c r="DC183" i="3"/>
  <c r="BM183" i="3"/>
  <c r="CR183" i="3"/>
  <c r="AO183" i="3"/>
  <c r="BU183" i="3"/>
  <c r="CY183" i="3"/>
  <c r="BE183" i="3"/>
  <c r="CK183" i="3"/>
  <c r="CC183" i="3"/>
  <c r="AW183" i="3"/>
  <c r="DA181" i="3"/>
  <c r="AO181" i="3"/>
  <c r="AW181" i="3"/>
  <c r="BE181" i="3"/>
  <c r="BM181" i="3"/>
  <c r="BU181" i="3"/>
  <c r="CC181" i="3"/>
  <c r="CK181" i="3"/>
  <c r="CR181" i="3"/>
  <c r="CY181" i="3"/>
  <c r="AQ181" i="3"/>
  <c r="AY181" i="3"/>
  <c r="BG181" i="3"/>
  <c r="BO181" i="3"/>
  <c r="BW181" i="3"/>
  <c r="CE181" i="3"/>
  <c r="CL181" i="3"/>
  <c r="CT181" i="3"/>
  <c r="DC181" i="3"/>
  <c r="AM181" i="3"/>
  <c r="AU181" i="3"/>
  <c r="BC181" i="3"/>
  <c r="BK181" i="3"/>
  <c r="BS181" i="3"/>
  <c r="CA181" i="3"/>
  <c r="CI181" i="3"/>
  <c r="CP181" i="3"/>
  <c r="CX181" i="3"/>
  <c r="DG181" i="3"/>
  <c r="BA181" i="3"/>
  <c r="CG181" i="3"/>
  <c r="BI181" i="3"/>
  <c r="CN181" i="3"/>
  <c r="AS181" i="3"/>
  <c r="BY181" i="3"/>
  <c r="DE181" i="3"/>
  <c r="CV181" i="3"/>
  <c r="BQ181" i="3"/>
  <c r="DA14" i="3"/>
  <c r="AQ14" i="3"/>
  <c r="AY14" i="3"/>
  <c r="BG14" i="3"/>
  <c r="BO14" i="3"/>
  <c r="BW14" i="3"/>
  <c r="CE14" i="3"/>
  <c r="CL14" i="3"/>
  <c r="CT14" i="3"/>
  <c r="DC14" i="3"/>
  <c r="AU14" i="3"/>
  <c r="BE14" i="3"/>
  <c r="BQ14" i="3"/>
  <c r="CA14" i="3"/>
  <c r="CK14" i="3"/>
  <c r="CV14" i="3"/>
  <c r="DG14" i="3"/>
  <c r="AM14" i="3"/>
  <c r="AW14" i="3"/>
  <c r="BI14" i="3"/>
  <c r="BS14" i="3"/>
  <c r="CC14" i="3"/>
  <c r="CN14" i="3"/>
  <c r="CX14" i="3"/>
  <c r="BC14" i="3"/>
  <c r="BY14" i="3"/>
  <c r="CR14" i="3"/>
  <c r="AO14" i="3"/>
  <c r="BK14" i="3"/>
  <c r="CG14" i="3"/>
  <c r="CY14" i="3"/>
  <c r="AS14" i="3"/>
  <c r="CI14" i="3"/>
  <c r="BA14" i="3"/>
  <c r="CP14" i="3"/>
  <c r="BU14" i="3"/>
  <c r="DE14" i="3"/>
  <c r="BM14" i="3"/>
  <c r="DA10" i="3"/>
  <c r="AQ10" i="3"/>
  <c r="AY10" i="3"/>
  <c r="BG10" i="3"/>
  <c r="BO10" i="3"/>
  <c r="BW10" i="3"/>
  <c r="CE10" i="3"/>
  <c r="CL10" i="3"/>
  <c r="CT10" i="3"/>
  <c r="DC10" i="3"/>
  <c r="AS10" i="3"/>
  <c r="BC10" i="3"/>
  <c r="BM10" i="3"/>
  <c r="BY10" i="3"/>
  <c r="CI10" i="3"/>
  <c r="CR10" i="3"/>
  <c r="DE10" i="3"/>
  <c r="AU10" i="3"/>
  <c r="BE10" i="3"/>
  <c r="BQ10" i="3"/>
  <c r="CA10" i="3"/>
  <c r="CK10" i="3"/>
  <c r="CV10" i="3"/>
  <c r="DG10" i="3"/>
  <c r="BA10" i="3"/>
  <c r="BU10" i="3"/>
  <c r="CP10" i="3"/>
  <c r="AM10" i="3"/>
  <c r="BI10" i="3"/>
  <c r="CC10" i="3"/>
  <c r="CX10" i="3"/>
  <c r="AO10" i="3"/>
  <c r="CG10" i="3"/>
  <c r="AW10" i="3"/>
  <c r="CN10" i="3"/>
  <c r="BK10" i="3"/>
  <c r="BS10" i="3"/>
  <c r="CY10" i="3"/>
  <c r="DA6" i="3"/>
  <c r="AO6" i="3"/>
  <c r="AW6" i="3"/>
  <c r="BE6" i="3"/>
  <c r="BM6" i="3"/>
  <c r="BU6" i="3"/>
  <c r="CC6" i="3"/>
  <c r="CK6" i="3"/>
  <c r="CR6" i="3"/>
  <c r="CY6" i="3"/>
  <c r="AQ6" i="3"/>
  <c r="BA6" i="3"/>
  <c r="BK6" i="3"/>
  <c r="BW6" i="3"/>
  <c r="CG6" i="3"/>
  <c r="CP6" i="3"/>
  <c r="DC6" i="3"/>
  <c r="AM6" i="3"/>
  <c r="BC6" i="3"/>
  <c r="BQ6" i="3"/>
  <c r="CE6" i="3"/>
  <c r="CT6" i="3"/>
  <c r="DG6" i="3"/>
  <c r="AS6" i="3"/>
  <c r="BG6" i="3"/>
  <c r="BS6" i="3"/>
  <c r="CI6" i="3"/>
  <c r="CV6" i="3"/>
  <c r="AY6" i="3"/>
  <c r="CA6" i="3"/>
  <c r="DE6" i="3"/>
  <c r="BI6" i="3"/>
  <c r="CL6" i="3"/>
  <c r="BO6" i="3"/>
  <c r="BY6" i="3"/>
  <c r="CX6" i="3"/>
  <c r="AU6" i="3"/>
  <c r="CN6" i="3"/>
  <c r="DA107" i="3"/>
  <c r="AM107" i="3"/>
  <c r="AU107" i="3"/>
  <c r="BC107" i="3"/>
  <c r="BK107" i="3"/>
  <c r="BS107" i="3"/>
  <c r="CA107" i="3"/>
  <c r="CI107" i="3"/>
  <c r="CP107" i="3"/>
  <c r="CX107" i="3"/>
  <c r="DG107" i="3"/>
  <c r="AW107" i="3"/>
  <c r="BG107" i="3"/>
  <c r="BQ107" i="3"/>
  <c r="CC107" i="3"/>
  <c r="CL107" i="3"/>
  <c r="CV107" i="3"/>
  <c r="AO107" i="3"/>
  <c r="BA107" i="3"/>
  <c r="BO107" i="3"/>
  <c r="CE107" i="3"/>
  <c r="CR107" i="3"/>
  <c r="DE107" i="3"/>
  <c r="AQ107" i="3"/>
  <c r="BI107" i="3"/>
  <c r="BY107" i="3"/>
  <c r="CT107" i="3"/>
  <c r="AS107" i="3"/>
  <c r="BM107" i="3"/>
  <c r="CG107" i="3"/>
  <c r="CY107" i="3"/>
  <c r="BE107" i="3"/>
  <c r="BW107" i="3"/>
  <c r="CN107" i="3"/>
  <c r="AY107" i="3"/>
  <c r="BU107" i="3"/>
  <c r="DC107" i="3"/>
  <c r="CK107" i="3"/>
  <c r="DA104" i="3"/>
  <c r="AS104" i="3"/>
  <c r="BA104" i="3"/>
  <c r="BI104" i="3"/>
  <c r="BQ104" i="3"/>
  <c r="BY104" i="3"/>
  <c r="CG104" i="3"/>
  <c r="CN104" i="3"/>
  <c r="CV104" i="3"/>
  <c r="DE104" i="3"/>
  <c r="AM104" i="3"/>
  <c r="AW104" i="3"/>
  <c r="BG104" i="3"/>
  <c r="BS104" i="3"/>
  <c r="CC104" i="3"/>
  <c r="CL104" i="3"/>
  <c r="CX104" i="3"/>
  <c r="AO104" i="3"/>
  <c r="BC104" i="3"/>
  <c r="BO104" i="3"/>
  <c r="CE104" i="3"/>
  <c r="CR104" i="3"/>
  <c r="DG104" i="3"/>
  <c r="AQ104" i="3"/>
  <c r="BE104" i="3"/>
  <c r="BU104" i="3"/>
  <c r="CI104" i="3"/>
  <c r="CT104" i="3"/>
  <c r="AY104" i="3"/>
  <c r="BM104" i="3"/>
  <c r="CA104" i="3"/>
  <c r="CP104" i="3"/>
  <c r="DC104" i="3"/>
  <c r="CK104" i="3"/>
  <c r="AU104" i="3"/>
  <c r="CY104" i="3"/>
  <c r="BW104" i="3"/>
  <c r="BK104" i="3"/>
  <c r="DA102" i="3"/>
  <c r="AM102" i="3"/>
  <c r="AU102" i="3"/>
  <c r="BC102" i="3"/>
  <c r="BK102" i="3"/>
  <c r="BS102" i="3"/>
  <c r="CA102" i="3"/>
  <c r="CI102" i="3"/>
  <c r="CP102" i="3"/>
  <c r="CX102" i="3"/>
  <c r="AO102" i="3"/>
  <c r="AW102" i="3"/>
  <c r="BE102" i="3"/>
  <c r="BM102" i="3"/>
  <c r="BU102" i="3"/>
  <c r="CC102" i="3"/>
  <c r="CK102" i="3"/>
  <c r="CR102" i="3"/>
  <c r="CY102" i="3"/>
  <c r="AY102" i="3"/>
  <c r="BO102" i="3"/>
  <c r="CE102" i="3"/>
  <c r="CT102" i="3"/>
  <c r="DG102" i="3"/>
  <c r="BG102" i="3"/>
  <c r="BY102" i="3"/>
  <c r="CV102" i="3"/>
  <c r="AQ102" i="3"/>
  <c r="BI102" i="3"/>
  <c r="CG102" i="3"/>
  <c r="DC102" i="3"/>
  <c r="BA102" i="3"/>
  <c r="BW102" i="3"/>
  <c r="CN102" i="3"/>
  <c r="AS102" i="3"/>
  <c r="BQ102" i="3"/>
  <c r="DE102" i="3"/>
  <c r="CL102" i="3"/>
  <c r="DA100" i="3"/>
  <c r="AQ100" i="3"/>
  <c r="AY100" i="3"/>
  <c r="BG100" i="3"/>
  <c r="BO100" i="3"/>
  <c r="BW100" i="3"/>
  <c r="CE100" i="3"/>
  <c r="CL100" i="3"/>
  <c r="CT100" i="3"/>
  <c r="DC100" i="3"/>
  <c r="AS100" i="3"/>
  <c r="BA100" i="3"/>
  <c r="BI100" i="3"/>
  <c r="BQ100" i="3"/>
  <c r="BY100" i="3"/>
  <c r="CG100" i="3"/>
  <c r="CN100" i="3"/>
  <c r="CV100" i="3"/>
  <c r="DE100" i="3"/>
  <c r="AM100" i="3"/>
  <c r="BC100" i="3"/>
  <c r="BS100" i="3"/>
  <c r="CI100" i="3"/>
  <c r="CX100" i="3"/>
  <c r="BE100" i="3"/>
  <c r="CA100" i="3"/>
  <c r="CR100" i="3"/>
  <c r="AO100" i="3"/>
  <c r="BK100" i="3"/>
  <c r="CC100" i="3"/>
  <c r="CY100" i="3"/>
  <c r="AW100" i="3"/>
  <c r="BU100" i="3"/>
  <c r="CP100" i="3"/>
  <c r="DG100" i="3"/>
  <c r="AU100" i="3"/>
  <c r="CK100" i="3"/>
  <c r="BM100" i="3"/>
  <c r="DA98" i="3"/>
  <c r="AM98" i="3"/>
  <c r="AU98" i="3"/>
  <c r="BC98" i="3"/>
  <c r="BK98" i="3"/>
  <c r="BS98" i="3"/>
  <c r="CA98" i="3"/>
  <c r="CI98" i="3"/>
  <c r="CP98" i="3"/>
  <c r="CX98" i="3"/>
  <c r="DG98" i="3"/>
  <c r="AO98" i="3"/>
  <c r="AW98" i="3"/>
  <c r="BE98" i="3"/>
  <c r="BM98" i="3"/>
  <c r="BU98" i="3"/>
  <c r="CC98" i="3"/>
  <c r="CK98" i="3"/>
  <c r="CR98" i="3"/>
  <c r="CY98" i="3"/>
  <c r="AQ98" i="3"/>
  <c r="BG98" i="3"/>
  <c r="BW98" i="3"/>
  <c r="CL98" i="3"/>
  <c r="DC98" i="3"/>
  <c r="BA98" i="3"/>
  <c r="BY98" i="3"/>
  <c r="CT98" i="3"/>
  <c r="BI98" i="3"/>
  <c r="CE98" i="3"/>
  <c r="CV98" i="3"/>
  <c r="AY98" i="3"/>
  <c r="BQ98" i="3"/>
  <c r="CN98" i="3"/>
  <c r="CG98" i="3"/>
  <c r="DE98" i="3"/>
  <c r="BO98" i="3"/>
  <c r="AS98" i="3"/>
  <c r="DA96" i="3"/>
  <c r="AQ96" i="3"/>
  <c r="AY96" i="3"/>
  <c r="BG96" i="3"/>
  <c r="BO96" i="3"/>
  <c r="BW96" i="3"/>
  <c r="CE96" i="3"/>
  <c r="CL96" i="3"/>
  <c r="CT96" i="3"/>
  <c r="DC96" i="3"/>
  <c r="AS96" i="3"/>
  <c r="BA96" i="3"/>
  <c r="BI96" i="3"/>
  <c r="BQ96" i="3"/>
  <c r="BY96" i="3"/>
  <c r="CG96" i="3"/>
  <c r="CN96" i="3"/>
  <c r="CV96" i="3"/>
  <c r="DE96" i="3"/>
  <c r="AU96" i="3"/>
  <c r="BK96" i="3"/>
  <c r="CA96" i="3"/>
  <c r="CP96" i="3"/>
  <c r="DG96" i="3"/>
  <c r="AO96" i="3"/>
  <c r="BM96" i="3"/>
  <c r="CI96" i="3"/>
  <c r="CY96" i="3"/>
  <c r="BE96" i="3"/>
  <c r="CK96" i="3"/>
  <c r="AM96" i="3"/>
  <c r="BS96" i="3"/>
  <c r="CR96" i="3"/>
  <c r="BC96" i="3"/>
  <c r="CC96" i="3"/>
  <c r="AW96" i="3"/>
  <c r="BU96" i="3"/>
  <c r="CX96" i="3"/>
  <c r="DA94" i="3"/>
  <c r="AM94" i="3"/>
  <c r="AU94" i="3"/>
  <c r="BC94" i="3"/>
  <c r="BK94" i="3"/>
  <c r="BS94" i="3"/>
  <c r="CA94" i="3"/>
  <c r="CI94" i="3"/>
  <c r="CP94" i="3"/>
  <c r="CX94" i="3"/>
  <c r="DG94" i="3"/>
  <c r="AO94" i="3"/>
  <c r="AW94" i="3"/>
  <c r="BE94" i="3"/>
  <c r="BM94" i="3"/>
  <c r="BU94" i="3"/>
  <c r="CC94" i="3"/>
  <c r="CK94" i="3"/>
  <c r="CR94" i="3"/>
  <c r="CY94" i="3"/>
  <c r="AY94" i="3"/>
  <c r="BO94" i="3"/>
  <c r="CE94" i="3"/>
  <c r="CT94" i="3"/>
  <c r="AQ94" i="3"/>
  <c r="BI94" i="3"/>
  <c r="CG94" i="3"/>
  <c r="DC94" i="3"/>
  <c r="BQ94" i="3"/>
  <c r="CN94" i="3"/>
  <c r="AS94" i="3"/>
  <c r="BW94" i="3"/>
  <c r="CV94" i="3"/>
  <c r="BG94" i="3"/>
  <c r="CL94" i="3"/>
  <c r="BY94" i="3"/>
  <c r="DE94" i="3"/>
  <c r="BA94" i="3"/>
  <c r="DA92" i="3"/>
  <c r="AQ92" i="3"/>
  <c r="AY92" i="3"/>
  <c r="BG92" i="3"/>
  <c r="BO92" i="3"/>
  <c r="BW92" i="3"/>
  <c r="CE92" i="3"/>
  <c r="CL92" i="3"/>
  <c r="CT92" i="3"/>
  <c r="DC92" i="3"/>
  <c r="AS92" i="3"/>
  <c r="BA92" i="3"/>
  <c r="BI92" i="3"/>
  <c r="BQ92" i="3"/>
  <c r="BY92" i="3"/>
  <c r="CG92" i="3"/>
  <c r="CN92" i="3"/>
  <c r="CV92" i="3"/>
  <c r="DE92" i="3"/>
  <c r="AM92" i="3"/>
  <c r="BC92" i="3"/>
  <c r="BS92" i="3"/>
  <c r="CI92" i="3"/>
  <c r="CX92" i="3"/>
  <c r="AO92" i="3"/>
  <c r="BE92" i="3"/>
  <c r="BU92" i="3"/>
  <c r="CK92" i="3"/>
  <c r="CY92" i="3"/>
  <c r="BM92" i="3"/>
  <c r="CR92" i="3"/>
  <c r="BK92" i="3"/>
  <c r="DG92" i="3"/>
  <c r="CA92" i="3"/>
  <c r="AW92" i="3"/>
  <c r="CP92" i="3"/>
  <c r="CC92" i="3"/>
  <c r="AU92" i="3"/>
  <c r="DA90" i="3"/>
  <c r="AM90" i="3"/>
  <c r="AU90" i="3"/>
  <c r="BC90" i="3"/>
  <c r="BK90" i="3"/>
  <c r="BS90" i="3"/>
  <c r="CA90" i="3"/>
  <c r="CI90" i="3"/>
  <c r="CP90" i="3"/>
  <c r="CX90" i="3"/>
  <c r="DG90" i="3"/>
  <c r="AO90" i="3"/>
  <c r="AW90" i="3"/>
  <c r="BE90" i="3"/>
  <c r="BM90" i="3"/>
  <c r="BU90" i="3"/>
  <c r="CC90" i="3"/>
  <c r="CK90" i="3"/>
  <c r="CR90" i="3"/>
  <c r="CY90" i="3"/>
  <c r="AQ90" i="3"/>
  <c r="BG90" i="3"/>
  <c r="BW90" i="3"/>
  <c r="CL90" i="3"/>
  <c r="DC90" i="3"/>
  <c r="AS90" i="3"/>
  <c r="BI90" i="3"/>
  <c r="BY90" i="3"/>
  <c r="CN90" i="3"/>
  <c r="DE90" i="3"/>
  <c r="BA90" i="3"/>
  <c r="CG90" i="3"/>
  <c r="CE90" i="3"/>
  <c r="AY90" i="3"/>
  <c r="CT90" i="3"/>
  <c r="BQ90" i="3"/>
  <c r="BO90" i="3"/>
  <c r="CV90" i="3"/>
  <c r="DA88" i="3"/>
  <c r="AQ88" i="3"/>
  <c r="AY88" i="3"/>
  <c r="BG88" i="3"/>
  <c r="BO88" i="3"/>
  <c r="BW88" i="3"/>
  <c r="CE88" i="3"/>
  <c r="CL88" i="3"/>
  <c r="CT88" i="3"/>
  <c r="DC88" i="3"/>
  <c r="AO88" i="3"/>
  <c r="BA88" i="3"/>
  <c r="BK88" i="3"/>
  <c r="BU88" i="3"/>
  <c r="CG88" i="3"/>
  <c r="CP88" i="3"/>
  <c r="CY88" i="3"/>
  <c r="AS88" i="3"/>
  <c r="BC88" i="3"/>
  <c r="BM88" i="3"/>
  <c r="BY88" i="3"/>
  <c r="CI88" i="3"/>
  <c r="CR88" i="3"/>
  <c r="DE88" i="3"/>
  <c r="AU88" i="3"/>
  <c r="BQ88" i="3"/>
  <c r="CK88" i="3"/>
  <c r="DG88" i="3"/>
  <c r="AW88" i="3"/>
  <c r="BS88" i="3"/>
  <c r="CN88" i="3"/>
  <c r="BI88" i="3"/>
  <c r="CX88" i="3"/>
  <c r="AM88" i="3"/>
  <c r="CV88" i="3"/>
  <c r="BE88" i="3"/>
  <c r="CC88" i="3"/>
  <c r="CA88" i="3"/>
  <c r="DA86" i="3"/>
  <c r="AM86" i="3"/>
  <c r="AU86" i="3"/>
  <c r="BC86" i="3"/>
  <c r="BK86" i="3"/>
  <c r="BS86" i="3"/>
  <c r="CA86" i="3"/>
  <c r="CI86" i="3"/>
  <c r="CP86" i="3"/>
  <c r="CX86" i="3"/>
  <c r="DG86" i="3"/>
  <c r="AO86" i="3"/>
  <c r="AY86" i="3"/>
  <c r="BI86" i="3"/>
  <c r="BU86" i="3"/>
  <c r="CE86" i="3"/>
  <c r="CN86" i="3"/>
  <c r="CY86" i="3"/>
  <c r="AQ86" i="3"/>
  <c r="BA86" i="3"/>
  <c r="BM86" i="3"/>
  <c r="BW86" i="3"/>
  <c r="CG86" i="3"/>
  <c r="CR86" i="3"/>
  <c r="DC86" i="3"/>
  <c r="AS86" i="3"/>
  <c r="BO86" i="3"/>
  <c r="CK86" i="3"/>
  <c r="DE86" i="3"/>
  <c r="AW86" i="3"/>
  <c r="BQ86" i="3"/>
  <c r="CL86" i="3"/>
  <c r="CC86" i="3"/>
  <c r="BY86" i="3"/>
  <c r="CT86" i="3"/>
  <c r="BG86" i="3"/>
  <c r="CV86" i="3"/>
  <c r="BE86" i="3"/>
  <c r="DA84" i="3"/>
  <c r="AQ84" i="3"/>
  <c r="AY84" i="3"/>
  <c r="BG84" i="3"/>
  <c r="BO84" i="3"/>
  <c r="BW84" i="3"/>
  <c r="CE84" i="3"/>
  <c r="CL84" i="3"/>
  <c r="CT84" i="3"/>
  <c r="DC84" i="3"/>
  <c r="AM84" i="3"/>
  <c r="AW84" i="3"/>
  <c r="BI84" i="3"/>
  <c r="BS84" i="3"/>
  <c r="CC84" i="3"/>
  <c r="CN84" i="3"/>
  <c r="CX84" i="3"/>
  <c r="AO84" i="3"/>
  <c r="BA84" i="3"/>
  <c r="BK84" i="3"/>
  <c r="BU84" i="3"/>
  <c r="CG84" i="3"/>
  <c r="CP84" i="3"/>
  <c r="CY84" i="3"/>
  <c r="AS84" i="3"/>
  <c r="BM84" i="3"/>
  <c r="CI84" i="3"/>
  <c r="DE84" i="3"/>
  <c r="AU84" i="3"/>
  <c r="BQ84" i="3"/>
  <c r="CK84" i="3"/>
  <c r="DG84" i="3"/>
  <c r="BE84" i="3"/>
  <c r="CV84" i="3"/>
  <c r="BC84" i="3"/>
  <c r="BY84" i="3"/>
  <c r="CR84" i="3"/>
  <c r="CA84" i="3"/>
  <c r="DA82" i="3"/>
  <c r="AM82" i="3"/>
  <c r="AU82" i="3"/>
  <c r="BC82" i="3"/>
  <c r="BK82" i="3"/>
  <c r="BS82" i="3"/>
  <c r="CA82" i="3"/>
  <c r="CI82" i="3"/>
  <c r="CP82" i="3"/>
  <c r="CX82" i="3"/>
  <c r="DG82" i="3"/>
  <c r="AW82" i="3"/>
  <c r="BG82" i="3"/>
  <c r="BQ82" i="3"/>
  <c r="CC82" i="3"/>
  <c r="CL82" i="3"/>
  <c r="CV82" i="3"/>
  <c r="AO82" i="3"/>
  <c r="AY82" i="3"/>
  <c r="BI82" i="3"/>
  <c r="BU82" i="3"/>
  <c r="CE82" i="3"/>
  <c r="CN82" i="3"/>
  <c r="CY82" i="3"/>
  <c r="AQ82" i="3"/>
  <c r="BM82" i="3"/>
  <c r="CG82" i="3"/>
  <c r="DC82" i="3"/>
  <c r="AS82" i="3"/>
  <c r="BO82" i="3"/>
  <c r="CK82" i="3"/>
  <c r="DE82" i="3"/>
  <c r="BY82" i="3"/>
  <c r="CR82" i="3"/>
  <c r="BA82" i="3"/>
  <c r="CT82" i="3"/>
  <c r="BW82" i="3"/>
  <c r="BE82" i="3"/>
  <c r="DA80" i="3"/>
  <c r="AQ80" i="3"/>
  <c r="AY80" i="3"/>
  <c r="BG80" i="3"/>
  <c r="BO80" i="3"/>
  <c r="BW80" i="3"/>
  <c r="CE80" i="3"/>
  <c r="CL80" i="3"/>
  <c r="CT80" i="3"/>
  <c r="DC80" i="3"/>
  <c r="AU80" i="3"/>
  <c r="BE80" i="3"/>
  <c r="BQ80" i="3"/>
  <c r="CA80" i="3"/>
  <c r="CK80" i="3"/>
  <c r="CV80" i="3"/>
  <c r="DG80" i="3"/>
  <c r="AM80" i="3"/>
  <c r="AW80" i="3"/>
  <c r="BI80" i="3"/>
  <c r="BS80" i="3"/>
  <c r="CC80" i="3"/>
  <c r="CN80" i="3"/>
  <c r="CX80" i="3"/>
  <c r="AO80" i="3"/>
  <c r="BK80" i="3"/>
  <c r="CG80" i="3"/>
  <c r="CY80" i="3"/>
  <c r="AS80" i="3"/>
  <c r="BM80" i="3"/>
  <c r="CI80" i="3"/>
  <c r="DE80" i="3"/>
  <c r="BC80" i="3"/>
  <c r="CR80" i="3"/>
  <c r="BU80" i="3"/>
  <c r="BY80" i="3"/>
  <c r="BA80" i="3"/>
  <c r="CP80" i="3"/>
  <c r="DA78" i="3"/>
  <c r="AM78" i="3"/>
  <c r="AU78" i="3"/>
  <c r="BC78" i="3"/>
  <c r="BK78" i="3"/>
  <c r="BS78" i="3"/>
  <c r="CA78" i="3"/>
  <c r="CI78" i="3"/>
  <c r="CP78" i="3"/>
  <c r="CX78" i="3"/>
  <c r="DG78" i="3"/>
  <c r="AS78" i="3"/>
  <c r="BE78" i="3"/>
  <c r="BO78" i="3"/>
  <c r="BY78" i="3"/>
  <c r="CK78" i="3"/>
  <c r="CT78" i="3"/>
  <c r="DE78" i="3"/>
  <c r="AW78" i="3"/>
  <c r="BG78" i="3"/>
  <c r="BQ78" i="3"/>
  <c r="CC78" i="3"/>
  <c r="CL78" i="3"/>
  <c r="CV78" i="3"/>
  <c r="AO78" i="3"/>
  <c r="BI78" i="3"/>
  <c r="CE78" i="3"/>
  <c r="CY78" i="3"/>
  <c r="AQ78" i="3"/>
  <c r="BM78" i="3"/>
  <c r="CG78" i="3"/>
  <c r="DC78" i="3"/>
  <c r="BW78" i="3"/>
  <c r="AY78" i="3"/>
  <c r="CR78" i="3"/>
  <c r="BA78" i="3"/>
  <c r="CN78" i="3"/>
  <c r="BU78" i="3"/>
  <c r="DA76" i="3"/>
  <c r="AQ76" i="3"/>
  <c r="AY76" i="3"/>
  <c r="BG76" i="3"/>
  <c r="BO76" i="3"/>
  <c r="BW76" i="3"/>
  <c r="CE76" i="3"/>
  <c r="CL76" i="3"/>
  <c r="CT76" i="3"/>
  <c r="DC76" i="3"/>
  <c r="AS76" i="3"/>
  <c r="BC76" i="3"/>
  <c r="BM76" i="3"/>
  <c r="BY76" i="3"/>
  <c r="CI76" i="3"/>
  <c r="CR76" i="3"/>
  <c r="DE76" i="3"/>
  <c r="AU76" i="3"/>
  <c r="BE76" i="3"/>
  <c r="BQ76" i="3"/>
  <c r="CA76" i="3"/>
  <c r="CK76" i="3"/>
  <c r="CV76" i="3"/>
  <c r="DG76" i="3"/>
  <c r="AM76" i="3"/>
  <c r="BI76" i="3"/>
  <c r="CC76" i="3"/>
  <c r="CX76" i="3"/>
  <c r="AO76" i="3"/>
  <c r="BK76" i="3"/>
  <c r="CG76" i="3"/>
  <c r="CY76" i="3"/>
  <c r="BA76" i="3"/>
  <c r="CP76" i="3"/>
  <c r="BU76" i="3"/>
  <c r="CN76" i="3"/>
  <c r="BS76" i="3"/>
  <c r="AW76" i="3"/>
  <c r="AM74" i="3"/>
  <c r="AU74" i="3"/>
  <c r="BC74" i="3"/>
  <c r="BK74" i="3"/>
  <c r="BS74" i="3"/>
  <c r="CA74" i="3"/>
  <c r="CI74" i="3"/>
  <c r="CP74" i="3"/>
  <c r="CX74" i="3"/>
  <c r="DG74" i="3"/>
  <c r="AQ74" i="3"/>
  <c r="BA74" i="3"/>
  <c r="BM74" i="3"/>
  <c r="BW74" i="3"/>
  <c r="CG74" i="3"/>
  <c r="CR74" i="3"/>
  <c r="DC74" i="3"/>
  <c r="AS74" i="3"/>
  <c r="BE74" i="3"/>
  <c r="BO74" i="3"/>
  <c r="BY74" i="3"/>
  <c r="CK74" i="3"/>
  <c r="CT74" i="3"/>
  <c r="DE74" i="3"/>
  <c r="BG74" i="3"/>
  <c r="CC74" i="3"/>
  <c r="CV74" i="3"/>
  <c r="DA74" i="3"/>
  <c r="AO74" i="3"/>
  <c r="BI74" i="3"/>
  <c r="CE74" i="3"/>
  <c r="CY74" i="3"/>
  <c r="AW74" i="3"/>
  <c r="CL74" i="3"/>
  <c r="BU74" i="3"/>
  <c r="BQ74" i="3"/>
  <c r="CN74" i="3"/>
  <c r="AY74" i="3"/>
  <c r="DA72" i="3"/>
  <c r="AQ72" i="3"/>
  <c r="AY72" i="3"/>
  <c r="BG72" i="3"/>
  <c r="BO72" i="3"/>
  <c r="BW72" i="3"/>
  <c r="CE72" i="3"/>
  <c r="CL72" i="3"/>
  <c r="CT72" i="3"/>
  <c r="DC72" i="3"/>
  <c r="AO72" i="3"/>
  <c r="BA72" i="3"/>
  <c r="BK72" i="3"/>
  <c r="BU72" i="3"/>
  <c r="CG72" i="3"/>
  <c r="CP72" i="3"/>
  <c r="CY72" i="3"/>
  <c r="AS72" i="3"/>
  <c r="BC72" i="3"/>
  <c r="BM72" i="3"/>
  <c r="BY72" i="3"/>
  <c r="CI72" i="3"/>
  <c r="CR72" i="3"/>
  <c r="DE72" i="3"/>
  <c r="BE72" i="3"/>
  <c r="CA72" i="3"/>
  <c r="CV72" i="3"/>
  <c r="AM72" i="3"/>
  <c r="BI72" i="3"/>
  <c r="CC72" i="3"/>
  <c r="CX72" i="3"/>
  <c r="BQ72" i="3"/>
  <c r="DG72" i="3"/>
  <c r="AW72" i="3"/>
  <c r="CN72" i="3"/>
  <c r="AU72" i="3"/>
  <c r="BS72" i="3"/>
  <c r="CK72" i="3"/>
  <c r="DA70" i="3"/>
  <c r="AS70" i="3"/>
  <c r="BA70" i="3"/>
  <c r="BI70" i="3"/>
  <c r="BQ70" i="3"/>
  <c r="BY70" i="3"/>
  <c r="CG70" i="3"/>
  <c r="AM70" i="3"/>
  <c r="AU70" i="3"/>
  <c r="BC70" i="3"/>
  <c r="BK70" i="3"/>
  <c r="BS70" i="3"/>
  <c r="CA70" i="3"/>
  <c r="CI70" i="3"/>
  <c r="CP70" i="3"/>
  <c r="CX70" i="3"/>
  <c r="DG70" i="3"/>
  <c r="AW70" i="3"/>
  <c r="BM70" i="3"/>
  <c r="CC70" i="3"/>
  <c r="CN70" i="3"/>
  <c r="CY70" i="3"/>
  <c r="AY70" i="3"/>
  <c r="BO70" i="3"/>
  <c r="CE70" i="3"/>
  <c r="CR70" i="3"/>
  <c r="DC70" i="3"/>
  <c r="AO70" i="3"/>
  <c r="BU70" i="3"/>
  <c r="CT70" i="3"/>
  <c r="AQ70" i="3"/>
  <c r="BW70" i="3"/>
  <c r="CV70" i="3"/>
  <c r="CK70" i="3"/>
  <c r="BG70" i="3"/>
  <c r="DE70" i="3"/>
  <c r="CL70" i="3"/>
  <c r="BE70" i="3"/>
  <c r="DA68" i="3"/>
  <c r="AO68" i="3"/>
  <c r="AW68" i="3"/>
  <c r="BE68" i="3"/>
  <c r="BM68" i="3"/>
  <c r="BU68" i="3"/>
  <c r="CC68" i="3"/>
  <c r="CK68" i="3"/>
  <c r="CR68" i="3"/>
  <c r="CY68" i="3"/>
  <c r="AQ68" i="3"/>
  <c r="AY68" i="3"/>
  <c r="BG68" i="3"/>
  <c r="BO68" i="3"/>
  <c r="BW68" i="3"/>
  <c r="CE68" i="3"/>
  <c r="CL68" i="3"/>
  <c r="CT68" i="3"/>
  <c r="DC68" i="3"/>
  <c r="BA68" i="3"/>
  <c r="BQ68" i="3"/>
  <c r="CG68" i="3"/>
  <c r="CV68" i="3"/>
  <c r="AM68" i="3"/>
  <c r="BC68" i="3"/>
  <c r="BS68" i="3"/>
  <c r="CI68" i="3"/>
  <c r="CX68" i="3"/>
  <c r="BI68" i="3"/>
  <c r="CN68" i="3"/>
  <c r="BK68" i="3"/>
  <c r="CP68" i="3"/>
  <c r="AS68" i="3"/>
  <c r="DE68" i="3"/>
  <c r="CA68" i="3"/>
  <c r="AU68" i="3"/>
  <c r="DG68" i="3"/>
  <c r="BY68" i="3"/>
  <c r="DA66" i="3"/>
  <c r="AS66" i="3"/>
  <c r="BA66" i="3"/>
  <c r="BI66" i="3"/>
  <c r="BQ66" i="3"/>
  <c r="BY66" i="3"/>
  <c r="CG66" i="3"/>
  <c r="CN66" i="3"/>
  <c r="CV66" i="3"/>
  <c r="DE66" i="3"/>
  <c r="AM66" i="3"/>
  <c r="AU66" i="3"/>
  <c r="BC66" i="3"/>
  <c r="BK66" i="3"/>
  <c r="BS66" i="3"/>
  <c r="CA66" i="3"/>
  <c r="CI66" i="3"/>
  <c r="CP66" i="3"/>
  <c r="CX66" i="3"/>
  <c r="DG66" i="3"/>
  <c r="AO66" i="3"/>
  <c r="BE66" i="3"/>
  <c r="BU66" i="3"/>
  <c r="CK66" i="3"/>
  <c r="CY66" i="3"/>
  <c r="AQ66" i="3"/>
  <c r="BG66" i="3"/>
  <c r="BW66" i="3"/>
  <c r="CL66" i="3"/>
  <c r="DC66" i="3"/>
  <c r="AW66" i="3"/>
  <c r="CC66" i="3"/>
  <c r="AY66" i="3"/>
  <c r="CE66" i="3"/>
  <c r="BM66" i="3"/>
  <c r="CT66" i="3"/>
  <c r="BO66" i="3"/>
  <c r="CR66" i="3"/>
  <c r="DA64" i="3"/>
  <c r="AO64" i="3"/>
  <c r="AW64" i="3"/>
  <c r="BE64" i="3"/>
  <c r="BM64" i="3"/>
  <c r="BU64" i="3"/>
  <c r="CC64" i="3"/>
  <c r="CK64" i="3"/>
  <c r="CR64" i="3"/>
  <c r="CY64" i="3"/>
  <c r="AQ64" i="3"/>
  <c r="AY64" i="3"/>
  <c r="BG64" i="3"/>
  <c r="BO64" i="3"/>
  <c r="BW64" i="3"/>
  <c r="CE64" i="3"/>
  <c r="CL64" i="3"/>
  <c r="CT64" i="3"/>
  <c r="DC64" i="3"/>
  <c r="AS64" i="3"/>
  <c r="BI64" i="3"/>
  <c r="BY64" i="3"/>
  <c r="CN64" i="3"/>
  <c r="DE64" i="3"/>
  <c r="AU64" i="3"/>
  <c r="BK64" i="3"/>
  <c r="CA64" i="3"/>
  <c r="CP64" i="3"/>
  <c r="DG64" i="3"/>
  <c r="BQ64" i="3"/>
  <c r="CV64" i="3"/>
  <c r="AM64" i="3"/>
  <c r="BS64" i="3"/>
  <c r="CX64" i="3"/>
  <c r="CG64" i="3"/>
  <c r="BC64" i="3"/>
  <c r="BA64" i="3"/>
  <c r="CI64" i="3"/>
  <c r="DA62" i="3"/>
  <c r="AS62" i="3"/>
  <c r="BA62" i="3"/>
  <c r="BI62" i="3"/>
  <c r="BQ62" i="3"/>
  <c r="BY62" i="3"/>
  <c r="CG62" i="3"/>
  <c r="CN62" i="3"/>
  <c r="CV62" i="3"/>
  <c r="DE62" i="3"/>
  <c r="AM62" i="3"/>
  <c r="AU62" i="3"/>
  <c r="BC62" i="3"/>
  <c r="BK62" i="3"/>
  <c r="BS62" i="3"/>
  <c r="CA62" i="3"/>
  <c r="CI62" i="3"/>
  <c r="CP62" i="3"/>
  <c r="CX62" i="3"/>
  <c r="DG62" i="3"/>
  <c r="AW62" i="3"/>
  <c r="BM62" i="3"/>
  <c r="CC62" i="3"/>
  <c r="CR62" i="3"/>
  <c r="AY62" i="3"/>
  <c r="BO62" i="3"/>
  <c r="CE62" i="3"/>
  <c r="CT62" i="3"/>
  <c r="BE62" i="3"/>
  <c r="CK62" i="3"/>
  <c r="BG62" i="3"/>
  <c r="CL62" i="3"/>
  <c r="AO62" i="3"/>
  <c r="CY62" i="3"/>
  <c r="BW62" i="3"/>
  <c r="BU62" i="3"/>
  <c r="DC62" i="3"/>
  <c r="AQ62" i="3"/>
  <c r="DA60" i="3"/>
  <c r="AO60" i="3"/>
  <c r="AW60" i="3"/>
  <c r="BE60" i="3"/>
  <c r="BM60" i="3"/>
  <c r="BU60" i="3"/>
  <c r="CC60" i="3"/>
  <c r="CK60" i="3"/>
  <c r="CR60" i="3"/>
  <c r="CY60" i="3"/>
  <c r="AQ60" i="3"/>
  <c r="AY60" i="3"/>
  <c r="BG60" i="3"/>
  <c r="BO60" i="3"/>
  <c r="BW60" i="3"/>
  <c r="CE60" i="3"/>
  <c r="CL60" i="3"/>
  <c r="CT60" i="3"/>
  <c r="DC60" i="3"/>
  <c r="BA60" i="3"/>
  <c r="BQ60" i="3"/>
  <c r="CG60" i="3"/>
  <c r="CV60" i="3"/>
  <c r="AM60" i="3"/>
  <c r="BC60" i="3"/>
  <c r="BS60" i="3"/>
  <c r="CI60" i="3"/>
  <c r="CX60" i="3"/>
  <c r="AS60" i="3"/>
  <c r="BY60" i="3"/>
  <c r="DE60" i="3"/>
  <c r="AU60" i="3"/>
  <c r="CA60" i="3"/>
  <c r="DG60" i="3"/>
  <c r="BI60" i="3"/>
  <c r="CP60" i="3"/>
  <c r="CN60" i="3"/>
  <c r="BK60" i="3"/>
  <c r="DA58" i="3"/>
  <c r="AS58" i="3"/>
  <c r="BA58" i="3"/>
  <c r="BI58" i="3"/>
  <c r="BQ58" i="3"/>
  <c r="BY58" i="3"/>
  <c r="CG58" i="3"/>
  <c r="CN58" i="3"/>
  <c r="CV58" i="3"/>
  <c r="DE58" i="3"/>
  <c r="AM58" i="3"/>
  <c r="AU58" i="3"/>
  <c r="BC58" i="3"/>
  <c r="BK58" i="3"/>
  <c r="BS58" i="3"/>
  <c r="CA58" i="3"/>
  <c r="CI58" i="3"/>
  <c r="CP58" i="3"/>
  <c r="CX58" i="3"/>
  <c r="DG58" i="3"/>
  <c r="AO58" i="3"/>
  <c r="BE58" i="3"/>
  <c r="BU58" i="3"/>
  <c r="CK58" i="3"/>
  <c r="CY58" i="3"/>
  <c r="AQ58" i="3"/>
  <c r="BG58" i="3"/>
  <c r="BW58" i="3"/>
  <c r="CL58" i="3"/>
  <c r="DC58" i="3"/>
  <c r="BM58" i="3"/>
  <c r="CR58" i="3"/>
  <c r="BO58" i="3"/>
  <c r="CT58" i="3"/>
  <c r="CC58" i="3"/>
  <c r="AY58" i="3"/>
  <c r="CE58" i="3"/>
  <c r="AW58" i="3"/>
  <c r="DA56" i="3"/>
  <c r="AO56" i="3"/>
  <c r="AW56" i="3"/>
  <c r="BE56" i="3"/>
  <c r="BM56" i="3"/>
  <c r="BU56" i="3"/>
  <c r="CC56" i="3"/>
  <c r="CK56" i="3"/>
  <c r="CR56" i="3"/>
  <c r="CY56" i="3"/>
  <c r="AQ56" i="3"/>
  <c r="AY56" i="3"/>
  <c r="BG56" i="3"/>
  <c r="BO56" i="3"/>
  <c r="BW56" i="3"/>
  <c r="CE56" i="3"/>
  <c r="CL56" i="3"/>
  <c r="CT56" i="3"/>
  <c r="DC56" i="3"/>
  <c r="AS56" i="3"/>
  <c r="BI56" i="3"/>
  <c r="BY56" i="3"/>
  <c r="CN56" i="3"/>
  <c r="DE56" i="3"/>
  <c r="AU56" i="3"/>
  <c r="BK56" i="3"/>
  <c r="CA56" i="3"/>
  <c r="CP56" i="3"/>
  <c r="DG56" i="3"/>
  <c r="BA56" i="3"/>
  <c r="CG56" i="3"/>
  <c r="BC56" i="3"/>
  <c r="CI56" i="3"/>
  <c r="CV56" i="3"/>
  <c r="BS56" i="3"/>
  <c r="AM56" i="3"/>
  <c r="CX56" i="3"/>
  <c r="BQ56" i="3"/>
  <c r="DA52" i="3"/>
  <c r="AO52" i="3"/>
  <c r="AW52" i="3"/>
  <c r="BE52" i="3"/>
  <c r="BM52" i="3"/>
  <c r="BU52" i="3"/>
  <c r="CC52" i="3"/>
  <c r="CK52" i="3"/>
  <c r="CR52" i="3"/>
  <c r="CY52" i="3"/>
  <c r="AQ52" i="3"/>
  <c r="AY52" i="3"/>
  <c r="BG52" i="3"/>
  <c r="BO52" i="3"/>
  <c r="BW52" i="3"/>
  <c r="CE52" i="3"/>
  <c r="CL52" i="3"/>
  <c r="CT52" i="3"/>
  <c r="DC52" i="3"/>
  <c r="AM52" i="3"/>
  <c r="BC52" i="3"/>
  <c r="BS52" i="3"/>
  <c r="CI52" i="3"/>
  <c r="CX52" i="3"/>
  <c r="AS52" i="3"/>
  <c r="BI52" i="3"/>
  <c r="BY52" i="3"/>
  <c r="CN52" i="3"/>
  <c r="DE52" i="3"/>
  <c r="BA52" i="3"/>
  <c r="CG52" i="3"/>
  <c r="BK52" i="3"/>
  <c r="CP52" i="3"/>
  <c r="CA52" i="3"/>
  <c r="BQ52" i="3"/>
  <c r="DG52" i="3"/>
  <c r="CV52" i="3"/>
  <c r="AU52" i="3"/>
  <c r="DA50" i="3"/>
  <c r="AS50" i="3"/>
  <c r="BA50" i="3"/>
  <c r="BI50" i="3"/>
  <c r="BQ50" i="3"/>
  <c r="BY50" i="3"/>
  <c r="CG50" i="3"/>
  <c r="CN50" i="3"/>
  <c r="CV50" i="3"/>
  <c r="DE50" i="3"/>
  <c r="AM50" i="3"/>
  <c r="AU50" i="3"/>
  <c r="BC50" i="3"/>
  <c r="BK50" i="3"/>
  <c r="BS50" i="3"/>
  <c r="CA50" i="3"/>
  <c r="CI50" i="3"/>
  <c r="CP50" i="3"/>
  <c r="CX50" i="3"/>
  <c r="DG50" i="3"/>
  <c r="AQ50" i="3"/>
  <c r="BG50" i="3"/>
  <c r="BW50" i="3"/>
  <c r="CL50" i="3"/>
  <c r="DC50" i="3"/>
  <c r="AW50" i="3"/>
  <c r="BM50" i="3"/>
  <c r="CC50" i="3"/>
  <c r="CR50" i="3"/>
  <c r="BO50" i="3"/>
  <c r="AO50" i="3"/>
  <c r="BU50" i="3"/>
  <c r="CY50" i="3"/>
  <c r="AY50" i="3"/>
  <c r="CE50" i="3"/>
  <c r="CT50" i="3"/>
  <c r="CK50" i="3"/>
  <c r="BE50" i="3"/>
  <c r="DA48" i="3"/>
  <c r="AQ48" i="3"/>
  <c r="AY48" i="3"/>
  <c r="BG48" i="3"/>
  <c r="BO48" i="3"/>
  <c r="BW48" i="3"/>
  <c r="CE48" i="3"/>
  <c r="AU48" i="3"/>
  <c r="BE48" i="3"/>
  <c r="BQ48" i="3"/>
  <c r="CA48" i="3"/>
  <c r="CK48" i="3"/>
  <c r="CR48" i="3"/>
  <c r="CY48" i="3"/>
  <c r="AM48" i="3"/>
  <c r="AW48" i="3"/>
  <c r="BI48" i="3"/>
  <c r="BS48" i="3"/>
  <c r="CC48" i="3"/>
  <c r="CL48" i="3"/>
  <c r="CT48" i="3"/>
  <c r="DC48" i="3"/>
  <c r="BC48" i="3"/>
  <c r="BY48" i="3"/>
  <c r="CP48" i="3"/>
  <c r="DG48" i="3"/>
  <c r="AO48" i="3"/>
  <c r="BK48" i="3"/>
  <c r="CG48" i="3"/>
  <c r="CV48" i="3"/>
  <c r="AS48" i="3"/>
  <c r="CI48" i="3"/>
  <c r="BA48" i="3"/>
  <c r="CN48" i="3"/>
  <c r="BM48" i="3"/>
  <c r="CX48" i="3"/>
  <c r="DE48" i="3"/>
  <c r="BU48" i="3"/>
  <c r="DA46" i="3"/>
  <c r="AM46" i="3"/>
  <c r="AU46" i="3"/>
  <c r="BC46" i="3"/>
  <c r="BK46" i="3"/>
  <c r="BS46" i="3"/>
  <c r="CA46" i="3"/>
  <c r="CI46" i="3"/>
  <c r="CP46" i="3"/>
  <c r="CX46" i="3"/>
  <c r="DG46" i="3"/>
  <c r="AS46" i="3"/>
  <c r="BE46" i="3"/>
  <c r="BO46" i="3"/>
  <c r="BY46" i="3"/>
  <c r="CK46" i="3"/>
  <c r="CT46" i="3"/>
  <c r="DE46" i="3"/>
  <c r="AW46" i="3"/>
  <c r="BG46" i="3"/>
  <c r="BQ46" i="3"/>
  <c r="CC46" i="3"/>
  <c r="CL46" i="3"/>
  <c r="CV46" i="3"/>
  <c r="BA46" i="3"/>
  <c r="BW46" i="3"/>
  <c r="CR46" i="3"/>
  <c r="AO46" i="3"/>
  <c r="BI46" i="3"/>
  <c r="CE46" i="3"/>
  <c r="CY46" i="3"/>
  <c r="BM46" i="3"/>
  <c r="DC46" i="3"/>
  <c r="BU46" i="3"/>
  <c r="AQ46" i="3"/>
  <c r="CG46" i="3"/>
  <c r="CN46" i="3"/>
  <c r="AY46" i="3"/>
  <c r="DA44" i="3"/>
  <c r="AQ44" i="3"/>
  <c r="AY44" i="3"/>
  <c r="AM44" i="3"/>
  <c r="AW44" i="3"/>
  <c r="BG44" i="3"/>
  <c r="BO44" i="3"/>
  <c r="BW44" i="3"/>
  <c r="CE44" i="3"/>
  <c r="CL44" i="3"/>
  <c r="CT44" i="3"/>
  <c r="DC44" i="3"/>
  <c r="AO44" i="3"/>
  <c r="BC44" i="3"/>
  <c r="BM44" i="3"/>
  <c r="BY44" i="3"/>
  <c r="CI44" i="3"/>
  <c r="CR44" i="3"/>
  <c r="DE44" i="3"/>
  <c r="AS44" i="3"/>
  <c r="BE44" i="3"/>
  <c r="BQ44" i="3"/>
  <c r="CA44" i="3"/>
  <c r="CK44" i="3"/>
  <c r="CV44" i="3"/>
  <c r="DG44" i="3"/>
  <c r="BA44" i="3"/>
  <c r="BU44" i="3"/>
  <c r="CP44" i="3"/>
  <c r="BI44" i="3"/>
  <c r="CC44" i="3"/>
  <c r="CX44" i="3"/>
  <c r="CG44" i="3"/>
  <c r="AU44" i="3"/>
  <c r="CN44" i="3"/>
  <c r="BK44" i="3"/>
  <c r="CY44" i="3"/>
  <c r="BS44" i="3"/>
  <c r="DA42" i="3"/>
  <c r="AM42" i="3"/>
  <c r="AU42" i="3"/>
  <c r="BC42" i="3"/>
  <c r="BK42" i="3"/>
  <c r="BS42" i="3"/>
  <c r="CA42" i="3"/>
  <c r="CI42" i="3"/>
  <c r="CP42" i="3"/>
  <c r="CX42" i="3"/>
  <c r="DG42" i="3"/>
  <c r="AW42" i="3"/>
  <c r="BG42" i="3"/>
  <c r="BQ42" i="3"/>
  <c r="CC42" i="3"/>
  <c r="CL42" i="3"/>
  <c r="CV42" i="3"/>
  <c r="AS42" i="3"/>
  <c r="BI42" i="3"/>
  <c r="BW42" i="3"/>
  <c r="CK42" i="3"/>
  <c r="CY42" i="3"/>
  <c r="AY42" i="3"/>
  <c r="BM42" i="3"/>
  <c r="BY42" i="3"/>
  <c r="CN42" i="3"/>
  <c r="DC42" i="3"/>
  <c r="BE42" i="3"/>
  <c r="CG42" i="3"/>
  <c r="AO42" i="3"/>
  <c r="BO42" i="3"/>
  <c r="CR42" i="3"/>
  <c r="BU42" i="3"/>
  <c r="CE42" i="3"/>
  <c r="AQ42" i="3"/>
  <c r="CT42" i="3"/>
  <c r="BA42" i="3"/>
  <c r="DE42" i="3"/>
  <c r="DA40" i="3"/>
  <c r="AQ40" i="3"/>
  <c r="AY40" i="3"/>
  <c r="BG40" i="3"/>
  <c r="BO40" i="3"/>
  <c r="BW40" i="3"/>
  <c r="CE40" i="3"/>
  <c r="CL40" i="3"/>
  <c r="CT40" i="3"/>
  <c r="DC40" i="3"/>
  <c r="AU40" i="3"/>
  <c r="BE40" i="3"/>
  <c r="BQ40" i="3"/>
  <c r="CA40" i="3"/>
  <c r="CK40" i="3"/>
  <c r="CV40" i="3"/>
  <c r="DG40" i="3"/>
  <c r="AM40" i="3"/>
  <c r="BA40" i="3"/>
  <c r="BM40" i="3"/>
  <c r="CC40" i="3"/>
  <c r="CP40" i="3"/>
  <c r="DE40" i="3"/>
  <c r="AO40" i="3"/>
  <c r="BC40" i="3"/>
  <c r="BS40" i="3"/>
  <c r="CG40" i="3"/>
  <c r="CR40" i="3"/>
  <c r="BK40" i="3"/>
  <c r="CN40" i="3"/>
  <c r="AS40" i="3"/>
  <c r="BU40" i="3"/>
  <c r="CX40" i="3"/>
  <c r="AW40" i="3"/>
  <c r="CY40" i="3"/>
  <c r="BI40" i="3"/>
  <c r="BY40" i="3"/>
  <c r="CI40" i="3"/>
  <c r="DA38" i="3"/>
  <c r="AM38" i="3"/>
  <c r="AU38" i="3"/>
  <c r="BC38" i="3"/>
  <c r="BK38" i="3"/>
  <c r="BS38" i="3"/>
  <c r="CA38" i="3"/>
  <c r="CI38" i="3"/>
  <c r="CP38" i="3"/>
  <c r="CX38" i="3"/>
  <c r="DG38" i="3"/>
  <c r="AS38" i="3"/>
  <c r="BE38" i="3"/>
  <c r="BO38" i="3"/>
  <c r="BY38" i="3"/>
  <c r="CK38" i="3"/>
  <c r="CT38" i="3"/>
  <c r="DE38" i="3"/>
  <c r="AQ38" i="3"/>
  <c r="BG38" i="3"/>
  <c r="BU38" i="3"/>
  <c r="CG38" i="3"/>
  <c r="CV38" i="3"/>
  <c r="AW38" i="3"/>
  <c r="BI38" i="3"/>
  <c r="BW38" i="3"/>
  <c r="CL38" i="3"/>
  <c r="CY38" i="3"/>
  <c r="AO38" i="3"/>
  <c r="BQ38" i="3"/>
  <c r="CR38" i="3"/>
  <c r="AY38" i="3"/>
  <c r="CC38" i="3"/>
  <c r="DC38" i="3"/>
  <c r="CE38" i="3"/>
  <c r="CN38" i="3"/>
  <c r="BA38" i="3"/>
  <c r="BM38" i="3"/>
  <c r="DA36" i="3"/>
  <c r="AQ36" i="3"/>
  <c r="AY36" i="3"/>
  <c r="BG36" i="3"/>
  <c r="BO36" i="3"/>
  <c r="BW36" i="3"/>
  <c r="CE36" i="3"/>
  <c r="CL36" i="3"/>
  <c r="CT36" i="3"/>
  <c r="DC36" i="3"/>
  <c r="AO36" i="3"/>
  <c r="BA36" i="3"/>
  <c r="BK36" i="3"/>
  <c r="BU36" i="3"/>
  <c r="CG36" i="3"/>
  <c r="CP36" i="3"/>
  <c r="AS36" i="3"/>
  <c r="BC36" i="3"/>
  <c r="BM36" i="3"/>
  <c r="BY36" i="3"/>
  <c r="CI36" i="3"/>
  <c r="CR36" i="3"/>
  <c r="DE36" i="3"/>
  <c r="AU36" i="3"/>
  <c r="BQ36" i="3"/>
  <c r="CK36" i="3"/>
  <c r="CY36" i="3"/>
  <c r="AW36" i="3"/>
  <c r="BS36" i="3"/>
  <c r="CN36" i="3"/>
  <c r="DG36" i="3"/>
  <c r="BI36" i="3"/>
  <c r="CX36" i="3"/>
  <c r="CA36" i="3"/>
  <c r="AM36" i="3"/>
  <c r="BE36" i="3"/>
  <c r="CC36" i="3"/>
  <c r="CV36" i="3"/>
  <c r="DA34" i="3"/>
  <c r="AM34" i="3"/>
  <c r="AU34" i="3"/>
  <c r="BC34" i="3"/>
  <c r="BK34" i="3"/>
  <c r="BS34" i="3"/>
  <c r="CA34" i="3"/>
  <c r="CI34" i="3"/>
  <c r="CP34" i="3"/>
  <c r="CX34" i="3"/>
  <c r="DG34" i="3"/>
  <c r="AO34" i="3"/>
  <c r="AY34" i="3"/>
  <c r="BI34" i="3"/>
  <c r="BU34" i="3"/>
  <c r="CE34" i="3"/>
  <c r="CN34" i="3"/>
  <c r="CY34" i="3"/>
  <c r="AQ34" i="3"/>
  <c r="BA34" i="3"/>
  <c r="BM34" i="3"/>
  <c r="BW34" i="3"/>
  <c r="CG34" i="3"/>
  <c r="CR34" i="3"/>
  <c r="DC34" i="3"/>
  <c r="AS34" i="3"/>
  <c r="BO34" i="3"/>
  <c r="CK34" i="3"/>
  <c r="DE34" i="3"/>
  <c r="AW34" i="3"/>
  <c r="BQ34" i="3"/>
  <c r="CL34" i="3"/>
  <c r="CC34" i="3"/>
  <c r="BE34" i="3"/>
  <c r="CT34" i="3"/>
  <c r="CV34" i="3"/>
  <c r="BG34" i="3"/>
  <c r="BY34" i="3"/>
  <c r="AQ32" i="3"/>
  <c r="AY32" i="3"/>
  <c r="BG32" i="3"/>
  <c r="BO32" i="3"/>
  <c r="BW32" i="3"/>
  <c r="CE32" i="3"/>
  <c r="CL32" i="3"/>
  <c r="CT32" i="3"/>
  <c r="DC32" i="3"/>
  <c r="AM32" i="3"/>
  <c r="AW32" i="3"/>
  <c r="BI32" i="3"/>
  <c r="BS32" i="3"/>
  <c r="CC32" i="3"/>
  <c r="CN32" i="3"/>
  <c r="CX32" i="3"/>
  <c r="DA32" i="3"/>
  <c r="AO32" i="3"/>
  <c r="BA32" i="3"/>
  <c r="BK32" i="3"/>
  <c r="BU32" i="3"/>
  <c r="CG32" i="3"/>
  <c r="CP32" i="3"/>
  <c r="CY32" i="3"/>
  <c r="AS32" i="3"/>
  <c r="BM32" i="3"/>
  <c r="CI32" i="3"/>
  <c r="DE32" i="3"/>
  <c r="AU32" i="3"/>
  <c r="BQ32" i="3"/>
  <c r="CK32" i="3"/>
  <c r="DG32" i="3"/>
  <c r="BE32" i="3"/>
  <c r="CV32" i="3"/>
  <c r="BY32" i="3"/>
  <c r="CA32" i="3"/>
  <c r="CR32" i="3"/>
  <c r="BC32" i="3"/>
  <c r="DA30" i="3"/>
  <c r="AM30" i="3"/>
  <c r="AU30" i="3"/>
  <c r="BC30" i="3"/>
  <c r="BK30" i="3"/>
  <c r="BS30" i="3"/>
  <c r="CA30" i="3"/>
  <c r="CI30" i="3"/>
  <c r="CP30" i="3"/>
  <c r="CX30" i="3"/>
  <c r="DG30" i="3"/>
  <c r="AW30" i="3"/>
  <c r="BG30" i="3"/>
  <c r="BQ30" i="3"/>
  <c r="CC30" i="3"/>
  <c r="CL30" i="3"/>
  <c r="CV30" i="3"/>
  <c r="AO30" i="3"/>
  <c r="AY30" i="3"/>
  <c r="BI30" i="3"/>
  <c r="BU30" i="3"/>
  <c r="CE30" i="3"/>
  <c r="CN30" i="3"/>
  <c r="CY30" i="3"/>
  <c r="AQ30" i="3"/>
  <c r="BM30" i="3"/>
  <c r="CG30" i="3"/>
  <c r="DC30" i="3"/>
  <c r="AS30" i="3"/>
  <c r="BO30" i="3"/>
  <c r="CK30" i="3"/>
  <c r="DE30" i="3"/>
  <c r="BY30" i="3"/>
  <c r="BA30" i="3"/>
  <c r="CR30" i="3"/>
  <c r="BE30" i="3"/>
  <c r="BW30" i="3"/>
  <c r="CT30" i="3"/>
  <c r="DA28" i="3"/>
  <c r="AQ28" i="3"/>
  <c r="AY28" i="3"/>
  <c r="BG28" i="3"/>
  <c r="BO28" i="3"/>
  <c r="BW28" i="3"/>
  <c r="CE28" i="3"/>
  <c r="CL28" i="3"/>
  <c r="CT28" i="3"/>
  <c r="DC28" i="3"/>
  <c r="AU28" i="3"/>
  <c r="BE28" i="3"/>
  <c r="BQ28" i="3"/>
  <c r="CA28" i="3"/>
  <c r="CK28" i="3"/>
  <c r="CV28" i="3"/>
  <c r="DG28" i="3"/>
  <c r="AM28" i="3"/>
  <c r="AW28" i="3"/>
  <c r="BI28" i="3"/>
  <c r="BS28" i="3"/>
  <c r="CC28" i="3"/>
  <c r="CN28" i="3"/>
  <c r="CX28" i="3"/>
  <c r="AO28" i="3"/>
  <c r="BK28" i="3"/>
  <c r="CG28" i="3"/>
  <c r="CY28" i="3"/>
  <c r="AS28" i="3"/>
  <c r="BM28" i="3"/>
  <c r="CI28" i="3"/>
  <c r="DE28" i="3"/>
  <c r="BC28" i="3"/>
  <c r="CR28" i="3"/>
  <c r="BU28" i="3"/>
  <c r="BA28" i="3"/>
  <c r="BY28" i="3"/>
  <c r="CP28" i="3"/>
  <c r="DA26" i="3"/>
  <c r="AM26" i="3"/>
  <c r="AU26" i="3"/>
  <c r="BC26" i="3"/>
  <c r="BK26" i="3"/>
  <c r="BS26" i="3"/>
  <c r="CA26" i="3"/>
  <c r="CI26" i="3"/>
  <c r="CP26" i="3"/>
  <c r="CX26" i="3"/>
  <c r="DG26" i="3"/>
  <c r="AS26" i="3"/>
  <c r="BE26" i="3"/>
  <c r="BO26" i="3"/>
  <c r="BY26" i="3"/>
  <c r="CK26" i="3"/>
  <c r="CT26" i="3"/>
  <c r="DE26" i="3"/>
  <c r="AW26" i="3"/>
  <c r="BG26" i="3"/>
  <c r="BQ26" i="3"/>
  <c r="CC26" i="3"/>
  <c r="CL26" i="3"/>
  <c r="CV26" i="3"/>
  <c r="AO26" i="3"/>
  <c r="BI26" i="3"/>
  <c r="CE26" i="3"/>
  <c r="CY26" i="3"/>
  <c r="AQ26" i="3"/>
  <c r="BM26" i="3"/>
  <c r="CG26" i="3"/>
  <c r="DC26" i="3"/>
  <c r="BW26" i="3"/>
  <c r="AY26" i="3"/>
  <c r="CN26" i="3"/>
  <c r="CR26" i="3"/>
  <c r="BA26" i="3"/>
  <c r="BU26" i="3"/>
  <c r="AQ24" i="3"/>
  <c r="AY24" i="3"/>
  <c r="BG24" i="3"/>
  <c r="BO24" i="3"/>
  <c r="BW24" i="3"/>
  <c r="CE24" i="3"/>
  <c r="CL24" i="3"/>
  <c r="CT24" i="3"/>
  <c r="DC24" i="3"/>
  <c r="DA24" i="3"/>
  <c r="AS24" i="3"/>
  <c r="BC24" i="3"/>
  <c r="BM24" i="3"/>
  <c r="BY24" i="3"/>
  <c r="CI24" i="3"/>
  <c r="CR24" i="3"/>
  <c r="DE24" i="3"/>
  <c r="AU24" i="3"/>
  <c r="BE24" i="3"/>
  <c r="BQ24" i="3"/>
  <c r="CA24" i="3"/>
  <c r="CK24" i="3"/>
  <c r="CV24" i="3"/>
  <c r="DG24" i="3"/>
  <c r="AM24" i="3"/>
  <c r="BI24" i="3"/>
  <c r="CC24" i="3"/>
  <c r="CX24" i="3"/>
  <c r="AO24" i="3"/>
  <c r="BK24" i="3"/>
  <c r="CG24" i="3"/>
  <c r="CY24" i="3"/>
  <c r="BA24" i="3"/>
  <c r="CP24" i="3"/>
  <c r="BS24" i="3"/>
  <c r="BU24" i="3"/>
  <c r="CN24" i="3"/>
  <c r="AW24" i="3"/>
  <c r="DA22" i="3"/>
  <c r="AS22" i="3"/>
  <c r="BA22" i="3"/>
  <c r="BI22" i="3"/>
  <c r="BQ22" i="3"/>
  <c r="BY22" i="3"/>
  <c r="CG22" i="3"/>
  <c r="CN22" i="3"/>
  <c r="CV22" i="3"/>
  <c r="DE22" i="3"/>
  <c r="AM22" i="3"/>
  <c r="AU22" i="3"/>
  <c r="BC22" i="3"/>
  <c r="BK22" i="3"/>
  <c r="BS22" i="3"/>
  <c r="CA22" i="3"/>
  <c r="CI22" i="3"/>
  <c r="CP22" i="3"/>
  <c r="CX22" i="3"/>
  <c r="DG22" i="3"/>
  <c r="AY22" i="3"/>
  <c r="BO22" i="3"/>
  <c r="CE22" i="3"/>
  <c r="CT22" i="3"/>
  <c r="AO22" i="3"/>
  <c r="BE22" i="3"/>
  <c r="BU22" i="3"/>
  <c r="CK22" i="3"/>
  <c r="CY22" i="3"/>
  <c r="BG22" i="3"/>
  <c r="CL22" i="3"/>
  <c r="BM22" i="3"/>
  <c r="CR22" i="3"/>
  <c r="AW22" i="3"/>
  <c r="BW22" i="3"/>
  <c r="AQ22" i="3"/>
  <c r="CC22" i="3"/>
  <c r="DC22" i="3"/>
  <c r="AM20" i="3"/>
  <c r="AU20" i="3"/>
  <c r="BC20" i="3"/>
  <c r="BK20" i="3"/>
  <c r="BS20" i="3"/>
  <c r="CA20" i="3"/>
  <c r="CI20" i="3"/>
  <c r="CP20" i="3"/>
  <c r="CX20" i="3"/>
  <c r="AO20" i="3"/>
  <c r="AY20" i="3"/>
  <c r="BI20" i="3"/>
  <c r="BU20" i="3"/>
  <c r="CE20" i="3"/>
  <c r="CN20" i="3"/>
  <c r="CY20" i="3"/>
  <c r="DA20" i="3"/>
  <c r="AQ20" i="3"/>
  <c r="BA20" i="3"/>
  <c r="BM20" i="3"/>
  <c r="BW20" i="3"/>
  <c r="CG20" i="3"/>
  <c r="CR20" i="3"/>
  <c r="DC20" i="3"/>
  <c r="BG20" i="3"/>
  <c r="CC20" i="3"/>
  <c r="CV20" i="3"/>
  <c r="AS20" i="3"/>
  <c r="BO20" i="3"/>
  <c r="CK20" i="3"/>
  <c r="DE20" i="3"/>
  <c r="BQ20" i="3"/>
  <c r="DG20" i="3"/>
  <c r="BY20" i="3"/>
  <c r="BE20" i="3"/>
  <c r="CL20" i="3"/>
  <c r="AW20" i="3"/>
  <c r="CT20" i="3"/>
  <c r="DA18" i="3"/>
  <c r="AQ18" i="3"/>
  <c r="AY18" i="3"/>
  <c r="BG18" i="3"/>
  <c r="BO18" i="3"/>
  <c r="BW18" i="3"/>
  <c r="CE18" i="3"/>
  <c r="CL18" i="3"/>
  <c r="CT18" i="3"/>
  <c r="DC18" i="3"/>
  <c r="AM18" i="3"/>
  <c r="AW18" i="3"/>
  <c r="BI18" i="3"/>
  <c r="BS18" i="3"/>
  <c r="CC18" i="3"/>
  <c r="CN18" i="3"/>
  <c r="CX18" i="3"/>
  <c r="AO18" i="3"/>
  <c r="BA18" i="3"/>
  <c r="BK18" i="3"/>
  <c r="BU18" i="3"/>
  <c r="CG18" i="3"/>
  <c r="CP18" i="3"/>
  <c r="CY18" i="3"/>
  <c r="BE18" i="3"/>
  <c r="CA18" i="3"/>
  <c r="CV18" i="3"/>
  <c r="AS18" i="3"/>
  <c r="BM18" i="3"/>
  <c r="CI18" i="3"/>
  <c r="DE18" i="3"/>
  <c r="AU18" i="3"/>
  <c r="CK18" i="3"/>
  <c r="BC18" i="3"/>
  <c r="CR18" i="3"/>
  <c r="BQ18" i="3"/>
  <c r="BY18" i="3"/>
  <c r="DG18" i="3"/>
  <c r="DA15" i="3"/>
  <c r="AO15" i="3"/>
  <c r="AW15" i="3"/>
  <c r="BE15" i="3"/>
  <c r="BM15" i="3"/>
  <c r="BU15" i="3"/>
  <c r="CC15" i="3"/>
  <c r="CK15" i="3"/>
  <c r="CR15" i="3"/>
  <c r="CY15" i="3"/>
  <c r="AU15" i="3"/>
  <c r="BG15" i="3"/>
  <c r="BQ15" i="3"/>
  <c r="CA15" i="3"/>
  <c r="CL15" i="3"/>
  <c r="CV15" i="3"/>
  <c r="DG15" i="3"/>
  <c r="AM15" i="3"/>
  <c r="AY15" i="3"/>
  <c r="BI15" i="3"/>
  <c r="BS15" i="3"/>
  <c r="CE15" i="3"/>
  <c r="CN15" i="3"/>
  <c r="CX15" i="3"/>
  <c r="AS15" i="3"/>
  <c r="BO15" i="3"/>
  <c r="CI15" i="3"/>
  <c r="DE15" i="3"/>
  <c r="BA15" i="3"/>
  <c r="BW15" i="3"/>
  <c r="CP15" i="3"/>
  <c r="BC15" i="3"/>
  <c r="CT15" i="3"/>
  <c r="BK15" i="3"/>
  <c r="DC15" i="3"/>
  <c r="CG15" i="3"/>
  <c r="AQ15" i="3"/>
  <c r="BY15" i="3"/>
  <c r="DA518" i="3"/>
  <c r="AM518" i="3"/>
  <c r="BC518" i="3"/>
  <c r="CA518" i="3"/>
  <c r="DG518" i="3"/>
  <c r="AY518" i="3"/>
  <c r="BW518" i="3"/>
  <c r="CT518" i="3"/>
  <c r="AO518" i="3"/>
  <c r="AW518" i="3"/>
  <c r="BE518" i="3"/>
  <c r="BM518" i="3"/>
  <c r="BU518" i="3"/>
  <c r="CC518" i="3"/>
  <c r="CK518" i="3"/>
  <c r="CR518" i="3"/>
  <c r="CY518" i="3"/>
  <c r="AQ518" i="3"/>
  <c r="BO518" i="3"/>
  <c r="CL518" i="3"/>
  <c r="AS518" i="3"/>
  <c r="BA518" i="3"/>
  <c r="BI518" i="3"/>
  <c r="BQ518" i="3"/>
  <c r="BY518" i="3"/>
  <c r="CG518" i="3"/>
  <c r="CN518" i="3"/>
  <c r="CV518" i="3"/>
  <c r="DE518" i="3"/>
  <c r="AU518" i="3"/>
  <c r="BK518" i="3"/>
  <c r="BS518" i="3"/>
  <c r="CI518" i="3"/>
  <c r="CP518" i="3"/>
  <c r="CX518" i="3"/>
  <c r="BG518" i="3"/>
  <c r="CE518" i="3"/>
  <c r="DC518" i="3"/>
  <c r="DA516" i="3"/>
  <c r="BG516" i="3"/>
  <c r="CE516" i="3"/>
  <c r="DC516" i="3"/>
  <c r="BC516" i="3"/>
  <c r="CA516" i="3"/>
  <c r="CX516" i="3"/>
  <c r="AS516" i="3"/>
  <c r="BA516" i="3"/>
  <c r="BI516" i="3"/>
  <c r="BQ516" i="3"/>
  <c r="BY516" i="3"/>
  <c r="CG516" i="3"/>
  <c r="CN516" i="3"/>
  <c r="CV516" i="3"/>
  <c r="DE516" i="3"/>
  <c r="AU516" i="3"/>
  <c r="BS516" i="3"/>
  <c r="CP516" i="3"/>
  <c r="AO516" i="3"/>
  <c r="AW516" i="3"/>
  <c r="BE516" i="3"/>
  <c r="BM516" i="3"/>
  <c r="BU516" i="3"/>
  <c r="CC516" i="3"/>
  <c r="CK516" i="3"/>
  <c r="CR516" i="3"/>
  <c r="CY516" i="3"/>
  <c r="AQ516" i="3"/>
  <c r="AY516" i="3"/>
  <c r="BO516" i="3"/>
  <c r="BW516" i="3"/>
  <c r="CL516" i="3"/>
  <c r="CT516" i="3"/>
  <c r="AM516" i="3"/>
  <c r="BK516" i="3"/>
  <c r="CI516" i="3"/>
  <c r="DG516" i="3"/>
  <c r="DA498" i="3"/>
  <c r="AS498" i="3"/>
  <c r="BA498" i="3"/>
  <c r="BI498" i="3"/>
  <c r="BQ498" i="3"/>
  <c r="BY498" i="3"/>
  <c r="CG498" i="3"/>
  <c r="CN498" i="3"/>
  <c r="CV498" i="3"/>
  <c r="DE498" i="3"/>
  <c r="AO498" i="3"/>
  <c r="AW498" i="3"/>
  <c r="BE498" i="3"/>
  <c r="BM498" i="3"/>
  <c r="BU498" i="3"/>
  <c r="CC498" i="3"/>
  <c r="CK498" i="3"/>
  <c r="CR498" i="3"/>
  <c r="CY498" i="3"/>
  <c r="AU498" i="3"/>
  <c r="BK498" i="3"/>
  <c r="CA498" i="3"/>
  <c r="CP498" i="3"/>
  <c r="DG498" i="3"/>
  <c r="BC498" i="3"/>
  <c r="CX498" i="3"/>
  <c r="AY498" i="3"/>
  <c r="BO498" i="3"/>
  <c r="CE498" i="3"/>
  <c r="CT498" i="3"/>
  <c r="AM498" i="3"/>
  <c r="CI498" i="3"/>
  <c r="AQ498" i="3"/>
  <c r="BG498" i="3"/>
  <c r="BW498" i="3"/>
  <c r="CL498" i="3"/>
  <c r="DC498" i="3"/>
  <c r="BS498" i="3"/>
  <c r="DA494" i="3"/>
  <c r="AS494" i="3"/>
  <c r="BA494" i="3"/>
  <c r="BI494" i="3"/>
  <c r="BQ494" i="3"/>
  <c r="BY494" i="3"/>
  <c r="CG494" i="3"/>
  <c r="CN494" i="3"/>
  <c r="CV494" i="3"/>
  <c r="DE494" i="3"/>
  <c r="AO494" i="3"/>
  <c r="AW494" i="3"/>
  <c r="BE494" i="3"/>
  <c r="BM494" i="3"/>
  <c r="BU494" i="3"/>
  <c r="CC494" i="3"/>
  <c r="CK494" i="3"/>
  <c r="CR494" i="3"/>
  <c r="CY494" i="3"/>
  <c r="AM494" i="3"/>
  <c r="BC494" i="3"/>
  <c r="BS494" i="3"/>
  <c r="CI494" i="3"/>
  <c r="CX494" i="3"/>
  <c r="BK494" i="3"/>
  <c r="DG494" i="3"/>
  <c r="AQ494" i="3"/>
  <c r="BG494" i="3"/>
  <c r="BW494" i="3"/>
  <c r="CL494" i="3"/>
  <c r="DC494" i="3"/>
  <c r="AU494" i="3"/>
  <c r="CP494" i="3"/>
  <c r="AY494" i="3"/>
  <c r="BO494" i="3"/>
  <c r="CE494" i="3"/>
  <c r="CT494" i="3"/>
  <c r="CA494" i="3"/>
  <c r="DA480" i="3"/>
  <c r="AO480" i="3"/>
  <c r="AW480" i="3"/>
  <c r="BE480" i="3"/>
  <c r="BM480" i="3"/>
  <c r="BU480" i="3"/>
  <c r="CC480" i="3"/>
  <c r="CK480" i="3"/>
  <c r="CR480" i="3"/>
  <c r="CY480" i="3"/>
  <c r="AS480" i="3"/>
  <c r="BA480" i="3"/>
  <c r="BI480" i="3"/>
  <c r="BQ480" i="3"/>
  <c r="BY480" i="3"/>
  <c r="CG480" i="3"/>
  <c r="CN480" i="3"/>
  <c r="CV480" i="3"/>
  <c r="DE480" i="3"/>
  <c r="AY480" i="3"/>
  <c r="BO480" i="3"/>
  <c r="CE480" i="3"/>
  <c r="CT480" i="3"/>
  <c r="BG480" i="3"/>
  <c r="DC480" i="3"/>
  <c r="AM480" i="3"/>
  <c r="BC480" i="3"/>
  <c r="BS480" i="3"/>
  <c r="CI480" i="3"/>
  <c r="CX480" i="3"/>
  <c r="AQ480" i="3"/>
  <c r="CL480" i="3"/>
  <c r="AU480" i="3"/>
  <c r="BK480" i="3"/>
  <c r="CA480" i="3"/>
  <c r="CP480" i="3"/>
  <c r="DG480" i="3"/>
  <c r="BW480" i="3"/>
  <c r="DA17" i="3"/>
  <c r="AS17" i="3"/>
  <c r="BA17" i="3"/>
  <c r="BI17" i="3"/>
  <c r="BQ17" i="3"/>
  <c r="BY17" i="3"/>
  <c r="CG17" i="3"/>
  <c r="CN17" i="3"/>
  <c r="CV17" i="3"/>
  <c r="DE17" i="3"/>
  <c r="AM17" i="3"/>
  <c r="AW17" i="3"/>
  <c r="BG17" i="3"/>
  <c r="BS17" i="3"/>
  <c r="CC17" i="3"/>
  <c r="CL17" i="3"/>
  <c r="CX17" i="3"/>
  <c r="AO17" i="3"/>
  <c r="AY17" i="3"/>
  <c r="BK17" i="3"/>
  <c r="BU17" i="3"/>
  <c r="CE17" i="3"/>
  <c r="CP17" i="3"/>
  <c r="CY17" i="3"/>
  <c r="AU17" i="3"/>
  <c r="BO17" i="3"/>
  <c r="CK17" i="3"/>
  <c r="DG17" i="3"/>
  <c r="BC17" i="3"/>
  <c r="BW17" i="3"/>
  <c r="CR17" i="3"/>
  <c r="CA17" i="3"/>
  <c r="AQ17" i="3"/>
  <c r="CI17" i="3"/>
  <c r="DC17" i="3"/>
  <c r="BE17" i="3"/>
  <c r="BM17" i="3"/>
  <c r="CT17" i="3"/>
  <c r="DA13" i="3"/>
  <c r="AS13" i="3"/>
  <c r="BA13" i="3"/>
  <c r="BI13" i="3"/>
  <c r="BQ13" i="3"/>
  <c r="BY13" i="3"/>
  <c r="CG13" i="3"/>
  <c r="CN13" i="3"/>
  <c r="CV13" i="3"/>
  <c r="DE13" i="3"/>
  <c r="AU13" i="3"/>
  <c r="BE13" i="3"/>
  <c r="BO13" i="3"/>
  <c r="CA13" i="3"/>
  <c r="CK13" i="3"/>
  <c r="CT13" i="3"/>
  <c r="DG13" i="3"/>
  <c r="AM13" i="3"/>
  <c r="AW13" i="3"/>
  <c r="BG13" i="3"/>
  <c r="BS13" i="3"/>
  <c r="CC13" i="3"/>
  <c r="CL13" i="3"/>
  <c r="CX13" i="3"/>
  <c r="AQ13" i="3"/>
  <c r="BM13" i="3"/>
  <c r="CI13" i="3"/>
  <c r="DC13" i="3"/>
  <c r="AY13" i="3"/>
  <c r="BU13" i="3"/>
  <c r="CP13" i="3"/>
  <c r="BW13" i="3"/>
  <c r="AO13" i="3"/>
  <c r="CE13" i="3"/>
  <c r="BK13" i="3"/>
  <c r="CR13" i="3"/>
  <c r="BC13" i="3"/>
  <c r="CY13" i="3"/>
  <c r="DA5" i="3"/>
  <c r="AQ5" i="3"/>
  <c r="AY5" i="3"/>
  <c r="BG5" i="3"/>
  <c r="BO5" i="3"/>
  <c r="BW5" i="3"/>
  <c r="CE5" i="3"/>
  <c r="CL5" i="3"/>
  <c r="CT5" i="3"/>
  <c r="DC5" i="3"/>
  <c r="AO5" i="3"/>
  <c r="BA5" i="3"/>
  <c r="BK5" i="3"/>
  <c r="BU5" i="3"/>
  <c r="CG5" i="3"/>
  <c r="CP5" i="3"/>
  <c r="CY5" i="3"/>
  <c r="AS5" i="3"/>
  <c r="BE5" i="3"/>
  <c r="BS5" i="3"/>
  <c r="CI5" i="3"/>
  <c r="CV5" i="3"/>
  <c r="AU5" i="3"/>
  <c r="BI5" i="3"/>
  <c r="BY5" i="3"/>
  <c r="CK5" i="3"/>
  <c r="CX5" i="3"/>
  <c r="AM5" i="3"/>
  <c r="BQ5" i="3"/>
  <c r="CR5" i="3"/>
  <c r="AW5" i="3"/>
  <c r="CA5" i="3"/>
  <c r="DE5" i="3"/>
  <c r="CC5" i="3"/>
  <c r="CN5" i="3"/>
  <c r="BM5" i="3"/>
  <c r="DG5" i="3"/>
  <c r="BC5" i="3"/>
  <c r="DA521" i="3"/>
  <c r="AO521" i="3"/>
  <c r="BU521" i="3"/>
  <c r="CK521" i="3"/>
  <c r="BA521" i="3"/>
  <c r="BY521" i="3"/>
  <c r="CV521" i="3"/>
  <c r="AQ521" i="3"/>
  <c r="AY521" i="3"/>
  <c r="BG521" i="3"/>
  <c r="BO521" i="3"/>
  <c r="BW521" i="3"/>
  <c r="CE521" i="3"/>
  <c r="CL521" i="3"/>
  <c r="CT521" i="3"/>
  <c r="DC521" i="3"/>
  <c r="BI521" i="3"/>
  <c r="CG521" i="3"/>
  <c r="DE521" i="3"/>
  <c r="AM521" i="3"/>
  <c r="AU521" i="3"/>
  <c r="BC521" i="3"/>
  <c r="BK521" i="3"/>
  <c r="BS521" i="3"/>
  <c r="CA521" i="3"/>
  <c r="CI521" i="3"/>
  <c r="CP521" i="3"/>
  <c r="CX521" i="3"/>
  <c r="DG521" i="3"/>
  <c r="AW521" i="3"/>
  <c r="BE521" i="3"/>
  <c r="BM521" i="3"/>
  <c r="CC521" i="3"/>
  <c r="CR521" i="3"/>
  <c r="CY521" i="3"/>
  <c r="AS521" i="3"/>
  <c r="BQ521" i="3"/>
  <c r="CN521" i="3"/>
  <c r="DA519" i="3"/>
  <c r="BI519" i="3"/>
  <c r="CG519" i="3"/>
  <c r="DE519" i="3"/>
  <c r="AW519" i="3"/>
  <c r="BU519" i="3"/>
  <c r="CR519" i="3"/>
  <c r="AM519" i="3"/>
  <c r="AU519" i="3"/>
  <c r="BC519" i="3"/>
  <c r="BK519" i="3"/>
  <c r="BS519" i="3"/>
  <c r="CA519" i="3"/>
  <c r="CI519" i="3"/>
  <c r="CP519" i="3"/>
  <c r="CX519" i="3"/>
  <c r="DG519" i="3"/>
  <c r="AO519" i="3"/>
  <c r="BM519" i="3"/>
  <c r="CK519" i="3"/>
  <c r="AQ519" i="3"/>
  <c r="AY519" i="3"/>
  <c r="BG519" i="3"/>
  <c r="BO519" i="3"/>
  <c r="BW519" i="3"/>
  <c r="CE519" i="3"/>
  <c r="CL519" i="3"/>
  <c r="CT519" i="3"/>
  <c r="DC519" i="3"/>
  <c r="AS519" i="3"/>
  <c r="BA519" i="3"/>
  <c r="BQ519" i="3"/>
  <c r="BY519" i="3"/>
  <c r="CN519" i="3"/>
  <c r="CV519" i="3"/>
  <c r="BE519" i="3"/>
  <c r="CC519" i="3"/>
  <c r="CY519" i="3"/>
  <c r="DA517" i="3"/>
  <c r="BM517" i="3"/>
  <c r="CK517" i="3"/>
  <c r="AS517" i="3"/>
  <c r="BQ517" i="3"/>
  <c r="CN517" i="3"/>
  <c r="AQ517" i="3"/>
  <c r="AY517" i="3"/>
  <c r="BG517" i="3"/>
  <c r="BO517" i="3"/>
  <c r="BW517" i="3"/>
  <c r="CE517" i="3"/>
  <c r="CL517" i="3"/>
  <c r="CT517" i="3"/>
  <c r="DC517" i="3"/>
  <c r="BA517" i="3"/>
  <c r="BY517" i="3"/>
  <c r="CV517" i="3"/>
  <c r="AM517" i="3"/>
  <c r="AU517" i="3"/>
  <c r="BC517" i="3"/>
  <c r="BK517" i="3"/>
  <c r="BS517" i="3"/>
  <c r="CA517" i="3"/>
  <c r="CI517" i="3"/>
  <c r="CP517" i="3"/>
  <c r="CX517" i="3"/>
  <c r="DG517" i="3"/>
  <c r="AO517" i="3"/>
  <c r="AW517" i="3"/>
  <c r="BE517" i="3"/>
  <c r="BU517" i="3"/>
  <c r="CC517" i="3"/>
  <c r="CR517" i="3"/>
  <c r="CY517" i="3"/>
  <c r="BI517" i="3"/>
  <c r="CG517" i="3"/>
  <c r="DE517" i="3"/>
  <c r="DA513" i="3"/>
  <c r="AO513" i="3"/>
  <c r="BM513" i="3"/>
  <c r="CC513" i="3"/>
  <c r="CY513" i="3"/>
  <c r="BA513" i="3"/>
  <c r="BY513" i="3"/>
  <c r="CV513" i="3"/>
  <c r="AQ513" i="3"/>
  <c r="AY513" i="3"/>
  <c r="BG513" i="3"/>
  <c r="BO513" i="3"/>
  <c r="BW513" i="3"/>
  <c r="CE513" i="3"/>
  <c r="CL513" i="3"/>
  <c r="CT513" i="3"/>
  <c r="DC513" i="3"/>
  <c r="BI513" i="3"/>
  <c r="CG513" i="3"/>
  <c r="DE513" i="3"/>
  <c r="AM513" i="3"/>
  <c r="AU513" i="3"/>
  <c r="BC513" i="3"/>
  <c r="BK513" i="3"/>
  <c r="BS513" i="3"/>
  <c r="CA513" i="3"/>
  <c r="CI513" i="3"/>
  <c r="CP513" i="3"/>
  <c r="CX513" i="3"/>
  <c r="DG513" i="3"/>
  <c r="AW513" i="3"/>
  <c r="BE513" i="3"/>
  <c r="BU513" i="3"/>
  <c r="CK513" i="3"/>
  <c r="CR513" i="3"/>
  <c r="AS513" i="3"/>
  <c r="BQ513" i="3"/>
  <c r="CN513" i="3"/>
  <c r="DA511" i="3"/>
  <c r="AS511" i="3"/>
  <c r="BA511" i="3"/>
  <c r="BI511" i="3"/>
  <c r="BQ511" i="3"/>
  <c r="BY511" i="3"/>
  <c r="CG511" i="3"/>
  <c r="CN511" i="3"/>
  <c r="DE511" i="3"/>
  <c r="AW511" i="3"/>
  <c r="BU511" i="3"/>
  <c r="CR511" i="3"/>
  <c r="AM511" i="3"/>
  <c r="AU511" i="3"/>
  <c r="BC511" i="3"/>
  <c r="BK511" i="3"/>
  <c r="BS511" i="3"/>
  <c r="CA511" i="3"/>
  <c r="CI511" i="3"/>
  <c r="CP511" i="3"/>
  <c r="CX511" i="3"/>
  <c r="DG511" i="3"/>
  <c r="AO511" i="3"/>
  <c r="BM511" i="3"/>
  <c r="CK511" i="3"/>
  <c r="AQ511" i="3"/>
  <c r="AY511" i="3"/>
  <c r="BG511" i="3"/>
  <c r="BO511" i="3"/>
  <c r="BW511" i="3"/>
  <c r="CE511" i="3"/>
  <c r="CL511" i="3"/>
  <c r="CT511" i="3"/>
  <c r="DC511" i="3"/>
  <c r="CV511" i="3"/>
  <c r="BE511" i="3"/>
  <c r="CC511" i="3"/>
  <c r="CY511" i="3"/>
  <c r="DA509" i="3"/>
  <c r="AM509" i="3"/>
  <c r="AU509" i="3"/>
  <c r="BC509" i="3"/>
  <c r="BK509" i="3"/>
  <c r="BS509" i="3"/>
  <c r="CA509" i="3"/>
  <c r="CI509" i="3"/>
  <c r="CP509" i="3"/>
  <c r="CX509" i="3"/>
  <c r="DG509" i="3"/>
  <c r="AW509" i="3"/>
  <c r="BG509" i="3"/>
  <c r="BQ509" i="3"/>
  <c r="CC509" i="3"/>
  <c r="CL509" i="3"/>
  <c r="CV509" i="3"/>
  <c r="AQ509" i="3"/>
  <c r="BW509" i="3"/>
  <c r="DC509" i="3"/>
  <c r="AO509" i="3"/>
  <c r="AY509" i="3"/>
  <c r="BI509" i="3"/>
  <c r="BU509" i="3"/>
  <c r="CE509" i="3"/>
  <c r="CN509" i="3"/>
  <c r="CY509" i="3"/>
  <c r="BM509" i="3"/>
  <c r="CR509" i="3"/>
  <c r="AS509" i="3"/>
  <c r="BE509" i="3"/>
  <c r="BO509" i="3"/>
  <c r="BY509" i="3"/>
  <c r="CK509" i="3"/>
  <c r="CT509" i="3"/>
  <c r="DE509" i="3"/>
  <c r="BA509" i="3"/>
  <c r="CG509" i="3"/>
  <c r="DA503" i="3"/>
  <c r="AQ503" i="3"/>
  <c r="AY503" i="3"/>
  <c r="BG503" i="3"/>
  <c r="BO503" i="3"/>
  <c r="BW503" i="3"/>
  <c r="CE503" i="3"/>
  <c r="CL503" i="3"/>
  <c r="CT503" i="3"/>
  <c r="DC503" i="3"/>
  <c r="AM503" i="3"/>
  <c r="AU503" i="3"/>
  <c r="BC503" i="3"/>
  <c r="BK503" i="3"/>
  <c r="BS503" i="3"/>
  <c r="CA503" i="3"/>
  <c r="CI503" i="3"/>
  <c r="CP503" i="3"/>
  <c r="CX503" i="3"/>
  <c r="DG503" i="3"/>
  <c r="AS503" i="3"/>
  <c r="BI503" i="3"/>
  <c r="BY503" i="3"/>
  <c r="CN503" i="3"/>
  <c r="DE503" i="3"/>
  <c r="CG503" i="3"/>
  <c r="AW503" i="3"/>
  <c r="BM503" i="3"/>
  <c r="CC503" i="3"/>
  <c r="CR503" i="3"/>
  <c r="BA503" i="3"/>
  <c r="CV503" i="3"/>
  <c r="AO503" i="3"/>
  <c r="BE503" i="3"/>
  <c r="BU503" i="3"/>
  <c r="CK503" i="3"/>
  <c r="CY503" i="3"/>
  <c r="BQ503" i="3"/>
  <c r="DA501" i="3"/>
  <c r="AM501" i="3"/>
  <c r="AU501" i="3"/>
  <c r="BC501" i="3"/>
  <c r="BK501" i="3"/>
  <c r="BS501" i="3"/>
  <c r="CA501" i="3"/>
  <c r="CI501" i="3"/>
  <c r="CP501" i="3"/>
  <c r="CX501" i="3"/>
  <c r="DG501" i="3"/>
  <c r="AQ501" i="3"/>
  <c r="AY501" i="3"/>
  <c r="BG501" i="3"/>
  <c r="BO501" i="3"/>
  <c r="BW501" i="3"/>
  <c r="CE501" i="3"/>
  <c r="CL501" i="3"/>
  <c r="CT501" i="3"/>
  <c r="DC501" i="3"/>
  <c r="AW501" i="3"/>
  <c r="BM501" i="3"/>
  <c r="CC501" i="3"/>
  <c r="CR501" i="3"/>
  <c r="BU501" i="3"/>
  <c r="BA501" i="3"/>
  <c r="BQ501" i="3"/>
  <c r="CG501" i="3"/>
  <c r="CV501" i="3"/>
  <c r="BE501" i="3"/>
  <c r="CY501" i="3"/>
  <c r="AS501" i="3"/>
  <c r="BI501" i="3"/>
  <c r="BY501" i="3"/>
  <c r="CN501" i="3"/>
  <c r="DE501" i="3"/>
  <c r="AO501" i="3"/>
  <c r="CK501" i="3"/>
  <c r="DA491" i="3"/>
  <c r="AQ491" i="3"/>
  <c r="AY491" i="3"/>
  <c r="BG491" i="3"/>
  <c r="BO491" i="3"/>
  <c r="BW491" i="3"/>
  <c r="CE491" i="3"/>
  <c r="CL491" i="3"/>
  <c r="CT491" i="3"/>
  <c r="DC491" i="3"/>
  <c r="AM491" i="3"/>
  <c r="AU491" i="3"/>
  <c r="BC491" i="3"/>
  <c r="BK491" i="3"/>
  <c r="BS491" i="3"/>
  <c r="CA491" i="3"/>
  <c r="CI491" i="3"/>
  <c r="CP491" i="3"/>
  <c r="CX491" i="3"/>
  <c r="DG491" i="3"/>
  <c r="BA491" i="3"/>
  <c r="BQ491" i="3"/>
  <c r="CG491" i="3"/>
  <c r="CV491" i="3"/>
  <c r="BI491" i="3"/>
  <c r="DE491" i="3"/>
  <c r="AO491" i="3"/>
  <c r="BE491" i="3"/>
  <c r="BU491" i="3"/>
  <c r="CK491" i="3"/>
  <c r="CY491" i="3"/>
  <c r="AS491" i="3"/>
  <c r="CN491" i="3"/>
  <c r="AW491" i="3"/>
  <c r="BM491" i="3"/>
  <c r="CC491" i="3"/>
  <c r="CR491" i="3"/>
  <c r="BY491" i="3"/>
  <c r="DA489" i="3"/>
  <c r="AM489" i="3"/>
  <c r="AU489" i="3"/>
  <c r="BC489" i="3"/>
  <c r="BK489" i="3"/>
  <c r="BS489" i="3"/>
  <c r="CA489" i="3"/>
  <c r="CI489" i="3"/>
  <c r="CP489" i="3"/>
  <c r="CX489" i="3"/>
  <c r="DG489" i="3"/>
  <c r="AQ489" i="3"/>
  <c r="AY489" i="3"/>
  <c r="BG489" i="3"/>
  <c r="BO489" i="3"/>
  <c r="BW489" i="3"/>
  <c r="CE489" i="3"/>
  <c r="CL489" i="3"/>
  <c r="CT489" i="3"/>
  <c r="DC489" i="3"/>
  <c r="AO489" i="3"/>
  <c r="BE489" i="3"/>
  <c r="BU489" i="3"/>
  <c r="CK489" i="3"/>
  <c r="CY489" i="3"/>
  <c r="BM489" i="3"/>
  <c r="AS489" i="3"/>
  <c r="BI489" i="3"/>
  <c r="BY489" i="3"/>
  <c r="CN489" i="3"/>
  <c r="DE489" i="3"/>
  <c r="CR489" i="3"/>
  <c r="BA489" i="3"/>
  <c r="BQ489" i="3"/>
  <c r="CG489" i="3"/>
  <c r="CV489" i="3"/>
  <c r="AW489" i="3"/>
  <c r="CC489" i="3"/>
  <c r="DA485" i="3"/>
  <c r="AM485" i="3"/>
  <c r="AU485" i="3"/>
  <c r="BC485" i="3"/>
  <c r="BK485" i="3"/>
  <c r="BS485" i="3"/>
  <c r="CA485" i="3"/>
  <c r="CI485" i="3"/>
  <c r="CP485" i="3"/>
  <c r="CX485" i="3"/>
  <c r="DG485" i="3"/>
  <c r="AQ485" i="3"/>
  <c r="AY485" i="3"/>
  <c r="BG485" i="3"/>
  <c r="BO485" i="3"/>
  <c r="BW485" i="3"/>
  <c r="CE485" i="3"/>
  <c r="CL485" i="3"/>
  <c r="CT485" i="3"/>
  <c r="DC485" i="3"/>
  <c r="AW485" i="3"/>
  <c r="BM485" i="3"/>
  <c r="CC485" i="3"/>
  <c r="CR485" i="3"/>
  <c r="BU485" i="3"/>
  <c r="CY485" i="3"/>
  <c r="BA485" i="3"/>
  <c r="BQ485" i="3"/>
  <c r="CG485" i="3"/>
  <c r="CV485" i="3"/>
  <c r="BE485" i="3"/>
  <c r="AS485" i="3"/>
  <c r="BI485" i="3"/>
  <c r="BY485" i="3"/>
  <c r="CN485" i="3"/>
  <c r="DE485" i="3"/>
  <c r="AO485" i="3"/>
  <c r="CK485" i="3"/>
  <c r="DA483" i="3"/>
  <c r="AQ483" i="3"/>
  <c r="AY483" i="3"/>
  <c r="BG483" i="3"/>
  <c r="BO483" i="3"/>
  <c r="BW483" i="3"/>
  <c r="CE483" i="3"/>
  <c r="CL483" i="3"/>
  <c r="CT483" i="3"/>
  <c r="DC483" i="3"/>
  <c r="AM483" i="3"/>
  <c r="AU483" i="3"/>
  <c r="BC483" i="3"/>
  <c r="BK483" i="3"/>
  <c r="BS483" i="3"/>
  <c r="CA483" i="3"/>
  <c r="CI483" i="3"/>
  <c r="CP483" i="3"/>
  <c r="CX483" i="3"/>
  <c r="DG483" i="3"/>
  <c r="BA483" i="3"/>
  <c r="BQ483" i="3"/>
  <c r="CG483" i="3"/>
  <c r="CV483" i="3"/>
  <c r="CN483" i="3"/>
  <c r="AO483" i="3"/>
  <c r="BE483" i="3"/>
  <c r="BU483" i="3"/>
  <c r="CK483" i="3"/>
  <c r="CY483" i="3"/>
  <c r="AS483" i="3"/>
  <c r="BY483" i="3"/>
  <c r="AW483" i="3"/>
  <c r="BM483" i="3"/>
  <c r="CC483" i="3"/>
  <c r="CR483" i="3"/>
  <c r="BI483" i="3"/>
  <c r="DE483" i="3"/>
  <c r="DA479" i="3"/>
  <c r="AQ479" i="3"/>
  <c r="AY479" i="3"/>
  <c r="BG479" i="3"/>
  <c r="BO479" i="3"/>
  <c r="BW479" i="3"/>
  <c r="CE479" i="3"/>
  <c r="CL479" i="3"/>
  <c r="CT479" i="3"/>
  <c r="DC479" i="3"/>
  <c r="AM479" i="3"/>
  <c r="AU479" i="3"/>
  <c r="BC479" i="3"/>
  <c r="BK479" i="3"/>
  <c r="BS479" i="3"/>
  <c r="CA479" i="3"/>
  <c r="CI479" i="3"/>
  <c r="CP479" i="3"/>
  <c r="CX479" i="3"/>
  <c r="DG479" i="3"/>
  <c r="AS479" i="3"/>
  <c r="BI479" i="3"/>
  <c r="BY479" i="3"/>
  <c r="CN479" i="3"/>
  <c r="DE479" i="3"/>
  <c r="CG479" i="3"/>
  <c r="AW479" i="3"/>
  <c r="BM479" i="3"/>
  <c r="CC479" i="3"/>
  <c r="CR479" i="3"/>
  <c r="BQ479" i="3"/>
  <c r="AO479" i="3"/>
  <c r="BE479" i="3"/>
  <c r="BU479" i="3"/>
  <c r="CK479" i="3"/>
  <c r="CY479" i="3"/>
  <c r="BA479" i="3"/>
  <c r="CV479" i="3"/>
  <c r="DA475" i="3"/>
  <c r="AQ475" i="3"/>
  <c r="AY475" i="3"/>
  <c r="BG475" i="3"/>
  <c r="BO475" i="3"/>
  <c r="BW475" i="3"/>
  <c r="CE475" i="3"/>
  <c r="CL475" i="3"/>
  <c r="CT475" i="3"/>
  <c r="DC475" i="3"/>
  <c r="AM475" i="3"/>
  <c r="AU475" i="3"/>
  <c r="BC475" i="3"/>
  <c r="BK475" i="3"/>
  <c r="BS475" i="3"/>
  <c r="CA475" i="3"/>
  <c r="CI475" i="3"/>
  <c r="CP475" i="3"/>
  <c r="CX475" i="3"/>
  <c r="DG475" i="3"/>
  <c r="BA475" i="3"/>
  <c r="BQ475" i="3"/>
  <c r="CG475" i="3"/>
  <c r="CV475" i="3"/>
  <c r="CN475" i="3"/>
  <c r="AO475" i="3"/>
  <c r="BE475" i="3"/>
  <c r="BU475" i="3"/>
  <c r="CK475" i="3"/>
  <c r="CY475" i="3"/>
  <c r="AS475" i="3"/>
  <c r="BY475" i="3"/>
  <c r="AW475" i="3"/>
  <c r="BM475" i="3"/>
  <c r="CC475" i="3"/>
  <c r="CR475" i="3"/>
  <c r="BI475" i="3"/>
  <c r="DE475" i="3"/>
  <c r="DA473" i="3"/>
  <c r="AM473" i="3"/>
  <c r="AU473" i="3"/>
  <c r="BC473" i="3"/>
  <c r="BK473" i="3"/>
  <c r="BS473" i="3"/>
  <c r="CA473" i="3"/>
  <c r="CI473" i="3"/>
  <c r="CP473" i="3"/>
  <c r="CX473" i="3"/>
  <c r="DG473" i="3"/>
  <c r="AQ473" i="3"/>
  <c r="AY473" i="3"/>
  <c r="BG473" i="3"/>
  <c r="BO473" i="3"/>
  <c r="BW473" i="3"/>
  <c r="CE473" i="3"/>
  <c r="CL473" i="3"/>
  <c r="CT473" i="3"/>
  <c r="DC473" i="3"/>
  <c r="AO473" i="3"/>
  <c r="BE473" i="3"/>
  <c r="BU473" i="3"/>
  <c r="CK473" i="3"/>
  <c r="CY473" i="3"/>
  <c r="CC473" i="3"/>
  <c r="AS473" i="3"/>
  <c r="BI473" i="3"/>
  <c r="BY473" i="3"/>
  <c r="CN473" i="3"/>
  <c r="DE473" i="3"/>
  <c r="CR473" i="3"/>
  <c r="BA473" i="3"/>
  <c r="BQ473" i="3"/>
  <c r="CG473" i="3"/>
  <c r="CV473" i="3"/>
  <c r="AW473" i="3"/>
  <c r="BM473" i="3"/>
  <c r="DA469" i="3"/>
  <c r="AM469" i="3"/>
  <c r="AU469" i="3"/>
  <c r="BC469" i="3"/>
  <c r="BK469" i="3"/>
  <c r="BS469" i="3"/>
  <c r="CA469" i="3"/>
  <c r="CI469" i="3"/>
  <c r="CP469" i="3"/>
  <c r="CX469" i="3"/>
  <c r="DG469" i="3"/>
  <c r="AQ469" i="3"/>
  <c r="AY469" i="3"/>
  <c r="BG469" i="3"/>
  <c r="BO469" i="3"/>
  <c r="BW469" i="3"/>
  <c r="CE469" i="3"/>
  <c r="CL469" i="3"/>
  <c r="CT469" i="3"/>
  <c r="DC469" i="3"/>
  <c r="BA469" i="3"/>
  <c r="BQ469" i="3"/>
  <c r="CG469" i="3"/>
  <c r="CV469" i="3"/>
  <c r="AS469" i="3"/>
  <c r="CN469" i="3"/>
  <c r="AO469" i="3"/>
  <c r="BE469" i="3"/>
  <c r="BU469" i="3"/>
  <c r="CK469" i="3"/>
  <c r="CY469" i="3"/>
  <c r="BY469" i="3"/>
  <c r="AW469" i="3"/>
  <c r="BM469" i="3"/>
  <c r="CC469" i="3"/>
  <c r="CR469" i="3"/>
  <c r="BI469" i="3"/>
  <c r="DE469" i="3"/>
  <c r="DA467" i="3"/>
  <c r="AQ467" i="3"/>
  <c r="AY467" i="3"/>
  <c r="BG467" i="3"/>
  <c r="BO467" i="3"/>
  <c r="BW467" i="3"/>
  <c r="CE467" i="3"/>
  <c r="CL467" i="3"/>
  <c r="CT467" i="3"/>
  <c r="DC467" i="3"/>
  <c r="AM467" i="3"/>
  <c r="AU467" i="3"/>
  <c r="BC467" i="3"/>
  <c r="BK467" i="3"/>
  <c r="BS467" i="3"/>
  <c r="CA467" i="3"/>
  <c r="CI467" i="3"/>
  <c r="CP467" i="3"/>
  <c r="CX467" i="3"/>
  <c r="DG467" i="3"/>
  <c r="AO467" i="3"/>
  <c r="BE467" i="3"/>
  <c r="BU467" i="3"/>
  <c r="CK467" i="3"/>
  <c r="CY467" i="3"/>
  <c r="CR467" i="3"/>
  <c r="AS467" i="3"/>
  <c r="BI467" i="3"/>
  <c r="BY467" i="3"/>
  <c r="CN467" i="3"/>
  <c r="DE467" i="3"/>
  <c r="AW467" i="3"/>
  <c r="CC467" i="3"/>
  <c r="BA467" i="3"/>
  <c r="BQ467" i="3"/>
  <c r="CG467" i="3"/>
  <c r="CV467" i="3"/>
  <c r="BM467" i="3"/>
  <c r="DA465" i="3"/>
  <c r="AM465" i="3"/>
  <c r="AU465" i="3"/>
  <c r="BC465" i="3"/>
  <c r="BK465" i="3"/>
  <c r="BS465" i="3"/>
  <c r="CA465" i="3"/>
  <c r="CI465" i="3"/>
  <c r="CP465" i="3"/>
  <c r="CX465" i="3"/>
  <c r="DG465" i="3"/>
  <c r="AQ465" i="3"/>
  <c r="AY465" i="3"/>
  <c r="BG465" i="3"/>
  <c r="BO465" i="3"/>
  <c r="BW465" i="3"/>
  <c r="CE465" i="3"/>
  <c r="CL465" i="3"/>
  <c r="CT465" i="3"/>
  <c r="DC465" i="3"/>
  <c r="AS465" i="3"/>
  <c r="BI465" i="3"/>
  <c r="BY465" i="3"/>
  <c r="CN465" i="3"/>
  <c r="DE465" i="3"/>
  <c r="CG465" i="3"/>
  <c r="AW465" i="3"/>
  <c r="BM465" i="3"/>
  <c r="CC465" i="3"/>
  <c r="CR465" i="3"/>
  <c r="BA465" i="3"/>
  <c r="CV465" i="3"/>
  <c r="AO465" i="3"/>
  <c r="BE465" i="3"/>
  <c r="BU465" i="3"/>
  <c r="CK465" i="3"/>
  <c r="CY465" i="3"/>
  <c r="BQ465" i="3"/>
  <c r="DA461" i="3"/>
  <c r="AM461" i="3"/>
  <c r="AU461" i="3"/>
  <c r="BC461" i="3"/>
  <c r="BK461" i="3"/>
  <c r="BS461" i="3"/>
  <c r="CA461" i="3"/>
  <c r="CI461" i="3"/>
  <c r="CP461" i="3"/>
  <c r="CX461" i="3"/>
  <c r="DG461" i="3"/>
  <c r="AQ461" i="3"/>
  <c r="AY461" i="3"/>
  <c r="BG461" i="3"/>
  <c r="BO461" i="3"/>
  <c r="BW461" i="3"/>
  <c r="CE461" i="3"/>
  <c r="CL461" i="3"/>
  <c r="CT461" i="3"/>
  <c r="DC461" i="3"/>
  <c r="BA461" i="3"/>
  <c r="BQ461" i="3"/>
  <c r="CG461" i="3"/>
  <c r="CV461" i="3"/>
  <c r="BI461" i="3"/>
  <c r="DE461" i="3"/>
  <c r="AO461" i="3"/>
  <c r="BE461" i="3"/>
  <c r="BU461" i="3"/>
  <c r="CK461" i="3"/>
  <c r="CY461" i="3"/>
  <c r="BY461" i="3"/>
  <c r="AW461" i="3"/>
  <c r="BM461" i="3"/>
  <c r="CC461" i="3"/>
  <c r="CR461" i="3"/>
  <c r="AS461" i="3"/>
  <c r="CN461" i="3"/>
  <c r="DA459" i="3"/>
  <c r="AQ459" i="3"/>
  <c r="AY459" i="3"/>
  <c r="BG459" i="3"/>
  <c r="BO459" i="3"/>
  <c r="BW459" i="3"/>
  <c r="CE459" i="3"/>
  <c r="CL459" i="3"/>
  <c r="CT459" i="3"/>
  <c r="DC459" i="3"/>
  <c r="AM459" i="3"/>
  <c r="AU459" i="3"/>
  <c r="BC459" i="3"/>
  <c r="BK459" i="3"/>
  <c r="BS459" i="3"/>
  <c r="CA459" i="3"/>
  <c r="CI459" i="3"/>
  <c r="CP459" i="3"/>
  <c r="CX459" i="3"/>
  <c r="DG459" i="3"/>
  <c r="AO459" i="3"/>
  <c r="BE459" i="3"/>
  <c r="BU459" i="3"/>
  <c r="CK459" i="3"/>
  <c r="CY459" i="3"/>
  <c r="CC459" i="3"/>
  <c r="AS459" i="3"/>
  <c r="BI459" i="3"/>
  <c r="BY459" i="3"/>
  <c r="CN459" i="3"/>
  <c r="DE459" i="3"/>
  <c r="BM459" i="3"/>
  <c r="BA459" i="3"/>
  <c r="BQ459" i="3"/>
  <c r="CG459" i="3"/>
  <c r="CV459" i="3"/>
  <c r="AW459" i="3"/>
  <c r="CR459" i="3"/>
  <c r="DA455" i="3"/>
  <c r="AQ455" i="3"/>
  <c r="AY455" i="3"/>
  <c r="BG455" i="3"/>
  <c r="BO455" i="3"/>
  <c r="BW455" i="3"/>
  <c r="CE455" i="3"/>
  <c r="CL455" i="3"/>
  <c r="CT455" i="3"/>
  <c r="DC455" i="3"/>
  <c r="AM455" i="3"/>
  <c r="AU455" i="3"/>
  <c r="BC455" i="3"/>
  <c r="BK455" i="3"/>
  <c r="BS455" i="3"/>
  <c r="CA455" i="3"/>
  <c r="CI455" i="3"/>
  <c r="CP455" i="3"/>
  <c r="CX455" i="3"/>
  <c r="DG455" i="3"/>
  <c r="AW455" i="3"/>
  <c r="BM455" i="3"/>
  <c r="CC455" i="3"/>
  <c r="CR455" i="3"/>
  <c r="AO455" i="3"/>
  <c r="CK455" i="3"/>
  <c r="BA455" i="3"/>
  <c r="BQ455" i="3"/>
  <c r="CG455" i="3"/>
  <c r="CV455" i="3"/>
  <c r="BU455" i="3"/>
  <c r="AS455" i="3"/>
  <c r="BI455" i="3"/>
  <c r="BY455" i="3"/>
  <c r="CN455" i="3"/>
  <c r="DE455" i="3"/>
  <c r="BE455" i="3"/>
  <c r="CY455" i="3"/>
  <c r="DA453" i="3"/>
  <c r="AM453" i="3"/>
  <c r="AU453" i="3"/>
  <c r="BC453" i="3"/>
  <c r="BK453" i="3"/>
  <c r="BS453" i="3"/>
  <c r="CA453" i="3"/>
  <c r="CI453" i="3"/>
  <c r="CP453" i="3"/>
  <c r="CX453" i="3"/>
  <c r="DG453" i="3"/>
  <c r="AQ453" i="3"/>
  <c r="AY453" i="3"/>
  <c r="BG453" i="3"/>
  <c r="BO453" i="3"/>
  <c r="BW453" i="3"/>
  <c r="CE453" i="3"/>
  <c r="CL453" i="3"/>
  <c r="CT453" i="3"/>
  <c r="DC453" i="3"/>
  <c r="BA453" i="3"/>
  <c r="BQ453" i="3"/>
  <c r="CG453" i="3"/>
  <c r="CV453" i="3"/>
  <c r="BI453" i="3"/>
  <c r="DE453" i="3"/>
  <c r="AO453" i="3"/>
  <c r="BE453" i="3"/>
  <c r="BU453" i="3"/>
  <c r="CK453" i="3"/>
  <c r="CY453" i="3"/>
  <c r="AS453" i="3"/>
  <c r="CN453" i="3"/>
  <c r="AW453" i="3"/>
  <c r="BM453" i="3"/>
  <c r="CC453" i="3"/>
  <c r="CR453" i="3"/>
  <c r="BY453" i="3"/>
  <c r="DA447" i="3"/>
  <c r="AO447" i="3"/>
  <c r="AW447" i="3"/>
  <c r="BE447" i="3"/>
  <c r="BM447" i="3"/>
  <c r="BU447" i="3"/>
  <c r="CC447" i="3"/>
  <c r="CK447" i="3"/>
  <c r="AQ447" i="3"/>
  <c r="AY447" i="3"/>
  <c r="BG447" i="3"/>
  <c r="BO447" i="3"/>
  <c r="BW447" i="3"/>
  <c r="CE447" i="3"/>
  <c r="CL447" i="3"/>
  <c r="CT447" i="3"/>
  <c r="DC447" i="3"/>
  <c r="AM447" i="3"/>
  <c r="AU447" i="3"/>
  <c r="BC447" i="3"/>
  <c r="BK447" i="3"/>
  <c r="BS447" i="3"/>
  <c r="CA447" i="3"/>
  <c r="CI447" i="3"/>
  <c r="CP447" i="3"/>
  <c r="CX447" i="3"/>
  <c r="DG447" i="3"/>
  <c r="BQ447" i="3"/>
  <c r="CR447" i="3"/>
  <c r="BA447" i="3"/>
  <c r="AS447" i="3"/>
  <c r="BY447" i="3"/>
  <c r="CV447" i="3"/>
  <c r="CY447" i="3"/>
  <c r="BI447" i="3"/>
  <c r="CN447" i="3"/>
  <c r="DE447" i="3"/>
  <c r="CG447" i="3"/>
  <c r="DA441" i="3"/>
  <c r="AS441" i="3"/>
  <c r="BA441" i="3"/>
  <c r="BI441" i="3"/>
  <c r="BQ441" i="3"/>
  <c r="BY441" i="3"/>
  <c r="CG441" i="3"/>
  <c r="CN441" i="3"/>
  <c r="CV441" i="3"/>
  <c r="DE441" i="3"/>
  <c r="AM441" i="3"/>
  <c r="AU441" i="3"/>
  <c r="BC441" i="3"/>
  <c r="BK441" i="3"/>
  <c r="BS441" i="3"/>
  <c r="CA441" i="3"/>
  <c r="CI441" i="3"/>
  <c r="CP441" i="3"/>
  <c r="CX441" i="3"/>
  <c r="DG441" i="3"/>
  <c r="AQ441" i="3"/>
  <c r="AY441" i="3"/>
  <c r="BG441" i="3"/>
  <c r="BO441" i="3"/>
  <c r="BW441" i="3"/>
  <c r="CE441" i="3"/>
  <c r="CL441" i="3"/>
  <c r="CT441" i="3"/>
  <c r="DC441" i="3"/>
  <c r="BM441" i="3"/>
  <c r="CR441" i="3"/>
  <c r="CC441" i="3"/>
  <c r="AO441" i="3"/>
  <c r="BU441" i="3"/>
  <c r="CY441" i="3"/>
  <c r="BE441" i="3"/>
  <c r="CK441" i="3"/>
  <c r="AW441" i="3"/>
  <c r="DA439" i="3"/>
  <c r="AO439" i="3"/>
  <c r="AW439" i="3"/>
  <c r="BE439" i="3"/>
  <c r="BM439" i="3"/>
  <c r="BU439" i="3"/>
  <c r="CC439" i="3"/>
  <c r="CK439" i="3"/>
  <c r="CR439" i="3"/>
  <c r="CY439" i="3"/>
  <c r="AQ439" i="3"/>
  <c r="AY439" i="3"/>
  <c r="BG439" i="3"/>
  <c r="BO439" i="3"/>
  <c r="BW439" i="3"/>
  <c r="CE439" i="3"/>
  <c r="CL439" i="3"/>
  <c r="CT439" i="3"/>
  <c r="DC439" i="3"/>
  <c r="AM439" i="3"/>
  <c r="AU439" i="3"/>
  <c r="BC439" i="3"/>
  <c r="BK439" i="3"/>
  <c r="BS439" i="3"/>
  <c r="CA439" i="3"/>
  <c r="CI439" i="3"/>
  <c r="CP439" i="3"/>
  <c r="CX439" i="3"/>
  <c r="DG439" i="3"/>
  <c r="BA439" i="3"/>
  <c r="CG439" i="3"/>
  <c r="BI439" i="3"/>
  <c r="CN439" i="3"/>
  <c r="BQ439" i="3"/>
  <c r="AS439" i="3"/>
  <c r="BY439" i="3"/>
  <c r="DE439" i="3"/>
  <c r="CV439" i="3"/>
  <c r="DA435" i="3"/>
  <c r="AO435" i="3"/>
  <c r="AW435" i="3"/>
  <c r="BE435" i="3"/>
  <c r="BM435" i="3"/>
  <c r="BU435" i="3"/>
  <c r="CC435" i="3"/>
  <c r="CK435" i="3"/>
  <c r="CR435" i="3"/>
  <c r="CY435" i="3"/>
  <c r="AQ435" i="3"/>
  <c r="AY435" i="3"/>
  <c r="BG435" i="3"/>
  <c r="BO435" i="3"/>
  <c r="BW435" i="3"/>
  <c r="CE435" i="3"/>
  <c r="CL435" i="3"/>
  <c r="CT435" i="3"/>
  <c r="DC435" i="3"/>
  <c r="AM435" i="3"/>
  <c r="AU435" i="3"/>
  <c r="BC435" i="3"/>
  <c r="BK435" i="3"/>
  <c r="BS435" i="3"/>
  <c r="CA435" i="3"/>
  <c r="CI435" i="3"/>
  <c r="CP435" i="3"/>
  <c r="CX435" i="3"/>
  <c r="DG435" i="3"/>
  <c r="BI435" i="3"/>
  <c r="CN435" i="3"/>
  <c r="BQ435" i="3"/>
  <c r="CV435" i="3"/>
  <c r="AS435" i="3"/>
  <c r="DE435" i="3"/>
  <c r="BA435" i="3"/>
  <c r="CG435" i="3"/>
  <c r="BY435" i="3"/>
  <c r="DA429" i="3"/>
  <c r="AS429" i="3"/>
  <c r="BA429" i="3"/>
  <c r="BI429" i="3"/>
  <c r="BQ429" i="3"/>
  <c r="BY429" i="3"/>
  <c r="CG429" i="3"/>
  <c r="CN429" i="3"/>
  <c r="CV429" i="3"/>
  <c r="DE429" i="3"/>
  <c r="AM429" i="3"/>
  <c r="AU429" i="3"/>
  <c r="BC429" i="3"/>
  <c r="BK429" i="3"/>
  <c r="BS429" i="3"/>
  <c r="CA429" i="3"/>
  <c r="CI429" i="3"/>
  <c r="CP429" i="3"/>
  <c r="CX429" i="3"/>
  <c r="DG429" i="3"/>
  <c r="AQ429" i="3"/>
  <c r="AY429" i="3"/>
  <c r="BG429" i="3"/>
  <c r="BO429" i="3"/>
  <c r="BW429" i="3"/>
  <c r="CE429" i="3"/>
  <c r="CL429" i="3"/>
  <c r="CT429" i="3"/>
  <c r="DC429" i="3"/>
  <c r="BE429" i="3"/>
  <c r="CK429" i="3"/>
  <c r="BU429" i="3"/>
  <c r="BM429" i="3"/>
  <c r="CR429" i="3"/>
  <c r="CY429" i="3"/>
  <c r="AW429" i="3"/>
  <c r="CC429" i="3"/>
  <c r="AO429" i="3"/>
  <c r="DA425" i="3"/>
  <c r="AS425" i="3"/>
  <c r="BA425" i="3"/>
  <c r="BI425" i="3"/>
  <c r="BQ425" i="3"/>
  <c r="BY425" i="3"/>
  <c r="CG425" i="3"/>
  <c r="CN425" i="3"/>
  <c r="CV425" i="3"/>
  <c r="DE425" i="3"/>
  <c r="AM425" i="3"/>
  <c r="AU425" i="3"/>
  <c r="BC425" i="3"/>
  <c r="BK425" i="3"/>
  <c r="BS425" i="3"/>
  <c r="CA425" i="3"/>
  <c r="CI425" i="3"/>
  <c r="CP425" i="3"/>
  <c r="CX425" i="3"/>
  <c r="DG425" i="3"/>
  <c r="AQ425" i="3"/>
  <c r="AY425" i="3"/>
  <c r="BG425" i="3"/>
  <c r="BO425" i="3"/>
  <c r="BW425" i="3"/>
  <c r="CE425" i="3"/>
  <c r="CL425" i="3"/>
  <c r="CT425" i="3"/>
  <c r="DC425" i="3"/>
  <c r="BM425" i="3"/>
  <c r="CR425" i="3"/>
  <c r="AO425" i="3"/>
  <c r="BU425" i="3"/>
  <c r="CY425" i="3"/>
  <c r="AW425" i="3"/>
  <c r="BE425" i="3"/>
  <c r="CK425" i="3"/>
  <c r="CC425" i="3"/>
  <c r="DA421" i="3"/>
  <c r="AS421" i="3"/>
  <c r="BA421" i="3"/>
  <c r="BI421" i="3"/>
  <c r="BQ421" i="3"/>
  <c r="BY421" i="3"/>
  <c r="CG421" i="3"/>
  <c r="CN421" i="3"/>
  <c r="CV421" i="3"/>
  <c r="DE421" i="3"/>
  <c r="AM421" i="3"/>
  <c r="AU421" i="3"/>
  <c r="BC421" i="3"/>
  <c r="BK421" i="3"/>
  <c r="BS421" i="3"/>
  <c r="CA421" i="3"/>
  <c r="CI421" i="3"/>
  <c r="CP421" i="3"/>
  <c r="CX421" i="3"/>
  <c r="DG421" i="3"/>
  <c r="AQ421" i="3"/>
  <c r="AY421" i="3"/>
  <c r="BG421" i="3"/>
  <c r="BO421" i="3"/>
  <c r="BW421" i="3"/>
  <c r="CE421" i="3"/>
  <c r="CL421" i="3"/>
  <c r="CT421" i="3"/>
  <c r="DC421" i="3"/>
  <c r="AO421" i="3"/>
  <c r="BU421" i="3"/>
  <c r="CY421" i="3"/>
  <c r="BE421" i="3"/>
  <c r="AW421" i="3"/>
  <c r="CC421" i="3"/>
  <c r="CK421" i="3"/>
  <c r="BM421" i="3"/>
  <c r="CR421" i="3"/>
  <c r="DA415" i="3"/>
  <c r="AO415" i="3"/>
  <c r="AW415" i="3"/>
  <c r="BE415" i="3"/>
  <c r="BM415" i="3"/>
  <c r="BU415" i="3"/>
  <c r="CC415" i="3"/>
  <c r="CK415" i="3"/>
  <c r="CR415" i="3"/>
  <c r="CY415" i="3"/>
  <c r="AQ415" i="3"/>
  <c r="AY415" i="3"/>
  <c r="BG415" i="3"/>
  <c r="BO415" i="3"/>
  <c r="BW415" i="3"/>
  <c r="CE415" i="3"/>
  <c r="CL415" i="3"/>
  <c r="CT415" i="3"/>
  <c r="DC415" i="3"/>
  <c r="AM415" i="3"/>
  <c r="AU415" i="3"/>
  <c r="BC415" i="3"/>
  <c r="BK415" i="3"/>
  <c r="BS415" i="3"/>
  <c r="CA415" i="3"/>
  <c r="CI415" i="3"/>
  <c r="CP415" i="3"/>
  <c r="CX415" i="3"/>
  <c r="DG415" i="3"/>
  <c r="BI415" i="3"/>
  <c r="CN415" i="3"/>
  <c r="DE415" i="3"/>
  <c r="BQ415" i="3"/>
  <c r="CV415" i="3"/>
  <c r="AS415" i="3"/>
  <c r="BA415" i="3"/>
  <c r="CG415" i="3"/>
  <c r="BY415" i="3"/>
  <c r="DA413" i="3"/>
  <c r="AS413" i="3"/>
  <c r="BA413" i="3"/>
  <c r="BI413" i="3"/>
  <c r="BQ413" i="3"/>
  <c r="BY413" i="3"/>
  <c r="CG413" i="3"/>
  <c r="CN413" i="3"/>
  <c r="CV413" i="3"/>
  <c r="DE413" i="3"/>
  <c r="AM413" i="3"/>
  <c r="AU413" i="3"/>
  <c r="BC413" i="3"/>
  <c r="BK413" i="3"/>
  <c r="BS413" i="3"/>
  <c r="CA413" i="3"/>
  <c r="CI413" i="3"/>
  <c r="CP413" i="3"/>
  <c r="CX413" i="3"/>
  <c r="DG413" i="3"/>
  <c r="AQ413" i="3"/>
  <c r="AY413" i="3"/>
  <c r="BG413" i="3"/>
  <c r="BO413" i="3"/>
  <c r="BW413" i="3"/>
  <c r="CE413" i="3"/>
  <c r="CL413" i="3"/>
  <c r="CT413" i="3"/>
  <c r="DC413" i="3"/>
  <c r="AW413" i="3"/>
  <c r="CC413" i="3"/>
  <c r="BE413" i="3"/>
  <c r="CK413" i="3"/>
  <c r="CR413" i="3"/>
  <c r="AO413" i="3"/>
  <c r="BU413" i="3"/>
  <c r="CY413" i="3"/>
  <c r="BM413" i="3"/>
  <c r="DA403" i="3"/>
  <c r="AO403" i="3"/>
  <c r="AW403" i="3"/>
  <c r="BE403" i="3"/>
  <c r="BM403" i="3"/>
  <c r="BU403" i="3"/>
  <c r="CC403" i="3"/>
  <c r="CK403" i="3"/>
  <c r="CR403" i="3"/>
  <c r="CY403" i="3"/>
  <c r="AQ403" i="3"/>
  <c r="AY403" i="3"/>
  <c r="BG403" i="3"/>
  <c r="BO403" i="3"/>
  <c r="BW403" i="3"/>
  <c r="CE403" i="3"/>
  <c r="CL403" i="3"/>
  <c r="CT403" i="3"/>
  <c r="DC403" i="3"/>
  <c r="AM403" i="3"/>
  <c r="AU403" i="3"/>
  <c r="BC403" i="3"/>
  <c r="BK403" i="3"/>
  <c r="BS403" i="3"/>
  <c r="CA403" i="3"/>
  <c r="CI403" i="3"/>
  <c r="CP403" i="3"/>
  <c r="CX403" i="3"/>
  <c r="DG403" i="3"/>
  <c r="BA403" i="3"/>
  <c r="CG403" i="3"/>
  <c r="CV403" i="3"/>
  <c r="BI403" i="3"/>
  <c r="CN403" i="3"/>
  <c r="AS403" i="3"/>
  <c r="BY403" i="3"/>
  <c r="DE403" i="3"/>
  <c r="BQ403" i="3"/>
  <c r="DA401" i="3"/>
  <c r="AS401" i="3"/>
  <c r="BA401" i="3"/>
  <c r="BI401" i="3"/>
  <c r="BQ401" i="3"/>
  <c r="BY401" i="3"/>
  <c r="CG401" i="3"/>
  <c r="CN401" i="3"/>
  <c r="CV401" i="3"/>
  <c r="DE401" i="3"/>
  <c r="AM401" i="3"/>
  <c r="AU401" i="3"/>
  <c r="BC401" i="3"/>
  <c r="BK401" i="3"/>
  <c r="BS401" i="3"/>
  <c r="CA401" i="3"/>
  <c r="CI401" i="3"/>
  <c r="CP401" i="3"/>
  <c r="CX401" i="3"/>
  <c r="DG401" i="3"/>
  <c r="AQ401" i="3"/>
  <c r="AY401" i="3"/>
  <c r="BG401" i="3"/>
  <c r="BO401" i="3"/>
  <c r="BW401" i="3"/>
  <c r="CE401" i="3"/>
  <c r="CL401" i="3"/>
  <c r="CT401" i="3"/>
  <c r="DC401" i="3"/>
  <c r="AO401" i="3"/>
  <c r="BU401" i="3"/>
  <c r="CY401" i="3"/>
  <c r="AW401" i="3"/>
  <c r="CC401" i="3"/>
  <c r="CK401" i="3"/>
  <c r="BM401" i="3"/>
  <c r="CR401" i="3"/>
  <c r="BE401" i="3"/>
  <c r="DA395" i="3"/>
  <c r="AS395" i="3"/>
  <c r="BA395" i="3"/>
  <c r="BI395" i="3"/>
  <c r="BQ395" i="3"/>
  <c r="BY395" i="3"/>
  <c r="CG395" i="3"/>
  <c r="CN395" i="3"/>
  <c r="CV395" i="3"/>
  <c r="DE395" i="3"/>
  <c r="AM395" i="3"/>
  <c r="AU395" i="3"/>
  <c r="BC395" i="3"/>
  <c r="BK395" i="3"/>
  <c r="BS395" i="3"/>
  <c r="CA395" i="3"/>
  <c r="CI395" i="3"/>
  <c r="CP395" i="3"/>
  <c r="CX395" i="3"/>
  <c r="DG395" i="3"/>
  <c r="AY395" i="3"/>
  <c r="BO395" i="3"/>
  <c r="CE395" i="3"/>
  <c r="CT395" i="3"/>
  <c r="AO395" i="3"/>
  <c r="BE395" i="3"/>
  <c r="BU395" i="3"/>
  <c r="CK395" i="3"/>
  <c r="CY395" i="3"/>
  <c r="AW395" i="3"/>
  <c r="BM395" i="3"/>
  <c r="CC395" i="3"/>
  <c r="CR395" i="3"/>
  <c r="BW395" i="3"/>
  <c r="AQ395" i="3"/>
  <c r="CL395" i="3"/>
  <c r="DC395" i="3"/>
  <c r="BG395" i="3"/>
  <c r="DA393" i="3"/>
  <c r="AO393" i="3"/>
  <c r="AW393" i="3"/>
  <c r="BE393" i="3"/>
  <c r="BM393" i="3"/>
  <c r="BU393" i="3"/>
  <c r="CC393" i="3"/>
  <c r="CK393" i="3"/>
  <c r="CR393" i="3"/>
  <c r="CY393" i="3"/>
  <c r="AQ393" i="3"/>
  <c r="AY393" i="3"/>
  <c r="BG393" i="3"/>
  <c r="BO393" i="3"/>
  <c r="BW393" i="3"/>
  <c r="CE393" i="3"/>
  <c r="CL393" i="3"/>
  <c r="CT393" i="3"/>
  <c r="DC393" i="3"/>
  <c r="AM393" i="3"/>
  <c r="BC393" i="3"/>
  <c r="BS393" i="3"/>
  <c r="CI393" i="3"/>
  <c r="CX393" i="3"/>
  <c r="AS393" i="3"/>
  <c r="BI393" i="3"/>
  <c r="BY393" i="3"/>
  <c r="CN393" i="3"/>
  <c r="DE393" i="3"/>
  <c r="BA393" i="3"/>
  <c r="BQ393" i="3"/>
  <c r="CG393" i="3"/>
  <c r="CV393" i="3"/>
  <c r="CP393" i="3"/>
  <c r="AU393" i="3"/>
  <c r="DG393" i="3"/>
  <c r="BK393" i="3"/>
  <c r="CA393" i="3"/>
  <c r="DA391" i="3"/>
  <c r="AS391" i="3"/>
  <c r="BA391" i="3"/>
  <c r="BI391" i="3"/>
  <c r="BQ391" i="3"/>
  <c r="BY391" i="3"/>
  <c r="CG391" i="3"/>
  <c r="CN391" i="3"/>
  <c r="CV391" i="3"/>
  <c r="DE391" i="3"/>
  <c r="AM391" i="3"/>
  <c r="AU391" i="3"/>
  <c r="BC391" i="3"/>
  <c r="BK391" i="3"/>
  <c r="BS391" i="3"/>
  <c r="CA391" i="3"/>
  <c r="CI391" i="3"/>
  <c r="CP391" i="3"/>
  <c r="CX391" i="3"/>
  <c r="DG391" i="3"/>
  <c r="AQ391" i="3"/>
  <c r="AY391" i="3"/>
  <c r="BG391" i="3"/>
  <c r="BO391" i="3"/>
  <c r="BW391" i="3"/>
  <c r="AO391" i="3"/>
  <c r="BU391" i="3"/>
  <c r="CL391" i="3"/>
  <c r="DC391" i="3"/>
  <c r="AW391" i="3"/>
  <c r="CC391" i="3"/>
  <c r="CR391" i="3"/>
  <c r="BM391" i="3"/>
  <c r="CK391" i="3"/>
  <c r="CY391" i="3"/>
  <c r="BE391" i="3"/>
  <c r="CT391" i="3"/>
  <c r="CE391" i="3"/>
  <c r="DA389" i="3"/>
  <c r="AO389" i="3"/>
  <c r="AW389" i="3"/>
  <c r="BE389" i="3"/>
  <c r="BM389" i="3"/>
  <c r="BU389" i="3"/>
  <c r="CC389" i="3"/>
  <c r="CK389" i="3"/>
  <c r="CR389" i="3"/>
  <c r="CY389" i="3"/>
  <c r="AQ389" i="3"/>
  <c r="AY389" i="3"/>
  <c r="BG389" i="3"/>
  <c r="BO389" i="3"/>
  <c r="BW389" i="3"/>
  <c r="CE389" i="3"/>
  <c r="CL389" i="3"/>
  <c r="CT389" i="3"/>
  <c r="DC389" i="3"/>
  <c r="AM389" i="3"/>
  <c r="AU389" i="3"/>
  <c r="BC389" i="3"/>
  <c r="BK389" i="3"/>
  <c r="BS389" i="3"/>
  <c r="CA389" i="3"/>
  <c r="CI389" i="3"/>
  <c r="CP389" i="3"/>
  <c r="CX389" i="3"/>
  <c r="DG389" i="3"/>
  <c r="BI389" i="3"/>
  <c r="CN389" i="3"/>
  <c r="BQ389" i="3"/>
  <c r="CV389" i="3"/>
  <c r="BA389" i="3"/>
  <c r="CG389" i="3"/>
  <c r="AS389" i="3"/>
  <c r="DE389" i="3"/>
  <c r="BY389" i="3"/>
  <c r="DA385" i="3"/>
  <c r="AO385" i="3"/>
  <c r="AW385" i="3"/>
  <c r="BE385" i="3"/>
  <c r="BM385" i="3"/>
  <c r="BU385" i="3"/>
  <c r="CC385" i="3"/>
  <c r="CK385" i="3"/>
  <c r="CR385" i="3"/>
  <c r="CY385" i="3"/>
  <c r="AQ385" i="3"/>
  <c r="AY385" i="3"/>
  <c r="BG385" i="3"/>
  <c r="BO385" i="3"/>
  <c r="BW385" i="3"/>
  <c r="CE385" i="3"/>
  <c r="CL385" i="3"/>
  <c r="CT385" i="3"/>
  <c r="DC385" i="3"/>
  <c r="AM385" i="3"/>
  <c r="AU385" i="3"/>
  <c r="BC385" i="3"/>
  <c r="BK385" i="3"/>
  <c r="BS385" i="3"/>
  <c r="CA385" i="3"/>
  <c r="CI385" i="3"/>
  <c r="CP385" i="3"/>
  <c r="CX385" i="3"/>
  <c r="DG385" i="3"/>
  <c r="BQ385" i="3"/>
  <c r="CV385" i="3"/>
  <c r="AS385" i="3"/>
  <c r="BY385" i="3"/>
  <c r="DE385" i="3"/>
  <c r="BI385" i="3"/>
  <c r="CN385" i="3"/>
  <c r="CG385" i="3"/>
  <c r="BA385" i="3"/>
  <c r="DA383" i="3"/>
  <c r="AS383" i="3"/>
  <c r="BA383" i="3"/>
  <c r="BI383" i="3"/>
  <c r="BQ383" i="3"/>
  <c r="BY383" i="3"/>
  <c r="CG383" i="3"/>
  <c r="CN383" i="3"/>
  <c r="CV383" i="3"/>
  <c r="DE383" i="3"/>
  <c r="AM383" i="3"/>
  <c r="AU383" i="3"/>
  <c r="BC383" i="3"/>
  <c r="BK383" i="3"/>
  <c r="BS383" i="3"/>
  <c r="CA383" i="3"/>
  <c r="CI383" i="3"/>
  <c r="CP383" i="3"/>
  <c r="CX383" i="3"/>
  <c r="DG383" i="3"/>
  <c r="AQ383" i="3"/>
  <c r="AY383" i="3"/>
  <c r="BG383" i="3"/>
  <c r="BO383" i="3"/>
  <c r="BW383" i="3"/>
  <c r="CE383" i="3"/>
  <c r="CL383" i="3"/>
  <c r="CT383" i="3"/>
  <c r="DC383" i="3"/>
  <c r="BE383" i="3"/>
  <c r="CK383" i="3"/>
  <c r="BM383" i="3"/>
  <c r="CR383" i="3"/>
  <c r="AW383" i="3"/>
  <c r="CC383" i="3"/>
  <c r="CY383" i="3"/>
  <c r="AO383" i="3"/>
  <c r="BU383" i="3"/>
  <c r="DA381" i="3"/>
  <c r="AO381" i="3"/>
  <c r="AW381" i="3"/>
  <c r="BE381" i="3"/>
  <c r="BM381" i="3"/>
  <c r="BU381" i="3"/>
  <c r="CC381" i="3"/>
  <c r="CK381" i="3"/>
  <c r="CR381" i="3"/>
  <c r="CY381" i="3"/>
  <c r="AQ381" i="3"/>
  <c r="AY381" i="3"/>
  <c r="BG381" i="3"/>
  <c r="BO381" i="3"/>
  <c r="BW381" i="3"/>
  <c r="CE381" i="3"/>
  <c r="CL381" i="3"/>
  <c r="CT381" i="3"/>
  <c r="DC381" i="3"/>
  <c r="AM381" i="3"/>
  <c r="AU381" i="3"/>
  <c r="BC381" i="3"/>
  <c r="BK381" i="3"/>
  <c r="BS381" i="3"/>
  <c r="CA381" i="3"/>
  <c r="CI381" i="3"/>
  <c r="CP381" i="3"/>
  <c r="CX381" i="3"/>
  <c r="DG381" i="3"/>
  <c r="AS381" i="3"/>
  <c r="BY381" i="3"/>
  <c r="DE381" i="3"/>
  <c r="BA381" i="3"/>
  <c r="CG381" i="3"/>
  <c r="BQ381" i="3"/>
  <c r="CV381" i="3"/>
  <c r="CN381" i="3"/>
  <c r="BI381" i="3"/>
  <c r="DA379" i="3"/>
  <c r="AS379" i="3"/>
  <c r="BA379" i="3"/>
  <c r="BI379" i="3"/>
  <c r="BQ379" i="3"/>
  <c r="BY379" i="3"/>
  <c r="CG379" i="3"/>
  <c r="CN379" i="3"/>
  <c r="CV379" i="3"/>
  <c r="DE379" i="3"/>
  <c r="AM379" i="3"/>
  <c r="AU379" i="3"/>
  <c r="BC379" i="3"/>
  <c r="BK379" i="3"/>
  <c r="BS379" i="3"/>
  <c r="CA379" i="3"/>
  <c r="CI379" i="3"/>
  <c r="CP379" i="3"/>
  <c r="CX379" i="3"/>
  <c r="DG379" i="3"/>
  <c r="AQ379" i="3"/>
  <c r="AY379" i="3"/>
  <c r="BG379" i="3"/>
  <c r="BO379" i="3"/>
  <c r="BW379" i="3"/>
  <c r="CE379" i="3"/>
  <c r="CL379" i="3"/>
  <c r="CT379" i="3"/>
  <c r="DC379" i="3"/>
  <c r="BM379" i="3"/>
  <c r="CR379" i="3"/>
  <c r="AO379" i="3"/>
  <c r="BU379" i="3"/>
  <c r="CY379" i="3"/>
  <c r="BE379" i="3"/>
  <c r="CK379" i="3"/>
  <c r="CC379" i="3"/>
  <c r="AW379" i="3"/>
  <c r="DA377" i="3"/>
  <c r="AO377" i="3"/>
  <c r="AW377" i="3"/>
  <c r="BE377" i="3"/>
  <c r="BM377" i="3"/>
  <c r="BU377" i="3"/>
  <c r="CC377" i="3"/>
  <c r="CK377" i="3"/>
  <c r="CR377" i="3"/>
  <c r="CY377" i="3"/>
  <c r="AQ377" i="3"/>
  <c r="AY377" i="3"/>
  <c r="BG377" i="3"/>
  <c r="BO377" i="3"/>
  <c r="BW377" i="3"/>
  <c r="CE377" i="3"/>
  <c r="CL377" i="3"/>
  <c r="CT377" i="3"/>
  <c r="DC377" i="3"/>
  <c r="AM377" i="3"/>
  <c r="AU377" i="3"/>
  <c r="BC377" i="3"/>
  <c r="BK377" i="3"/>
  <c r="BS377" i="3"/>
  <c r="CA377" i="3"/>
  <c r="CI377" i="3"/>
  <c r="CP377" i="3"/>
  <c r="CX377" i="3"/>
  <c r="DG377" i="3"/>
  <c r="BA377" i="3"/>
  <c r="CG377" i="3"/>
  <c r="BI377" i="3"/>
  <c r="CN377" i="3"/>
  <c r="AS377" i="3"/>
  <c r="BY377" i="3"/>
  <c r="DE377" i="3"/>
  <c r="BQ377" i="3"/>
  <c r="CV377" i="3"/>
  <c r="DA373" i="3"/>
  <c r="AO373" i="3"/>
  <c r="AW373" i="3"/>
  <c r="BE373" i="3"/>
  <c r="BM373" i="3"/>
  <c r="BU373" i="3"/>
  <c r="CC373" i="3"/>
  <c r="CK373" i="3"/>
  <c r="CR373" i="3"/>
  <c r="CY373" i="3"/>
  <c r="AQ373" i="3"/>
  <c r="AY373" i="3"/>
  <c r="BG373" i="3"/>
  <c r="BO373" i="3"/>
  <c r="BW373" i="3"/>
  <c r="CE373" i="3"/>
  <c r="CL373" i="3"/>
  <c r="CT373" i="3"/>
  <c r="DC373" i="3"/>
  <c r="AM373" i="3"/>
  <c r="AU373" i="3"/>
  <c r="BC373" i="3"/>
  <c r="BK373" i="3"/>
  <c r="BS373" i="3"/>
  <c r="CA373" i="3"/>
  <c r="CI373" i="3"/>
  <c r="CP373" i="3"/>
  <c r="CX373" i="3"/>
  <c r="DG373" i="3"/>
  <c r="BI373" i="3"/>
  <c r="CN373" i="3"/>
  <c r="BQ373" i="3"/>
  <c r="CV373" i="3"/>
  <c r="BA373" i="3"/>
  <c r="CG373" i="3"/>
  <c r="BY373" i="3"/>
  <c r="DE373" i="3"/>
  <c r="AS373" i="3"/>
  <c r="DA369" i="3"/>
  <c r="AO369" i="3"/>
  <c r="AW369" i="3"/>
  <c r="BE369" i="3"/>
  <c r="BM369" i="3"/>
  <c r="BU369" i="3"/>
  <c r="CC369" i="3"/>
  <c r="CK369" i="3"/>
  <c r="CR369" i="3"/>
  <c r="CY369" i="3"/>
  <c r="AQ369" i="3"/>
  <c r="AY369" i="3"/>
  <c r="BG369" i="3"/>
  <c r="BO369" i="3"/>
  <c r="BW369" i="3"/>
  <c r="CE369" i="3"/>
  <c r="CL369" i="3"/>
  <c r="CT369" i="3"/>
  <c r="DC369" i="3"/>
  <c r="AM369" i="3"/>
  <c r="AU369" i="3"/>
  <c r="BC369" i="3"/>
  <c r="BK369" i="3"/>
  <c r="BS369" i="3"/>
  <c r="CA369" i="3"/>
  <c r="CI369" i="3"/>
  <c r="CP369" i="3"/>
  <c r="CX369" i="3"/>
  <c r="DG369" i="3"/>
  <c r="BQ369" i="3"/>
  <c r="CV369" i="3"/>
  <c r="AS369" i="3"/>
  <c r="BY369" i="3"/>
  <c r="DE369" i="3"/>
  <c r="BI369" i="3"/>
  <c r="CN369" i="3"/>
  <c r="BA369" i="3"/>
  <c r="CG369" i="3"/>
  <c r="DA365" i="3"/>
  <c r="AO365" i="3"/>
  <c r="AW365" i="3"/>
  <c r="BE365" i="3"/>
  <c r="BM365" i="3"/>
  <c r="BU365" i="3"/>
  <c r="CC365" i="3"/>
  <c r="CK365" i="3"/>
  <c r="CR365" i="3"/>
  <c r="CY365" i="3"/>
  <c r="AQ365" i="3"/>
  <c r="AY365" i="3"/>
  <c r="BG365" i="3"/>
  <c r="BO365" i="3"/>
  <c r="BW365" i="3"/>
  <c r="CE365" i="3"/>
  <c r="CL365" i="3"/>
  <c r="CT365" i="3"/>
  <c r="DC365" i="3"/>
  <c r="AM365" i="3"/>
  <c r="AU365" i="3"/>
  <c r="BC365" i="3"/>
  <c r="BK365" i="3"/>
  <c r="BS365" i="3"/>
  <c r="CA365" i="3"/>
  <c r="CI365" i="3"/>
  <c r="CP365" i="3"/>
  <c r="CX365" i="3"/>
  <c r="DG365" i="3"/>
  <c r="AS365" i="3"/>
  <c r="BY365" i="3"/>
  <c r="DE365" i="3"/>
  <c r="BA365" i="3"/>
  <c r="CG365" i="3"/>
  <c r="BQ365" i="3"/>
  <c r="CV365" i="3"/>
  <c r="BI365" i="3"/>
  <c r="CN365" i="3"/>
  <c r="DA359" i="3"/>
  <c r="AS359" i="3"/>
  <c r="BA359" i="3"/>
  <c r="BI359" i="3"/>
  <c r="BQ359" i="3"/>
  <c r="BY359" i="3"/>
  <c r="CG359" i="3"/>
  <c r="CN359" i="3"/>
  <c r="CV359" i="3"/>
  <c r="DE359" i="3"/>
  <c r="AM359" i="3"/>
  <c r="AU359" i="3"/>
  <c r="BC359" i="3"/>
  <c r="BK359" i="3"/>
  <c r="BS359" i="3"/>
  <c r="CA359" i="3"/>
  <c r="CI359" i="3"/>
  <c r="CP359" i="3"/>
  <c r="CX359" i="3"/>
  <c r="DG359" i="3"/>
  <c r="AQ359" i="3"/>
  <c r="AY359" i="3"/>
  <c r="BG359" i="3"/>
  <c r="BO359" i="3"/>
  <c r="BW359" i="3"/>
  <c r="CE359" i="3"/>
  <c r="CL359" i="3"/>
  <c r="CT359" i="3"/>
  <c r="DC359" i="3"/>
  <c r="AO359" i="3"/>
  <c r="BU359" i="3"/>
  <c r="CY359" i="3"/>
  <c r="AW359" i="3"/>
  <c r="CC359" i="3"/>
  <c r="BM359" i="3"/>
  <c r="CR359" i="3"/>
  <c r="BE359" i="3"/>
  <c r="CK359" i="3"/>
  <c r="DA357" i="3"/>
  <c r="AO357" i="3"/>
  <c r="AW357" i="3"/>
  <c r="BE357" i="3"/>
  <c r="BM357" i="3"/>
  <c r="BU357" i="3"/>
  <c r="CC357" i="3"/>
  <c r="CK357" i="3"/>
  <c r="CR357" i="3"/>
  <c r="CY357" i="3"/>
  <c r="AQ357" i="3"/>
  <c r="AY357" i="3"/>
  <c r="BG357" i="3"/>
  <c r="BO357" i="3"/>
  <c r="BW357" i="3"/>
  <c r="CE357" i="3"/>
  <c r="CL357" i="3"/>
  <c r="CT357" i="3"/>
  <c r="DC357" i="3"/>
  <c r="AM357" i="3"/>
  <c r="AU357" i="3"/>
  <c r="BC357" i="3"/>
  <c r="BK357" i="3"/>
  <c r="BS357" i="3"/>
  <c r="CA357" i="3"/>
  <c r="CI357" i="3"/>
  <c r="CP357" i="3"/>
  <c r="CX357" i="3"/>
  <c r="DG357" i="3"/>
  <c r="BI357" i="3"/>
  <c r="CN357" i="3"/>
  <c r="BQ357" i="3"/>
  <c r="CV357" i="3"/>
  <c r="BA357" i="3"/>
  <c r="CG357" i="3"/>
  <c r="AS357" i="3"/>
  <c r="BY357" i="3"/>
  <c r="DE357" i="3"/>
  <c r="DA355" i="3"/>
  <c r="AS355" i="3"/>
  <c r="BA355" i="3"/>
  <c r="BI355" i="3"/>
  <c r="BQ355" i="3"/>
  <c r="BY355" i="3"/>
  <c r="CG355" i="3"/>
  <c r="CN355" i="3"/>
  <c r="CV355" i="3"/>
  <c r="DE355" i="3"/>
  <c r="AM355" i="3"/>
  <c r="AU355" i="3"/>
  <c r="BC355" i="3"/>
  <c r="BK355" i="3"/>
  <c r="BS355" i="3"/>
  <c r="CA355" i="3"/>
  <c r="CI355" i="3"/>
  <c r="CP355" i="3"/>
  <c r="CX355" i="3"/>
  <c r="DG355" i="3"/>
  <c r="AQ355" i="3"/>
  <c r="AY355" i="3"/>
  <c r="BG355" i="3"/>
  <c r="BO355" i="3"/>
  <c r="BW355" i="3"/>
  <c r="CE355" i="3"/>
  <c r="CL355" i="3"/>
  <c r="CT355" i="3"/>
  <c r="DC355" i="3"/>
  <c r="AW355" i="3"/>
  <c r="CC355" i="3"/>
  <c r="BE355" i="3"/>
  <c r="CK355" i="3"/>
  <c r="AO355" i="3"/>
  <c r="BU355" i="3"/>
  <c r="CY355" i="3"/>
  <c r="BM355" i="3"/>
  <c r="CR355" i="3"/>
  <c r="DA351" i="3"/>
  <c r="AS351" i="3"/>
  <c r="BA351" i="3"/>
  <c r="BI351" i="3"/>
  <c r="BQ351" i="3"/>
  <c r="BY351" i="3"/>
  <c r="CG351" i="3"/>
  <c r="CN351" i="3"/>
  <c r="CV351" i="3"/>
  <c r="DE351" i="3"/>
  <c r="AM351" i="3"/>
  <c r="AU351" i="3"/>
  <c r="BC351" i="3"/>
  <c r="BK351" i="3"/>
  <c r="BS351" i="3"/>
  <c r="CA351" i="3"/>
  <c r="CI351" i="3"/>
  <c r="CP351" i="3"/>
  <c r="CX351" i="3"/>
  <c r="DG351" i="3"/>
  <c r="AQ351" i="3"/>
  <c r="AY351" i="3"/>
  <c r="BG351" i="3"/>
  <c r="BO351" i="3"/>
  <c r="BW351" i="3"/>
  <c r="CE351" i="3"/>
  <c r="CL351" i="3"/>
  <c r="CT351" i="3"/>
  <c r="DC351" i="3"/>
  <c r="BE351" i="3"/>
  <c r="CK351" i="3"/>
  <c r="BM351" i="3"/>
  <c r="CR351" i="3"/>
  <c r="AW351" i="3"/>
  <c r="CC351" i="3"/>
  <c r="BU351" i="3"/>
  <c r="CY351" i="3"/>
  <c r="AO351" i="3"/>
  <c r="DA349" i="3"/>
  <c r="AO349" i="3"/>
  <c r="AW349" i="3"/>
  <c r="BE349" i="3"/>
  <c r="BM349" i="3"/>
  <c r="BU349" i="3"/>
  <c r="CC349" i="3"/>
  <c r="CK349" i="3"/>
  <c r="CR349" i="3"/>
  <c r="CY349" i="3"/>
  <c r="AQ349" i="3"/>
  <c r="AY349" i="3"/>
  <c r="BG349" i="3"/>
  <c r="BO349" i="3"/>
  <c r="BW349" i="3"/>
  <c r="CE349" i="3"/>
  <c r="CL349" i="3"/>
  <c r="CT349" i="3"/>
  <c r="DC349" i="3"/>
  <c r="AM349" i="3"/>
  <c r="AU349" i="3"/>
  <c r="BC349" i="3"/>
  <c r="BK349" i="3"/>
  <c r="BS349" i="3"/>
  <c r="CA349" i="3"/>
  <c r="CI349" i="3"/>
  <c r="CP349" i="3"/>
  <c r="CX349" i="3"/>
  <c r="DG349" i="3"/>
  <c r="AS349" i="3"/>
  <c r="BY349" i="3"/>
  <c r="DE349" i="3"/>
  <c r="BA349" i="3"/>
  <c r="CG349" i="3"/>
  <c r="BQ349" i="3"/>
  <c r="CV349" i="3"/>
  <c r="CN349" i="3"/>
  <c r="BI349" i="3"/>
  <c r="DA343" i="3"/>
  <c r="AS343" i="3"/>
  <c r="BA343" i="3"/>
  <c r="BI343" i="3"/>
  <c r="BQ343" i="3"/>
  <c r="BY343" i="3"/>
  <c r="CG343" i="3"/>
  <c r="CN343" i="3"/>
  <c r="CV343" i="3"/>
  <c r="DE343" i="3"/>
  <c r="AM343" i="3"/>
  <c r="AU343" i="3"/>
  <c r="BC343" i="3"/>
  <c r="BK343" i="3"/>
  <c r="BS343" i="3"/>
  <c r="CA343" i="3"/>
  <c r="CI343" i="3"/>
  <c r="CP343" i="3"/>
  <c r="CX343" i="3"/>
  <c r="DG343" i="3"/>
  <c r="AQ343" i="3"/>
  <c r="AY343" i="3"/>
  <c r="BG343" i="3"/>
  <c r="BO343" i="3"/>
  <c r="BW343" i="3"/>
  <c r="CE343" i="3"/>
  <c r="CL343" i="3"/>
  <c r="CT343" i="3"/>
  <c r="DC343" i="3"/>
  <c r="AO343" i="3"/>
  <c r="BU343" i="3"/>
  <c r="CY343" i="3"/>
  <c r="AW343" i="3"/>
  <c r="CC343" i="3"/>
  <c r="BM343" i="3"/>
  <c r="CR343" i="3"/>
  <c r="BE343" i="3"/>
  <c r="CK343" i="3"/>
  <c r="DA341" i="3"/>
  <c r="AO341" i="3"/>
  <c r="AW341" i="3"/>
  <c r="BE341" i="3"/>
  <c r="BM341" i="3"/>
  <c r="BU341" i="3"/>
  <c r="CC341" i="3"/>
  <c r="CK341" i="3"/>
  <c r="CR341" i="3"/>
  <c r="CY341" i="3"/>
  <c r="AQ341" i="3"/>
  <c r="AY341" i="3"/>
  <c r="BG341" i="3"/>
  <c r="BO341" i="3"/>
  <c r="BW341" i="3"/>
  <c r="CE341" i="3"/>
  <c r="CL341" i="3"/>
  <c r="CT341" i="3"/>
  <c r="DC341" i="3"/>
  <c r="AM341" i="3"/>
  <c r="AU341" i="3"/>
  <c r="BC341" i="3"/>
  <c r="BK341" i="3"/>
  <c r="BS341" i="3"/>
  <c r="CA341" i="3"/>
  <c r="CI341" i="3"/>
  <c r="CP341" i="3"/>
  <c r="CX341" i="3"/>
  <c r="DG341" i="3"/>
  <c r="BI341" i="3"/>
  <c r="CN341" i="3"/>
  <c r="BQ341" i="3"/>
  <c r="CV341" i="3"/>
  <c r="BA341" i="3"/>
  <c r="CG341" i="3"/>
  <c r="AS341" i="3"/>
  <c r="DE341" i="3"/>
  <c r="BY341" i="3"/>
  <c r="DA339" i="3"/>
  <c r="AS339" i="3"/>
  <c r="BA339" i="3"/>
  <c r="BI339" i="3"/>
  <c r="BQ339" i="3"/>
  <c r="BY339" i="3"/>
  <c r="CG339" i="3"/>
  <c r="CN339" i="3"/>
  <c r="CV339" i="3"/>
  <c r="DE339" i="3"/>
  <c r="AM339" i="3"/>
  <c r="AU339" i="3"/>
  <c r="BC339" i="3"/>
  <c r="BK339" i="3"/>
  <c r="BS339" i="3"/>
  <c r="CA339" i="3"/>
  <c r="CI339" i="3"/>
  <c r="CP339" i="3"/>
  <c r="CX339" i="3"/>
  <c r="DG339" i="3"/>
  <c r="AQ339" i="3"/>
  <c r="AY339" i="3"/>
  <c r="BG339" i="3"/>
  <c r="BO339" i="3"/>
  <c r="BW339" i="3"/>
  <c r="CE339" i="3"/>
  <c r="CL339" i="3"/>
  <c r="CT339" i="3"/>
  <c r="DC339" i="3"/>
  <c r="AW339" i="3"/>
  <c r="CC339" i="3"/>
  <c r="BE339" i="3"/>
  <c r="CK339" i="3"/>
  <c r="AO339" i="3"/>
  <c r="BU339" i="3"/>
  <c r="CY339" i="3"/>
  <c r="BM339" i="3"/>
  <c r="CR339" i="3"/>
  <c r="DA337" i="3"/>
  <c r="AO337" i="3"/>
  <c r="AW337" i="3"/>
  <c r="BE337" i="3"/>
  <c r="BM337" i="3"/>
  <c r="BU337" i="3"/>
  <c r="CC337" i="3"/>
  <c r="CK337" i="3"/>
  <c r="CR337" i="3"/>
  <c r="CY337" i="3"/>
  <c r="AQ337" i="3"/>
  <c r="AY337" i="3"/>
  <c r="BG337" i="3"/>
  <c r="BO337" i="3"/>
  <c r="BW337" i="3"/>
  <c r="CE337" i="3"/>
  <c r="CL337" i="3"/>
  <c r="CT337" i="3"/>
  <c r="DC337" i="3"/>
  <c r="AM337" i="3"/>
  <c r="AU337" i="3"/>
  <c r="BC337" i="3"/>
  <c r="BK337" i="3"/>
  <c r="BS337" i="3"/>
  <c r="CA337" i="3"/>
  <c r="CI337" i="3"/>
  <c r="CP337" i="3"/>
  <c r="CX337" i="3"/>
  <c r="DG337" i="3"/>
  <c r="BQ337" i="3"/>
  <c r="CV337" i="3"/>
  <c r="AS337" i="3"/>
  <c r="BY337" i="3"/>
  <c r="DE337" i="3"/>
  <c r="BI337" i="3"/>
  <c r="CN337" i="3"/>
  <c r="CG337" i="3"/>
  <c r="BA337" i="3"/>
  <c r="DA333" i="3"/>
  <c r="AO333" i="3"/>
  <c r="AW333" i="3"/>
  <c r="BE333" i="3"/>
  <c r="BM333" i="3"/>
  <c r="BU333" i="3"/>
  <c r="CC333" i="3"/>
  <c r="CK333" i="3"/>
  <c r="CR333" i="3"/>
  <c r="CY333" i="3"/>
  <c r="AQ333" i="3"/>
  <c r="AY333" i="3"/>
  <c r="BG333" i="3"/>
  <c r="BO333" i="3"/>
  <c r="BW333" i="3"/>
  <c r="CE333" i="3"/>
  <c r="CL333" i="3"/>
  <c r="CT333" i="3"/>
  <c r="DC333" i="3"/>
  <c r="AM333" i="3"/>
  <c r="AU333" i="3"/>
  <c r="BC333" i="3"/>
  <c r="BK333" i="3"/>
  <c r="BS333" i="3"/>
  <c r="CA333" i="3"/>
  <c r="CI333" i="3"/>
  <c r="CP333" i="3"/>
  <c r="CX333" i="3"/>
  <c r="DG333" i="3"/>
  <c r="AS333" i="3"/>
  <c r="BY333" i="3"/>
  <c r="DE333" i="3"/>
  <c r="BA333" i="3"/>
  <c r="CG333" i="3"/>
  <c r="BQ333" i="3"/>
  <c r="CV333" i="3"/>
  <c r="BI333" i="3"/>
  <c r="CN333" i="3"/>
  <c r="DA331" i="3"/>
  <c r="AS331" i="3"/>
  <c r="BA331" i="3"/>
  <c r="BI331" i="3"/>
  <c r="BQ331" i="3"/>
  <c r="BY331" i="3"/>
  <c r="CG331" i="3"/>
  <c r="CN331" i="3"/>
  <c r="CV331" i="3"/>
  <c r="DE331" i="3"/>
  <c r="AM331" i="3"/>
  <c r="AU331" i="3"/>
  <c r="BC331" i="3"/>
  <c r="BK331" i="3"/>
  <c r="BS331" i="3"/>
  <c r="CA331" i="3"/>
  <c r="CI331" i="3"/>
  <c r="CP331" i="3"/>
  <c r="CX331" i="3"/>
  <c r="DG331" i="3"/>
  <c r="AQ331" i="3"/>
  <c r="AY331" i="3"/>
  <c r="BG331" i="3"/>
  <c r="BO331" i="3"/>
  <c r="BW331" i="3"/>
  <c r="CE331" i="3"/>
  <c r="CL331" i="3"/>
  <c r="CT331" i="3"/>
  <c r="DC331" i="3"/>
  <c r="BM331" i="3"/>
  <c r="CR331" i="3"/>
  <c r="AO331" i="3"/>
  <c r="BU331" i="3"/>
  <c r="CY331" i="3"/>
  <c r="BE331" i="3"/>
  <c r="CK331" i="3"/>
  <c r="CC331" i="3"/>
  <c r="AW331" i="3"/>
  <c r="DA329" i="3"/>
  <c r="AO329" i="3"/>
  <c r="AW329" i="3"/>
  <c r="BE329" i="3"/>
  <c r="BM329" i="3"/>
  <c r="BU329" i="3"/>
  <c r="CC329" i="3"/>
  <c r="CK329" i="3"/>
  <c r="CR329" i="3"/>
  <c r="CY329" i="3"/>
  <c r="AQ329" i="3"/>
  <c r="AY329" i="3"/>
  <c r="BG329" i="3"/>
  <c r="BO329" i="3"/>
  <c r="BW329" i="3"/>
  <c r="CE329" i="3"/>
  <c r="CL329" i="3"/>
  <c r="CT329" i="3"/>
  <c r="DC329" i="3"/>
  <c r="AM329" i="3"/>
  <c r="AU329" i="3"/>
  <c r="BC329" i="3"/>
  <c r="BK329" i="3"/>
  <c r="BS329" i="3"/>
  <c r="CA329" i="3"/>
  <c r="CI329" i="3"/>
  <c r="CP329" i="3"/>
  <c r="CX329" i="3"/>
  <c r="DG329" i="3"/>
  <c r="BA329" i="3"/>
  <c r="CG329" i="3"/>
  <c r="BI329" i="3"/>
  <c r="CN329" i="3"/>
  <c r="AS329" i="3"/>
  <c r="BY329" i="3"/>
  <c r="DE329" i="3"/>
  <c r="BQ329" i="3"/>
  <c r="CV329" i="3"/>
  <c r="DA327" i="3"/>
  <c r="AS327" i="3"/>
  <c r="BA327" i="3"/>
  <c r="BI327" i="3"/>
  <c r="BQ327" i="3"/>
  <c r="BY327" i="3"/>
  <c r="CG327" i="3"/>
  <c r="CN327" i="3"/>
  <c r="CV327" i="3"/>
  <c r="DE327" i="3"/>
  <c r="AM327" i="3"/>
  <c r="AU327" i="3"/>
  <c r="BC327" i="3"/>
  <c r="BK327" i="3"/>
  <c r="BS327" i="3"/>
  <c r="CA327" i="3"/>
  <c r="CI327" i="3"/>
  <c r="CP327" i="3"/>
  <c r="CX327" i="3"/>
  <c r="DG327" i="3"/>
  <c r="AQ327" i="3"/>
  <c r="AY327" i="3"/>
  <c r="BG327" i="3"/>
  <c r="BO327" i="3"/>
  <c r="BW327" i="3"/>
  <c r="CE327" i="3"/>
  <c r="CL327" i="3"/>
  <c r="CT327" i="3"/>
  <c r="DC327" i="3"/>
  <c r="AO327" i="3"/>
  <c r="BU327" i="3"/>
  <c r="CY327" i="3"/>
  <c r="AW327" i="3"/>
  <c r="CC327" i="3"/>
  <c r="BM327" i="3"/>
  <c r="CR327" i="3"/>
  <c r="BE327" i="3"/>
  <c r="CK327" i="3"/>
  <c r="DA323" i="3"/>
  <c r="AS323" i="3"/>
  <c r="BA323" i="3"/>
  <c r="BI323" i="3"/>
  <c r="BQ323" i="3"/>
  <c r="BY323" i="3"/>
  <c r="CG323" i="3"/>
  <c r="CN323" i="3"/>
  <c r="CV323" i="3"/>
  <c r="DE323" i="3"/>
  <c r="AM323" i="3"/>
  <c r="AU323" i="3"/>
  <c r="BC323" i="3"/>
  <c r="BK323" i="3"/>
  <c r="BS323" i="3"/>
  <c r="CA323" i="3"/>
  <c r="CI323" i="3"/>
  <c r="CP323" i="3"/>
  <c r="CX323" i="3"/>
  <c r="DG323" i="3"/>
  <c r="AQ323" i="3"/>
  <c r="AY323" i="3"/>
  <c r="BG323" i="3"/>
  <c r="BO323" i="3"/>
  <c r="BW323" i="3"/>
  <c r="CE323" i="3"/>
  <c r="CL323" i="3"/>
  <c r="CT323" i="3"/>
  <c r="DC323" i="3"/>
  <c r="AW323" i="3"/>
  <c r="CC323" i="3"/>
  <c r="BE323" i="3"/>
  <c r="CK323" i="3"/>
  <c r="AO323" i="3"/>
  <c r="BU323" i="3"/>
  <c r="CY323" i="3"/>
  <c r="CR323" i="3"/>
  <c r="BM323" i="3"/>
  <c r="DA319" i="3"/>
  <c r="AS319" i="3"/>
  <c r="BA319" i="3"/>
  <c r="BI319" i="3"/>
  <c r="BQ319" i="3"/>
  <c r="BY319" i="3"/>
  <c r="CG319" i="3"/>
  <c r="CN319" i="3"/>
  <c r="CV319" i="3"/>
  <c r="DE319" i="3"/>
  <c r="AM319" i="3"/>
  <c r="AU319" i="3"/>
  <c r="BC319" i="3"/>
  <c r="BK319" i="3"/>
  <c r="BS319" i="3"/>
  <c r="CA319" i="3"/>
  <c r="CI319" i="3"/>
  <c r="CP319" i="3"/>
  <c r="CX319" i="3"/>
  <c r="DG319" i="3"/>
  <c r="AQ319" i="3"/>
  <c r="AY319" i="3"/>
  <c r="BG319" i="3"/>
  <c r="BO319" i="3"/>
  <c r="BW319" i="3"/>
  <c r="CE319" i="3"/>
  <c r="CL319" i="3"/>
  <c r="CT319" i="3"/>
  <c r="DC319" i="3"/>
  <c r="BE319" i="3"/>
  <c r="CK319" i="3"/>
  <c r="BM319" i="3"/>
  <c r="CR319" i="3"/>
  <c r="AW319" i="3"/>
  <c r="CC319" i="3"/>
  <c r="AO319" i="3"/>
  <c r="CY319" i="3"/>
  <c r="BU319" i="3"/>
  <c r="DA317" i="3"/>
  <c r="AO317" i="3"/>
  <c r="AW317" i="3"/>
  <c r="BE317" i="3"/>
  <c r="BM317" i="3"/>
  <c r="BU317" i="3"/>
  <c r="CC317" i="3"/>
  <c r="CK317" i="3"/>
  <c r="CR317" i="3"/>
  <c r="CY317" i="3"/>
  <c r="AQ317" i="3"/>
  <c r="AY317" i="3"/>
  <c r="BG317" i="3"/>
  <c r="BO317" i="3"/>
  <c r="BW317" i="3"/>
  <c r="CE317" i="3"/>
  <c r="CL317" i="3"/>
  <c r="CT317" i="3"/>
  <c r="DC317" i="3"/>
  <c r="AM317" i="3"/>
  <c r="AU317" i="3"/>
  <c r="BC317" i="3"/>
  <c r="BK317" i="3"/>
  <c r="BS317" i="3"/>
  <c r="CA317" i="3"/>
  <c r="CI317" i="3"/>
  <c r="CP317" i="3"/>
  <c r="CX317" i="3"/>
  <c r="DG317" i="3"/>
  <c r="AS317" i="3"/>
  <c r="BY317" i="3"/>
  <c r="DE317" i="3"/>
  <c r="BA317" i="3"/>
  <c r="CG317" i="3"/>
  <c r="BQ317" i="3"/>
  <c r="CV317" i="3"/>
  <c r="CN317" i="3"/>
  <c r="BI317" i="3"/>
  <c r="DA314" i="3"/>
  <c r="AM314" i="3"/>
  <c r="AU314" i="3"/>
  <c r="BC314" i="3"/>
  <c r="BK314" i="3"/>
  <c r="BS314" i="3"/>
  <c r="CA314" i="3"/>
  <c r="CI314" i="3"/>
  <c r="CP314" i="3"/>
  <c r="CX314" i="3"/>
  <c r="DG314" i="3"/>
  <c r="AO314" i="3"/>
  <c r="AW314" i="3"/>
  <c r="BE314" i="3"/>
  <c r="BM314" i="3"/>
  <c r="BU314" i="3"/>
  <c r="CC314" i="3"/>
  <c r="CK314" i="3"/>
  <c r="CR314" i="3"/>
  <c r="CY314" i="3"/>
  <c r="AS314" i="3"/>
  <c r="BA314" i="3"/>
  <c r="BI314" i="3"/>
  <c r="BQ314" i="3"/>
  <c r="BY314" i="3"/>
  <c r="CG314" i="3"/>
  <c r="CN314" i="3"/>
  <c r="CV314" i="3"/>
  <c r="DE314" i="3"/>
  <c r="AQ314" i="3"/>
  <c r="BW314" i="3"/>
  <c r="DC314" i="3"/>
  <c r="AY314" i="3"/>
  <c r="CE314" i="3"/>
  <c r="BO314" i="3"/>
  <c r="CT314" i="3"/>
  <c r="CL314" i="3"/>
  <c r="BG314" i="3"/>
  <c r="DA310" i="3"/>
  <c r="AM310" i="3"/>
  <c r="AU310" i="3"/>
  <c r="BC310" i="3"/>
  <c r="BK310" i="3"/>
  <c r="BS310" i="3"/>
  <c r="CA310" i="3"/>
  <c r="CI310" i="3"/>
  <c r="CP310" i="3"/>
  <c r="CX310" i="3"/>
  <c r="DG310" i="3"/>
  <c r="AO310" i="3"/>
  <c r="AW310" i="3"/>
  <c r="BE310" i="3"/>
  <c r="BM310" i="3"/>
  <c r="BU310" i="3"/>
  <c r="CC310" i="3"/>
  <c r="CK310" i="3"/>
  <c r="CR310" i="3"/>
  <c r="CY310" i="3"/>
  <c r="AS310" i="3"/>
  <c r="BA310" i="3"/>
  <c r="BI310" i="3"/>
  <c r="BQ310" i="3"/>
  <c r="BY310" i="3"/>
  <c r="CG310" i="3"/>
  <c r="CN310" i="3"/>
  <c r="CV310" i="3"/>
  <c r="DE310" i="3"/>
  <c r="AY310" i="3"/>
  <c r="CE310" i="3"/>
  <c r="BG310" i="3"/>
  <c r="CL310" i="3"/>
  <c r="AQ310" i="3"/>
  <c r="BW310" i="3"/>
  <c r="DC310" i="3"/>
  <c r="BO310" i="3"/>
  <c r="CT310" i="3"/>
  <c r="DA308" i="3"/>
  <c r="AQ308" i="3"/>
  <c r="AY308" i="3"/>
  <c r="BG308" i="3"/>
  <c r="BO308" i="3"/>
  <c r="BW308" i="3"/>
  <c r="CE308" i="3"/>
  <c r="CL308" i="3"/>
  <c r="CT308" i="3"/>
  <c r="DC308" i="3"/>
  <c r="AS308" i="3"/>
  <c r="BA308" i="3"/>
  <c r="BI308" i="3"/>
  <c r="BQ308" i="3"/>
  <c r="BY308" i="3"/>
  <c r="CG308" i="3"/>
  <c r="CN308" i="3"/>
  <c r="CV308" i="3"/>
  <c r="DE308" i="3"/>
  <c r="AO308" i="3"/>
  <c r="AW308" i="3"/>
  <c r="BE308" i="3"/>
  <c r="BM308" i="3"/>
  <c r="BU308" i="3"/>
  <c r="CC308" i="3"/>
  <c r="CK308" i="3"/>
  <c r="CR308" i="3"/>
  <c r="CY308" i="3"/>
  <c r="AM308" i="3"/>
  <c r="BS308" i="3"/>
  <c r="CX308" i="3"/>
  <c r="AU308" i="3"/>
  <c r="CA308" i="3"/>
  <c r="DG308" i="3"/>
  <c r="BK308" i="3"/>
  <c r="CP308" i="3"/>
  <c r="BC308" i="3"/>
  <c r="CI308" i="3"/>
  <c r="DA306" i="3"/>
  <c r="AM306" i="3"/>
  <c r="AU306" i="3"/>
  <c r="BC306" i="3"/>
  <c r="BK306" i="3"/>
  <c r="BS306" i="3"/>
  <c r="CA306" i="3"/>
  <c r="CI306" i="3"/>
  <c r="CP306" i="3"/>
  <c r="CX306" i="3"/>
  <c r="DG306" i="3"/>
  <c r="AO306" i="3"/>
  <c r="AW306" i="3"/>
  <c r="BE306" i="3"/>
  <c r="BM306" i="3"/>
  <c r="BU306" i="3"/>
  <c r="CC306" i="3"/>
  <c r="CK306" i="3"/>
  <c r="CR306" i="3"/>
  <c r="CY306" i="3"/>
  <c r="AS306" i="3"/>
  <c r="BA306" i="3"/>
  <c r="BI306" i="3"/>
  <c r="BQ306" i="3"/>
  <c r="BY306" i="3"/>
  <c r="CG306" i="3"/>
  <c r="CN306" i="3"/>
  <c r="CV306" i="3"/>
  <c r="DE306" i="3"/>
  <c r="BG306" i="3"/>
  <c r="CL306" i="3"/>
  <c r="BO306" i="3"/>
  <c r="CT306" i="3"/>
  <c r="AY306" i="3"/>
  <c r="CE306" i="3"/>
  <c r="AQ306" i="3"/>
  <c r="DC306" i="3"/>
  <c r="BW306" i="3"/>
  <c r="DA304" i="3"/>
  <c r="AQ304" i="3"/>
  <c r="AY304" i="3"/>
  <c r="BG304" i="3"/>
  <c r="BO304" i="3"/>
  <c r="BW304" i="3"/>
  <c r="CE304" i="3"/>
  <c r="CL304" i="3"/>
  <c r="CT304" i="3"/>
  <c r="DC304" i="3"/>
  <c r="AS304" i="3"/>
  <c r="BA304" i="3"/>
  <c r="BI304" i="3"/>
  <c r="BQ304" i="3"/>
  <c r="BY304" i="3"/>
  <c r="CG304" i="3"/>
  <c r="CN304" i="3"/>
  <c r="CV304" i="3"/>
  <c r="DE304" i="3"/>
  <c r="AO304" i="3"/>
  <c r="AW304" i="3"/>
  <c r="BE304" i="3"/>
  <c r="BM304" i="3"/>
  <c r="BU304" i="3"/>
  <c r="CC304" i="3"/>
  <c r="CK304" i="3"/>
  <c r="CR304" i="3"/>
  <c r="CY304" i="3"/>
  <c r="AU304" i="3"/>
  <c r="CA304" i="3"/>
  <c r="DG304" i="3"/>
  <c r="BC304" i="3"/>
  <c r="CI304" i="3"/>
  <c r="AM304" i="3"/>
  <c r="BS304" i="3"/>
  <c r="CX304" i="3"/>
  <c r="BK304" i="3"/>
  <c r="CP304" i="3"/>
  <c r="DA296" i="3"/>
  <c r="AQ296" i="3"/>
  <c r="AY296" i="3"/>
  <c r="BG296" i="3"/>
  <c r="BO296" i="3"/>
  <c r="BW296" i="3"/>
  <c r="CE296" i="3"/>
  <c r="CL296" i="3"/>
  <c r="CT296" i="3"/>
  <c r="DC296" i="3"/>
  <c r="AS296" i="3"/>
  <c r="BA296" i="3"/>
  <c r="BI296" i="3"/>
  <c r="BQ296" i="3"/>
  <c r="BY296" i="3"/>
  <c r="CG296" i="3"/>
  <c r="CN296" i="3"/>
  <c r="CV296" i="3"/>
  <c r="DE296" i="3"/>
  <c r="AO296" i="3"/>
  <c r="AW296" i="3"/>
  <c r="BE296" i="3"/>
  <c r="BM296" i="3"/>
  <c r="BU296" i="3"/>
  <c r="CC296" i="3"/>
  <c r="CK296" i="3"/>
  <c r="CR296" i="3"/>
  <c r="CY296" i="3"/>
  <c r="BK296" i="3"/>
  <c r="CP296" i="3"/>
  <c r="AM296" i="3"/>
  <c r="BS296" i="3"/>
  <c r="CX296" i="3"/>
  <c r="BC296" i="3"/>
  <c r="CI296" i="3"/>
  <c r="AU296" i="3"/>
  <c r="CA296" i="3"/>
  <c r="DG296" i="3"/>
  <c r="DA294" i="3"/>
  <c r="AM294" i="3"/>
  <c r="AU294" i="3"/>
  <c r="BC294" i="3"/>
  <c r="BK294" i="3"/>
  <c r="BS294" i="3"/>
  <c r="CA294" i="3"/>
  <c r="CI294" i="3"/>
  <c r="CP294" i="3"/>
  <c r="CX294" i="3"/>
  <c r="DG294" i="3"/>
  <c r="AO294" i="3"/>
  <c r="AW294" i="3"/>
  <c r="BE294" i="3"/>
  <c r="BM294" i="3"/>
  <c r="BU294" i="3"/>
  <c r="CC294" i="3"/>
  <c r="CK294" i="3"/>
  <c r="CR294" i="3"/>
  <c r="CY294" i="3"/>
  <c r="AS294" i="3"/>
  <c r="BA294" i="3"/>
  <c r="BI294" i="3"/>
  <c r="BQ294" i="3"/>
  <c r="BY294" i="3"/>
  <c r="CG294" i="3"/>
  <c r="CN294" i="3"/>
  <c r="CV294" i="3"/>
  <c r="DE294" i="3"/>
  <c r="AY294" i="3"/>
  <c r="CE294" i="3"/>
  <c r="BG294" i="3"/>
  <c r="CL294" i="3"/>
  <c r="AQ294" i="3"/>
  <c r="BW294" i="3"/>
  <c r="DC294" i="3"/>
  <c r="BO294" i="3"/>
  <c r="CT294" i="3"/>
  <c r="DA292" i="3"/>
  <c r="AQ292" i="3"/>
  <c r="AY292" i="3"/>
  <c r="BG292" i="3"/>
  <c r="BO292" i="3"/>
  <c r="BW292" i="3"/>
  <c r="CE292" i="3"/>
  <c r="CL292" i="3"/>
  <c r="CT292" i="3"/>
  <c r="DC292" i="3"/>
  <c r="AS292" i="3"/>
  <c r="BA292" i="3"/>
  <c r="BI292" i="3"/>
  <c r="BQ292" i="3"/>
  <c r="BY292" i="3"/>
  <c r="CG292" i="3"/>
  <c r="CN292" i="3"/>
  <c r="CV292" i="3"/>
  <c r="DE292" i="3"/>
  <c r="AO292" i="3"/>
  <c r="AW292" i="3"/>
  <c r="BE292" i="3"/>
  <c r="BM292" i="3"/>
  <c r="BU292" i="3"/>
  <c r="CC292" i="3"/>
  <c r="CK292" i="3"/>
  <c r="CR292" i="3"/>
  <c r="CY292" i="3"/>
  <c r="AM292" i="3"/>
  <c r="BS292" i="3"/>
  <c r="CX292" i="3"/>
  <c r="AU292" i="3"/>
  <c r="CA292" i="3"/>
  <c r="DG292" i="3"/>
  <c r="BK292" i="3"/>
  <c r="CP292" i="3"/>
  <c r="BC292" i="3"/>
  <c r="CI292" i="3"/>
  <c r="DA288" i="3"/>
  <c r="AQ288" i="3"/>
  <c r="AY288" i="3"/>
  <c r="BG288" i="3"/>
  <c r="BO288" i="3"/>
  <c r="BW288" i="3"/>
  <c r="CE288" i="3"/>
  <c r="CL288" i="3"/>
  <c r="CT288" i="3"/>
  <c r="DC288" i="3"/>
  <c r="AS288" i="3"/>
  <c r="BA288" i="3"/>
  <c r="BI288" i="3"/>
  <c r="BQ288" i="3"/>
  <c r="BY288" i="3"/>
  <c r="CG288" i="3"/>
  <c r="CN288" i="3"/>
  <c r="CV288" i="3"/>
  <c r="DE288" i="3"/>
  <c r="AO288" i="3"/>
  <c r="AW288" i="3"/>
  <c r="BE288" i="3"/>
  <c r="BM288" i="3"/>
  <c r="BU288" i="3"/>
  <c r="CC288" i="3"/>
  <c r="CK288" i="3"/>
  <c r="CR288" i="3"/>
  <c r="CY288" i="3"/>
  <c r="AU288" i="3"/>
  <c r="CA288" i="3"/>
  <c r="DG288" i="3"/>
  <c r="BC288" i="3"/>
  <c r="CI288" i="3"/>
  <c r="AM288" i="3"/>
  <c r="BS288" i="3"/>
  <c r="CX288" i="3"/>
  <c r="CP288" i="3"/>
  <c r="BK288" i="3"/>
  <c r="DA286" i="3"/>
  <c r="AM286" i="3"/>
  <c r="AU286" i="3"/>
  <c r="BC286" i="3"/>
  <c r="BK286" i="3"/>
  <c r="BS286" i="3"/>
  <c r="CA286" i="3"/>
  <c r="CI286" i="3"/>
  <c r="CP286" i="3"/>
  <c r="CX286" i="3"/>
  <c r="DG286" i="3"/>
  <c r="AO286" i="3"/>
  <c r="AW286" i="3"/>
  <c r="BE286" i="3"/>
  <c r="BM286" i="3"/>
  <c r="BU286" i="3"/>
  <c r="CC286" i="3"/>
  <c r="CK286" i="3"/>
  <c r="CR286" i="3"/>
  <c r="CY286" i="3"/>
  <c r="AS286" i="3"/>
  <c r="BA286" i="3"/>
  <c r="BI286" i="3"/>
  <c r="BQ286" i="3"/>
  <c r="BY286" i="3"/>
  <c r="CG286" i="3"/>
  <c r="CN286" i="3"/>
  <c r="CV286" i="3"/>
  <c r="DE286" i="3"/>
  <c r="BO286" i="3"/>
  <c r="CT286" i="3"/>
  <c r="AQ286" i="3"/>
  <c r="BW286" i="3"/>
  <c r="DC286" i="3"/>
  <c r="BG286" i="3"/>
  <c r="CL286" i="3"/>
  <c r="CE286" i="3"/>
  <c r="AY286" i="3"/>
  <c r="DA284" i="3"/>
  <c r="AQ284" i="3"/>
  <c r="AY284" i="3"/>
  <c r="BG284" i="3"/>
  <c r="BO284" i="3"/>
  <c r="BW284" i="3"/>
  <c r="CE284" i="3"/>
  <c r="CL284" i="3"/>
  <c r="CT284" i="3"/>
  <c r="DC284" i="3"/>
  <c r="AS284" i="3"/>
  <c r="BA284" i="3"/>
  <c r="BI284" i="3"/>
  <c r="BQ284" i="3"/>
  <c r="BY284" i="3"/>
  <c r="CG284" i="3"/>
  <c r="CN284" i="3"/>
  <c r="CV284" i="3"/>
  <c r="DE284" i="3"/>
  <c r="AO284" i="3"/>
  <c r="AW284" i="3"/>
  <c r="BE284" i="3"/>
  <c r="BM284" i="3"/>
  <c r="BU284" i="3"/>
  <c r="CC284" i="3"/>
  <c r="CK284" i="3"/>
  <c r="CR284" i="3"/>
  <c r="CY284" i="3"/>
  <c r="BC284" i="3"/>
  <c r="CI284" i="3"/>
  <c r="BK284" i="3"/>
  <c r="CP284" i="3"/>
  <c r="AU284" i="3"/>
  <c r="CA284" i="3"/>
  <c r="DG284" i="3"/>
  <c r="BS284" i="3"/>
  <c r="AM284" i="3"/>
  <c r="CX284" i="3"/>
  <c r="DA280" i="3"/>
  <c r="AQ280" i="3"/>
  <c r="AY280" i="3"/>
  <c r="BG280" i="3"/>
  <c r="BO280" i="3"/>
  <c r="BW280" i="3"/>
  <c r="CE280" i="3"/>
  <c r="CL280" i="3"/>
  <c r="CT280" i="3"/>
  <c r="DC280" i="3"/>
  <c r="AS280" i="3"/>
  <c r="BA280" i="3"/>
  <c r="BI280" i="3"/>
  <c r="BQ280" i="3"/>
  <c r="BY280" i="3"/>
  <c r="CG280" i="3"/>
  <c r="CN280" i="3"/>
  <c r="CV280" i="3"/>
  <c r="DE280" i="3"/>
  <c r="AO280" i="3"/>
  <c r="AW280" i="3"/>
  <c r="BE280" i="3"/>
  <c r="BM280" i="3"/>
  <c r="BU280" i="3"/>
  <c r="CC280" i="3"/>
  <c r="CK280" i="3"/>
  <c r="CR280" i="3"/>
  <c r="CY280" i="3"/>
  <c r="BK280" i="3"/>
  <c r="CP280" i="3"/>
  <c r="AM280" i="3"/>
  <c r="BS280" i="3"/>
  <c r="CX280" i="3"/>
  <c r="BC280" i="3"/>
  <c r="CI280" i="3"/>
  <c r="AU280" i="3"/>
  <c r="CA280" i="3"/>
  <c r="DG280" i="3"/>
  <c r="DA278" i="3"/>
  <c r="AM278" i="3"/>
  <c r="AU278" i="3"/>
  <c r="BC278" i="3"/>
  <c r="BK278" i="3"/>
  <c r="BS278" i="3"/>
  <c r="CA278" i="3"/>
  <c r="CI278" i="3"/>
  <c r="CP278" i="3"/>
  <c r="CX278" i="3"/>
  <c r="DG278" i="3"/>
  <c r="AO278" i="3"/>
  <c r="AW278" i="3"/>
  <c r="BE278" i="3"/>
  <c r="BM278" i="3"/>
  <c r="BU278" i="3"/>
  <c r="CC278" i="3"/>
  <c r="CK278" i="3"/>
  <c r="CR278" i="3"/>
  <c r="CY278" i="3"/>
  <c r="AS278" i="3"/>
  <c r="BA278" i="3"/>
  <c r="BI278" i="3"/>
  <c r="BQ278" i="3"/>
  <c r="BY278" i="3"/>
  <c r="CG278" i="3"/>
  <c r="CN278" i="3"/>
  <c r="CV278" i="3"/>
  <c r="DE278" i="3"/>
  <c r="AY278" i="3"/>
  <c r="CE278" i="3"/>
  <c r="BG278" i="3"/>
  <c r="CL278" i="3"/>
  <c r="AQ278" i="3"/>
  <c r="BW278" i="3"/>
  <c r="DC278" i="3"/>
  <c r="BO278" i="3"/>
  <c r="CT278" i="3"/>
  <c r="DA274" i="3"/>
  <c r="AO274" i="3"/>
  <c r="AW274" i="3"/>
  <c r="BE274" i="3"/>
  <c r="BM274" i="3"/>
  <c r="BU274" i="3"/>
  <c r="CC274" i="3"/>
  <c r="CK274" i="3"/>
  <c r="CR274" i="3"/>
  <c r="CY274" i="3"/>
  <c r="AM274" i="3"/>
  <c r="AY274" i="3"/>
  <c r="BI274" i="3"/>
  <c r="BS274" i="3"/>
  <c r="CE274" i="3"/>
  <c r="CN274" i="3"/>
  <c r="CX274" i="3"/>
  <c r="AQ274" i="3"/>
  <c r="BA274" i="3"/>
  <c r="BK274" i="3"/>
  <c r="BW274" i="3"/>
  <c r="CG274" i="3"/>
  <c r="CP274" i="3"/>
  <c r="DC274" i="3"/>
  <c r="AU274" i="3"/>
  <c r="BG274" i="3"/>
  <c r="BQ274" i="3"/>
  <c r="CA274" i="3"/>
  <c r="CL274" i="3"/>
  <c r="CV274" i="3"/>
  <c r="DG274" i="3"/>
  <c r="BC274" i="3"/>
  <c r="CT274" i="3"/>
  <c r="BO274" i="3"/>
  <c r="DE274" i="3"/>
  <c r="AS274" i="3"/>
  <c r="CI274" i="3"/>
  <c r="BY274" i="3"/>
  <c r="DA270" i="3"/>
  <c r="AO270" i="3"/>
  <c r="AW270" i="3"/>
  <c r="BE270" i="3"/>
  <c r="BM270" i="3"/>
  <c r="BU270" i="3"/>
  <c r="CC270" i="3"/>
  <c r="CK270" i="3"/>
  <c r="CR270" i="3"/>
  <c r="CY270" i="3"/>
  <c r="AS270" i="3"/>
  <c r="BA270" i="3"/>
  <c r="BI270" i="3"/>
  <c r="BQ270" i="3"/>
  <c r="BY270" i="3"/>
  <c r="CG270" i="3"/>
  <c r="CN270" i="3"/>
  <c r="CV270" i="3"/>
  <c r="AY270" i="3"/>
  <c r="BO270" i="3"/>
  <c r="CE270" i="3"/>
  <c r="CT270" i="3"/>
  <c r="DG270" i="3"/>
  <c r="AM270" i="3"/>
  <c r="BC270" i="3"/>
  <c r="BS270" i="3"/>
  <c r="CI270" i="3"/>
  <c r="CX270" i="3"/>
  <c r="AU270" i="3"/>
  <c r="BK270" i="3"/>
  <c r="CA270" i="3"/>
  <c r="CP270" i="3"/>
  <c r="DE270" i="3"/>
  <c r="CL270" i="3"/>
  <c r="AQ270" i="3"/>
  <c r="DC270" i="3"/>
  <c r="BW270" i="3"/>
  <c r="BG270" i="3"/>
  <c r="DA264" i="3"/>
  <c r="AS264" i="3"/>
  <c r="BA264" i="3"/>
  <c r="BI264" i="3"/>
  <c r="BQ264" i="3"/>
  <c r="BY264" i="3"/>
  <c r="CG264" i="3"/>
  <c r="CN264" i="3"/>
  <c r="CV264" i="3"/>
  <c r="DE264" i="3"/>
  <c r="AO264" i="3"/>
  <c r="AW264" i="3"/>
  <c r="BE264" i="3"/>
  <c r="BM264" i="3"/>
  <c r="BU264" i="3"/>
  <c r="CC264" i="3"/>
  <c r="CK264" i="3"/>
  <c r="CR264" i="3"/>
  <c r="CY264" i="3"/>
  <c r="AU264" i="3"/>
  <c r="BK264" i="3"/>
  <c r="CA264" i="3"/>
  <c r="CP264" i="3"/>
  <c r="DG264" i="3"/>
  <c r="AY264" i="3"/>
  <c r="BO264" i="3"/>
  <c r="CE264" i="3"/>
  <c r="CT264" i="3"/>
  <c r="AQ264" i="3"/>
  <c r="BG264" i="3"/>
  <c r="BW264" i="3"/>
  <c r="CL264" i="3"/>
  <c r="DC264" i="3"/>
  <c r="CI264" i="3"/>
  <c r="AM264" i="3"/>
  <c r="CX264" i="3"/>
  <c r="BS264" i="3"/>
  <c r="BC264" i="3"/>
  <c r="DA261" i="3"/>
  <c r="AQ261" i="3"/>
  <c r="AY261" i="3"/>
  <c r="BG261" i="3"/>
  <c r="BO261" i="3"/>
  <c r="BW261" i="3"/>
  <c r="CE261" i="3"/>
  <c r="CL261" i="3"/>
  <c r="CT261" i="3"/>
  <c r="DC261" i="3"/>
  <c r="AM261" i="3"/>
  <c r="AU261" i="3"/>
  <c r="BC261" i="3"/>
  <c r="BK261" i="3"/>
  <c r="BS261" i="3"/>
  <c r="CA261" i="3"/>
  <c r="CI261" i="3"/>
  <c r="CP261" i="3"/>
  <c r="CX261" i="3"/>
  <c r="DG261" i="3"/>
  <c r="AO261" i="3"/>
  <c r="BE261" i="3"/>
  <c r="BU261" i="3"/>
  <c r="CK261" i="3"/>
  <c r="CY261" i="3"/>
  <c r="AS261" i="3"/>
  <c r="BI261" i="3"/>
  <c r="BY261" i="3"/>
  <c r="CN261" i="3"/>
  <c r="DE261" i="3"/>
  <c r="BA261" i="3"/>
  <c r="BQ261" i="3"/>
  <c r="CG261" i="3"/>
  <c r="CV261" i="3"/>
  <c r="BM261" i="3"/>
  <c r="CC261" i="3"/>
  <c r="AW261" i="3"/>
  <c r="CR261" i="3"/>
  <c r="DA259" i="3"/>
  <c r="AM259" i="3"/>
  <c r="AU259" i="3"/>
  <c r="BC259" i="3"/>
  <c r="BK259" i="3"/>
  <c r="BS259" i="3"/>
  <c r="CA259" i="3"/>
  <c r="CI259" i="3"/>
  <c r="CP259" i="3"/>
  <c r="CX259" i="3"/>
  <c r="DG259" i="3"/>
  <c r="AQ259" i="3"/>
  <c r="AY259" i="3"/>
  <c r="BG259" i="3"/>
  <c r="BO259" i="3"/>
  <c r="BW259" i="3"/>
  <c r="CE259" i="3"/>
  <c r="CL259" i="3"/>
  <c r="CT259" i="3"/>
  <c r="DC259" i="3"/>
  <c r="AS259" i="3"/>
  <c r="BI259" i="3"/>
  <c r="BY259" i="3"/>
  <c r="CN259" i="3"/>
  <c r="DE259" i="3"/>
  <c r="AW259" i="3"/>
  <c r="BM259" i="3"/>
  <c r="CC259" i="3"/>
  <c r="CR259" i="3"/>
  <c r="AO259" i="3"/>
  <c r="BE259" i="3"/>
  <c r="BU259" i="3"/>
  <c r="CK259" i="3"/>
  <c r="CY259" i="3"/>
  <c r="CG259" i="3"/>
  <c r="CV259" i="3"/>
  <c r="BQ259" i="3"/>
  <c r="BA259" i="3"/>
  <c r="DA257" i="3"/>
  <c r="AQ257" i="3"/>
  <c r="AY257" i="3"/>
  <c r="BG257" i="3"/>
  <c r="BO257" i="3"/>
  <c r="BW257" i="3"/>
  <c r="CE257" i="3"/>
  <c r="CL257" i="3"/>
  <c r="CT257" i="3"/>
  <c r="DC257" i="3"/>
  <c r="AM257" i="3"/>
  <c r="AU257" i="3"/>
  <c r="BC257" i="3"/>
  <c r="BK257" i="3"/>
  <c r="BS257" i="3"/>
  <c r="CA257" i="3"/>
  <c r="CI257" i="3"/>
  <c r="CP257" i="3"/>
  <c r="CX257" i="3"/>
  <c r="DG257" i="3"/>
  <c r="AW257" i="3"/>
  <c r="BM257" i="3"/>
  <c r="CC257" i="3"/>
  <c r="CR257" i="3"/>
  <c r="BA257" i="3"/>
  <c r="BQ257" i="3"/>
  <c r="CG257" i="3"/>
  <c r="CV257" i="3"/>
  <c r="AS257" i="3"/>
  <c r="BI257" i="3"/>
  <c r="BY257" i="3"/>
  <c r="CN257" i="3"/>
  <c r="DE257" i="3"/>
  <c r="AO257" i="3"/>
  <c r="CY257" i="3"/>
  <c r="BE257" i="3"/>
  <c r="CK257" i="3"/>
  <c r="BU257" i="3"/>
  <c r="DA249" i="3"/>
  <c r="AQ249" i="3"/>
  <c r="AY249" i="3"/>
  <c r="BG249" i="3"/>
  <c r="BO249" i="3"/>
  <c r="BW249" i="3"/>
  <c r="CE249" i="3"/>
  <c r="CL249" i="3"/>
  <c r="CT249" i="3"/>
  <c r="DC249" i="3"/>
  <c r="AM249" i="3"/>
  <c r="AU249" i="3"/>
  <c r="BC249" i="3"/>
  <c r="BK249" i="3"/>
  <c r="BS249" i="3"/>
  <c r="CA249" i="3"/>
  <c r="CI249" i="3"/>
  <c r="CP249" i="3"/>
  <c r="CX249" i="3"/>
  <c r="DG249" i="3"/>
  <c r="AW249" i="3"/>
  <c r="BM249" i="3"/>
  <c r="CC249" i="3"/>
  <c r="CR249" i="3"/>
  <c r="BA249" i="3"/>
  <c r="BQ249" i="3"/>
  <c r="CG249" i="3"/>
  <c r="CV249" i="3"/>
  <c r="AS249" i="3"/>
  <c r="BI249" i="3"/>
  <c r="BY249" i="3"/>
  <c r="CN249" i="3"/>
  <c r="DE249" i="3"/>
  <c r="BE249" i="3"/>
  <c r="BU249" i="3"/>
  <c r="AO249" i="3"/>
  <c r="CY249" i="3"/>
  <c r="CK249" i="3"/>
  <c r="DA247" i="3"/>
  <c r="AM247" i="3"/>
  <c r="AU247" i="3"/>
  <c r="BC247" i="3"/>
  <c r="BK247" i="3"/>
  <c r="BS247" i="3"/>
  <c r="CA247" i="3"/>
  <c r="CI247" i="3"/>
  <c r="CP247" i="3"/>
  <c r="CX247" i="3"/>
  <c r="DG247" i="3"/>
  <c r="AQ247" i="3"/>
  <c r="AY247" i="3"/>
  <c r="BG247" i="3"/>
  <c r="BO247" i="3"/>
  <c r="BW247" i="3"/>
  <c r="CE247" i="3"/>
  <c r="CL247" i="3"/>
  <c r="CT247" i="3"/>
  <c r="DC247" i="3"/>
  <c r="BA247" i="3"/>
  <c r="BQ247" i="3"/>
  <c r="CG247" i="3"/>
  <c r="CV247" i="3"/>
  <c r="AO247" i="3"/>
  <c r="BE247" i="3"/>
  <c r="BU247" i="3"/>
  <c r="CK247" i="3"/>
  <c r="CY247" i="3"/>
  <c r="AW247" i="3"/>
  <c r="BM247" i="3"/>
  <c r="CC247" i="3"/>
  <c r="CR247" i="3"/>
  <c r="BY247" i="3"/>
  <c r="CN247" i="3"/>
  <c r="BI247" i="3"/>
  <c r="DE247" i="3"/>
  <c r="AS247" i="3"/>
  <c r="DA245" i="3"/>
  <c r="AQ245" i="3"/>
  <c r="AY245" i="3"/>
  <c r="BG245" i="3"/>
  <c r="BO245" i="3"/>
  <c r="BW245" i="3"/>
  <c r="CE245" i="3"/>
  <c r="CL245" i="3"/>
  <c r="CT245" i="3"/>
  <c r="DC245" i="3"/>
  <c r="AM245" i="3"/>
  <c r="AU245" i="3"/>
  <c r="BC245" i="3"/>
  <c r="BK245" i="3"/>
  <c r="BS245" i="3"/>
  <c r="CA245" i="3"/>
  <c r="CI245" i="3"/>
  <c r="CP245" i="3"/>
  <c r="CX245" i="3"/>
  <c r="DG245" i="3"/>
  <c r="AO245" i="3"/>
  <c r="BE245" i="3"/>
  <c r="BU245" i="3"/>
  <c r="CK245" i="3"/>
  <c r="CY245" i="3"/>
  <c r="AS245" i="3"/>
  <c r="BI245" i="3"/>
  <c r="BY245" i="3"/>
  <c r="CN245" i="3"/>
  <c r="DE245" i="3"/>
  <c r="BA245" i="3"/>
  <c r="BQ245" i="3"/>
  <c r="CG245" i="3"/>
  <c r="CV245" i="3"/>
  <c r="CR245" i="3"/>
  <c r="AW245" i="3"/>
  <c r="CC245" i="3"/>
  <c r="BM245" i="3"/>
  <c r="DA243" i="3"/>
  <c r="AS243" i="3"/>
  <c r="BA243" i="3"/>
  <c r="BI243" i="3"/>
  <c r="BQ243" i="3"/>
  <c r="BY243" i="3"/>
  <c r="CG243" i="3"/>
  <c r="CN243" i="3"/>
  <c r="CV243" i="3"/>
  <c r="AM243" i="3"/>
  <c r="AU243" i="3"/>
  <c r="BC243" i="3"/>
  <c r="BK243" i="3"/>
  <c r="BS243" i="3"/>
  <c r="CA243" i="3"/>
  <c r="CI243" i="3"/>
  <c r="CP243" i="3"/>
  <c r="CX243" i="3"/>
  <c r="DG243" i="3"/>
  <c r="AQ243" i="3"/>
  <c r="AY243" i="3"/>
  <c r="BG243" i="3"/>
  <c r="BO243" i="3"/>
  <c r="BW243" i="3"/>
  <c r="CE243" i="3"/>
  <c r="CL243" i="3"/>
  <c r="CT243" i="3"/>
  <c r="DC243" i="3"/>
  <c r="AW243" i="3"/>
  <c r="CC243" i="3"/>
  <c r="DE243" i="3"/>
  <c r="BE243" i="3"/>
  <c r="CK243" i="3"/>
  <c r="AO243" i="3"/>
  <c r="BU243" i="3"/>
  <c r="CY243" i="3"/>
  <c r="CR243" i="3"/>
  <c r="BM243" i="3"/>
  <c r="DA241" i="3"/>
  <c r="AO241" i="3"/>
  <c r="AW241" i="3"/>
  <c r="BE241" i="3"/>
  <c r="BM241" i="3"/>
  <c r="BU241" i="3"/>
  <c r="CC241" i="3"/>
  <c r="CK241" i="3"/>
  <c r="CR241" i="3"/>
  <c r="CY241" i="3"/>
  <c r="AQ241" i="3"/>
  <c r="AY241" i="3"/>
  <c r="BG241" i="3"/>
  <c r="BO241" i="3"/>
  <c r="BW241" i="3"/>
  <c r="CE241" i="3"/>
  <c r="CL241" i="3"/>
  <c r="CT241" i="3"/>
  <c r="DC241" i="3"/>
  <c r="AM241" i="3"/>
  <c r="AU241" i="3"/>
  <c r="BC241" i="3"/>
  <c r="BK241" i="3"/>
  <c r="BS241" i="3"/>
  <c r="CA241" i="3"/>
  <c r="CI241" i="3"/>
  <c r="CP241" i="3"/>
  <c r="CX241" i="3"/>
  <c r="DG241" i="3"/>
  <c r="BQ241" i="3"/>
  <c r="CV241" i="3"/>
  <c r="AS241" i="3"/>
  <c r="BY241" i="3"/>
  <c r="DE241" i="3"/>
  <c r="BI241" i="3"/>
  <c r="CN241" i="3"/>
  <c r="BA241" i="3"/>
  <c r="CG241" i="3"/>
  <c r="DA237" i="3"/>
  <c r="AO237" i="3"/>
  <c r="AW237" i="3"/>
  <c r="BE237" i="3"/>
  <c r="BM237" i="3"/>
  <c r="BU237" i="3"/>
  <c r="CC237" i="3"/>
  <c r="CK237" i="3"/>
  <c r="CR237" i="3"/>
  <c r="CY237" i="3"/>
  <c r="AQ237" i="3"/>
  <c r="AY237" i="3"/>
  <c r="BG237" i="3"/>
  <c r="BO237" i="3"/>
  <c r="BW237" i="3"/>
  <c r="CE237" i="3"/>
  <c r="CL237" i="3"/>
  <c r="CT237" i="3"/>
  <c r="DC237" i="3"/>
  <c r="AM237" i="3"/>
  <c r="AU237" i="3"/>
  <c r="BC237" i="3"/>
  <c r="BK237" i="3"/>
  <c r="BS237" i="3"/>
  <c r="CA237" i="3"/>
  <c r="CI237" i="3"/>
  <c r="CP237" i="3"/>
  <c r="CX237" i="3"/>
  <c r="DG237" i="3"/>
  <c r="AS237" i="3"/>
  <c r="BY237" i="3"/>
  <c r="DE237" i="3"/>
  <c r="BA237" i="3"/>
  <c r="CG237" i="3"/>
  <c r="BQ237" i="3"/>
  <c r="CV237" i="3"/>
  <c r="BI237" i="3"/>
  <c r="CN237" i="3"/>
  <c r="DA231" i="3"/>
  <c r="AS231" i="3"/>
  <c r="BA231" i="3"/>
  <c r="BI231" i="3"/>
  <c r="BQ231" i="3"/>
  <c r="BY231" i="3"/>
  <c r="CG231" i="3"/>
  <c r="CN231" i="3"/>
  <c r="CV231" i="3"/>
  <c r="DE231" i="3"/>
  <c r="AM231" i="3"/>
  <c r="AU231" i="3"/>
  <c r="BC231" i="3"/>
  <c r="BK231" i="3"/>
  <c r="BS231" i="3"/>
  <c r="CA231" i="3"/>
  <c r="CI231" i="3"/>
  <c r="CP231" i="3"/>
  <c r="CX231" i="3"/>
  <c r="DG231" i="3"/>
  <c r="AQ231" i="3"/>
  <c r="AY231" i="3"/>
  <c r="BG231" i="3"/>
  <c r="BO231" i="3"/>
  <c r="BW231" i="3"/>
  <c r="CE231" i="3"/>
  <c r="CL231" i="3"/>
  <c r="CT231" i="3"/>
  <c r="DC231" i="3"/>
  <c r="AO231" i="3"/>
  <c r="BU231" i="3"/>
  <c r="CY231" i="3"/>
  <c r="AW231" i="3"/>
  <c r="CC231" i="3"/>
  <c r="BM231" i="3"/>
  <c r="CR231" i="3"/>
  <c r="CK231" i="3"/>
  <c r="BE231" i="3"/>
  <c r="DA227" i="3"/>
  <c r="AS227" i="3"/>
  <c r="BA227" i="3"/>
  <c r="BI227" i="3"/>
  <c r="BQ227" i="3"/>
  <c r="BY227" i="3"/>
  <c r="CG227" i="3"/>
  <c r="CN227" i="3"/>
  <c r="CV227" i="3"/>
  <c r="DE227" i="3"/>
  <c r="AM227" i="3"/>
  <c r="AU227" i="3"/>
  <c r="BC227" i="3"/>
  <c r="BK227" i="3"/>
  <c r="BS227" i="3"/>
  <c r="CA227" i="3"/>
  <c r="CI227" i="3"/>
  <c r="CP227" i="3"/>
  <c r="CX227" i="3"/>
  <c r="DG227" i="3"/>
  <c r="AQ227" i="3"/>
  <c r="AY227" i="3"/>
  <c r="BG227" i="3"/>
  <c r="BO227" i="3"/>
  <c r="BW227" i="3"/>
  <c r="CE227" i="3"/>
  <c r="CL227" i="3"/>
  <c r="CT227" i="3"/>
  <c r="DC227" i="3"/>
  <c r="AW227" i="3"/>
  <c r="CC227" i="3"/>
  <c r="BE227" i="3"/>
  <c r="CK227" i="3"/>
  <c r="AO227" i="3"/>
  <c r="BU227" i="3"/>
  <c r="CY227" i="3"/>
  <c r="BM227" i="3"/>
  <c r="CR227" i="3"/>
  <c r="DA223" i="3"/>
  <c r="AS223" i="3"/>
  <c r="BA223" i="3"/>
  <c r="BI223" i="3"/>
  <c r="BQ223" i="3"/>
  <c r="BY223" i="3"/>
  <c r="CG223" i="3"/>
  <c r="CN223" i="3"/>
  <c r="CV223" i="3"/>
  <c r="DE223" i="3"/>
  <c r="AM223" i="3"/>
  <c r="AU223" i="3"/>
  <c r="BC223" i="3"/>
  <c r="BK223" i="3"/>
  <c r="BS223" i="3"/>
  <c r="CA223" i="3"/>
  <c r="CI223" i="3"/>
  <c r="CP223" i="3"/>
  <c r="CX223" i="3"/>
  <c r="DG223" i="3"/>
  <c r="AQ223" i="3"/>
  <c r="AY223" i="3"/>
  <c r="BG223" i="3"/>
  <c r="BO223" i="3"/>
  <c r="BW223" i="3"/>
  <c r="CE223" i="3"/>
  <c r="CL223" i="3"/>
  <c r="CT223" i="3"/>
  <c r="DC223" i="3"/>
  <c r="BE223" i="3"/>
  <c r="CK223" i="3"/>
  <c r="BM223" i="3"/>
  <c r="CR223" i="3"/>
  <c r="AW223" i="3"/>
  <c r="CC223" i="3"/>
  <c r="BU223" i="3"/>
  <c r="CY223" i="3"/>
  <c r="AO223" i="3"/>
  <c r="DA219" i="3"/>
  <c r="AS219" i="3"/>
  <c r="BA219" i="3"/>
  <c r="BI219" i="3"/>
  <c r="BQ219" i="3"/>
  <c r="BY219" i="3"/>
  <c r="CG219" i="3"/>
  <c r="CN219" i="3"/>
  <c r="CV219" i="3"/>
  <c r="DE219" i="3"/>
  <c r="AM219" i="3"/>
  <c r="AU219" i="3"/>
  <c r="BC219" i="3"/>
  <c r="BK219" i="3"/>
  <c r="BS219" i="3"/>
  <c r="CA219" i="3"/>
  <c r="CI219" i="3"/>
  <c r="CP219" i="3"/>
  <c r="CX219" i="3"/>
  <c r="DG219" i="3"/>
  <c r="AQ219" i="3"/>
  <c r="AY219" i="3"/>
  <c r="BG219" i="3"/>
  <c r="BO219" i="3"/>
  <c r="BW219" i="3"/>
  <c r="CE219" i="3"/>
  <c r="CL219" i="3"/>
  <c r="CT219" i="3"/>
  <c r="DC219" i="3"/>
  <c r="BM219" i="3"/>
  <c r="CR219" i="3"/>
  <c r="AO219" i="3"/>
  <c r="BU219" i="3"/>
  <c r="CY219" i="3"/>
  <c r="BE219" i="3"/>
  <c r="CK219" i="3"/>
  <c r="CC219" i="3"/>
  <c r="AW219" i="3"/>
  <c r="DA217" i="3"/>
  <c r="AO217" i="3"/>
  <c r="AW217" i="3"/>
  <c r="BE217" i="3"/>
  <c r="BM217" i="3"/>
  <c r="BU217" i="3"/>
  <c r="CC217" i="3"/>
  <c r="CK217" i="3"/>
  <c r="CR217" i="3"/>
  <c r="CY217" i="3"/>
  <c r="AQ217" i="3"/>
  <c r="AY217" i="3"/>
  <c r="BG217" i="3"/>
  <c r="BO217" i="3"/>
  <c r="BW217" i="3"/>
  <c r="CE217" i="3"/>
  <c r="CL217" i="3"/>
  <c r="CT217" i="3"/>
  <c r="DC217" i="3"/>
  <c r="AM217" i="3"/>
  <c r="AU217" i="3"/>
  <c r="BC217" i="3"/>
  <c r="BK217" i="3"/>
  <c r="BS217" i="3"/>
  <c r="CA217" i="3"/>
  <c r="CI217" i="3"/>
  <c r="CP217" i="3"/>
  <c r="CX217" i="3"/>
  <c r="DG217" i="3"/>
  <c r="BA217" i="3"/>
  <c r="CG217" i="3"/>
  <c r="BI217" i="3"/>
  <c r="CN217" i="3"/>
  <c r="AS217" i="3"/>
  <c r="BY217" i="3"/>
  <c r="DE217" i="3"/>
  <c r="CV217" i="3"/>
  <c r="BQ217" i="3"/>
  <c r="DA208" i="3"/>
  <c r="AQ208" i="3"/>
  <c r="AY208" i="3"/>
  <c r="BG208" i="3"/>
  <c r="BO208" i="3"/>
  <c r="BW208" i="3"/>
  <c r="CE208" i="3"/>
  <c r="CL208" i="3"/>
  <c r="CT208" i="3"/>
  <c r="DC208" i="3"/>
  <c r="AS208" i="3"/>
  <c r="BA208" i="3"/>
  <c r="BI208" i="3"/>
  <c r="BQ208" i="3"/>
  <c r="BY208" i="3"/>
  <c r="CG208" i="3"/>
  <c r="CN208" i="3"/>
  <c r="CV208" i="3"/>
  <c r="DE208" i="3"/>
  <c r="AO208" i="3"/>
  <c r="AW208" i="3"/>
  <c r="BE208" i="3"/>
  <c r="BM208" i="3"/>
  <c r="BU208" i="3"/>
  <c r="CC208" i="3"/>
  <c r="CK208" i="3"/>
  <c r="CR208" i="3"/>
  <c r="CY208" i="3"/>
  <c r="AM208" i="3"/>
  <c r="BS208" i="3"/>
  <c r="CX208" i="3"/>
  <c r="AU208" i="3"/>
  <c r="CA208" i="3"/>
  <c r="DG208" i="3"/>
  <c r="BK208" i="3"/>
  <c r="CP208" i="3"/>
  <c r="BC208" i="3"/>
  <c r="CI208" i="3"/>
  <c r="DA202" i="3"/>
  <c r="AM202" i="3"/>
  <c r="AU202" i="3"/>
  <c r="BC202" i="3"/>
  <c r="BK202" i="3"/>
  <c r="BS202" i="3"/>
  <c r="CA202" i="3"/>
  <c r="CI202" i="3"/>
  <c r="CP202" i="3"/>
  <c r="CX202" i="3"/>
  <c r="DG202" i="3"/>
  <c r="AO202" i="3"/>
  <c r="AW202" i="3"/>
  <c r="BE202" i="3"/>
  <c r="BM202" i="3"/>
  <c r="BU202" i="3"/>
  <c r="CC202" i="3"/>
  <c r="CK202" i="3"/>
  <c r="CR202" i="3"/>
  <c r="CY202" i="3"/>
  <c r="AS202" i="3"/>
  <c r="BA202" i="3"/>
  <c r="BI202" i="3"/>
  <c r="BQ202" i="3"/>
  <c r="BY202" i="3"/>
  <c r="CG202" i="3"/>
  <c r="CN202" i="3"/>
  <c r="CV202" i="3"/>
  <c r="DE202" i="3"/>
  <c r="BO202" i="3"/>
  <c r="CT202" i="3"/>
  <c r="AQ202" i="3"/>
  <c r="BW202" i="3"/>
  <c r="DC202" i="3"/>
  <c r="BG202" i="3"/>
  <c r="CL202" i="3"/>
  <c r="CE202" i="3"/>
  <c r="AY202" i="3"/>
  <c r="DA200" i="3"/>
  <c r="AQ200" i="3"/>
  <c r="AY200" i="3"/>
  <c r="BG200" i="3"/>
  <c r="BO200" i="3"/>
  <c r="BW200" i="3"/>
  <c r="CE200" i="3"/>
  <c r="CL200" i="3"/>
  <c r="CT200" i="3"/>
  <c r="DC200" i="3"/>
  <c r="AS200" i="3"/>
  <c r="BA200" i="3"/>
  <c r="BI200" i="3"/>
  <c r="BQ200" i="3"/>
  <c r="BY200" i="3"/>
  <c r="CG200" i="3"/>
  <c r="CN200" i="3"/>
  <c r="CV200" i="3"/>
  <c r="DE200" i="3"/>
  <c r="AO200" i="3"/>
  <c r="AW200" i="3"/>
  <c r="BE200" i="3"/>
  <c r="BM200" i="3"/>
  <c r="BU200" i="3"/>
  <c r="CC200" i="3"/>
  <c r="CK200" i="3"/>
  <c r="CR200" i="3"/>
  <c r="CY200" i="3"/>
  <c r="BC200" i="3"/>
  <c r="CI200" i="3"/>
  <c r="BK200" i="3"/>
  <c r="CP200" i="3"/>
  <c r="AU200" i="3"/>
  <c r="CA200" i="3"/>
  <c r="DG200" i="3"/>
  <c r="CX200" i="3"/>
  <c r="BS200" i="3"/>
  <c r="AM200" i="3"/>
  <c r="DA196" i="3"/>
  <c r="AQ196" i="3"/>
  <c r="AY196" i="3"/>
  <c r="BG196" i="3"/>
  <c r="BO196" i="3"/>
  <c r="BW196" i="3"/>
  <c r="CE196" i="3"/>
  <c r="CL196" i="3"/>
  <c r="CT196" i="3"/>
  <c r="DC196" i="3"/>
  <c r="AS196" i="3"/>
  <c r="BA196" i="3"/>
  <c r="BI196" i="3"/>
  <c r="BQ196" i="3"/>
  <c r="BY196" i="3"/>
  <c r="CG196" i="3"/>
  <c r="CN196" i="3"/>
  <c r="CV196" i="3"/>
  <c r="DE196" i="3"/>
  <c r="AO196" i="3"/>
  <c r="AW196" i="3"/>
  <c r="BE196" i="3"/>
  <c r="BM196" i="3"/>
  <c r="BU196" i="3"/>
  <c r="CC196" i="3"/>
  <c r="CK196" i="3"/>
  <c r="CR196" i="3"/>
  <c r="CY196" i="3"/>
  <c r="BK196" i="3"/>
  <c r="CP196" i="3"/>
  <c r="AM196" i="3"/>
  <c r="BS196" i="3"/>
  <c r="CX196" i="3"/>
  <c r="BC196" i="3"/>
  <c r="CI196" i="3"/>
  <c r="AU196" i="3"/>
  <c r="DG196" i="3"/>
  <c r="CA196" i="3"/>
  <c r="DA184" i="3"/>
  <c r="AQ184" i="3"/>
  <c r="AY184" i="3"/>
  <c r="BG184" i="3"/>
  <c r="BO184" i="3"/>
  <c r="BW184" i="3"/>
  <c r="CE184" i="3"/>
  <c r="CL184" i="3"/>
  <c r="CT184" i="3"/>
  <c r="DC184" i="3"/>
  <c r="AS184" i="3"/>
  <c r="BA184" i="3"/>
  <c r="BI184" i="3"/>
  <c r="BQ184" i="3"/>
  <c r="BY184" i="3"/>
  <c r="CG184" i="3"/>
  <c r="CN184" i="3"/>
  <c r="CV184" i="3"/>
  <c r="DE184" i="3"/>
  <c r="AO184" i="3"/>
  <c r="AW184" i="3"/>
  <c r="BE184" i="3"/>
  <c r="BM184" i="3"/>
  <c r="BU184" i="3"/>
  <c r="CC184" i="3"/>
  <c r="CK184" i="3"/>
  <c r="CR184" i="3"/>
  <c r="CY184" i="3"/>
  <c r="BC184" i="3"/>
  <c r="CI184" i="3"/>
  <c r="BK184" i="3"/>
  <c r="CP184" i="3"/>
  <c r="AU184" i="3"/>
  <c r="CA184" i="3"/>
  <c r="DG184" i="3"/>
  <c r="AM184" i="3"/>
  <c r="CX184" i="3"/>
  <c r="BS184" i="3"/>
  <c r="DA178" i="3"/>
  <c r="AM178" i="3"/>
  <c r="AU178" i="3"/>
  <c r="BC178" i="3"/>
  <c r="BK178" i="3"/>
  <c r="BS178" i="3"/>
  <c r="CA178" i="3"/>
  <c r="CI178" i="3"/>
  <c r="CP178" i="3"/>
  <c r="CX178" i="3"/>
  <c r="DG178" i="3"/>
  <c r="AO178" i="3"/>
  <c r="AW178" i="3"/>
  <c r="BE178" i="3"/>
  <c r="BM178" i="3"/>
  <c r="BU178" i="3"/>
  <c r="CC178" i="3"/>
  <c r="CK178" i="3"/>
  <c r="CR178" i="3"/>
  <c r="CY178" i="3"/>
  <c r="AS178" i="3"/>
  <c r="BA178" i="3"/>
  <c r="BI178" i="3"/>
  <c r="BQ178" i="3"/>
  <c r="BY178" i="3"/>
  <c r="CG178" i="3"/>
  <c r="CN178" i="3"/>
  <c r="CV178" i="3"/>
  <c r="DE178" i="3"/>
  <c r="AY178" i="3"/>
  <c r="CE178" i="3"/>
  <c r="BG178" i="3"/>
  <c r="CL178" i="3"/>
  <c r="AQ178" i="3"/>
  <c r="BW178" i="3"/>
  <c r="DC178" i="3"/>
  <c r="BO178" i="3"/>
  <c r="CT178" i="3"/>
  <c r="DA176" i="3"/>
  <c r="AQ176" i="3"/>
  <c r="AY176" i="3"/>
  <c r="BG176" i="3"/>
  <c r="BO176" i="3"/>
  <c r="BW176" i="3"/>
  <c r="CE176" i="3"/>
  <c r="CL176" i="3"/>
  <c r="CT176" i="3"/>
  <c r="DC176" i="3"/>
  <c r="AS176" i="3"/>
  <c r="BA176" i="3"/>
  <c r="BI176" i="3"/>
  <c r="BQ176" i="3"/>
  <c r="BY176" i="3"/>
  <c r="CG176" i="3"/>
  <c r="CN176" i="3"/>
  <c r="CV176" i="3"/>
  <c r="DE176" i="3"/>
  <c r="AO176" i="3"/>
  <c r="AW176" i="3"/>
  <c r="BE176" i="3"/>
  <c r="BM176" i="3"/>
  <c r="BU176" i="3"/>
  <c r="CC176" i="3"/>
  <c r="CK176" i="3"/>
  <c r="CR176" i="3"/>
  <c r="CY176" i="3"/>
  <c r="AM176" i="3"/>
  <c r="BS176" i="3"/>
  <c r="CX176" i="3"/>
  <c r="AU176" i="3"/>
  <c r="CA176" i="3"/>
  <c r="DG176" i="3"/>
  <c r="BK176" i="3"/>
  <c r="CP176" i="3"/>
  <c r="CI176" i="3"/>
  <c r="BC176" i="3"/>
  <c r="DA174" i="3"/>
  <c r="AM174" i="3"/>
  <c r="AU174" i="3"/>
  <c r="BC174" i="3"/>
  <c r="BK174" i="3"/>
  <c r="BS174" i="3"/>
  <c r="CA174" i="3"/>
  <c r="CI174" i="3"/>
  <c r="CP174" i="3"/>
  <c r="CX174" i="3"/>
  <c r="DG174" i="3"/>
  <c r="AO174" i="3"/>
  <c r="AW174" i="3"/>
  <c r="BE174" i="3"/>
  <c r="BM174" i="3"/>
  <c r="BU174" i="3"/>
  <c r="CC174" i="3"/>
  <c r="CK174" i="3"/>
  <c r="CR174" i="3"/>
  <c r="CY174" i="3"/>
  <c r="AS174" i="3"/>
  <c r="BA174" i="3"/>
  <c r="BI174" i="3"/>
  <c r="BQ174" i="3"/>
  <c r="BY174" i="3"/>
  <c r="CG174" i="3"/>
  <c r="CN174" i="3"/>
  <c r="CV174" i="3"/>
  <c r="DE174" i="3"/>
  <c r="BG174" i="3"/>
  <c r="CL174" i="3"/>
  <c r="BO174" i="3"/>
  <c r="CT174" i="3"/>
  <c r="AY174" i="3"/>
  <c r="CE174" i="3"/>
  <c r="DC174" i="3"/>
  <c r="BW174" i="3"/>
  <c r="AQ174" i="3"/>
  <c r="DA170" i="3"/>
  <c r="AM170" i="3"/>
  <c r="AU170" i="3"/>
  <c r="BC170" i="3"/>
  <c r="BK170" i="3"/>
  <c r="BS170" i="3"/>
  <c r="CA170" i="3"/>
  <c r="CI170" i="3"/>
  <c r="CP170" i="3"/>
  <c r="CX170" i="3"/>
  <c r="DG170" i="3"/>
  <c r="AO170" i="3"/>
  <c r="AW170" i="3"/>
  <c r="BE170" i="3"/>
  <c r="BM170" i="3"/>
  <c r="BU170" i="3"/>
  <c r="CC170" i="3"/>
  <c r="CK170" i="3"/>
  <c r="CR170" i="3"/>
  <c r="CY170" i="3"/>
  <c r="AS170" i="3"/>
  <c r="BA170" i="3"/>
  <c r="BI170" i="3"/>
  <c r="BQ170" i="3"/>
  <c r="BY170" i="3"/>
  <c r="CG170" i="3"/>
  <c r="CN170" i="3"/>
  <c r="CV170" i="3"/>
  <c r="DE170" i="3"/>
  <c r="BO170" i="3"/>
  <c r="CT170" i="3"/>
  <c r="AQ170" i="3"/>
  <c r="BW170" i="3"/>
  <c r="DC170" i="3"/>
  <c r="BG170" i="3"/>
  <c r="CL170" i="3"/>
  <c r="AY170" i="3"/>
  <c r="CE170" i="3"/>
  <c r="DA168" i="3"/>
  <c r="AQ168" i="3"/>
  <c r="AY168" i="3"/>
  <c r="BG168" i="3"/>
  <c r="BO168" i="3"/>
  <c r="BW168" i="3"/>
  <c r="CE168" i="3"/>
  <c r="CL168" i="3"/>
  <c r="CT168" i="3"/>
  <c r="DC168" i="3"/>
  <c r="AS168" i="3"/>
  <c r="BA168" i="3"/>
  <c r="BI168" i="3"/>
  <c r="BQ168" i="3"/>
  <c r="BY168" i="3"/>
  <c r="CG168" i="3"/>
  <c r="CN168" i="3"/>
  <c r="CV168" i="3"/>
  <c r="DE168" i="3"/>
  <c r="AO168" i="3"/>
  <c r="AW168" i="3"/>
  <c r="BE168" i="3"/>
  <c r="BM168" i="3"/>
  <c r="BU168" i="3"/>
  <c r="CC168" i="3"/>
  <c r="CK168" i="3"/>
  <c r="CR168" i="3"/>
  <c r="CY168" i="3"/>
  <c r="BC168" i="3"/>
  <c r="CI168" i="3"/>
  <c r="BK168" i="3"/>
  <c r="CP168" i="3"/>
  <c r="AU168" i="3"/>
  <c r="CA168" i="3"/>
  <c r="DG168" i="3"/>
  <c r="AM168" i="3"/>
  <c r="BS168" i="3"/>
  <c r="CX168" i="3"/>
  <c r="DA166" i="3"/>
  <c r="AM166" i="3"/>
  <c r="AU166" i="3"/>
  <c r="BC166" i="3"/>
  <c r="BK166" i="3"/>
  <c r="BS166" i="3"/>
  <c r="CA166" i="3"/>
  <c r="CI166" i="3"/>
  <c r="CP166" i="3"/>
  <c r="CX166" i="3"/>
  <c r="DG166" i="3"/>
  <c r="AO166" i="3"/>
  <c r="AW166" i="3"/>
  <c r="BE166" i="3"/>
  <c r="BM166" i="3"/>
  <c r="BU166" i="3"/>
  <c r="CC166" i="3"/>
  <c r="CK166" i="3"/>
  <c r="CR166" i="3"/>
  <c r="CY166" i="3"/>
  <c r="AS166" i="3"/>
  <c r="BA166" i="3"/>
  <c r="BI166" i="3"/>
  <c r="BQ166" i="3"/>
  <c r="BY166" i="3"/>
  <c r="CG166" i="3"/>
  <c r="CN166" i="3"/>
  <c r="CV166" i="3"/>
  <c r="DE166" i="3"/>
  <c r="AQ166" i="3"/>
  <c r="BW166" i="3"/>
  <c r="DC166" i="3"/>
  <c r="AY166" i="3"/>
  <c r="CE166" i="3"/>
  <c r="BO166" i="3"/>
  <c r="CT166" i="3"/>
  <c r="BG166" i="3"/>
  <c r="CL166" i="3"/>
  <c r="DA164" i="3"/>
  <c r="AQ164" i="3"/>
  <c r="AY164" i="3"/>
  <c r="BG164" i="3"/>
  <c r="BO164" i="3"/>
  <c r="BW164" i="3"/>
  <c r="CE164" i="3"/>
  <c r="CL164" i="3"/>
  <c r="CT164" i="3"/>
  <c r="DC164" i="3"/>
  <c r="AS164" i="3"/>
  <c r="BA164" i="3"/>
  <c r="BI164" i="3"/>
  <c r="BQ164" i="3"/>
  <c r="BY164" i="3"/>
  <c r="CG164" i="3"/>
  <c r="CN164" i="3"/>
  <c r="CV164" i="3"/>
  <c r="DE164" i="3"/>
  <c r="AO164" i="3"/>
  <c r="AW164" i="3"/>
  <c r="BE164" i="3"/>
  <c r="BM164" i="3"/>
  <c r="BU164" i="3"/>
  <c r="CC164" i="3"/>
  <c r="CK164" i="3"/>
  <c r="CR164" i="3"/>
  <c r="CY164" i="3"/>
  <c r="BK164" i="3"/>
  <c r="CP164" i="3"/>
  <c r="AM164" i="3"/>
  <c r="BS164" i="3"/>
  <c r="CX164" i="3"/>
  <c r="BC164" i="3"/>
  <c r="CI164" i="3"/>
  <c r="CA164" i="3"/>
  <c r="DG164" i="3"/>
  <c r="AU164" i="3"/>
  <c r="DA162" i="3"/>
  <c r="AM162" i="3"/>
  <c r="AU162" i="3"/>
  <c r="BC162" i="3"/>
  <c r="BK162" i="3"/>
  <c r="BS162" i="3"/>
  <c r="CA162" i="3"/>
  <c r="CI162" i="3"/>
  <c r="CP162" i="3"/>
  <c r="CX162" i="3"/>
  <c r="DG162" i="3"/>
  <c r="AO162" i="3"/>
  <c r="AW162" i="3"/>
  <c r="BE162" i="3"/>
  <c r="BM162" i="3"/>
  <c r="BU162" i="3"/>
  <c r="CC162" i="3"/>
  <c r="CK162" i="3"/>
  <c r="CR162" i="3"/>
  <c r="CY162" i="3"/>
  <c r="AS162" i="3"/>
  <c r="BA162" i="3"/>
  <c r="BI162" i="3"/>
  <c r="BQ162" i="3"/>
  <c r="BY162" i="3"/>
  <c r="CG162" i="3"/>
  <c r="CN162" i="3"/>
  <c r="CV162" i="3"/>
  <c r="DE162" i="3"/>
  <c r="AY162" i="3"/>
  <c r="CE162" i="3"/>
  <c r="BG162" i="3"/>
  <c r="CL162" i="3"/>
  <c r="AQ162" i="3"/>
  <c r="BW162" i="3"/>
  <c r="DC162" i="3"/>
  <c r="CT162" i="3"/>
  <c r="BO162" i="3"/>
  <c r="DA160" i="3"/>
  <c r="AQ160" i="3"/>
  <c r="AY160" i="3"/>
  <c r="BG160" i="3"/>
  <c r="BO160" i="3"/>
  <c r="BW160" i="3"/>
  <c r="CE160" i="3"/>
  <c r="CL160" i="3"/>
  <c r="CT160" i="3"/>
  <c r="DC160" i="3"/>
  <c r="AS160" i="3"/>
  <c r="BA160" i="3"/>
  <c r="BI160" i="3"/>
  <c r="BQ160" i="3"/>
  <c r="BY160" i="3"/>
  <c r="CG160" i="3"/>
  <c r="CN160" i="3"/>
  <c r="CV160" i="3"/>
  <c r="DE160" i="3"/>
  <c r="AO160" i="3"/>
  <c r="AW160" i="3"/>
  <c r="BE160" i="3"/>
  <c r="BM160" i="3"/>
  <c r="BU160" i="3"/>
  <c r="CC160" i="3"/>
  <c r="CK160" i="3"/>
  <c r="CR160" i="3"/>
  <c r="CY160" i="3"/>
  <c r="AM160" i="3"/>
  <c r="BS160" i="3"/>
  <c r="CX160" i="3"/>
  <c r="AU160" i="3"/>
  <c r="CA160" i="3"/>
  <c r="DG160" i="3"/>
  <c r="BK160" i="3"/>
  <c r="CP160" i="3"/>
  <c r="CI160" i="3"/>
  <c r="BC160" i="3"/>
  <c r="DA157" i="3"/>
  <c r="AO157" i="3"/>
  <c r="AW157" i="3"/>
  <c r="BE157" i="3"/>
  <c r="BM157" i="3"/>
  <c r="BU157" i="3"/>
  <c r="CC157" i="3"/>
  <c r="CK157" i="3"/>
  <c r="CR157" i="3"/>
  <c r="CY157" i="3"/>
  <c r="AQ157" i="3"/>
  <c r="AY157" i="3"/>
  <c r="BG157" i="3"/>
  <c r="BO157" i="3"/>
  <c r="BW157" i="3"/>
  <c r="CE157" i="3"/>
  <c r="CL157" i="3"/>
  <c r="CT157" i="3"/>
  <c r="DC157" i="3"/>
  <c r="AM157" i="3"/>
  <c r="AU157" i="3"/>
  <c r="BC157" i="3"/>
  <c r="BK157" i="3"/>
  <c r="BS157" i="3"/>
  <c r="CA157" i="3"/>
  <c r="CI157" i="3"/>
  <c r="CP157" i="3"/>
  <c r="CX157" i="3"/>
  <c r="DG157" i="3"/>
  <c r="BQ157" i="3"/>
  <c r="CV157" i="3"/>
  <c r="AS157" i="3"/>
  <c r="BY157" i="3"/>
  <c r="DE157" i="3"/>
  <c r="BI157" i="3"/>
  <c r="CN157" i="3"/>
  <c r="BA157" i="3"/>
  <c r="CG157" i="3"/>
  <c r="DA155" i="3"/>
  <c r="AS155" i="3"/>
  <c r="BA155" i="3"/>
  <c r="BI155" i="3"/>
  <c r="BQ155" i="3"/>
  <c r="BY155" i="3"/>
  <c r="CG155" i="3"/>
  <c r="CN155" i="3"/>
  <c r="CV155" i="3"/>
  <c r="DE155" i="3"/>
  <c r="AM155" i="3"/>
  <c r="AU155" i="3"/>
  <c r="BC155" i="3"/>
  <c r="BK155" i="3"/>
  <c r="BS155" i="3"/>
  <c r="CA155" i="3"/>
  <c r="CI155" i="3"/>
  <c r="CP155" i="3"/>
  <c r="CX155" i="3"/>
  <c r="DG155" i="3"/>
  <c r="AQ155" i="3"/>
  <c r="AY155" i="3"/>
  <c r="BG155" i="3"/>
  <c r="BO155" i="3"/>
  <c r="BW155" i="3"/>
  <c r="CE155" i="3"/>
  <c r="CL155" i="3"/>
  <c r="CT155" i="3"/>
  <c r="DC155" i="3"/>
  <c r="BE155" i="3"/>
  <c r="CK155" i="3"/>
  <c r="BM155" i="3"/>
  <c r="CR155" i="3"/>
  <c r="AW155" i="3"/>
  <c r="CC155" i="3"/>
  <c r="BU155" i="3"/>
  <c r="CY155" i="3"/>
  <c r="AO155" i="3"/>
  <c r="DA153" i="3"/>
  <c r="AO153" i="3"/>
  <c r="AW153" i="3"/>
  <c r="BE153" i="3"/>
  <c r="BM153" i="3"/>
  <c r="BU153" i="3"/>
  <c r="CC153" i="3"/>
  <c r="CK153" i="3"/>
  <c r="CR153" i="3"/>
  <c r="CY153" i="3"/>
  <c r="AQ153" i="3"/>
  <c r="AY153" i="3"/>
  <c r="BG153" i="3"/>
  <c r="BO153" i="3"/>
  <c r="BW153" i="3"/>
  <c r="CE153" i="3"/>
  <c r="CL153" i="3"/>
  <c r="CT153" i="3"/>
  <c r="DC153" i="3"/>
  <c r="AM153" i="3"/>
  <c r="AU153" i="3"/>
  <c r="BC153" i="3"/>
  <c r="BK153" i="3"/>
  <c r="BS153" i="3"/>
  <c r="CA153" i="3"/>
  <c r="CI153" i="3"/>
  <c r="CP153" i="3"/>
  <c r="CX153" i="3"/>
  <c r="DG153" i="3"/>
  <c r="AS153" i="3"/>
  <c r="BY153" i="3"/>
  <c r="DE153" i="3"/>
  <c r="BA153" i="3"/>
  <c r="CG153" i="3"/>
  <c r="BQ153" i="3"/>
  <c r="CV153" i="3"/>
  <c r="CN153" i="3"/>
  <c r="BI153" i="3"/>
  <c r="DA151" i="3"/>
  <c r="AS151" i="3"/>
  <c r="BA151" i="3"/>
  <c r="BI151" i="3"/>
  <c r="BQ151" i="3"/>
  <c r="BY151" i="3"/>
  <c r="CG151" i="3"/>
  <c r="CN151" i="3"/>
  <c r="CV151" i="3"/>
  <c r="DE151" i="3"/>
  <c r="AM151" i="3"/>
  <c r="AU151" i="3"/>
  <c r="BC151" i="3"/>
  <c r="BK151" i="3"/>
  <c r="BS151" i="3"/>
  <c r="CA151" i="3"/>
  <c r="CI151" i="3"/>
  <c r="CP151" i="3"/>
  <c r="CX151" i="3"/>
  <c r="DG151" i="3"/>
  <c r="AQ151" i="3"/>
  <c r="AY151" i="3"/>
  <c r="BG151" i="3"/>
  <c r="BO151" i="3"/>
  <c r="BW151" i="3"/>
  <c r="CE151" i="3"/>
  <c r="CL151" i="3"/>
  <c r="CT151" i="3"/>
  <c r="DC151" i="3"/>
  <c r="BM151" i="3"/>
  <c r="CR151" i="3"/>
  <c r="AO151" i="3"/>
  <c r="BU151" i="3"/>
  <c r="CY151" i="3"/>
  <c r="BE151" i="3"/>
  <c r="CK151" i="3"/>
  <c r="CC151" i="3"/>
  <c r="AW151" i="3"/>
  <c r="DA149" i="3"/>
  <c r="AQ149" i="3"/>
  <c r="AY149" i="3"/>
  <c r="BG149" i="3"/>
  <c r="BO149" i="3"/>
  <c r="BW149" i="3"/>
  <c r="CE149" i="3"/>
  <c r="CL149" i="3"/>
  <c r="CT149" i="3"/>
  <c r="DC149" i="3"/>
  <c r="AM149" i="3"/>
  <c r="AU149" i="3"/>
  <c r="BC149" i="3"/>
  <c r="BK149" i="3"/>
  <c r="BS149" i="3"/>
  <c r="CA149" i="3"/>
  <c r="CI149" i="3"/>
  <c r="CP149" i="3"/>
  <c r="CX149" i="3"/>
  <c r="DG149" i="3"/>
  <c r="AO149" i="3"/>
  <c r="BE149" i="3"/>
  <c r="BU149" i="3"/>
  <c r="CK149" i="3"/>
  <c r="CY149" i="3"/>
  <c r="AS149" i="3"/>
  <c r="BI149" i="3"/>
  <c r="BY149" i="3"/>
  <c r="CN149" i="3"/>
  <c r="DE149" i="3"/>
  <c r="BA149" i="3"/>
  <c r="BQ149" i="3"/>
  <c r="CG149" i="3"/>
  <c r="CV149" i="3"/>
  <c r="AW149" i="3"/>
  <c r="BM149" i="3"/>
  <c r="CR149" i="3"/>
  <c r="CC149" i="3"/>
  <c r="DA147" i="3"/>
  <c r="AM147" i="3"/>
  <c r="AU147" i="3"/>
  <c r="BC147" i="3"/>
  <c r="BK147" i="3"/>
  <c r="BS147" i="3"/>
  <c r="CA147" i="3"/>
  <c r="CI147" i="3"/>
  <c r="CP147" i="3"/>
  <c r="CX147" i="3"/>
  <c r="DG147" i="3"/>
  <c r="AQ147" i="3"/>
  <c r="AY147" i="3"/>
  <c r="BG147" i="3"/>
  <c r="BO147" i="3"/>
  <c r="BW147" i="3"/>
  <c r="CE147" i="3"/>
  <c r="CL147" i="3"/>
  <c r="CT147" i="3"/>
  <c r="DC147" i="3"/>
  <c r="AS147" i="3"/>
  <c r="BI147" i="3"/>
  <c r="BY147" i="3"/>
  <c r="CN147" i="3"/>
  <c r="DE147" i="3"/>
  <c r="AW147" i="3"/>
  <c r="BM147" i="3"/>
  <c r="CC147" i="3"/>
  <c r="CR147" i="3"/>
  <c r="AO147" i="3"/>
  <c r="BE147" i="3"/>
  <c r="BU147" i="3"/>
  <c r="CK147" i="3"/>
  <c r="CY147" i="3"/>
  <c r="BQ147" i="3"/>
  <c r="CG147" i="3"/>
  <c r="BA147" i="3"/>
  <c r="CV147" i="3"/>
  <c r="DA145" i="3"/>
  <c r="AQ145" i="3"/>
  <c r="AY145" i="3"/>
  <c r="BG145" i="3"/>
  <c r="BO145" i="3"/>
  <c r="BW145" i="3"/>
  <c r="CE145" i="3"/>
  <c r="CL145" i="3"/>
  <c r="CT145" i="3"/>
  <c r="DC145" i="3"/>
  <c r="AM145" i="3"/>
  <c r="AU145" i="3"/>
  <c r="BC145" i="3"/>
  <c r="BK145" i="3"/>
  <c r="BS145" i="3"/>
  <c r="CA145" i="3"/>
  <c r="CI145" i="3"/>
  <c r="CP145" i="3"/>
  <c r="CX145" i="3"/>
  <c r="DG145" i="3"/>
  <c r="AW145" i="3"/>
  <c r="BM145" i="3"/>
  <c r="CC145" i="3"/>
  <c r="CR145" i="3"/>
  <c r="BA145" i="3"/>
  <c r="BQ145" i="3"/>
  <c r="CG145" i="3"/>
  <c r="CV145" i="3"/>
  <c r="AS145" i="3"/>
  <c r="BI145" i="3"/>
  <c r="BY145" i="3"/>
  <c r="CN145" i="3"/>
  <c r="DE145" i="3"/>
  <c r="CK145" i="3"/>
  <c r="AO145" i="3"/>
  <c r="CY145" i="3"/>
  <c r="BU145" i="3"/>
  <c r="BE145" i="3"/>
  <c r="DA143" i="3"/>
  <c r="AM143" i="3"/>
  <c r="AU143" i="3"/>
  <c r="BC143" i="3"/>
  <c r="BK143" i="3"/>
  <c r="BS143" i="3"/>
  <c r="CA143" i="3"/>
  <c r="CI143" i="3"/>
  <c r="CP143" i="3"/>
  <c r="CX143" i="3"/>
  <c r="DG143" i="3"/>
  <c r="AQ143" i="3"/>
  <c r="AY143" i="3"/>
  <c r="BG143" i="3"/>
  <c r="BO143" i="3"/>
  <c r="BW143" i="3"/>
  <c r="CE143" i="3"/>
  <c r="CL143" i="3"/>
  <c r="CT143" i="3"/>
  <c r="DC143" i="3"/>
  <c r="BA143" i="3"/>
  <c r="BQ143" i="3"/>
  <c r="CG143" i="3"/>
  <c r="CV143" i="3"/>
  <c r="AO143" i="3"/>
  <c r="BE143" i="3"/>
  <c r="BU143" i="3"/>
  <c r="CK143" i="3"/>
  <c r="CY143" i="3"/>
  <c r="AW143" i="3"/>
  <c r="BM143" i="3"/>
  <c r="CC143" i="3"/>
  <c r="CR143" i="3"/>
  <c r="AS143" i="3"/>
  <c r="DE143" i="3"/>
  <c r="BI143" i="3"/>
  <c r="CN143" i="3"/>
  <c r="BY143" i="3"/>
  <c r="DA141" i="3"/>
  <c r="AQ141" i="3"/>
  <c r="AY141" i="3"/>
  <c r="BG141" i="3"/>
  <c r="BO141" i="3"/>
  <c r="BW141" i="3"/>
  <c r="CE141" i="3"/>
  <c r="CL141" i="3"/>
  <c r="CT141" i="3"/>
  <c r="DC141" i="3"/>
  <c r="AM141" i="3"/>
  <c r="AU141" i="3"/>
  <c r="BC141" i="3"/>
  <c r="BK141" i="3"/>
  <c r="BS141" i="3"/>
  <c r="CA141" i="3"/>
  <c r="CI141" i="3"/>
  <c r="CP141" i="3"/>
  <c r="CX141" i="3"/>
  <c r="DG141" i="3"/>
  <c r="AO141" i="3"/>
  <c r="BE141" i="3"/>
  <c r="BU141" i="3"/>
  <c r="CK141" i="3"/>
  <c r="CY141" i="3"/>
  <c r="AS141" i="3"/>
  <c r="BI141" i="3"/>
  <c r="BY141" i="3"/>
  <c r="CN141" i="3"/>
  <c r="DE141" i="3"/>
  <c r="BA141" i="3"/>
  <c r="BQ141" i="3"/>
  <c r="CG141" i="3"/>
  <c r="CV141" i="3"/>
  <c r="BM141" i="3"/>
  <c r="CC141" i="3"/>
  <c r="AW141" i="3"/>
  <c r="CR141" i="3"/>
  <c r="DA139" i="3"/>
  <c r="AS139" i="3"/>
  <c r="BA139" i="3"/>
  <c r="BI139" i="3"/>
  <c r="BQ139" i="3"/>
  <c r="BY139" i="3"/>
  <c r="CG139" i="3"/>
  <c r="CN139" i="3"/>
  <c r="CV139" i="3"/>
  <c r="DE139" i="3"/>
  <c r="AM139" i="3"/>
  <c r="AU139" i="3"/>
  <c r="BC139" i="3"/>
  <c r="BK139" i="3"/>
  <c r="BS139" i="3"/>
  <c r="CA139" i="3"/>
  <c r="CI139" i="3"/>
  <c r="CP139" i="3"/>
  <c r="CX139" i="3"/>
  <c r="DG139" i="3"/>
  <c r="AQ139" i="3"/>
  <c r="AY139" i="3"/>
  <c r="BG139" i="3"/>
  <c r="BO139" i="3"/>
  <c r="BW139" i="3"/>
  <c r="CE139" i="3"/>
  <c r="CL139" i="3"/>
  <c r="CT139" i="3"/>
  <c r="DC139" i="3"/>
  <c r="AO139" i="3"/>
  <c r="BU139" i="3"/>
  <c r="CY139" i="3"/>
  <c r="AW139" i="3"/>
  <c r="CC139" i="3"/>
  <c r="BM139" i="3"/>
  <c r="CR139" i="3"/>
  <c r="BE139" i="3"/>
  <c r="CK139" i="3"/>
  <c r="DA137" i="3"/>
  <c r="AO137" i="3"/>
  <c r="AW137" i="3"/>
  <c r="BE137" i="3"/>
  <c r="BM137" i="3"/>
  <c r="BU137" i="3"/>
  <c r="CC137" i="3"/>
  <c r="CK137" i="3"/>
  <c r="CR137" i="3"/>
  <c r="CY137" i="3"/>
  <c r="AQ137" i="3"/>
  <c r="AY137" i="3"/>
  <c r="BG137" i="3"/>
  <c r="BO137" i="3"/>
  <c r="BW137" i="3"/>
  <c r="CE137" i="3"/>
  <c r="CL137" i="3"/>
  <c r="CT137" i="3"/>
  <c r="DC137" i="3"/>
  <c r="AM137" i="3"/>
  <c r="AU137" i="3"/>
  <c r="BC137" i="3"/>
  <c r="BK137" i="3"/>
  <c r="BS137" i="3"/>
  <c r="CA137" i="3"/>
  <c r="CI137" i="3"/>
  <c r="CP137" i="3"/>
  <c r="CX137" i="3"/>
  <c r="DG137" i="3"/>
  <c r="BI137" i="3"/>
  <c r="CN137" i="3"/>
  <c r="BQ137" i="3"/>
  <c r="CV137" i="3"/>
  <c r="BA137" i="3"/>
  <c r="CG137" i="3"/>
  <c r="BY137" i="3"/>
  <c r="DE137" i="3"/>
  <c r="AS137" i="3"/>
  <c r="DA135" i="3"/>
  <c r="AS135" i="3"/>
  <c r="BA135" i="3"/>
  <c r="BI135" i="3"/>
  <c r="BQ135" i="3"/>
  <c r="BY135" i="3"/>
  <c r="CG135" i="3"/>
  <c r="CN135" i="3"/>
  <c r="CV135" i="3"/>
  <c r="DE135" i="3"/>
  <c r="AM135" i="3"/>
  <c r="AU135" i="3"/>
  <c r="BC135" i="3"/>
  <c r="BK135" i="3"/>
  <c r="BS135" i="3"/>
  <c r="CA135" i="3"/>
  <c r="CI135" i="3"/>
  <c r="CP135" i="3"/>
  <c r="CX135" i="3"/>
  <c r="DG135" i="3"/>
  <c r="AQ135" i="3"/>
  <c r="AY135" i="3"/>
  <c r="BG135" i="3"/>
  <c r="BO135" i="3"/>
  <c r="BW135" i="3"/>
  <c r="CE135" i="3"/>
  <c r="CL135" i="3"/>
  <c r="CT135" i="3"/>
  <c r="DC135" i="3"/>
  <c r="AW135" i="3"/>
  <c r="CC135" i="3"/>
  <c r="BE135" i="3"/>
  <c r="CK135" i="3"/>
  <c r="AO135" i="3"/>
  <c r="BU135" i="3"/>
  <c r="CY135" i="3"/>
  <c r="CR135" i="3"/>
  <c r="BM135" i="3"/>
  <c r="DA133" i="3"/>
  <c r="AO133" i="3"/>
  <c r="AW133" i="3"/>
  <c r="BE133" i="3"/>
  <c r="BM133" i="3"/>
  <c r="BU133" i="3"/>
  <c r="CC133" i="3"/>
  <c r="CK133" i="3"/>
  <c r="CR133" i="3"/>
  <c r="CY133" i="3"/>
  <c r="AQ133" i="3"/>
  <c r="AY133" i="3"/>
  <c r="BG133" i="3"/>
  <c r="BO133" i="3"/>
  <c r="BW133" i="3"/>
  <c r="CE133" i="3"/>
  <c r="CL133" i="3"/>
  <c r="CT133" i="3"/>
  <c r="DC133" i="3"/>
  <c r="AM133" i="3"/>
  <c r="AU133" i="3"/>
  <c r="BC133" i="3"/>
  <c r="BK133" i="3"/>
  <c r="BS133" i="3"/>
  <c r="CA133" i="3"/>
  <c r="CI133" i="3"/>
  <c r="CP133" i="3"/>
  <c r="CX133" i="3"/>
  <c r="DG133" i="3"/>
  <c r="BQ133" i="3"/>
  <c r="CV133" i="3"/>
  <c r="AS133" i="3"/>
  <c r="BY133" i="3"/>
  <c r="DE133" i="3"/>
  <c r="BI133" i="3"/>
  <c r="CN133" i="3"/>
  <c r="CG133" i="3"/>
  <c r="BA133" i="3"/>
  <c r="DA131" i="3"/>
  <c r="AM131" i="3"/>
  <c r="AU131" i="3"/>
  <c r="BC131" i="3"/>
  <c r="BK131" i="3"/>
  <c r="BS131" i="3"/>
  <c r="AS131" i="3"/>
  <c r="BE131" i="3"/>
  <c r="BO131" i="3"/>
  <c r="BY131" i="3"/>
  <c r="CG131" i="3"/>
  <c r="CN131" i="3"/>
  <c r="CV131" i="3"/>
  <c r="DE131" i="3"/>
  <c r="AW131" i="3"/>
  <c r="BG131" i="3"/>
  <c r="BQ131" i="3"/>
  <c r="CA131" i="3"/>
  <c r="CI131" i="3"/>
  <c r="CP131" i="3"/>
  <c r="CX131" i="3"/>
  <c r="DG131" i="3"/>
  <c r="AQ131" i="3"/>
  <c r="BA131" i="3"/>
  <c r="BM131" i="3"/>
  <c r="BW131" i="3"/>
  <c r="CE131" i="3"/>
  <c r="CL131" i="3"/>
  <c r="CT131" i="3"/>
  <c r="DC131" i="3"/>
  <c r="AY131" i="3"/>
  <c r="CK131" i="3"/>
  <c r="BI131" i="3"/>
  <c r="CR131" i="3"/>
  <c r="AO131" i="3"/>
  <c r="CC131" i="3"/>
  <c r="CY131" i="3"/>
  <c r="BU131" i="3"/>
  <c r="DA129" i="3"/>
  <c r="AQ129" i="3"/>
  <c r="AY129" i="3"/>
  <c r="BG129" i="3"/>
  <c r="BO129" i="3"/>
  <c r="BW129" i="3"/>
  <c r="CE129" i="3"/>
  <c r="CL129" i="3"/>
  <c r="CT129" i="3"/>
  <c r="DC129" i="3"/>
  <c r="AS129" i="3"/>
  <c r="BC129" i="3"/>
  <c r="BM129" i="3"/>
  <c r="BY129" i="3"/>
  <c r="CI129" i="3"/>
  <c r="CR129" i="3"/>
  <c r="DE129" i="3"/>
  <c r="AU129" i="3"/>
  <c r="BE129" i="3"/>
  <c r="BQ129" i="3"/>
  <c r="CA129" i="3"/>
  <c r="CK129" i="3"/>
  <c r="CV129" i="3"/>
  <c r="DG129" i="3"/>
  <c r="AO129" i="3"/>
  <c r="BA129" i="3"/>
  <c r="BK129" i="3"/>
  <c r="BU129" i="3"/>
  <c r="CG129" i="3"/>
  <c r="CP129" i="3"/>
  <c r="CY129" i="3"/>
  <c r="BS129" i="3"/>
  <c r="AM129" i="3"/>
  <c r="CC129" i="3"/>
  <c r="BI129" i="3"/>
  <c r="CX129" i="3"/>
  <c r="CN129" i="3"/>
  <c r="AW129" i="3"/>
  <c r="DA127" i="3"/>
  <c r="AM127" i="3"/>
  <c r="AU127" i="3"/>
  <c r="BC127" i="3"/>
  <c r="BK127" i="3"/>
  <c r="BS127" i="3"/>
  <c r="CA127" i="3"/>
  <c r="CI127" i="3"/>
  <c r="CP127" i="3"/>
  <c r="CX127" i="3"/>
  <c r="DG127" i="3"/>
  <c r="AQ127" i="3"/>
  <c r="BA127" i="3"/>
  <c r="BM127" i="3"/>
  <c r="BW127" i="3"/>
  <c r="CG127" i="3"/>
  <c r="CR127" i="3"/>
  <c r="DC127" i="3"/>
  <c r="AS127" i="3"/>
  <c r="BE127" i="3"/>
  <c r="BO127" i="3"/>
  <c r="BY127" i="3"/>
  <c r="CK127" i="3"/>
  <c r="CT127" i="3"/>
  <c r="DE127" i="3"/>
  <c r="AO127" i="3"/>
  <c r="AY127" i="3"/>
  <c r="BI127" i="3"/>
  <c r="BU127" i="3"/>
  <c r="CE127" i="3"/>
  <c r="CN127" i="3"/>
  <c r="CY127" i="3"/>
  <c r="AW127" i="3"/>
  <c r="CL127" i="3"/>
  <c r="BG127" i="3"/>
  <c r="CV127" i="3"/>
  <c r="CC127" i="3"/>
  <c r="BQ127" i="3"/>
  <c r="DA125" i="3"/>
  <c r="AQ125" i="3"/>
  <c r="AY125" i="3"/>
  <c r="BG125" i="3"/>
  <c r="BO125" i="3"/>
  <c r="BW125" i="3"/>
  <c r="CE125" i="3"/>
  <c r="CL125" i="3"/>
  <c r="CT125" i="3"/>
  <c r="DC125" i="3"/>
  <c r="AO125" i="3"/>
  <c r="BA125" i="3"/>
  <c r="BK125" i="3"/>
  <c r="BU125" i="3"/>
  <c r="CG125" i="3"/>
  <c r="CP125" i="3"/>
  <c r="CY125" i="3"/>
  <c r="AS125" i="3"/>
  <c r="BC125" i="3"/>
  <c r="BM125" i="3"/>
  <c r="BY125" i="3"/>
  <c r="CI125" i="3"/>
  <c r="CR125" i="3"/>
  <c r="DE125" i="3"/>
  <c r="AM125" i="3"/>
  <c r="AW125" i="3"/>
  <c r="BI125" i="3"/>
  <c r="BS125" i="3"/>
  <c r="CC125" i="3"/>
  <c r="CN125" i="3"/>
  <c r="CX125" i="3"/>
  <c r="BQ125" i="3"/>
  <c r="DG125" i="3"/>
  <c r="CA125" i="3"/>
  <c r="BE125" i="3"/>
  <c r="CV125" i="3"/>
  <c r="CK125" i="3"/>
  <c r="AU125" i="3"/>
  <c r="DA123" i="3"/>
  <c r="AM123" i="3"/>
  <c r="AU123" i="3"/>
  <c r="BC123" i="3"/>
  <c r="BK123" i="3"/>
  <c r="BS123" i="3"/>
  <c r="CA123" i="3"/>
  <c r="CI123" i="3"/>
  <c r="CP123" i="3"/>
  <c r="CX123" i="3"/>
  <c r="DG123" i="3"/>
  <c r="AO123" i="3"/>
  <c r="AY123" i="3"/>
  <c r="BI123" i="3"/>
  <c r="BU123" i="3"/>
  <c r="CE123" i="3"/>
  <c r="CN123" i="3"/>
  <c r="CY123" i="3"/>
  <c r="AQ123" i="3"/>
  <c r="BA123" i="3"/>
  <c r="BM123" i="3"/>
  <c r="BW123" i="3"/>
  <c r="CG123" i="3"/>
  <c r="CR123" i="3"/>
  <c r="DC123" i="3"/>
  <c r="AW123" i="3"/>
  <c r="BG123" i="3"/>
  <c r="BQ123" i="3"/>
  <c r="CC123" i="3"/>
  <c r="CL123" i="3"/>
  <c r="CV123" i="3"/>
  <c r="AS123" i="3"/>
  <c r="CK123" i="3"/>
  <c r="BE123" i="3"/>
  <c r="CT123" i="3"/>
  <c r="BY123" i="3"/>
  <c r="BO123" i="3"/>
  <c r="DE123" i="3"/>
  <c r="DA121" i="3"/>
  <c r="AQ121" i="3"/>
  <c r="AY121" i="3"/>
  <c r="BG121" i="3"/>
  <c r="BO121" i="3"/>
  <c r="BW121" i="3"/>
  <c r="CE121" i="3"/>
  <c r="CL121" i="3"/>
  <c r="CT121" i="3"/>
  <c r="DC121" i="3"/>
  <c r="AM121" i="3"/>
  <c r="AW121" i="3"/>
  <c r="BI121" i="3"/>
  <c r="BS121" i="3"/>
  <c r="CC121" i="3"/>
  <c r="CN121" i="3"/>
  <c r="CX121" i="3"/>
  <c r="AO121" i="3"/>
  <c r="BA121" i="3"/>
  <c r="BK121" i="3"/>
  <c r="BU121" i="3"/>
  <c r="CG121" i="3"/>
  <c r="CP121" i="3"/>
  <c r="CY121" i="3"/>
  <c r="AU121" i="3"/>
  <c r="BE121" i="3"/>
  <c r="BQ121" i="3"/>
  <c r="CA121" i="3"/>
  <c r="CK121" i="3"/>
  <c r="CV121" i="3"/>
  <c r="DG121" i="3"/>
  <c r="BM121" i="3"/>
  <c r="DE121" i="3"/>
  <c r="BY121" i="3"/>
  <c r="BC121" i="3"/>
  <c r="CR121" i="3"/>
  <c r="AS121" i="3"/>
  <c r="CI121" i="3"/>
  <c r="DA119" i="3"/>
  <c r="AM119" i="3"/>
  <c r="AU119" i="3"/>
  <c r="BC119" i="3"/>
  <c r="BK119" i="3"/>
  <c r="BS119" i="3"/>
  <c r="CA119" i="3"/>
  <c r="CI119" i="3"/>
  <c r="CP119" i="3"/>
  <c r="CX119" i="3"/>
  <c r="DG119" i="3"/>
  <c r="AW119" i="3"/>
  <c r="BG119" i="3"/>
  <c r="BQ119" i="3"/>
  <c r="CC119" i="3"/>
  <c r="CL119" i="3"/>
  <c r="CV119" i="3"/>
  <c r="AO119" i="3"/>
  <c r="BA119" i="3"/>
  <c r="BO119" i="3"/>
  <c r="CE119" i="3"/>
  <c r="CR119" i="3"/>
  <c r="DE119" i="3"/>
  <c r="AQ119" i="3"/>
  <c r="BE119" i="3"/>
  <c r="BU119" i="3"/>
  <c r="CG119" i="3"/>
  <c r="CT119" i="3"/>
  <c r="AY119" i="3"/>
  <c r="BM119" i="3"/>
  <c r="BY119" i="3"/>
  <c r="CN119" i="3"/>
  <c r="DC119" i="3"/>
  <c r="BW119" i="3"/>
  <c r="CK119" i="3"/>
  <c r="BI119" i="3"/>
  <c r="AS119" i="3"/>
  <c r="CY119" i="3"/>
  <c r="DA117" i="3"/>
  <c r="AQ117" i="3"/>
  <c r="AY117" i="3"/>
  <c r="BG117" i="3"/>
  <c r="BO117" i="3"/>
  <c r="BW117" i="3"/>
  <c r="CE117" i="3"/>
  <c r="CL117" i="3"/>
  <c r="CT117" i="3"/>
  <c r="DC117" i="3"/>
  <c r="AU117" i="3"/>
  <c r="BE117" i="3"/>
  <c r="BQ117" i="3"/>
  <c r="CA117" i="3"/>
  <c r="CK117" i="3"/>
  <c r="CV117" i="3"/>
  <c r="DG117" i="3"/>
  <c r="AS117" i="3"/>
  <c r="BI117" i="3"/>
  <c r="BU117" i="3"/>
  <c r="CI117" i="3"/>
  <c r="CX117" i="3"/>
  <c r="AW117" i="3"/>
  <c r="BK117" i="3"/>
  <c r="BY117" i="3"/>
  <c r="CN117" i="3"/>
  <c r="CY117" i="3"/>
  <c r="AO117" i="3"/>
  <c r="BC117" i="3"/>
  <c r="BS117" i="3"/>
  <c r="CG117" i="3"/>
  <c r="CR117" i="3"/>
  <c r="BA117" i="3"/>
  <c r="DE117" i="3"/>
  <c r="BM117" i="3"/>
  <c r="AM117" i="3"/>
  <c r="CP117" i="3"/>
  <c r="CC117" i="3"/>
  <c r="DA115" i="3"/>
  <c r="AM115" i="3"/>
  <c r="AU115" i="3"/>
  <c r="BC115" i="3"/>
  <c r="BK115" i="3"/>
  <c r="BS115" i="3"/>
  <c r="CA115" i="3"/>
  <c r="CI115" i="3"/>
  <c r="CP115" i="3"/>
  <c r="CX115" i="3"/>
  <c r="DG115" i="3"/>
  <c r="AS115" i="3"/>
  <c r="BE115" i="3"/>
  <c r="BO115" i="3"/>
  <c r="BY115" i="3"/>
  <c r="CK115" i="3"/>
  <c r="CT115" i="3"/>
  <c r="DE115" i="3"/>
  <c r="AY115" i="3"/>
  <c r="BM115" i="3"/>
  <c r="CC115" i="3"/>
  <c r="CN115" i="3"/>
  <c r="DC115" i="3"/>
  <c r="AO115" i="3"/>
  <c r="BA115" i="3"/>
  <c r="BQ115" i="3"/>
  <c r="CE115" i="3"/>
  <c r="CR115" i="3"/>
  <c r="AW115" i="3"/>
  <c r="BI115" i="3"/>
  <c r="BW115" i="3"/>
  <c r="CL115" i="3"/>
  <c r="CY115" i="3"/>
  <c r="CG115" i="3"/>
  <c r="AQ115" i="3"/>
  <c r="CV115" i="3"/>
  <c r="BU115" i="3"/>
  <c r="BG115" i="3"/>
  <c r="DA113" i="3"/>
  <c r="AQ113" i="3"/>
  <c r="AY113" i="3"/>
  <c r="BG113" i="3"/>
  <c r="BO113" i="3"/>
  <c r="BW113" i="3"/>
  <c r="CE113" i="3"/>
  <c r="CL113" i="3"/>
  <c r="CT113" i="3"/>
  <c r="DC113" i="3"/>
  <c r="AO113" i="3"/>
  <c r="BA113" i="3"/>
  <c r="BK113" i="3"/>
  <c r="AW113" i="3"/>
  <c r="BM113" i="3"/>
  <c r="BY113" i="3"/>
  <c r="CI113" i="3"/>
  <c r="CR113" i="3"/>
  <c r="DE113" i="3"/>
  <c r="BC113" i="3"/>
  <c r="BS113" i="3"/>
  <c r="CG113" i="3"/>
  <c r="CV113" i="3"/>
  <c r="AM113" i="3"/>
  <c r="BE113" i="3"/>
  <c r="BU113" i="3"/>
  <c r="CK113" i="3"/>
  <c r="CX113" i="3"/>
  <c r="AU113" i="3"/>
  <c r="BQ113" i="3"/>
  <c r="CC113" i="3"/>
  <c r="CP113" i="3"/>
  <c r="DG113" i="3"/>
  <c r="BI113" i="3"/>
  <c r="CA113" i="3"/>
  <c r="AS113" i="3"/>
  <c r="CY113" i="3"/>
  <c r="CN113" i="3"/>
  <c r="DA111" i="3"/>
  <c r="AM111" i="3"/>
  <c r="AU111" i="3"/>
  <c r="BC111" i="3"/>
  <c r="BK111" i="3"/>
  <c r="BS111" i="3"/>
  <c r="CA111" i="3"/>
  <c r="CI111" i="3"/>
  <c r="CP111" i="3"/>
  <c r="CX111" i="3"/>
  <c r="DG111" i="3"/>
  <c r="AO111" i="3"/>
  <c r="AY111" i="3"/>
  <c r="BI111" i="3"/>
  <c r="BU111" i="3"/>
  <c r="CE111" i="3"/>
  <c r="CN111" i="3"/>
  <c r="CY111" i="3"/>
  <c r="AQ111" i="3"/>
  <c r="BE111" i="3"/>
  <c r="BQ111" i="3"/>
  <c r="CG111" i="3"/>
  <c r="CT111" i="3"/>
  <c r="AW111" i="3"/>
  <c r="BO111" i="3"/>
  <c r="CK111" i="3"/>
  <c r="DC111" i="3"/>
  <c r="BA111" i="3"/>
  <c r="BW111" i="3"/>
  <c r="CL111" i="3"/>
  <c r="DE111" i="3"/>
  <c r="AS111" i="3"/>
  <c r="BM111" i="3"/>
  <c r="CC111" i="3"/>
  <c r="CV111" i="3"/>
  <c r="BG111" i="3"/>
  <c r="BY111" i="3"/>
  <c r="CR111" i="3"/>
  <c r="DA109" i="3"/>
  <c r="AQ109" i="3"/>
  <c r="AY109" i="3"/>
  <c r="BG109" i="3"/>
  <c r="BO109" i="3"/>
  <c r="BW109" i="3"/>
  <c r="CE109" i="3"/>
  <c r="CL109" i="3"/>
  <c r="CT109" i="3"/>
  <c r="DC109" i="3"/>
  <c r="AM109" i="3"/>
  <c r="AW109" i="3"/>
  <c r="BI109" i="3"/>
  <c r="BS109" i="3"/>
  <c r="CC109" i="3"/>
  <c r="CN109" i="3"/>
  <c r="CX109" i="3"/>
  <c r="AU109" i="3"/>
  <c r="BK109" i="3"/>
  <c r="BY109" i="3"/>
  <c r="CK109" i="3"/>
  <c r="CY109" i="3"/>
  <c r="AS109" i="3"/>
  <c r="BM109" i="3"/>
  <c r="CG109" i="3"/>
  <c r="CV109" i="3"/>
  <c r="BA109" i="3"/>
  <c r="BQ109" i="3"/>
  <c r="CI109" i="3"/>
  <c r="DE109" i="3"/>
  <c r="AO109" i="3"/>
  <c r="BE109" i="3"/>
  <c r="CA109" i="3"/>
  <c r="CR109" i="3"/>
  <c r="BC109" i="3"/>
  <c r="BU109" i="3"/>
  <c r="DG109" i="3"/>
  <c r="CP109" i="3"/>
  <c r="BY4" i="3"/>
  <c r="BW4" i="3"/>
  <c r="AS4" i="3"/>
  <c r="AQ4" i="3"/>
  <c r="AB520" i="3"/>
  <c r="AB516" i="3"/>
  <c r="AB498" i="3"/>
  <c r="AB482" i="3"/>
  <c r="AB476" i="3"/>
  <c r="AB466" i="3"/>
  <c r="AB446" i="3"/>
  <c r="AB442" i="3"/>
  <c r="AB436" i="3"/>
  <c r="AB428" i="3"/>
  <c r="AB414" i="3"/>
  <c r="AB392" i="3"/>
  <c r="AB388" i="3"/>
  <c r="AB384" i="3"/>
  <c r="AB380" i="3"/>
  <c r="AB376" i="3"/>
  <c r="AB372" i="3"/>
  <c r="AB368" i="3"/>
  <c r="AB358" i="3"/>
  <c r="AB356" i="3"/>
  <c r="AB348" i="3"/>
  <c r="AB342" i="3"/>
  <c r="AB324" i="3"/>
  <c r="AB318" i="3"/>
  <c r="AB311" i="3"/>
  <c r="AB309" i="3"/>
  <c r="AB299" i="3"/>
  <c r="AB297" i="3"/>
  <c r="AB281" i="3"/>
  <c r="AB277" i="3"/>
  <c r="AB269" i="3"/>
  <c r="AB258" i="3"/>
  <c r="AB238" i="3"/>
  <c r="AB234" i="3"/>
  <c r="AB222" i="3"/>
  <c r="AB216" i="3"/>
  <c r="AB203" i="3"/>
  <c r="AB197" i="3"/>
  <c r="AB195" i="3"/>
  <c r="AB193" i="3"/>
  <c r="AB191" i="3"/>
  <c r="AB189" i="3"/>
  <c r="AB187" i="3"/>
  <c r="AB185" i="3"/>
  <c r="AB183" i="3"/>
  <c r="AB181" i="3"/>
  <c r="AB179" i="3"/>
  <c r="AB177" i="3"/>
  <c r="AB175" i="3"/>
  <c r="AB173" i="3"/>
  <c r="AB171" i="3"/>
  <c r="AB169" i="3"/>
  <c r="AB167" i="3"/>
  <c r="AB165" i="3"/>
  <c r="AB163" i="3"/>
  <c r="AB161" i="3"/>
  <c r="AB156" i="3"/>
  <c r="AB154" i="3"/>
  <c r="AB152" i="3"/>
  <c r="AB150" i="3"/>
  <c r="AB148" i="3"/>
  <c r="AB146" i="3"/>
  <c r="AB144" i="3"/>
  <c r="AB142" i="3"/>
  <c r="AB140" i="3"/>
  <c r="AB138" i="3"/>
  <c r="AB136" i="3"/>
  <c r="AB134" i="3"/>
  <c r="AB132" i="3"/>
  <c r="AB130" i="3"/>
  <c r="AB128" i="3"/>
  <c r="AB126" i="3"/>
  <c r="AB124" i="3"/>
  <c r="AB122" i="3"/>
  <c r="AB120" i="3"/>
  <c r="AB118" i="3"/>
  <c r="AB116" i="3"/>
  <c r="AB114" i="3"/>
  <c r="AB112" i="3"/>
  <c r="AB110" i="3"/>
  <c r="AB108" i="3"/>
  <c r="AB15" i="3"/>
  <c r="AB518" i="3"/>
  <c r="AB512" i="3"/>
  <c r="AB504" i="3"/>
  <c r="AB500" i="3"/>
  <c r="AB490" i="3"/>
  <c r="AB484" i="3"/>
  <c r="AB472" i="3"/>
  <c r="AB462" i="3"/>
  <c r="AB452" i="3"/>
  <c r="AB448" i="3"/>
  <c r="AB440" i="3"/>
  <c r="AB430" i="3"/>
  <c r="AB420" i="3"/>
  <c r="AB406" i="3"/>
  <c r="AB394" i="3"/>
  <c r="AB390" i="3"/>
  <c r="AB386" i="3"/>
  <c r="AB382" i="3"/>
  <c r="AB378" i="3"/>
  <c r="AB374" i="3"/>
  <c r="AB370" i="3"/>
  <c r="AB364" i="3"/>
  <c r="AB362" i="3"/>
  <c r="AB360" i="3"/>
  <c r="AB354" i="3"/>
  <c r="AB352" i="3"/>
  <c r="AB350" i="3"/>
  <c r="AB346" i="3"/>
  <c r="AB344" i="3"/>
  <c r="AB340" i="3"/>
  <c r="AB338" i="3"/>
  <c r="AB336" i="3"/>
  <c r="AB334" i="3"/>
  <c r="AB332" i="3"/>
  <c r="AB330" i="3"/>
  <c r="AB328" i="3"/>
  <c r="AB326" i="3"/>
  <c r="AB322" i="3"/>
  <c r="AB320" i="3"/>
  <c r="AB316" i="3"/>
  <c r="AB313" i="3"/>
  <c r="AB307" i="3"/>
  <c r="AB305" i="3"/>
  <c r="AB303" i="3"/>
  <c r="AB301" i="3"/>
  <c r="AB295" i="3"/>
  <c r="AB293" i="3"/>
  <c r="AB291" i="3"/>
  <c r="AB289" i="3"/>
  <c r="AB287" i="3"/>
  <c r="AB285" i="3"/>
  <c r="AB283" i="3"/>
  <c r="AB279" i="3"/>
  <c r="AB275" i="3"/>
  <c r="AB273" i="3"/>
  <c r="AB271" i="3"/>
  <c r="AB267" i="3"/>
  <c r="AB265" i="3"/>
  <c r="AB260" i="3"/>
  <c r="AB256" i="3"/>
  <c r="AB254" i="3"/>
  <c r="AB252" i="3"/>
  <c r="AB250" i="3"/>
  <c r="AB248" i="3"/>
  <c r="AB246" i="3"/>
  <c r="AB244" i="3"/>
  <c r="AB242" i="3"/>
  <c r="AB240" i="3"/>
  <c r="AB236" i="3"/>
  <c r="AB232" i="3"/>
  <c r="AB230" i="3"/>
  <c r="AB228" i="3"/>
  <c r="AB226" i="3"/>
  <c r="AB224" i="3"/>
  <c r="AB220" i="3"/>
  <c r="AB218" i="3"/>
  <c r="AB214" i="3"/>
  <c r="AB212" i="3"/>
  <c r="AB209" i="3"/>
  <c r="AB207" i="3"/>
  <c r="AB205" i="3"/>
  <c r="AB201" i="3"/>
  <c r="AB199" i="3"/>
  <c r="AB14" i="3"/>
  <c r="AB10" i="3"/>
  <c r="AB6" i="3"/>
  <c r="AB104" i="3"/>
  <c r="AB102" i="3"/>
  <c r="AB100" i="3"/>
  <c r="AB98" i="3"/>
  <c r="AB96" i="3"/>
  <c r="AB94" i="3"/>
  <c r="AB92" i="3"/>
  <c r="AB90" i="3"/>
  <c r="AB88" i="3"/>
  <c r="AB86" i="3"/>
  <c r="AB84" i="3"/>
  <c r="AB82" i="3"/>
  <c r="AB80" i="3"/>
  <c r="AB78" i="3"/>
  <c r="AB76" i="3"/>
  <c r="AB74" i="3"/>
  <c r="AB72" i="3"/>
  <c r="AB70" i="3"/>
  <c r="AB68" i="3"/>
  <c r="AB66" i="3"/>
  <c r="AB64" i="3"/>
  <c r="AB62" i="3"/>
  <c r="AB60" i="3"/>
  <c r="AB58" i="3"/>
  <c r="AB56" i="3"/>
  <c r="AB40" i="3"/>
  <c r="AB38" i="3"/>
  <c r="AB36" i="3"/>
  <c r="AB34" i="3"/>
  <c r="AB32" i="3"/>
  <c r="AB30" i="3"/>
  <c r="AB28" i="3"/>
  <c r="AB26" i="3"/>
  <c r="AB24" i="3"/>
  <c r="AB22" i="3"/>
  <c r="AB20" i="3"/>
  <c r="AB18" i="3"/>
  <c r="AB11" i="3"/>
  <c r="AB514" i="3"/>
  <c r="AB508" i="3"/>
  <c r="AB506" i="3"/>
  <c r="AB502" i="3"/>
  <c r="AB492" i="3"/>
  <c r="AB488" i="3"/>
  <c r="AB480" i="3"/>
  <c r="AB474" i="3"/>
  <c r="AB458" i="3"/>
  <c r="AB444" i="3"/>
  <c r="AB434" i="3"/>
  <c r="AB432" i="3"/>
  <c r="AB424" i="3"/>
  <c r="AB416" i="3"/>
  <c r="AB412" i="3"/>
  <c r="AB408" i="3"/>
  <c r="AB404" i="3"/>
  <c r="AB402" i="3"/>
  <c r="AB398" i="3"/>
  <c r="AB9" i="3"/>
  <c r="AB515" i="3"/>
  <c r="AB509" i="3"/>
  <c r="AB503" i="3"/>
  <c r="AB501" i="3"/>
  <c r="AB497" i="3"/>
  <c r="AB495" i="3"/>
  <c r="AB493" i="3"/>
  <c r="AB489" i="3"/>
  <c r="AB485" i="3"/>
  <c r="AB483" i="3"/>
  <c r="AB481" i="3"/>
  <c r="AB477" i="3"/>
  <c r="AB473" i="3"/>
  <c r="AB463" i="3"/>
  <c r="AB459" i="3"/>
  <c r="AB457" i="3"/>
  <c r="AB451" i="3"/>
  <c r="AB449" i="3"/>
  <c r="AB445" i="3"/>
  <c r="AB443" i="3"/>
  <c r="AB441" i="3"/>
  <c r="AB437" i="3"/>
  <c r="AB433" i="3"/>
  <c r="AB427" i="3"/>
  <c r="AB423" i="3"/>
  <c r="AB417" i="3"/>
  <c r="AB415" i="3"/>
  <c r="AB413" i="3"/>
  <c r="AB409" i="3"/>
  <c r="AB407" i="3"/>
  <c r="AB403" i="3"/>
  <c r="AB401" i="3"/>
  <c r="AB395" i="3"/>
  <c r="AB393" i="3"/>
  <c r="AB391" i="3"/>
  <c r="AB389" i="3"/>
  <c r="AB385" i="3"/>
  <c r="AB381" i="3"/>
  <c r="AB379" i="3"/>
  <c r="AB377" i="3"/>
  <c r="AB373" i="3"/>
  <c r="AB369" i="3"/>
  <c r="AB359" i="3"/>
  <c r="AB355" i="3"/>
  <c r="AB351" i="3"/>
  <c r="AB349" i="3"/>
  <c r="AB343" i="3"/>
  <c r="AB341" i="3"/>
  <c r="AB339" i="3"/>
  <c r="AB337" i="3"/>
  <c r="AB333" i="3"/>
  <c r="AB329" i="3"/>
  <c r="AB327" i="3"/>
  <c r="AB325" i="3"/>
  <c r="AB321" i="3"/>
  <c r="AB312" i="3"/>
  <c r="AB306" i="3"/>
  <c r="AB304" i="3"/>
  <c r="AB296" i="3"/>
  <c r="AB290" i="3"/>
  <c r="AB286" i="3"/>
  <c r="AB282" i="3"/>
  <c r="AB274" i="3"/>
  <c r="AB270" i="3"/>
  <c r="AB264" i="3"/>
  <c r="AB259" i="3"/>
  <c r="AB257" i="3"/>
  <c r="AB253" i="3"/>
  <c r="AB251" i="3"/>
  <c r="AB247" i="3"/>
  <c r="AB245" i="3"/>
  <c r="AB239" i="3"/>
  <c r="AB237" i="3"/>
  <c r="AB235" i="3"/>
  <c r="AB233" i="3"/>
  <c r="AB229" i="3"/>
  <c r="AB225" i="3"/>
  <c r="AB223" i="3"/>
  <c r="AB219" i="3"/>
  <c r="AB215" i="3"/>
  <c r="AB213" i="3"/>
  <c r="AB206" i="3"/>
  <c r="AB204" i="3"/>
  <c r="AB198" i="3"/>
  <c r="AB196" i="3"/>
  <c r="AB194" i="3"/>
  <c r="AB192" i="3"/>
  <c r="AB190" i="3"/>
  <c r="AB188" i="3"/>
  <c r="AB186" i="3"/>
  <c r="AB184" i="3"/>
  <c r="AB182" i="3"/>
  <c r="AB180" i="3"/>
  <c r="AB178" i="3"/>
  <c r="AB176" i="3"/>
  <c r="AB174" i="3"/>
  <c r="AB172" i="3"/>
  <c r="AB170" i="3"/>
  <c r="AB168" i="3"/>
  <c r="AB166" i="3"/>
  <c r="AB164" i="3"/>
  <c r="AB162" i="3"/>
  <c r="AB160" i="3"/>
  <c r="AB157" i="3"/>
  <c r="AB155" i="3"/>
  <c r="AB153" i="3"/>
  <c r="AB151" i="3"/>
  <c r="AB149" i="3"/>
  <c r="AB147" i="3"/>
  <c r="AB145" i="3"/>
  <c r="AB143" i="3"/>
  <c r="AB141" i="3"/>
  <c r="AB139" i="3"/>
  <c r="AB137" i="3"/>
  <c r="AB135" i="3"/>
  <c r="AB133" i="3"/>
  <c r="AB131" i="3"/>
  <c r="AB129" i="3"/>
  <c r="AB127" i="3"/>
  <c r="AB125" i="3"/>
  <c r="AB123" i="3"/>
  <c r="AB121" i="3"/>
  <c r="AB119" i="3"/>
  <c r="AB117" i="3"/>
  <c r="AB115" i="3"/>
  <c r="AB113" i="3"/>
  <c r="AB111" i="3"/>
  <c r="AB109" i="3"/>
  <c r="AB7" i="3"/>
  <c r="AB510" i="3"/>
  <c r="AB496" i="3"/>
  <c r="AB494" i="3"/>
  <c r="AB486" i="3"/>
  <c r="AB478" i="3"/>
  <c r="AB468" i="3"/>
  <c r="AB464" i="3"/>
  <c r="AB460" i="3"/>
  <c r="AB456" i="3"/>
  <c r="AB454" i="3"/>
  <c r="AB450" i="3"/>
  <c r="AB438" i="3"/>
  <c r="AB426" i="3"/>
  <c r="AB422" i="3"/>
  <c r="AB410" i="3"/>
  <c r="AB400" i="3"/>
  <c r="AB396" i="3"/>
  <c r="AB17" i="3"/>
  <c r="AB13" i="3"/>
  <c r="AB5" i="3"/>
  <c r="AB521" i="3"/>
  <c r="AB519" i="3"/>
  <c r="AB517" i="3"/>
  <c r="AB513" i="3"/>
  <c r="AB511" i="3"/>
  <c r="AB507" i="3"/>
  <c r="AB505" i="3"/>
  <c r="AB499" i="3"/>
  <c r="AB491" i="3"/>
  <c r="AB487" i="3"/>
  <c r="AB479" i="3"/>
  <c r="AB475" i="3"/>
  <c r="AB469" i="3"/>
  <c r="AB467" i="3"/>
  <c r="AB465" i="3"/>
  <c r="AB461" i="3"/>
  <c r="AB455" i="3"/>
  <c r="AB453" i="3"/>
  <c r="AB447" i="3"/>
  <c r="AB439" i="3"/>
  <c r="AB435" i="3"/>
  <c r="AB431" i="3"/>
  <c r="AB429" i="3"/>
  <c r="AB425" i="3"/>
  <c r="AB421" i="3"/>
  <c r="AB411" i="3"/>
  <c r="AB405" i="3"/>
  <c r="AB399" i="3"/>
  <c r="AB397" i="3"/>
  <c r="AB387" i="3"/>
  <c r="AB383" i="3"/>
  <c r="AB375" i="3"/>
  <c r="AB371" i="3"/>
  <c r="AB365" i="3"/>
  <c r="AB363" i="3"/>
  <c r="AB361" i="3"/>
  <c r="AB357" i="3"/>
  <c r="AB353" i="3"/>
  <c r="AB347" i="3"/>
  <c r="AB345" i="3"/>
  <c r="AB335" i="3"/>
  <c r="AB331" i="3"/>
  <c r="AB323" i="3"/>
  <c r="AB319" i="3"/>
  <c r="AB317" i="3"/>
  <c r="AB310" i="3"/>
  <c r="AB308" i="3"/>
  <c r="AB302" i="3"/>
  <c r="AB300" i="3"/>
  <c r="AB298" i="3"/>
  <c r="AB294" i="3"/>
  <c r="AB292" i="3"/>
  <c r="AB288" i="3"/>
  <c r="AB284" i="3"/>
  <c r="AB280" i="3"/>
  <c r="AB278" i="3"/>
  <c r="AB276" i="3"/>
  <c r="AB272" i="3"/>
  <c r="AB268" i="3"/>
  <c r="AB266" i="3"/>
  <c r="AB261" i="3"/>
  <c r="AB255" i="3"/>
  <c r="AB249" i="3"/>
  <c r="AB243" i="3"/>
  <c r="AB241" i="3"/>
  <c r="AB231" i="3"/>
  <c r="AB227" i="3"/>
  <c r="AB221" i="3"/>
  <c r="AB217" i="3"/>
  <c r="AB208" i="3"/>
  <c r="AB202" i="3"/>
  <c r="AB200" i="3"/>
  <c r="AO4" i="3"/>
  <c r="AB4" i="3"/>
  <c r="AM4" i="3"/>
  <c r="AB16" i="3"/>
  <c r="AB12" i="3"/>
  <c r="AB8" i="3"/>
  <c r="AB105" i="3"/>
  <c r="AB103" i="3"/>
  <c r="AB101" i="3"/>
  <c r="AB99" i="3"/>
  <c r="AB97" i="3"/>
  <c r="AB95" i="3"/>
  <c r="AB93" i="3"/>
  <c r="AB91" i="3"/>
  <c r="AB89" i="3"/>
  <c r="AB87" i="3"/>
  <c r="AB85" i="3"/>
  <c r="AB83" i="3"/>
  <c r="AB81" i="3"/>
  <c r="AB79" i="3"/>
  <c r="AB77" i="3"/>
  <c r="AB75" i="3"/>
  <c r="AB73" i="3"/>
  <c r="AB71" i="3"/>
  <c r="AB69" i="3"/>
  <c r="AB67" i="3"/>
  <c r="AB65" i="3"/>
  <c r="AB63" i="3"/>
  <c r="AB61" i="3"/>
  <c r="AB59" i="3"/>
  <c r="AB57" i="3"/>
  <c r="AB41" i="3"/>
  <c r="AB39" i="3"/>
  <c r="AB37" i="3"/>
  <c r="AB35" i="3"/>
  <c r="AB33" i="3"/>
  <c r="AB31" i="3"/>
  <c r="AB29" i="3"/>
  <c r="AB27" i="3"/>
  <c r="AB25" i="3"/>
  <c r="AB23" i="3"/>
  <c r="AB21" i="3"/>
  <c r="AB19" i="3"/>
  <c r="AB53" i="3"/>
  <c r="AB51" i="3"/>
  <c r="AB49" i="3"/>
  <c r="AB47" i="3"/>
  <c r="AB45" i="3"/>
  <c r="AB43" i="3"/>
  <c r="AB52" i="3"/>
  <c r="AB50" i="3"/>
  <c r="AB48" i="3"/>
  <c r="AB46" i="3"/>
  <c r="AB44" i="3"/>
  <c r="AB42" i="3"/>
  <c r="C107" i="13"/>
  <c r="D107" i="13"/>
  <c r="E107" i="13"/>
  <c r="F107" i="13"/>
  <c r="G107" i="13"/>
  <c r="H107" i="13"/>
  <c r="I107" i="13"/>
  <c r="J107" i="13"/>
  <c r="K107" i="13"/>
  <c r="K991" i="13"/>
  <c r="J991" i="13"/>
  <c r="I991" i="13"/>
  <c r="H991" i="13"/>
  <c r="G991" i="13"/>
  <c r="F991" i="13"/>
  <c r="E991" i="13"/>
  <c r="D991" i="13"/>
  <c r="C991" i="13"/>
  <c r="A991" i="13"/>
  <c r="K990" i="13"/>
  <c r="J990" i="13"/>
  <c r="I990" i="13"/>
  <c r="H990" i="13"/>
  <c r="G990" i="13"/>
  <c r="F990" i="13"/>
  <c r="E990" i="13"/>
  <c r="D990" i="13"/>
  <c r="C990" i="13"/>
  <c r="A990" i="13"/>
  <c r="K989" i="13"/>
  <c r="J989" i="13"/>
  <c r="I989" i="13"/>
  <c r="H989" i="13"/>
  <c r="G989" i="13"/>
  <c r="F989" i="13"/>
  <c r="E989" i="13"/>
  <c r="D989" i="13"/>
  <c r="C989" i="13"/>
  <c r="A989" i="13"/>
  <c r="K988" i="13"/>
  <c r="J988" i="13"/>
  <c r="I988" i="13"/>
  <c r="H988" i="13"/>
  <c r="G988" i="13"/>
  <c r="F988" i="13"/>
  <c r="E988" i="13"/>
  <c r="D988" i="13"/>
  <c r="C988" i="13"/>
  <c r="A988" i="13"/>
  <c r="K987" i="13"/>
  <c r="J987" i="13"/>
  <c r="I987" i="13"/>
  <c r="H987" i="13"/>
  <c r="G987" i="13"/>
  <c r="F987" i="13"/>
  <c r="E987" i="13"/>
  <c r="D987" i="13"/>
  <c r="C987" i="13"/>
  <c r="A987" i="13"/>
  <c r="K986" i="13"/>
  <c r="J986" i="13"/>
  <c r="I986" i="13"/>
  <c r="H986" i="13"/>
  <c r="G986" i="13"/>
  <c r="F986" i="13"/>
  <c r="E986" i="13"/>
  <c r="D986" i="13"/>
  <c r="C986" i="13"/>
  <c r="A986" i="13"/>
  <c r="K985" i="13"/>
  <c r="J985" i="13"/>
  <c r="I985" i="13"/>
  <c r="H985" i="13"/>
  <c r="G985" i="13"/>
  <c r="F985" i="13"/>
  <c r="E985" i="13"/>
  <c r="D985" i="13"/>
  <c r="C985" i="13"/>
  <c r="A985" i="13"/>
  <c r="K984" i="13"/>
  <c r="J984" i="13"/>
  <c r="I984" i="13"/>
  <c r="H984" i="13"/>
  <c r="G984" i="13"/>
  <c r="F984" i="13"/>
  <c r="E984" i="13"/>
  <c r="D984" i="13"/>
  <c r="C984" i="13"/>
  <c r="A984" i="13"/>
  <c r="K983" i="13"/>
  <c r="J983" i="13"/>
  <c r="I983" i="13"/>
  <c r="H983" i="13"/>
  <c r="G983" i="13"/>
  <c r="F983" i="13"/>
  <c r="E983" i="13"/>
  <c r="D983" i="13"/>
  <c r="C983" i="13"/>
  <c r="A983" i="13"/>
  <c r="K982" i="13"/>
  <c r="J982" i="13"/>
  <c r="I982" i="13"/>
  <c r="H982" i="13"/>
  <c r="G982" i="13"/>
  <c r="F982" i="13"/>
  <c r="E982" i="13"/>
  <c r="D982" i="13"/>
  <c r="C982" i="13"/>
  <c r="A982" i="13"/>
  <c r="K981" i="13"/>
  <c r="J981" i="13"/>
  <c r="I981" i="13"/>
  <c r="H981" i="13"/>
  <c r="G981" i="13"/>
  <c r="F981" i="13"/>
  <c r="E981" i="13"/>
  <c r="D981" i="13"/>
  <c r="C981" i="13"/>
  <c r="A981" i="13"/>
  <c r="K980" i="13"/>
  <c r="J980" i="13"/>
  <c r="I980" i="13"/>
  <c r="H980" i="13"/>
  <c r="G980" i="13"/>
  <c r="F980" i="13"/>
  <c r="E980" i="13"/>
  <c r="D980" i="13"/>
  <c r="C980" i="13"/>
  <c r="A980" i="13"/>
  <c r="K979" i="13"/>
  <c r="J979" i="13"/>
  <c r="I979" i="13"/>
  <c r="H979" i="13"/>
  <c r="G979" i="13"/>
  <c r="F979" i="13"/>
  <c r="E979" i="13"/>
  <c r="D979" i="13"/>
  <c r="C979" i="13"/>
  <c r="A979" i="13"/>
  <c r="K978" i="13"/>
  <c r="J978" i="13"/>
  <c r="I978" i="13"/>
  <c r="H978" i="13"/>
  <c r="G978" i="13"/>
  <c r="F978" i="13"/>
  <c r="E978" i="13"/>
  <c r="D978" i="13"/>
  <c r="C978" i="13"/>
  <c r="A978" i="13"/>
  <c r="K977" i="13"/>
  <c r="J977" i="13"/>
  <c r="I977" i="13"/>
  <c r="H977" i="13"/>
  <c r="G977" i="13"/>
  <c r="F977" i="13"/>
  <c r="E977" i="13"/>
  <c r="D977" i="13"/>
  <c r="C977" i="13"/>
  <c r="A977" i="13"/>
  <c r="K976" i="13"/>
  <c r="J976" i="13"/>
  <c r="I976" i="13"/>
  <c r="H976" i="13"/>
  <c r="G976" i="13"/>
  <c r="F976" i="13"/>
  <c r="E976" i="13"/>
  <c r="D976" i="13"/>
  <c r="C976" i="13"/>
  <c r="A976" i="13"/>
  <c r="K975" i="13"/>
  <c r="J975" i="13"/>
  <c r="I975" i="13"/>
  <c r="H975" i="13"/>
  <c r="G975" i="13"/>
  <c r="F975" i="13"/>
  <c r="E975" i="13"/>
  <c r="D975" i="13"/>
  <c r="C975" i="13"/>
  <c r="A975" i="13"/>
  <c r="K974" i="13"/>
  <c r="J974" i="13"/>
  <c r="I974" i="13"/>
  <c r="H974" i="13"/>
  <c r="G974" i="13"/>
  <c r="F974" i="13"/>
  <c r="E974" i="13"/>
  <c r="D974" i="13"/>
  <c r="C974" i="13"/>
  <c r="A974" i="13"/>
  <c r="K973" i="13"/>
  <c r="J973" i="13"/>
  <c r="I973" i="13"/>
  <c r="H973" i="13"/>
  <c r="G973" i="13"/>
  <c r="F973" i="13"/>
  <c r="E973" i="13"/>
  <c r="D973" i="13"/>
  <c r="C973" i="13"/>
  <c r="A973" i="13"/>
  <c r="K972" i="13"/>
  <c r="J972" i="13"/>
  <c r="I972" i="13"/>
  <c r="H972" i="13"/>
  <c r="G972" i="13"/>
  <c r="F972" i="13"/>
  <c r="E972" i="13"/>
  <c r="D972" i="13"/>
  <c r="C972" i="13"/>
  <c r="A972" i="13"/>
  <c r="K971" i="13"/>
  <c r="J971" i="13"/>
  <c r="I971" i="13"/>
  <c r="H971" i="13"/>
  <c r="G971" i="13"/>
  <c r="F971" i="13"/>
  <c r="E971" i="13"/>
  <c r="D971" i="13"/>
  <c r="C971" i="13"/>
  <c r="A971" i="13"/>
  <c r="K970" i="13"/>
  <c r="J970" i="13"/>
  <c r="I970" i="13"/>
  <c r="H970" i="13"/>
  <c r="G970" i="13"/>
  <c r="F970" i="13"/>
  <c r="E970" i="13"/>
  <c r="D970" i="13"/>
  <c r="C970" i="13"/>
  <c r="A970" i="13"/>
  <c r="K969" i="13"/>
  <c r="J969" i="13"/>
  <c r="I969" i="13"/>
  <c r="H969" i="13"/>
  <c r="G969" i="13"/>
  <c r="F969" i="13"/>
  <c r="E969" i="13"/>
  <c r="D969" i="13"/>
  <c r="C969" i="13"/>
  <c r="A969" i="13"/>
  <c r="K968" i="13"/>
  <c r="J968" i="13"/>
  <c r="I968" i="13"/>
  <c r="H968" i="13"/>
  <c r="G968" i="13"/>
  <c r="F968" i="13"/>
  <c r="E968" i="13"/>
  <c r="D968" i="13"/>
  <c r="C968" i="13"/>
  <c r="A968" i="13"/>
  <c r="K967" i="13"/>
  <c r="J967" i="13"/>
  <c r="I967" i="13"/>
  <c r="H967" i="13"/>
  <c r="G967" i="13"/>
  <c r="F967" i="13"/>
  <c r="E967" i="13"/>
  <c r="D967" i="13"/>
  <c r="C967" i="13"/>
  <c r="A967" i="13"/>
  <c r="K966" i="13"/>
  <c r="J966" i="13"/>
  <c r="I966" i="13"/>
  <c r="H966" i="13"/>
  <c r="G966" i="13"/>
  <c r="F966" i="13"/>
  <c r="E966" i="13"/>
  <c r="D966" i="13"/>
  <c r="C966" i="13"/>
  <c r="A966" i="13"/>
  <c r="K965" i="13"/>
  <c r="J965" i="13"/>
  <c r="I965" i="13"/>
  <c r="H965" i="13"/>
  <c r="G965" i="13"/>
  <c r="F965" i="13"/>
  <c r="E965" i="13"/>
  <c r="D965" i="13"/>
  <c r="C965" i="13"/>
  <c r="A965" i="13"/>
  <c r="K964" i="13"/>
  <c r="J964" i="13"/>
  <c r="I964" i="13"/>
  <c r="H964" i="13"/>
  <c r="G964" i="13"/>
  <c r="F964" i="13"/>
  <c r="E964" i="13"/>
  <c r="D964" i="13"/>
  <c r="C964" i="13"/>
  <c r="A964" i="13"/>
  <c r="K963" i="13"/>
  <c r="J963" i="13"/>
  <c r="I963" i="13"/>
  <c r="H963" i="13"/>
  <c r="G963" i="13"/>
  <c r="F963" i="13"/>
  <c r="E963" i="13"/>
  <c r="D963" i="13"/>
  <c r="C963" i="13"/>
  <c r="A963" i="13"/>
  <c r="K962" i="13"/>
  <c r="J962" i="13"/>
  <c r="I962" i="13"/>
  <c r="H962" i="13"/>
  <c r="G962" i="13"/>
  <c r="F962" i="13"/>
  <c r="E962" i="13"/>
  <c r="D962" i="13"/>
  <c r="C962" i="13"/>
  <c r="A962" i="13"/>
  <c r="K961" i="13"/>
  <c r="J961" i="13"/>
  <c r="I961" i="13"/>
  <c r="H961" i="13"/>
  <c r="G961" i="13"/>
  <c r="F961" i="13"/>
  <c r="E961" i="13"/>
  <c r="D961" i="13"/>
  <c r="C961" i="13"/>
  <c r="A961" i="13"/>
  <c r="K960" i="13"/>
  <c r="J960" i="13"/>
  <c r="I960" i="13"/>
  <c r="H960" i="13"/>
  <c r="G960" i="13"/>
  <c r="F960" i="13"/>
  <c r="E960" i="13"/>
  <c r="D960" i="13"/>
  <c r="C960" i="13"/>
  <c r="A960" i="13"/>
  <c r="K959" i="13"/>
  <c r="J959" i="13"/>
  <c r="I959" i="13"/>
  <c r="H959" i="13"/>
  <c r="G959" i="13"/>
  <c r="F959" i="13"/>
  <c r="E959" i="13"/>
  <c r="D959" i="13"/>
  <c r="C959" i="13"/>
  <c r="A959" i="13"/>
  <c r="K958" i="13"/>
  <c r="J958" i="13"/>
  <c r="I958" i="13"/>
  <c r="H958" i="13"/>
  <c r="G958" i="13"/>
  <c r="F958" i="13"/>
  <c r="E958" i="13"/>
  <c r="D958" i="13"/>
  <c r="C958" i="13"/>
  <c r="A958" i="13"/>
  <c r="K957" i="13"/>
  <c r="J957" i="13"/>
  <c r="I957" i="13"/>
  <c r="H957" i="13"/>
  <c r="G957" i="13"/>
  <c r="F957" i="13"/>
  <c r="E957" i="13"/>
  <c r="D957" i="13"/>
  <c r="C957" i="13"/>
  <c r="A957" i="13"/>
  <c r="K956" i="13"/>
  <c r="J956" i="13"/>
  <c r="I956" i="13"/>
  <c r="H956" i="13"/>
  <c r="G956" i="13"/>
  <c r="F956" i="13"/>
  <c r="E956" i="13"/>
  <c r="D956" i="13"/>
  <c r="C956" i="13"/>
  <c r="A956" i="13"/>
  <c r="K955" i="13"/>
  <c r="J955" i="13"/>
  <c r="I955" i="13"/>
  <c r="H955" i="13"/>
  <c r="G955" i="13"/>
  <c r="F955" i="13"/>
  <c r="E955" i="13"/>
  <c r="D955" i="13"/>
  <c r="C955" i="13"/>
  <c r="A955" i="13"/>
  <c r="K954" i="13"/>
  <c r="J954" i="13"/>
  <c r="I954" i="13"/>
  <c r="H954" i="13"/>
  <c r="G954" i="13"/>
  <c r="F954" i="13"/>
  <c r="E954" i="13"/>
  <c r="D954" i="13"/>
  <c r="C954" i="13"/>
  <c r="A954" i="13"/>
  <c r="K953" i="13"/>
  <c r="J953" i="13"/>
  <c r="I953" i="13"/>
  <c r="H953" i="13"/>
  <c r="G953" i="13"/>
  <c r="F953" i="13"/>
  <c r="E953" i="13"/>
  <c r="D953" i="13"/>
  <c r="C953" i="13"/>
  <c r="A953" i="13"/>
  <c r="K952" i="13"/>
  <c r="J952" i="13"/>
  <c r="I952" i="13"/>
  <c r="H952" i="13"/>
  <c r="G952" i="13"/>
  <c r="F952" i="13"/>
  <c r="E952" i="13"/>
  <c r="D952" i="13"/>
  <c r="C952" i="13"/>
  <c r="A952" i="13"/>
  <c r="K951" i="13"/>
  <c r="J951" i="13"/>
  <c r="I951" i="13"/>
  <c r="H951" i="13"/>
  <c r="G951" i="13"/>
  <c r="F951" i="13"/>
  <c r="E951" i="13"/>
  <c r="D951" i="13"/>
  <c r="C951" i="13"/>
  <c r="A951" i="13"/>
  <c r="K950" i="13"/>
  <c r="J950" i="13"/>
  <c r="I950" i="13"/>
  <c r="H950" i="13"/>
  <c r="G950" i="13"/>
  <c r="F950" i="13"/>
  <c r="E950" i="13"/>
  <c r="D950" i="13"/>
  <c r="C950" i="13"/>
  <c r="A950" i="13"/>
  <c r="K949" i="13"/>
  <c r="J949" i="13"/>
  <c r="I949" i="13"/>
  <c r="H949" i="13"/>
  <c r="G949" i="13"/>
  <c r="F949" i="13"/>
  <c r="E949" i="13"/>
  <c r="D949" i="13"/>
  <c r="C949" i="13"/>
  <c r="A949" i="13"/>
  <c r="K948" i="13"/>
  <c r="J948" i="13"/>
  <c r="I948" i="13"/>
  <c r="H948" i="13"/>
  <c r="G948" i="13"/>
  <c r="F948" i="13"/>
  <c r="E948" i="13"/>
  <c r="D948" i="13"/>
  <c r="C948" i="13"/>
  <c r="A948" i="13"/>
  <c r="K947" i="13"/>
  <c r="J947" i="13"/>
  <c r="I947" i="13"/>
  <c r="H947" i="13"/>
  <c r="G947" i="13"/>
  <c r="F947" i="13"/>
  <c r="E947" i="13"/>
  <c r="D947" i="13"/>
  <c r="C947" i="13"/>
  <c r="A947" i="13"/>
  <c r="K946" i="13"/>
  <c r="J946" i="13"/>
  <c r="I946" i="13"/>
  <c r="H946" i="13"/>
  <c r="G946" i="13"/>
  <c r="F946" i="13"/>
  <c r="E946" i="13"/>
  <c r="D946" i="13"/>
  <c r="C946" i="13"/>
  <c r="A946" i="13"/>
  <c r="K945" i="13"/>
  <c r="J945" i="13"/>
  <c r="I945" i="13"/>
  <c r="H945" i="13"/>
  <c r="G945" i="13"/>
  <c r="F945" i="13"/>
  <c r="E945" i="13"/>
  <c r="D945" i="13"/>
  <c r="C945" i="13"/>
  <c r="A945" i="13"/>
  <c r="K944" i="13"/>
  <c r="J944" i="13"/>
  <c r="I944" i="13"/>
  <c r="H944" i="13"/>
  <c r="G944" i="13"/>
  <c r="F944" i="13"/>
  <c r="E944" i="13"/>
  <c r="D944" i="13"/>
  <c r="C944" i="13"/>
  <c r="A944" i="13"/>
  <c r="K943" i="13"/>
  <c r="J943" i="13"/>
  <c r="I943" i="13"/>
  <c r="H943" i="13"/>
  <c r="G943" i="13"/>
  <c r="F943" i="13"/>
  <c r="E943" i="13"/>
  <c r="D943" i="13"/>
  <c r="C943" i="13"/>
  <c r="A943" i="13"/>
  <c r="K942" i="13"/>
  <c r="J942" i="13"/>
  <c r="I942" i="13"/>
  <c r="H942" i="13"/>
  <c r="G942" i="13"/>
  <c r="F942" i="13"/>
  <c r="E942" i="13"/>
  <c r="D942" i="13"/>
  <c r="C942" i="13"/>
  <c r="A942" i="13"/>
  <c r="K939" i="13"/>
  <c r="J939" i="13"/>
  <c r="I939" i="13"/>
  <c r="H939" i="13"/>
  <c r="G939" i="13"/>
  <c r="F939" i="13"/>
  <c r="E939" i="13"/>
  <c r="D939" i="13"/>
  <c r="C939" i="13"/>
  <c r="A939" i="13"/>
  <c r="K938" i="13"/>
  <c r="J938" i="13"/>
  <c r="I938" i="13"/>
  <c r="H938" i="13"/>
  <c r="G938" i="13"/>
  <c r="F938" i="13"/>
  <c r="E938" i="13"/>
  <c r="D938" i="13"/>
  <c r="C938" i="13"/>
  <c r="A938" i="13"/>
  <c r="K937" i="13"/>
  <c r="J937" i="13"/>
  <c r="I937" i="13"/>
  <c r="H937" i="13"/>
  <c r="G937" i="13"/>
  <c r="F937" i="13"/>
  <c r="E937" i="13"/>
  <c r="D937" i="13"/>
  <c r="C937" i="13"/>
  <c r="A937" i="13"/>
  <c r="K936" i="13"/>
  <c r="J936" i="13"/>
  <c r="I936" i="13"/>
  <c r="H936" i="13"/>
  <c r="G936" i="13"/>
  <c r="F936" i="13"/>
  <c r="E936" i="13"/>
  <c r="D936" i="13"/>
  <c r="C936" i="13"/>
  <c r="A936" i="13"/>
  <c r="K935" i="13"/>
  <c r="J935" i="13"/>
  <c r="I935" i="13"/>
  <c r="H935" i="13"/>
  <c r="G935" i="13"/>
  <c r="F935" i="13"/>
  <c r="E935" i="13"/>
  <c r="D935" i="13"/>
  <c r="C935" i="13"/>
  <c r="A935" i="13"/>
  <c r="K934" i="13"/>
  <c r="J934" i="13"/>
  <c r="I934" i="13"/>
  <c r="H934" i="13"/>
  <c r="G934" i="13"/>
  <c r="F934" i="13"/>
  <c r="E934" i="13"/>
  <c r="D934" i="13"/>
  <c r="C934" i="13"/>
  <c r="A934" i="13"/>
  <c r="K933" i="13"/>
  <c r="J933" i="13"/>
  <c r="I933" i="13"/>
  <c r="H933" i="13"/>
  <c r="G933" i="13"/>
  <c r="F933" i="13"/>
  <c r="E933" i="13"/>
  <c r="D933" i="13"/>
  <c r="C933" i="13"/>
  <c r="A933" i="13"/>
  <c r="K932" i="13"/>
  <c r="J932" i="13"/>
  <c r="I932" i="13"/>
  <c r="H932" i="13"/>
  <c r="G932" i="13"/>
  <c r="F932" i="13"/>
  <c r="E932" i="13"/>
  <c r="D932" i="13"/>
  <c r="C932" i="13"/>
  <c r="A932" i="13"/>
  <c r="K931" i="13"/>
  <c r="J931" i="13"/>
  <c r="I931" i="13"/>
  <c r="H931" i="13"/>
  <c r="G931" i="13"/>
  <c r="F931" i="13"/>
  <c r="E931" i="13"/>
  <c r="D931" i="13"/>
  <c r="C931" i="13"/>
  <c r="A931" i="13"/>
  <c r="K930" i="13"/>
  <c r="J930" i="13"/>
  <c r="I930" i="13"/>
  <c r="H930" i="13"/>
  <c r="G930" i="13"/>
  <c r="F930" i="13"/>
  <c r="E930" i="13"/>
  <c r="D930" i="13"/>
  <c r="C930" i="13"/>
  <c r="A930" i="13"/>
  <c r="K929" i="13"/>
  <c r="J929" i="13"/>
  <c r="I929" i="13"/>
  <c r="H929" i="13"/>
  <c r="G929" i="13"/>
  <c r="F929" i="13"/>
  <c r="E929" i="13"/>
  <c r="D929" i="13"/>
  <c r="C929" i="13"/>
  <c r="A929" i="13"/>
  <c r="K928" i="13"/>
  <c r="J928" i="13"/>
  <c r="I928" i="13"/>
  <c r="H928" i="13"/>
  <c r="G928" i="13"/>
  <c r="F928" i="13"/>
  <c r="E928" i="13"/>
  <c r="D928" i="13"/>
  <c r="C928" i="13"/>
  <c r="A928" i="13"/>
  <c r="K927" i="13"/>
  <c r="J927" i="13"/>
  <c r="I927" i="13"/>
  <c r="H927" i="13"/>
  <c r="G927" i="13"/>
  <c r="F927" i="13"/>
  <c r="E927" i="13"/>
  <c r="D927" i="13"/>
  <c r="C927" i="13"/>
  <c r="A927" i="13"/>
  <c r="K926" i="13"/>
  <c r="J926" i="13"/>
  <c r="I926" i="13"/>
  <c r="H926" i="13"/>
  <c r="G926" i="13"/>
  <c r="F926" i="13"/>
  <c r="E926" i="13"/>
  <c r="D926" i="13"/>
  <c r="C926" i="13"/>
  <c r="A926" i="13"/>
  <c r="K925" i="13"/>
  <c r="J925" i="13"/>
  <c r="I925" i="13"/>
  <c r="H925" i="13"/>
  <c r="G925" i="13"/>
  <c r="F925" i="13"/>
  <c r="E925" i="13"/>
  <c r="D925" i="13"/>
  <c r="C925" i="13"/>
  <c r="A925" i="13"/>
  <c r="K924" i="13"/>
  <c r="J924" i="13"/>
  <c r="I924" i="13"/>
  <c r="H924" i="13"/>
  <c r="G924" i="13"/>
  <c r="F924" i="13"/>
  <c r="E924" i="13"/>
  <c r="D924" i="13"/>
  <c r="C924" i="13"/>
  <c r="A924" i="13"/>
  <c r="K923" i="13"/>
  <c r="J923" i="13"/>
  <c r="I923" i="13"/>
  <c r="H923" i="13"/>
  <c r="G923" i="13"/>
  <c r="F923" i="13"/>
  <c r="E923" i="13"/>
  <c r="D923" i="13"/>
  <c r="C923" i="13"/>
  <c r="A923" i="13"/>
  <c r="K922" i="13"/>
  <c r="J922" i="13"/>
  <c r="I922" i="13"/>
  <c r="H922" i="13"/>
  <c r="G922" i="13"/>
  <c r="F922" i="13"/>
  <c r="E922" i="13"/>
  <c r="D922" i="13"/>
  <c r="C922" i="13"/>
  <c r="A922" i="13"/>
  <c r="K921" i="13"/>
  <c r="J921" i="13"/>
  <c r="I921" i="13"/>
  <c r="H921" i="13"/>
  <c r="G921" i="13"/>
  <c r="F921" i="13"/>
  <c r="E921" i="13"/>
  <c r="D921" i="13"/>
  <c r="C921" i="13"/>
  <c r="A921" i="13"/>
  <c r="K920" i="13"/>
  <c r="J920" i="13"/>
  <c r="I920" i="13"/>
  <c r="H920" i="13"/>
  <c r="G920" i="13"/>
  <c r="F920" i="13"/>
  <c r="E920" i="13"/>
  <c r="D920" i="13"/>
  <c r="C920" i="13"/>
  <c r="A920" i="13"/>
  <c r="K919" i="13"/>
  <c r="J919" i="13"/>
  <c r="I919" i="13"/>
  <c r="H919" i="13"/>
  <c r="G919" i="13"/>
  <c r="F919" i="13"/>
  <c r="E919" i="13"/>
  <c r="D919" i="13"/>
  <c r="C919" i="13"/>
  <c r="A919" i="13"/>
  <c r="K918" i="13"/>
  <c r="J918" i="13"/>
  <c r="I918" i="13"/>
  <c r="H918" i="13"/>
  <c r="G918" i="13"/>
  <c r="F918" i="13"/>
  <c r="E918" i="13"/>
  <c r="D918" i="13"/>
  <c r="C918" i="13"/>
  <c r="A918" i="13"/>
  <c r="K917" i="13"/>
  <c r="J917" i="13"/>
  <c r="I917" i="13"/>
  <c r="H917" i="13"/>
  <c r="G917" i="13"/>
  <c r="F917" i="13"/>
  <c r="E917" i="13"/>
  <c r="D917" i="13"/>
  <c r="C917" i="13"/>
  <c r="A917" i="13"/>
  <c r="K916" i="13"/>
  <c r="J916" i="13"/>
  <c r="I916" i="13"/>
  <c r="H916" i="13"/>
  <c r="G916" i="13"/>
  <c r="F916" i="13"/>
  <c r="E916" i="13"/>
  <c r="D916" i="13"/>
  <c r="C916" i="13"/>
  <c r="A916" i="13"/>
  <c r="K915" i="13"/>
  <c r="J915" i="13"/>
  <c r="I915" i="13"/>
  <c r="H915" i="13"/>
  <c r="G915" i="13"/>
  <c r="F915" i="13"/>
  <c r="E915" i="13"/>
  <c r="D915" i="13"/>
  <c r="C915" i="13"/>
  <c r="A915" i="13"/>
  <c r="K914" i="13"/>
  <c r="J914" i="13"/>
  <c r="I914" i="13"/>
  <c r="H914" i="13"/>
  <c r="G914" i="13"/>
  <c r="F914" i="13"/>
  <c r="E914" i="13"/>
  <c r="D914" i="13"/>
  <c r="C914" i="13"/>
  <c r="A914" i="13"/>
  <c r="K913" i="13"/>
  <c r="J913" i="13"/>
  <c r="I913" i="13"/>
  <c r="H913" i="13"/>
  <c r="G913" i="13"/>
  <c r="F913" i="13"/>
  <c r="E913" i="13"/>
  <c r="D913" i="13"/>
  <c r="C913" i="13"/>
  <c r="A913" i="13"/>
  <c r="K912" i="13"/>
  <c r="J912" i="13"/>
  <c r="I912" i="13"/>
  <c r="H912" i="13"/>
  <c r="G912" i="13"/>
  <c r="F912" i="13"/>
  <c r="E912" i="13"/>
  <c r="D912" i="13"/>
  <c r="C912" i="13"/>
  <c r="A912" i="13"/>
  <c r="K911" i="13"/>
  <c r="J911" i="13"/>
  <c r="I911" i="13"/>
  <c r="H911" i="13"/>
  <c r="G911" i="13"/>
  <c r="F911" i="13"/>
  <c r="E911" i="13"/>
  <c r="D911" i="13"/>
  <c r="C911" i="13"/>
  <c r="A911" i="13"/>
  <c r="K910" i="13"/>
  <c r="J910" i="13"/>
  <c r="I910" i="13"/>
  <c r="H910" i="13"/>
  <c r="G910" i="13"/>
  <c r="F910" i="13"/>
  <c r="E910" i="13"/>
  <c r="D910" i="13"/>
  <c r="C910" i="13"/>
  <c r="A910" i="13"/>
  <c r="K909" i="13"/>
  <c r="J909" i="13"/>
  <c r="I909" i="13"/>
  <c r="H909" i="13"/>
  <c r="G909" i="13"/>
  <c r="F909" i="13"/>
  <c r="E909" i="13"/>
  <c r="D909" i="13"/>
  <c r="C909" i="13"/>
  <c r="A909" i="13"/>
  <c r="K908" i="13"/>
  <c r="J908" i="13"/>
  <c r="I908" i="13"/>
  <c r="H908" i="13"/>
  <c r="G908" i="13"/>
  <c r="F908" i="13"/>
  <c r="E908" i="13"/>
  <c r="D908" i="13"/>
  <c r="C908" i="13"/>
  <c r="A908" i="13"/>
  <c r="K907" i="13"/>
  <c r="J907" i="13"/>
  <c r="I907" i="13"/>
  <c r="H907" i="13"/>
  <c r="G907" i="13"/>
  <c r="F907" i="13"/>
  <c r="E907" i="13"/>
  <c r="D907" i="13"/>
  <c r="C907" i="13"/>
  <c r="A907" i="13"/>
  <c r="K906" i="13"/>
  <c r="J906" i="13"/>
  <c r="I906" i="13"/>
  <c r="H906" i="13"/>
  <c r="G906" i="13"/>
  <c r="F906" i="13"/>
  <c r="E906" i="13"/>
  <c r="D906" i="13"/>
  <c r="C906" i="13"/>
  <c r="A906" i="13"/>
  <c r="K905" i="13"/>
  <c r="J905" i="13"/>
  <c r="I905" i="13"/>
  <c r="H905" i="13"/>
  <c r="G905" i="13"/>
  <c r="F905" i="13"/>
  <c r="E905" i="13"/>
  <c r="D905" i="13"/>
  <c r="C905" i="13"/>
  <c r="A905" i="13"/>
  <c r="K904" i="13"/>
  <c r="J904" i="13"/>
  <c r="I904" i="13"/>
  <c r="H904" i="13"/>
  <c r="G904" i="13"/>
  <c r="F904" i="13"/>
  <c r="E904" i="13"/>
  <c r="D904" i="13"/>
  <c r="C904" i="13"/>
  <c r="A904" i="13"/>
  <c r="K903" i="13"/>
  <c r="J903" i="13"/>
  <c r="I903" i="13"/>
  <c r="H903" i="13"/>
  <c r="G903" i="13"/>
  <c r="F903" i="13"/>
  <c r="E903" i="13"/>
  <c r="D903" i="13"/>
  <c r="C903" i="13"/>
  <c r="A903" i="13"/>
  <c r="K902" i="13"/>
  <c r="J902" i="13"/>
  <c r="I902" i="13"/>
  <c r="H902" i="13"/>
  <c r="G902" i="13"/>
  <c r="F902" i="13"/>
  <c r="E902" i="13"/>
  <c r="D902" i="13"/>
  <c r="C902" i="13"/>
  <c r="A902" i="13"/>
  <c r="K901" i="13"/>
  <c r="J901" i="13"/>
  <c r="I901" i="13"/>
  <c r="H901" i="13"/>
  <c r="G901" i="13"/>
  <c r="F901" i="13"/>
  <c r="E901" i="13"/>
  <c r="D901" i="13"/>
  <c r="C901" i="13"/>
  <c r="A901" i="13"/>
  <c r="K900" i="13"/>
  <c r="J900" i="13"/>
  <c r="I900" i="13"/>
  <c r="H900" i="13"/>
  <c r="G900" i="13"/>
  <c r="F900" i="13"/>
  <c r="E900" i="13"/>
  <c r="D900" i="13"/>
  <c r="C900" i="13"/>
  <c r="A900" i="13"/>
  <c r="K899" i="13"/>
  <c r="J899" i="13"/>
  <c r="I899" i="13"/>
  <c r="H899" i="13"/>
  <c r="G899" i="13"/>
  <c r="F899" i="13"/>
  <c r="E899" i="13"/>
  <c r="D899" i="13"/>
  <c r="C899" i="13"/>
  <c r="A899" i="13"/>
  <c r="K898" i="13"/>
  <c r="J898" i="13"/>
  <c r="I898" i="13"/>
  <c r="H898" i="13"/>
  <c r="G898" i="13"/>
  <c r="F898" i="13"/>
  <c r="E898" i="13"/>
  <c r="D898" i="13"/>
  <c r="C898" i="13"/>
  <c r="A898" i="13"/>
  <c r="K897" i="13"/>
  <c r="J897" i="13"/>
  <c r="I897" i="13"/>
  <c r="H897" i="13"/>
  <c r="G897" i="13"/>
  <c r="F897" i="13"/>
  <c r="E897" i="13"/>
  <c r="D897" i="13"/>
  <c r="C897" i="13"/>
  <c r="A897" i="13"/>
  <c r="K896" i="13"/>
  <c r="J896" i="13"/>
  <c r="I896" i="13"/>
  <c r="H896" i="13"/>
  <c r="G896" i="13"/>
  <c r="F896" i="13"/>
  <c r="E896" i="13"/>
  <c r="D896" i="13"/>
  <c r="C896" i="13"/>
  <c r="A896" i="13"/>
  <c r="K895" i="13"/>
  <c r="J895" i="13"/>
  <c r="I895" i="13"/>
  <c r="H895" i="13"/>
  <c r="G895" i="13"/>
  <c r="F895" i="13"/>
  <c r="E895" i="13"/>
  <c r="D895" i="13"/>
  <c r="C895" i="13"/>
  <c r="A895" i="13"/>
  <c r="K894" i="13"/>
  <c r="J894" i="13"/>
  <c r="I894" i="13"/>
  <c r="H894" i="13"/>
  <c r="G894" i="13"/>
  <c r="F894" i="13"/>
  <c r="E894" i="13"/>
  <c r="D894" i="13"/>
  <c r="C894" i="13"/>
  <c r="A894" i="13"/>
  <c r="K893" i="13"/>
  <c r="J893" i="13"/>
  <c r="I893" i="13"/>
  <c r="H893" i="13"/>
  <c r="G893" i="13"/>
  <c r="F893" i="13"/>
  <c r="E893" i="13"/>
  <c r="D893" i="13"/>
  <c r="C893" i="13"/>
  <c r="A893" i="13"/>
  <c r="K892" i="13"/>
  <c r="J892" i="13"/>
  <c r="I892" i="13"/>
  <c r="H892" i="13"/>
  <c r="G892" i="13"/>
  <c r="F892" i="13"/>
  <c r="E892" i="13"/>
  <c r="D892" i="13"/>
  <c r="C892" i="13"/>
  <c r="A892" i="13"/>
  <c r="K891" i="13"/>
  <c r="J891" i="13"/>
  <c r="I891" i="13"/>
  <c r="H891" i="13"/>
  <c r="G891" i="13"/>
  <c r="F891" i="13"/>
  <c r="E891" i="13"/>
  <c r="D891" i="13"/>
  <c r="C891" i="13"/>
  <c r="A891" i="13"/>
  <c r="K890" i="13"/>
  <c r="J890" i="13"/>
  <c r="I890" i="13"/>
  <c r="H890" i="13"/>
  <c r="G890" i="13"/>
  <c r="F890" i="13"/>
  <c r="E890" i="13"/>
  <c r="D890" i="13"/>
  <c r="C890" i="13"/>
  <c r="A890" i="13"/>
  <c r="K887" i="13"/>
  <c r="J887" i="13"/>
  <c r="I887" i="13"/>
  <c r="H887" i="13"/>
  <c r="G887" i="13"/>
  <c r="F887" i="13"/>
  <c r="E887" i="13"/>
  <c r="D887" i="13"/>
  <c r="C887" i="13"/>
  <c r="A887" i="13"/>
  <c r="K886" i="13"/>
  <c r="J886" i="13"/>
  <c r="I886" i="13"/>
  <c r="H886" i="13"/>
  <c r="G886" i="13"/>
  <c r="F886" i="13"/>
  <c r="E886" i="13"/>
  <c r="D886" i="13"/>
  <c r="C886" i="13"/>
  <c r="A886" i="13"/>
  <c r="K885" i="13"/>
  <c r="J885" i="13"/>
  <c r="I885" i="13"/>
  <c r="H885" i="13"/>
  <c r="G885" i="13"/>
  <c r="F885" i="13"/>
  <c r="E885" i="13"/>
  <c r="D885" i="13"/>
  <c r="C885" i="13"/>
  <c r="A885" i="13"/>
  <c r="K884" i="13"/>
  <c r="J884" i="13"/>
  <c r="I884" i="13"/>
  <c r="H884" i="13"/>
  <c r="G884" i="13"/>
  <c r="F884" i="13"/>
  <c r="E884" i="13"/>
  <c r="D884" i="13"/>
  <c r="C884" i="13"/>
  <c r="A884" i="13"/>
  <c r="K883" i="13"/>
  <c r="J883" i="13"/>
  <c r="I883" i="13"/>
  <c r="H883" i="13"/>
  <c r="G883" i="13"/>
  <c r="F883" i="13"/>
  <c r="E883" i="13"/>
  <c r="D883" i="13"/>
  <c r="C883" i="13"/>
  <c r="A883" i="13"/>
  <c r="K882" i="13"/>
  <c r="J882" i="13"/>
  <c r="I882" i="13"/>
  <c r="H882" i="13"/>
  <c r="G882" i="13"/>
  <c r="F882" i="13"/>
  <c r="E882" i="13"/>
  <c r="D882" i="13"/>
  <c r="C882" i="13"/>
  <c r="A882" i="13"/>
  <c r="K881" i="13"/>
  <c r="J881" i="13"/>
  <c r="I881" i="13"/>
  <c r="H881" i="13"/>
  <c r="G881" i="13"/>
  <c r="F881" i="13"/>
  <c r="E881" i="13"/>
  <c r="D881" i="13"/>
  <c r="C881" i="13"/>
  <c r="A881" i="13"/>
  <c r="K880" i="13"/>
  <c r="J880" i="13"/>
  <c r="I880" i="13"/>
  <c r="H880" i="13"/>
  <c r="G880" i="13"/>
  <c r="F880" i="13"/>
  <c r="E880" i="13"/>
  <c r="D880" i="13"/>
  <c r="C880" i="13"/>
  <c r="A880" i="13"/>
  <c r="K879" i="13"/>
  <c r="J879" i="13"/>
  <c r="I879" i="13"/>
  <c r="H879" i="13"/>
  <c r="G879" i="13"/>
  <c r="F879" i="13"/>
  <c r="E879" i="13"/>
  <c r="D879" i="13"/>
  <c r="C879" i="13"/>
  <c r="A879" i="13"/>
  <c r="K878" i="13"/>
  <c r="J878" i="13"/>
  <c r="I878" i="13"/>
  <c r="H878" i="13"/>
  <c r="G878" i="13"/>
  <c r="F878" i="13"/>
  <c r="E878" i="13"/>
  <c r="D878" i="13"/>
  <c r="C878" i="13"/>
  <c r="A878" i="13"/>
  <c r="K877" i="13"/>
  <c r="J877" i="13"/>
  <c r="I877" i="13"/>
  <c r="H877" i="13"/>
  <c r="G877" i="13"/>
  <c r="F877" i="13"/>
  <c r="E877" i="13"/>
  <c r="D877" i="13"/>
  <c r="C877" i="13"/>
  <c r="A877" i="13"/>
  <c r="K876" i="13"/>
  <c r="J876" i="13"/>
  <c r="I876" i="13"/>
  <c r="H876" i="13"/>
  <c r="G876" i="13"/>
  <c r="F876" i="13"/>
  <c r="E876" i="13"/>
  <c r="D876" i="13"/>
  <c r="C876" i="13"/>
  <c r="A876" i="13"/>
  <c r="K875" i="13"/>
  <c r="J875" i="13"/>
  <c r="I875" i="13"/>
  <c r="H875" i="13"/>
  <c r="G875" i="13"/>
  <c r="F875" i="13"/>
  <c r="E875" i="13"/>
  <c r="D875" i="13"/>
  <c r="C875" i="13"/>
  <c r="A875" i="13"/>
  <c r="K874" i="13"/>
  <c r="J874" i="13"/>
  <c r="I874" i="13"/>
  <c r="H874" i="13"/>
  <c r="G874" i="13"/>
  <c r="F874" i="13"/>
  <c r="E874" i="13"/>
  <c r="D874" i="13"/>
  <c r="C874" i="13"/>
  <c r="A874" i="13"/>
  <c r="K873" i="13"/>
  <c r="J873" i="13"/>
  <c r="I873" i="13"/>
  <c r="H873" i="13"/>
  <c r="G873" i="13"/>
  <c r="F873" i="13"/>
  <c r="E873" i="13"/>
  <c r="D873" i="13"/>
  <c r="C873" i="13"/>
  <c r="A873" i="13"/>
  <c r="K872" i="13"/>
  <c r="J872" i="13"/>
  <c r="I872" i="13"/>
  <c r="H872" i="13"/>
  <c r="G872" i="13"/>
  <c r="F872" i="13"/>
  <c r="E872" i="13"/>
  <c r="D872" i="13"/>
  <c r="C872" i="13"/>
  <c r="A872" i="13"/>
  <c r="K871" i="13"/>
  <c r="J871" i="13"/>
  <c r="I871" i="13"/>
  <c r="H871" i="13"/>
  <c r="G871" i="13"/>
  <c r="F871" i="13"/>
  <c r="E871" i="13"/>
  <c r="D871" i="13"/>
  <c r="C871" i="13"/>
  <c r="A871" i="13"/>
  <c r="K870" i="13"/>
  <c r="J870" i="13"/>
  <c r="I870" i="13"/>
  <c r="H870" i="13"/>
  <c r="G870" i="13"/>
  <c r="F870" i="13"/>
  <c r="E870" i="13"/>
  <c r="D870" i="13"/>
  <c r="C870" i="13"/>
  <c r="A870" i="13"/>
  <c r="K869" i="13"/>
  <c r="J869" i="13"/>
  <c r="I869" i="13"/>
  <c r="H869" i="13"/>
  <c r="G869" i="13"/>
  <c r="F869" i="13"/>
  <c r="E869" i="13"/>
  <c r="D869" i="13"/>
  <c r="C869" i="13"/>
  <c r="A869" i="13"/>
  <c r="K868" i="13"/>
  <c r="J868" i="13"/>
  <c r="I868" i="13"/>
  <c r="H868" i="13"/>
  <c r="G868" i="13"/>
  <c r="F868" i="13"/>
  <c r="E868" i="13"/>
  <c r="D868" i="13"/>
  <c r="C868" i="13"/>
  <c r="A868" i="13"/>
  <c r="K867" i="13"/>
  <c r="J867" i="13"/>
  <c r="I867" i="13"/>
  <c r="H867" i="13"/>
  <c r="G867" i="13"/>
  <c r="F867" i="13"/>
  <c r="E867" i="13"/>
  <c r="D867" i="13"/>
  <c r="C867" i="13"/>
  <c r="A867" i="13"/>
  <c r="K866" i="13"/>
  <c r="J866" i="13"/>
  <c r="I866" i="13"/>
  <c r="H866" i="13"/>
  <c r="G866" i="13"/>
  <c r="F866" i="13"/>
  <c r="E866" i="13"/>
  <c r="D866" i="13"/>
  <c r="C866" i="13"/>
  <c r="A866" i="13"/>
  <c r="K865" i="13"/>
  <c r="J865" i="13"/>
  <c r="I865" i="13"/>
  <c r="H865" i="13"/>
  <c r="G865" i="13"/>
  <c r="F865" i="13"/>
  <c r="E865" i="13"/>
  <c r="D865" i="13"/>
  <c r="C865" i="13"/>
  <c r="A865" i="13"/>
  <c r="K864" i="13"/>
  <c r="J864" i="13"/>
  <c r="I864" i="13"/>
  <c r="H864" i="13"/>
  <c r="G864" i="13"/>
  <c r="F864" i="13"/>
  <c r="E864" i="13"/>
  <c r="D864" i="13"/>
  <c r="C864" i="13"/>
  <c r="A864" i="13"/>
  <c r="K863" i="13"/>
  <c r="J863" i="13"/>
  <c r="I863" i="13"/>
  <c r="H863" i="13"/>
  <c r="G863" i="13"/>
  <c r="F863" i="13"/>
  <c r="E863" i="13"/>
  <c r="D863" i="13"/>
  <c r="C863" i="13"/>
  <c r="A863" i="13"/>
  <c r="K862" i="13"/>
  <c r="J862" i="13"/>
  <c r="I862" i="13"/>
  <c r="H862" i="13"/>
  <c r="G862" i="13"/>
  <c r="F862" i="13"/>
  <c r="E862" i="13"/>
  <c r="D862" i="13"/>
  <c r="C862" i="13"/>
  <c r="A862" i="13"/>
  <c r="K861" i="13"/>
  <c r="J861" i="13"/>
  <c r="I861" i="13"/>
  <c r="H861" i="13"/>
  <c r="G861" i="13"/>
  <c r="F861" i="13"/>
  <c r="E861" i="13"/>
  <c r="D861" i="13"/>
  <c r="C861" i="13"/>
  <c r="A861" i="13"/>
  <c r="K860" i="13"/>
  <c r="J860" i="13"/>
  <c r="I860" i="13"/>
  <c r="H860" i="13"/>
  <c r="G860" i="13"/>
  <c r="F860" i="13"/>
  <c r="E860" i="13"/>
  <c r="D860" i="13"/>
  <c r="C860" i="13"/>
  <c r="A860" i="13"/>
  <c r="K859" i="13"/>
  <c r="J859" i="13"/>
  <c r="I859" i="13"/>
  <c r="H859" i="13"/>
  <c r="G859" i="13"/>
  <c r="F859" i="13"/>
  <c r="E859" i="13"/>
  <c r="D859" i="13"/>
  <c r="C859" i="13"/>
  <c r="A859" i="13"/>
  <c r="K858" i="13"/>
  <c r="J858" i="13"/>
  <c r="I858" i="13"/>
  <c r="H858" i="13"/>
  <c r="G858" i="13"/>
  <c r="F858" i="13"/>
  <c r="E858" i="13"/>
  <c r="D858" i="13"/>
  <c r="C858" i="13"/>
  <c r="A858" i="13"/>
  <c r="K857" i="13"/>
  <c r="J857" i="13"/>
  <c r="I857" i="13"/>
  <c r="H857" i="13"/>
  <c r="G857" i="13"/>
  <c r="F857" i="13"/>
  <c r="E857" i="13"/>
  <c r="D857" i="13"/>
  <c r="C857" i="13"/>
  <c r="A857" i="13"/>
  <c r="K856" i="13"/>
  <c r="J856" i="13"/>
  <c r="I856" i="13"/>
  <c r="H856" i="13"/>
  <c r="G856" i="13"/>
  <c r="F856" i="13"/>
  <c r="E856" i="13"/>
  <c r="D856" i="13"/>
  <c r="C856" i="13"/>
  <c r="A856" i="13"/>
  <c r="K855" i="13"/>
  <c r="J855" i="13"/>
  <c r="I855" i="13"/>
  <c r="H855" i="13"/>
  <c r="G855" i="13"/>
  <c r="F855" i="13"/>
  <c r="E855" i="13"/>
  <c r="D855" i="13"/>
  <c r="C855" i="13"/>
  <c r="A855" i="13"/>
  <c r="K854" i="13"/>
  <c r="J854" i="13"/>
  <c r="I854" i="13"/>
  <c r="H854" i="13"/>
  <c r="G854" i="13"/>
  <c r="F854" i="13"/>
  <c r="E854" i="13"/>
  <c r="D854" i="13"/>
  <c r="C854" i="13"/>
  <c r="A854" i="13"/>
  <c r="K853" i="13"/>
  <c r="J853" i="13"/>
  <c r="I853" i="13"/>
  <c r="H853" i="13"/>
  <c r="G853" i="13"/>
  <c r="F853" i="13"/>
  <c r="E853" i="13"/>
  <c r="D853" i="13"/>
  <c r="C853" i="13"/>
  <c r="A853" i="13"/>
  <c r="K852" i="13"/>
  <c r="J852" i="13"/>
  <c r="I852" i="13"/>
  <c r="H852" i="13"/>
  <c r="G852" i="13"/>
  <c r="F852" i="13"/>
  <c r="E852" i="13"/>
  <c r="D852" i="13"/>
  <c r="C852" i="13"/>
  <c r="A852" i="13"/>
  <c r="K851" i="13"/>
  <c r="J851" i="13"/>
  <c r="I851" i="13"/>
  <c r="H851" i="13"/>
  <c r="G851" i="13"/>
  <c r="F851" i="13"/>
  <c r="E851" i="13"/>
  <c r="D851" i="13"/>
  <c r="C851" i="13"/>
  <c r="A851" i="13"/>
  <c r="K850" i="13"/>
  <c r="J850" i="13"/>
  <c r="I850" i="13"/>
  <c r="H850" i="13"/>
  <c r="G850" i="13"/>
  <c r="F850" i="13"/>
  <c r="E850" i="13"/>
  <c r="D850" i="13"/>
  <c r="C850" i="13"/>
  <c r="A850" i="13"/>
  <c r="K849" i="13"/>
  <c r="J849" i="13"/>
  <c r="I849" i="13"/>
  <c r="H849" i="13"/>
  <c r="G849" i="13"/>
  <c r="F849" i="13"/>
  <c r="E849" i="13"/>
  <c r="D849" i="13"/>
  <c r="C849" i="13"/>
  <c r="A849" i="13"/>
  <c r="K848" i="13"/>
  <c r="J848" i="13"/>
  <c r="I848" i="13"/>
  <c r="H848" i="13"/>
  <c r="G848" i="13"/>
  <c r="F848" i="13"/>
  <c r="E848" i="13"/>
  <c r="D848" i="13"/>
  <c r="C848" i="13"/>
  <c r="A848" i="13"/>
  <c r="K847" i="13"/>
  <c r="J847" i="13"/>
  <c r="I847" i="13"/>
  <c r="H847" i="13"/>
  <c r="G847" i="13"/>
  <c r="F847" i="13"/>
  <c r="E847" i="13"/>
  <c r="D847" i="13"/>
  <c r="C847" i="13"/>
  <c r="A847" i="13"/>
  <c r="K846" i="13"/>
  <c r="J846" i="13"/>
  <c r="I846" i="13"/>
  <c r="H846" i="13"/>
  <c r="G846" i="13"/>
  <c r="F846" i="13"/>
  <c r="E846" i="13"/>
  <c r="D846" i="13"/>
  <c r="C846" i="13"/>
  <c r="A846" i="13"/>
  <c r="K845" i="13"/>
  <c r="J845" i="13"/>
  <c r="I845" i="13"/>
  <c r="H845" i="13"/>
  <c r="G845" i="13"/>
  <c r="F845" i="13"/>
  <c r="E845" i="13"/>
  <c r="D845" i="13"/>
  <c r="C845" i="13"/>
  <c r="A845" i="13"/>
  <c r="K844" i="13"/>
  <c r="J844" i="13"/>
  <c r="I844" i="13"/>
  <c r="H844" i="13"/>
  <c r="G844" i="13"/>
  <c r="F844" i="13"/>
  <c r="E844" i="13"/>
  <c r="D844" i="13"/>
  <c r="C844" i="13"/>
  <c r="A844" i="13"/>
  <c r="K843" i="13"/>
  <c r="J843" i="13"/>
  <c r="I843" i="13"/>
  <c r="H843" i="13"/>
  <c r="G843" i="13"/>
  <c r="F843" i="13"/>
  <c r="E843" i="13"/>
  <c r="D843" i="13"/>
  <c r="C843" i="13"/>
  <c r="A843" i="13"/>
  <c r="K842" i="13"/>
  <c r="J842" i="13"/>
  <c r="I842" i="13"/>
  <c r="H842" i="13"/>
  <c r="G842" i="13"/>
  <c r="F842" i="13"/>
  <c r="E842" i="13"/>
  <c r="D842" i="13"/>
  <c r="C842" i="13"/>
  <c r="A842" i="13"/>
  <c r="K841" i="13"/>
  <c r="J841" i="13"/>
  <c r="I841" i="13"/>
  <c r="H841" i="13"/>
  <c r="G841" i="13"/>
  <c r="F841" i="13"/>
  <c r="E841" i="13"/>
  <c r="D841" i="13"/>
  <c r="C841" i="13"/>
  <c r="A841" i="13"/>
  <c r="K840" i="13"/>
  <c r="J840" i="13"/>
  <c r="I840" i="13"/>
  <c r="H840" i="13"/>
  <c r="G840" i="13"/>
  <c r="F840" i="13"/>
  <c r="E840" i="13"/>
  <c r="D840" i="13"/>
  <c r="C840" i="13"/>
  <c r="A840" i="13"/>
  <c r="K839" i="13"/>
  <c r="J839" i="13"/>
  <c r="I839" i="13"/>
  <c r="H839" i="13"/>
  <c r="G839" i="13"/>
  <c r="F839" i="13"/>
  <c r="E839" i="13"/>
  <c r="D839" i="13"/>
  <c r="C839" i="13"/>
  <c r="A839" i="13"/>
  <c r="K838" i="13"/>
  <c r="J838" i="13"/>
  <c r="I838" i="13"/>
  <c r="H838" i="13"/>
  <c r="G838" i="13"/>
  <c r="F838" i="13"/>
  <c r="E838" i="13"/>
  <c r="D838" i="13"/>
  <c r="C838" i="13"/>
  <c r="A838" i="13"/>
  <c r="K835" i="13"/>
  <c r="J835" i="13"/>
  <c r="I835" i="13"/>
  <c r="H835" i="13"/>
  <c r="G835" i="13"/>
  <c r="F835" i="13"/>
  <c r="E835" i="13"/>
  <c r="D835" i="13"/>
  <c r="C835" i="13"/>
  <c r="A835" i="13"/>
  <c r="K834" i="13"/>
  <c r="J834" i="13"/>
  <c r="I834" i="13"/>
  <c r="H834" i="13"/>
  <c r="G834" i="13"/>
  <c r="F834" i="13"/>
  <c r="E834" i="13"/>
  <c r="D834" i="13"/>
  <c r="C834" i="13"/>
  <c r="A834" i="13"/>
  <c r="K833" i="13"/>
  <c r="J833" i="13"/>
  <c r="I833" i="13"/>
  <c r="H833" i="13"/>
  <c r="G833" i="13"/>
  <c r="F833" i="13"/>
  <c r="E833" i="13"/>
  <c r="D833" i="13"/>
  <c r="C833" i="13"/>
  <c r="A833" i="13"/>
  <c r="K832" i="13"/>
  <c r="J832" i="13"/>
  <c r="I832" i="13"/>
  <c r="H832" i="13"/>
  <c r="G832" i="13"/>
  <c r="F832" i="13"/>
  <c r="E832" i="13"/>
  <c r="D832" i="13"/>
  <c r="C832" i="13"/>
  <c r="A832" i="13"/>
  <c r="K831" i="13"/>
  <c r="J831" i="13"/>
  <c r="I831" i="13"/>
  <c r="H831" i="13"/>
  <c r="G831" i="13"/>
  <c r="F831" i="13"/>
  <c r="E831" i="13"/>
  <c r="D831" i="13"/>
  <c r="C831" i="13"/>
  <c r="A831" i="13"/>
  <c r="K830" i="13"/>
  <c r="J830" i="13"/>
  <c r="I830" i="13"/>
  <c r="H830" i="13"/>
  <c r="G830" i="13"/>
  <c r="F830" i="13"/>
  <c r="E830" i="13"/>
  <c r="D830" i="13"/>
  <c r="C830" i="13"/>
  <c r="A830" i="13"/>
  <c r="K829" i="13"/>
  <c r="J829" i="13"/>
  <c r="I829" i="13"/>
  <c r="H829" i="13"/>
  <c r="G829" i="13"/>
  <c r="F829" i="13"/>
  <c r="E829" i="13"/>
  <c r="D829" i="13"/>
  <c r="C829" i="13"/>
  <c r="A829" i="13"/>
  <c r="K828" i="13"/>
  <c r="J828" i="13"/>
  <c r="I828" i="13"/>
  <c r="H828" i="13"/>
  <c r="G828" i="13"/>
  <c r="F828" i="13"/>
  <c r="E828" i="13"/>
  <c r="D828" i="13"/>
  <c r="C828" i="13"/>
  <c r="A828" i="13"/>
  <c r="K827" i="13"/>
  <c r="J827" i="13"/>
  <c r="I827" i="13"/>
  <c r="H827" i="13"/>
  <c r="G827" i="13"/>
  <c r="F827" i="13"/>
  <c r="E827" i="13"/>
  <c r="D827" i="13"/>
  <c r="C827" i="13"/>
  <c r="A827" i="13"/>
  <c r="K826" i="13"/>
  <c r="J826" i="13"/>
  <c r="I826" i="13"/>
  <c r="H826" i="13"/>
  <c r="G826" i="13"/>
  <c r="F826" i="13"/>
  <c r="E826" i="13"/>
  <c r="D826" i="13"/>
  <c r="C826" i="13"/>
  <c r="A826" i="13"/>
  <c r="K825" i="13"/>
  <c r="J825" i="13"/>
  <c r="I825" i="13"/>
  <c r="H825" i="13"/>
  <c r="G825" i="13"/>
  <c r="F825" i="13"/>
  <c r="E825" i="13"/>
  <c r="D825" i="13"/>
  <c r="C825" i="13"/>
  <c r="A825" i="13"/>
  <c r="K824" i="13"/>
  <c r="J824" i="13"/>
  <c r="I824" i="13"/>
  <c r="H824" i="13"/>
  <c r="G824" i="13"/>
  <c r="F824" i="13"/>
  <c r="E824" i="13"/>
  <c r="D824" i="13"/>
  <c r="C824" i="13"/>
  <c r="A824" i="13"/>
  <c r="K823" i="13"/>
  <c r="J823" i="13"/>
  <c r="I823" i="13"/>
  <c r="H823" i="13"/>
  <c r="G823" i="13"/>
  <c r="F823" i="13"/>
  <c r="E823" i="13"/>
  <c r="D823" i="13"/>
  <c r="C823" i="13"/>
  <c r="A823" i="13"/>
  <c r="K822" i="13"/>
  <c r="J822" i="13"/>
  <c r="I822" i="13"/>
  <c r="H822" i="13"/>
  <c r="G822" i="13"/>
  <c r="F822" i="13"/>
  <c r="E822" i="13"/>
  <c r="D822" i="13"/>
  <c r="C822" i="13"/>
  <c r="A822" i="13"/>
  <c r="K821" i="13"/>
  <c r="J821" i="13"/>
  <c r="I821" i="13"/>
  <c r="H821" i="13"/>
  <c r="G821" i="13"/>
  <c r="F821" i="13"/>
  <c r="E821" i="13"/>
  <c r="D821" i="13"/>
  <c r="C821" i="13"/>
  <c r="A821" i="13"/>
  <c r="K820" i="13"/>
  <c r="J820" i="13"/>
  <c r="I820" i="13"/>
  <c r="H820" i="13"/>
  <c r="G820" i="13"/>
  <c r="F820" i="13"/>
  <c r="E820" i="13"/>
  <c r="D820" i="13"/>
  <c r="C820" i="13"/>
  <c r="A820" i="13"/>
  <c r="K819" i="13"/>
  <c r="J819" i="13"/>
  <c r="I819" i="13"/>
  <c r="H819" i="13"/>
  <c r="G819" i="13"/>
  <c r="F819" i="13"/>
  <c r="E819" i="13"/>
  <c r="D819" i="13"/>
  <c r="C819" i="13"/>
  <c r="A819" i="13"/>
  <c r="K818" i="13"/>
  <c r="J818" i="13"/>
  <c r="I818" i="13"/>
  <c r="H818" i="13"/>
  <c r="G818" i="13"/>
  <c r="F818" i="13"/>
  <c r="E818" i="13"/>
  <c r="D818" i="13"/>
  <c r="C818" i="13"/>
  <c r="A818" i="13"/>
  <c r="K817" i="13"/>
  <c r="J817" i="13"/>
  <c r="I817" i="13"/>
  <c r="H817" i="13"/>
  <c r="G817" i="13"/>
  <c r="F817" i="13"/>
  <c r="E817" i="13"/>
  <c r="D817" i="13"/>
  <c r="C817" i="13"/>
  <c r="A817" i="13"/>
  <c r="K816" i="13"/>
  <c r="J816" i="13"/>
  <c r="I816" i="13"/>
  <c r="H816" i="13"/>
  <c r="G816" i="13"/>
  <c r="F816" i="13"/>
  <c r="E816" i="13"/>
  <c r="D816" i="13"/>
  <c r="C816" i="13"/>
  <c r="A816" i="13"/>
  <c r="K815" i="13"/>
  <c r="J815" i="13"/>
  <c r="I815" i="13"/>
  <c r="H815" i="13"/>
  <c r="G815" i="13"/>
  <c r="F815" i="13"/>
  <c r="E815" i="13"/>
  <c r="D815" i="13"/>
  <c r="C815" i="13"/>
  <c r="A815" i="13"/>
  <c r="K814" i="13"/>
  <c r="J814" i="13"/>
  <c r="I814" i="13"/>
  <c r="H814" i="13"/>
  <c r="G814" i="13"/>
  <c r="F814" i="13"/>
  <c r="E814" i="13"/>
  <c r="D814" i="13"/>
  <c r="C814" i="13"/>
  <c r="A814" i="13"/>
  <c r="K813" i="13"/>
  <c r="J813" i="13"/>
  <c r="I813" i="13"/>
  <c r="H813" i="13"/>
  <c r="G813" i="13"/>
  <c r="F813" i="13"/>
  <c r="E813" i="13"/>
  <c r="D813" i="13"/>
  <c r="C813" i="13"/>
  <c r="A813" i="13"/>
  <c r="K812" i="13"/>
  <c r="J812" i="13"/>
  <c r="I812" i="13"/>
  <c r="H812" i="13"/>
  <c r="G812" i="13"/>
  <c r="F812" i="13"/>
  <c r="E812" i="13"/>
  <c r="D812" i="13"/>
  <c r="C812" i="13"/>
  <c r="A812" i="13"/>
  <c r="K811" i="13"/>
  <c r="J811" i="13"/>
  <c r="I811" i="13"/>
  <c r="H811" i="13"/>
  <c r="G811" i="13"/>
  <c r="F811" i="13"/>
  <c r="E811" i="13"/>
  <c r="D811" i="13"/>
  <c r="C811" i="13"/>
  <c r="A811" i="13"/>
  <c r="K810" i="13"/>
  <c r="J810" i="13"/>
  <c r="I810" i="13"/>
  <c r="H810" i="13"/>
  <c r="G810" i="13"/>
  <c r="F810" i="13"/>
  <c r="E810" i="13"/>
  <c r="D810" i="13"/>
  <c r="C810" i="13"/>
  <c r="A810" i="13"/>
  <c r="K809" i="13"/>
  <c r="J809" i="13"/>
  <c r="I809" i="13"/>
  <c r="H809" i="13"/>
  <c r="G809" i="13"/>
  <c r="F809" i="13"/>
  <c r="E809" i="13"/>
  <c r="D809" i="13"/>
  <c r="C809" i="13"/>
  <c r="A809" i="13"/>
  <c r="K808" i="13"/>
  <c r="J808" i="13"/>
  <c r="I808" i="13"/>
  <c r="H808" i="13"/>
  <c r="G808" i="13"/>
  <c r="F808" i="13"/>
  <c r="E808" i="13"/>
  <c r="D808" i="13"/>
  <c r="C808" i="13"/>
  <c r="A808" i="13"/>
  <c r="K807" i="13"/>
  <c r="J807" i="13"/>
  <c r="I807" i="13"/>
  <c r="H807" i="13"/>
  <c r="G807" i="13"/>
  <c r="F807" i="13"/>
  <c r="E807" i="13"/>
  <c r="D807" i="13"/>
  <c r="C807" i="13"/>
  <c r="A807" i="13"/>
  <c r="K806" i="13"/>
  <c r="J806" i="13"/>
  <c r="I806" i="13"/>
  <c r="H806" i="13"/>
  <c r="G806" i="13"/>
  <c r="F806" i="13"/>
  <c r="E806" i="13"/>
  <c r="D806" i="13"/>
  <c r="C806" i="13"/>
  <c r="A806" i="13"/>
  <c r="K805" i="13"/>
  <c r="J805" i="13"/>
  <c r="I805" i="13"/>
  <c r="H805" i="13"/>
  <c r="G805" i="13"/>
  <c r="F805" i="13"/>
  <c r="E805" i="13"/>
  <c r="D805" i="13"/>
  <c r="C805" i="13"/>
  <c r="A805" i="13"/>
  <c r="K804" i="13"/>
  <c r="J804" i="13"/>
  <c r="I804" i="13"/>
  <c r="H804" i="13"/>
  <c r="G804" i="13"/>
  <c r="F804" i="13"/>
  <c r="E804" i="13"/>
  <c r="D804" i="13"/>
  <c r="C804" i="13"/>
  <c r="A804" i="13"/>
  <c r="K803" i="13"/>
  <c r="J803" i="13"/>
  <c r="I803" i="13"/>
  <c r="H803" i="13"/>
  <c r="G803" i="13"/>
  <c r="F803" i="13"/>
  <c r="E803" i="13"/>
  <c r="D803" i="13"/>
  <c r="C803" i="13"/>
  <c r="A803" i="13"/>
  <c r="K802" i="13"/>
  <c r="J802" i="13"/>
  <c r="I802" i="13"/>
  <c r="H802" i="13"/>
  <c r="G802" i="13"/>
  <c r="F802" i="13"/>
  <c r="E802" i="13"/>
  <c r="D802" i="13"/>
  <c r="C802" i="13"/>
  <c r="A802" i="13"/>
  <c r="K801" i="13"/>
  <c r="J801" i="13"/>
  <c r="I801" i="13"/>
  <c r="H801" i="13"/>
  <c r="G801" i="13"/>
  <c r="F801" i="13"/>
  <c r="E801" i="13"/>
  <c r="D801" i="13"/>
  <c r="C801" i="13"/>
  <c r="A801" i="13"/>
  <c r="K800" i="13"/>
  <c r="J800" i="13"/>
  <c r="I800" i="13"/>
  <c r="H800" i="13"/>
  <c r="G800" i="13"/>
  <c r="F800" i="13"/>
  <c r="E800" i="13"/>
  <c r="D800" i="13"/>
  <c r="C800" i="13"/>
  <c r="A800" i="13"/>
  <c r="K799" i="13"/>
  <c r="J799" i="13"/>
  <c r="I799" i="13"/>
  <c r="H799" i="13"/>
  <c r="G799" i="13"/>
  <c r="F799" i="13"/>
  <c r="E799" i="13"/>
  <c r="D799" i="13"/>
  <c r="C799" i="13"/>
  <c r="A799" i="13"/>
  <c r="K798" i="13"/>
  <c r="J798" i="13"/>
  <c r="I798" i="13"/>
  <c r="H798" i="13"/>
  <c r="G798" i="13"/>
  <c r="F798" i="13"/>
  <c r="E798" i="13"/>
  <c r="D798" i="13"/>
  <c r="C798" i="13"/>
  <c r="A798" i="13"/>
  <c r="K797" i="13"/>
  <c r="J797" i="13"/>
  <c r="I797" i="13"/>
  <c r="H797" i="13"/>
  <c r="G797" i="13"/>
  <c r="F797" i="13"/>
  <c r="E797" i="13"/>
  <c r="D797" i="13"/>
  <c r="C797" i="13"/>
  <c r="A797" i="13"/>
  <c r="K796" i="13"/>
  <c r="J796" i="13"/>
  <c r="I796" i="13"/>
  <c r="H796" i="13"/>
  <c r="G796" i="13"/>
  <c r="F796" i="13"/>
  <c r="E796" i="13"/>
  <c r="D796" i="13"/>
  <c r="C796" i="13"/>
  <c r="A796" i="13"/>
  <c r="K795" i="13"/>
  <c r="J795" i="13"/>
  <c r="I795" i="13"/>
  <c r="H795" i="13"/>
  <c r="G795" i="13"/>
  <c r="F795" i="13"/>
  <c r="E795" i="13"/>
  <c r="D795" i="13"/>
  <c r="C795" i="13"/>
  <c r="A795" i="13"/>
  <c r="K794" i="13"/>
  <c r="J794" i="13"/>
  <c r="I794" i="13"/>
  <c r="H794" i="13"/>
  <c r="G794" i="13"/>
  <c r="F794" i="13"/>
  <c r="E794" i="13"/>
  <c r="D794" i="13"/>
  <c r="C794" i="13"/>
  <c r="A794" i="13"/>
  <c r="K793" i="13"/>
  <c r="J793" i="13"/>
  <c r="I793" i="13"/>
  <c r="H793" i="13"/>
  <c r="G793" i="13"/>
  <c r="F793" i="13"/>
  <c r="E793" i="13"/>
  <c r="D793" i="13"/>
  <c r="C793" i="13"/>
  <c r="A793" i="13"/>
  <c r="K792" i="13"/>
  <c r="J792" i="13"/>
  <c r="I792" i="13"/>
  <c r="H792" i="13"/>
  <c r="G792" i="13"/>
  <c r="F792" i="13"/>
  <c r="E792" i="13"/>
  <c r="D792" i="13"/>
  <c r="C792" i="13"/>
  <c r="A792" i="13"/>
  <c r="K791" i="13"/>
  <c r="J791" i="13"/>
  <c r="I791" i="13"/>
  <c r="H791" i="13"/>
  <c r="G791" i="13"/>
  <c r="F791" i="13"/>
  <c r="E791" i="13"/>
  <c r="D791" i="13"/>
  <c r="C791" i="13"/>
  <c r="A791" i="13"/>
  <c r="K790" i="13"/>
  <c r="J790" i="13"/>
  <c r="I790" i="13"/>
  <c r="H790" i="13"/>
  <c r="G790" i="13"/>
  <c r="F790" i="13"/>
  <c r="E790" i="13"/>
  <c r="D790" i="13"/>
  <c r="C790" i="13"/>
  <c r="A790" i="13"/>
  <c r="K789" i="13"/>
  <c r="J789" i="13"/>
  <c r="I789" i="13"/>
  <c r="H789" i="13"/>
  <c r="G789" i="13"/>
  <c r="F789" i="13"/>
  <c r="E789" i="13"/>
  <c r="D789" i="13"/>
  <c r="C789" i="13"/>
  <c r="A789" i="13"/>
  <c r="K788" i="13"/>
  <c r="J788" i="13"/>
  <c r="I788" i="13"/>
  <c r="H788" i="13"/>
  <c r="G788" i="13"/>
  <c r="F788" i="13"/>
  <c r="E788" i="13"/>
  <c r="D788" i="13"/>
  <c r="C788" i="13"/>
  <c r="A788" i="13"/>
  <c r="K787" i="13"/>
  <c r="J787" i="13"/>
  <c r="I787" i="13"/>
  <c r="H787" i="13"/>
  <c r="G787" i="13"/>
  <c r="F787" i="13"/>
  <c r="E787" i="13"/>
  <c r="D787" i="13"/>
  <c r="C787" i="13"/>
  <c r="A787" i="13"/>
  <c r="K786" i="13"/>
  <c r="J786" i="13"/>
  <c r="I786" i="13"/>
  <c r="H786" i="13"/>
  <c r="G786" i="13"/>
  <c r="F786" i="13"/>
  <c r="E786" i="13"/>
  <c r="D786" i="13"/>
  <c r="C786" i="13"/>
  <c r="A786" i="13"/>
  <c r="K783" i="13"/>
  <c r="J783" i="13"/>
  <c r="I783" i="13"/>
  <c r="H783" i="13"/>
  <c r="G783" i="13"/>
  <c r="F783" i="13"/>
  <c r="E783" i="13"/>
  <c r="D783" i="13"/>
  <c r="C783" i="13"/>
  <c r="A783" i="13"/>
  <c r="K782" i="13"/>
  <c r="J782" i="13"/>
  <c r="I782" i="13"/>
  <c r="H782" i="13"/>
  <c r="G782" i="13"/>
  <c r="F782" i="13"/>
  <c r="E782" i="13"/>
  <c r="D782" i="13"/>
  <c r="C782" i="13"/>
  <c r="A782" i="13"/>
  <c r="K781" i="13"/>
  <c r="J781" i="13"/>
  <c r="I781" i="13"/>
  <c r="H781" i="13"/>
  <c r="G781" i="13"/>
  <c r="F781" i="13"/>
  <c r="E781" i="13"/>
  <c r="D781" i="13"/>
  <c r="C781" i="13"/>
  <c r="A781" i="13"/>
  <c r="K780" i="13"/>
  <c r="J780" i="13"/>
  <c r="I780" i="13"/>
  <c r="H780" i="13"/>
  <c r="G780" i="13"/>
  <c r="F780" i="13"/>
  <c r="E780" i="13"/>
  <c r="D780" i="13"/>
  <c r="C780" i="13"/>
  <c r="A780" i="13"/>
  <c r="K779" i="13"/>
  <c r="J779" i="13"/>
  <c r="I779" i="13"/>
  <c r="H779" i="13"/>
  <c r="G779" i="13"/>
  <c r="F779" i="13"/>
  <c r="E779" i="13"/>
  <c r="D779" i="13"/>
  <c r="C779" i="13"/>
  <c r="A779" i="13"/>
  <c r="K778" i="13"/>
  <c r="J778" i="13"/>
  <c r="I778" i="13"/>
  <c r="H778" i="13"/>
  <c r="G778" i="13"/>
  <c r="F778" i="13"/>
  <c r="E778" i="13"/>
  <c r="D778" i="13"/>
  <c r="C778" i="13"/>
  <c r="A778" i="13"/>
  <c r="K777" i="13"/>
  <c r="J777" i="13"/>
  <c r="I777" i="13"/>
  <c r="H777" i="13"/>
  <c r="G777" i="13"/>
  <c r="F777" i="13"/>
  <c r="E777" i="13"/>
  <c r="D777" i="13"/>
  <c r="C777" i="13"/>
  <c r="A777" i="13"/>
  <c r="K776" i="13"/>
  <c r="J776" i="13"/>
  <c r="I776" i="13"/>
  <c r="H776" i="13"/>
  <c r="G776" i="13"/>
  <c r="F776" i="13"/>
  <c r="E776" i="13"/>
  <c r="D776" i="13"/>
  <c r="C776" i="13"/>
  <c r="A776" i="13"/>
  <c r="K775" i="13"/>
  <c r="J775" i="13"/>
  <c r="I775" i="13"/>
  <c r="H775" i="13"/>
  <c r="G775" i="13"/>
  <c r="F775" i="13"/>
  <c r="E775" i="13"/>
  <c r="D775" i="13"/>
  <c r="C775" i="13"/>
  <c r="A775" i="13"/>
  <c r="K774" i="13"/>
  <c r="J774" i="13"/>
  <c r="I774" i="13"/>
  <c r="H774" i="13"/>
  <c r="G774" i="13"/>
  <c r="F774" i="13"/>
  <c r="E774" i="13"/>
  <c r="D774" i="13"/>
  <c r="C774" i="13"/>
  <c r="A774" i="13"/>
  <c r="K773" i="13"/>
  <c r="J773" i="13"/>
  <c r="I773" i="13"/>
  <c r="H773" i="13"/>
  <c r="G773" i="13"/>
  <c r="F773" i="13"/>
  <c r="E773" i="13"/>
  <c r="D773" i="13"/>
  <c r="C773" i="13"/>
  <c r="A773" i="13"/>
  <c r="K772" i="13"/>
  <c r="J772" i="13"/>
  <c r="I772" i="13"/>
  <c r="H772" i="13"/>
  <c r="G772" i="13"/>
  <c r="F772" i="13"/>
  <c r="E772" i="13"/>
  <c r="D772" i="13"/>
  <c r="C772" i="13"/>
  <c r="A772" i="13"/>
  <c r="K771" i="13"/>
  <c r="J771" i="13"/>
  <c r="I771" i="13"/>
  <c r="H771" i="13"/>
  <c r="G771" i="13"/>
  <c r="F771" i="13"/>
  <c r="E771" i="13"/>
  <c r="D771" i="13"/>
  <c r="C771" i="13"/>
  <c r="A771" i="13"/>
  <c r="K770" i="13"/>
  <c r="J770" i="13"/>
  <c r="I770" i="13"/>
  <c r="H770" i="13"/>
  <c r="G770" i="13"/>
  <c r="F770" i="13"/>
  <c r="E770" i="13"/>
  <c r="D770" i="13"/>
  <c r="C770" i="13"/>
  <c r="A770" i="13"/>
  <c r="K769" i="13"/>
  <c r="J769" i="13"/>
  <c r="I769" i="13"/>
  <c r="H769" i="13"/>
  <c r="G769" i="13"/>
  <c r="F769" i="13"/>
  <c r="E769" i="13"/>
  <c r="D769" i="13"/>
  <c r="C769" i="13"/>
  <c r="A769" i="13"/>
  <c r="K768" i="13"/>
  <c r="J768" i="13"/>
  <c r="I768" i="13"/>
  <c r="H768" i="13"/>
  <c r="G768" i="13"/>
  <c r="F768" i="13"/>
  <c r="E768" i="13"/>
  <c r="D768" i="13"/>
  <c r="C768" i="13"/>
  <c r="A768" i="13"/>
  <c r="K767" i="13"/>
  <c r="J767" i="13"/>
  <c r="I767" i="13"/>
  <c r="H767" i="13"/>
  <c r="G767" i="13"/>
  <c r="F767" i="13"/>
  <c r="E767" i="13"/>
  <c r="D767" i="13"/>
  <c r="C767" i="13"/>
  <c r="A767" i="13"/>
  <c r="K766" i="13"/>
  <c r="J766" i="13"/>
  <c r="I766" i="13"/>
  <c r="H766" i="13"/>
  <c r="G766" i="13"/>
  <c r="F766" i="13"/>
  <c r="E766" i="13"/>
  <c r="D766" i="13"/>
  <c r="C766" i="13"/>
  <c r="A766" i="13"/>
  <c r="K765" i="13"/>
  <c r="J765" i="13"/>
  <c r="I765" i="13"/>
  <c r="H765" i="13"/>
  <c r="G765" i="13"/>
  <c r="F765" i="13"/>
  <c r="E765" i="13"/>
  <c r="D765" i="13"/>
  <c r="C765" i="13"/>
  <c r="A765" i="13"/>
  <c r="K764" i="13"/>
  <c r="J764" i="13"/>
  <c r="I764" i="13"/>
  <c r="H764" i="13"/>
  <c r="G764" i="13"/>
  <c r="F764" i="13"/>
  <c r="E764" i="13"/>
  <c r="D764" i="13"/>
  <c r="C764" i="13"/>
  <c r="A764" i="13"/>
  <c r="K763" i="13"/>
  <c r="J763" i="13"/>
  <c r="I763" i="13"/>
  <c r="H763" i="13"/>
  <c r="G763" i="13"/>
  <c r="F763" i="13"/>
  <c r="E763" i="13"/>
  <c r="D763" i="13"/>
  <c r="C763" i="13"/>
  <c r="A763" i="13"/>
  <c r="K762" i="13"/>
  <c r="J762" i="13"/>
  <c r="I762" i="13"/>
  <c r="H762" i="13"/>
  <c r="G762" i="13"/>
  <c r="F762" i="13"/>
  <c r="E762" i="13"/>
  <c r="D762" i="13"/>
  <c r="C762" i="13"/>
  <c r="A762" i="13"/>
  <c r="K761" i="13"/>
  <c r="J761" i="13"/>
  <c r="I761" i="13"/>
  <c r="H761" i="13"/>
  <c r="G761" i="13"/>
  <c r="F761" i="13"/>
  <c r="E761" i="13"/>
  <c r="D761" i="13"/>
  <c r="C761" i="13"/>
  <c r="A761" i="13"/>
  <c r="K760" i="13"/>
  <c r="J760" i="13"/>
  <c r="I760" i="13"/>
  <c r="H760" i="13"/>
  <c r="G760" i="13"/>
  <c r="F760" i="13"/>
  <c r="E760" i="13"/>
  <c r="D760" i="13"/>
  <c r="C760" i="13"/>
  <c r="A760" i="13"/>
  <c r="K759" i="13"/>
  <c r="J759" i="13"/>
  <c r="I759" i="13"/>
  <c r="H759" i="13"/>
  <c r="G759" i="13"/>
  <c r="F759" i="13"/>
  <c r="E759" i="13"/>
  <c r="D759" i="13"/>
  <c r="C759" i="13"/>
  <c r="A759" i="13"/>
  <c r="K758" i="13"/>
  <c r="J758" i="13"/>
  <c r="I758" i="13"/>
  <c r="H758" i="13"/>
  <c r="G758" i="13"/>
  <c r="F758" i="13"/>
  <c r="E758" i="13"/>
  <c r="D758" i="13"/>
  <c r="C758" i="13"/>
  <c r="A758" i="13"/>
  <c r="K757" i="13"/>
  <c r="J757" i="13"/>
  <c r="I757" i="13"/>
  <c r="H757" i="13"/>
  <c r="G757" i="13"/>
  <c r="F757" i="13"/>
  <c r="E757" i="13"/>
  <c r="D757" i="13"/>
  <c r="C757" i="13"/>
  <c r="A757" i="13"/>
  <c r="K756" i="13"/>
  <c r="J756" i="13"/>
  <c r="I756" i="13"/>
  <c r="H756" i="13"/>
  <c r="G756" i="13"/>
  <c r="F756" i="13"/>
  <c r="E756" i="13"/>
  <c r="D756" i="13"/>
  <c r="C756" i="13"/>
  <c r="A756" i="13"/>
  <c r="K755" i="13"/>
  <c r="J755" i="13"/>
  <c r="I755" i="13"/>
  <c r="H755" i="13"/>
  <c r="G755" i="13"/>
  <c r="F755" i="13"/>
  <c r="E755" i="13"/>
  <c r="D755" i="13"/>
  <c r="C755" i="13"/>
  <c r="A755" i="13"/>
  <c r="K754" i="13"/>
  <c r="J754" i="13"/>
  <c r="I754" i="13"/>
  <c r="H754" i="13"/>
  <c r="G754" i="13"/>
  <c r="F754" i="13"/>
  <c r="E754" i="13"/>
  <c r="D754" i="13"/>
  <c r="C754" i="13"/>
  <c r="A754" i="13"/>
  <c r="K753" i="13"/>
  <c r="J753" i="13"/>
  <c r="I753" i="13"/>
  <c r="H753" i="13"/>
  <c r="G753" i="13"/>
  <c r="F753" i="13"/>
  <c r="E753" i="13"/>
  <c r="D753" i="13"/>
  <c r="C753" i="13"/>
  <c r="A753" i="13"/>
  <c r="K752" i="13"/>
  <c r="J752" i="13"/>
  <c r="I752" i="13"/>
  <c r="H752" i="13"/>
  <c r="G752" i="13"/>
  <c r="F752" i="13"/>
  <c r="E752" i="13"/>
  <c r="D752" i="13"/>
  <c r="C752" i="13"/>
  <c r="A752" i="13"/>
  <c r="K751" i="13"/>
  <c r="J751" i="13"/>
  <c r="I751" i="13"/>
  <c r="H751" i="13"/>
  <c r="G751" i="13"/>
  <c r="F751" i="13"/>
  <c r="E751" i="13"/>
  <c r="D751" i="13"/>
  <c r="C751" i="13"/>
  <c r="A751" i="13"/>
  <c r="K750" i="13"/>
  <c r="J750" i="13"/>
  <c r="I750" i="13"/>
  <c r="H750" i="13"/>
  <c r="G750" i="13"/>
  <c r="F750" i="13"/>
  <c r="E750" i="13"/>
  <c r="D750" i="13"/>
  <c r="C750" i="13"/>
  <c r="A750" i="13"/>
  <c r="K749" i="13"/>
  <c r="J749" i="13"/>
  <c r="I749" i="13"/>
  <c r="H749" i="13"/>
  <c r="G749" i="13"/>
  <c r="F749" i="13"/>
  <c r="E749" i="13"/>
  <c r="D749" i="13"/>
  <c r="C749" i="13"/>
  <c r="A749" i="13"/>
  <c r="K748" i="13"/>
  <c r="J748" i="13"/>
  <c r="I748" i="13"/>
  <c r="H748" i="13"/>
  <c r="G748" i="13"/>
  <c r="F748" i="13"/>
  <c r="E748" i="13"/>
  <c r="D748" i="13"/>
  <c r="C748" i="13"/>
  <c r="A748" i="13"/>
  <c r="K747" i="13"/>
  <c r="J747" i="13"/>
  <c r="I747" i="13"/>
  <c r="H747" i="13"/>
  <c r="G747" i="13"/>
  <c r="F747" i="13"/>
  <c r="E747" i="13"/>
  <c r="D747" i="13"/>
  <c r="C747" i="13"/>
  <c r="A747" i="13"/>
  <c r="K746" i="13"/>
  <c r="J746" i="13"/>
  <c r="I746" i="13"/>
  <c r="H746" i="13"/>
  <c r="G746" i="13"/>
  <c r="F746" i="13"/>
  <c r="E746" i="13"/>
  <c r="D746" i="13"/>
  <c r="C746" i="13"/>
  <c r="A746" i="13"/>
  <c r="K745" i="13"/>
  <c r="J745" i="13"/>
  <c r="I745" i="13"/>
  <c r="H745" i="13"/>
  <c r="G745" i="13"/>
  <c r="F745" i="13"/>
  <c r="E745" i="13"/>
  <c r="D745" i="13"/>
  <c r="C745" i="13"/>
  <c r="A745" i="13"/>
  <c r="K744" i="13"/>
  <c r="J744" i="13"/>
  <c r="I744" i="13"/>
  <c r="H744" i="13"/>
  <c r="G744" i="13"/>
  <c r="F744" i="13"/>
  <c r="E744" i="13"/>
  <c r="D744" i="13"/>
  <c r="C744" i="13"/>
  <c r="A744" i="13"/>
  <c r="K743" i="13"/>
  <c r="J743" i="13"/>
  <c r="I743" i="13"/>
  <c r="H743" i="13"/>
  <c r="G743" i="13"/>
  <c r="F743" i="13"/>
  <c r="E743" i="13"/>
  <c r="D743" i="13"/>
  <c r="C743" i="13"/>
  <c r="A743" i="13"/>
  <c r="K742" i="13"/>
  <c r="J742" i="13"/>
  <c r="I742" i="13"/>
  <c r="H742" i="13"/>
  <c r="G742" i="13"/>
  <c r="F742" i="13"/>
  <c r="E742" i="13"/>
  <c r="D742" i="13"/>
  <c r="C742" i="13"/>
  <c r="A742" i="13"/>
  <c r="K741" i="13"/>
  <c r="J741" i="13"/>
  <c r="I741" i="13"/>
  <c r="H741" i="13"/>
  <c r="G741" i="13"/>
  <c r="F741" i="13"/>
  <c r="E741" i="13"/>
  <c r="D741" i="13"/>
  <c r="C741" i="13"/>
  <c r="A741" i="13"/>
  <c r="K740" i="13"/>
  <c r="J740" i="13"/>
  <c r="I740" i="13"/>
  <c r="H740" i="13"/>
  <c r="G740" i="13"/>
  <c r="F740" i="13"/>
  <c r="E740" i="13"/>
  <c r="D740" i="13"/>
  <c r="C740" i="13"/>
  <c r="A740" i="13"/>
  <c r="K739" i="13"/>
  <c r="J739" i="13"/>
  <c r="I739" i="13"/>
  <c r="H739" i="13"/>
  <c r="G739" i="13"/>
  <c r="F739" i="13"/>
  <c r="E739" i="13"/>
  <c r="D739" i="13"/>
  <c r="C739" i="13"/>
  <c r="A739" i="13"/>
  <c r="K738" i="13"/>
  <c r="J738" i="13"/>
  <c r="I738" i="13"/>
  <c r="H738" i="13"/>
  <c r="G738" i="13"/>
  <c r="F738" i="13"/>
  <c r="E738" i="13"/>
  <c r="D738" i="13"/>
  <c r="C738" i="13"/>
  <c r="A738" i="13"/>
  <c r="K737" i="13"/>
  <c r="J737" i="13"/>
  <c r="I737" i="13"/>
  <c r="H737" i="13"/>
  <c r="G737" i="13"/>
  <c r="F737" i="13"/>
  <c r="E737" i="13"/>
  <c r="D737" i="13"/>
  <c r="C737" i="13"/>
  <c r="A737" i="13"/>
  <c r="K736" i="13"/>
  <c r="J736" i="13"/>
  <c r="I736" i="13"/>
  <c r="H736" i="13"/>
  <c r="G736" i="13"/>
  <c r="F736" i="13"/>
  <c r="E736" i="13"/>
  <c r="D736" i="13"/>
  <c r="C736" i="13"/>
  <c r="A736" i="13"/>
  <c r="K735" i="13"/>
  <c r="J735" i="13"/>
  <c r="I735" i="13"/>
  <c r="H735" i="13"/>
  <c r="G735" i="13"/>
  <c r="F735" i="13"/>
  <c r="E735" i="13"/>
  <c r="D735" i="13"/>
  <c r="C735" i="13"/>
  <c r="A735" i="13"/>
  <c r="K734" i="13"/>
  <c r="J734" i="13"/>
  <c r="I734" i="13"/>
  <c r="H734" i="13"/>
  <c r="G734" i="13"/>
  <c r="F734" i="13"/>
  <c r="E734" i="13"/>
  <c r="D734" i="13"/>
  <c r="C734" i="13"/>
  <c r="A734" i="13"/>
  <c r="K731" i="13"/>
  <c r="J731" i="13"/>
  <c r="I731" i="13"/>
  <c r="H731" i="13"/>
  <c r="G731" i="13"/>
  <c r="F731" i="13"/>
  <c r="E731" i="13"/>
  <c r="D731" i="13"/>
  <c r="C731" i="13"/>
  <c r="A731" i="13"/>
  <c r="K730" i="13"/>
  <c r="J730" i="13"/>
  <c r="I730" i="13"/>
  <c r="H730" i="13"/>
  <c r="G730" i="13"/>
  <c r="F730" i="13"/>
  <c r="E730" i="13"/>
  <c r="D730" i="13"/>
  <c r="C730" i="13"/>
  <c r="A730" i="13"/>
  <c r="K729" i="13"/>
  <c r="J729" i="13"/>
  <c r="I729" i="13"/>
  <c r="H729" i="13"/>
  <c r="G729" i="13"/>
  <c r="F729" i="13"/>
  <c r="E729" i="13"/>
  <c r="D729" i="13"/>
  <c r="C729" i="13"/>
  <c r="A729" i="13"/>
  <c r="K728" i="13"/>
  <c r="J728" i="13"/>
  <c r="I728" i="13"/>
  <c r="H728" i="13"/>
  <c r="G728" i="13"/>
  <c r="F728" i="13"/>
  <c r="E728" i="13"/>
  <c r="D728" i="13"/>
  <c r="C728" i="13"/>
  <c r="A728" i="13"/>
  <c r="K727" i="13"/>
  <c r="J727" i="13"/>
  <c r="I727" i="13"/>
  <c r="H727" i="13"/>
  <c r="G727" i="13"/>
  <c r="F727" i="13"/>
  <c r="E727" i="13"/>
  <c r="D727" i="13"/>
  <c r="C727" i="13"/>
  <c r="A727" i="13"/>
  <c r="K726" i="13"/>
  <c r="J726" i="13"/>
  <c r="I726" i="13"/>
  <c r="H726" i="13"/>
  <c r="G726" i="13"/>
  <c r="F726" i="13"/>
  <c r="E726" i="13"/>
  <c r="D726" i="13"/>
  <c r="C726" i="13"/>
  <c r="A726" i="13"/>
  <c r="K725" i="13"/>
  <c r="J725" i="13"/>
  <c r="I725" i="13"/>
  <c r="H725" i="13"/>
  <c r="G725" i="13"/>
  <c r="F725" i="13"/>
  <c r="E725" i="13"/>
  <c r="D725" i="13"/>
  <c r="C725" i="13"/>
  <c r="A725" i="13"/>
  <c r="K724" i="13"/>
  <c r="J724" i="13"/>
  <c r="I724" i="13"/>
  <c r="H724" i="13"/>
  <c r="G724" i="13"/>
  <c r="F724" i="13"/>
  <c r="E724" i="13"/>
  <c r="D724" i="13"/>
  <c r="C724" i="13"/>
  <c r="A724" i="13"/>
  <c r="K723" i="13"/>
  <c r="J723" i="13"/>
  <c r="I723" i="13"/>
  <c r="H723" i="13"/>
  <c r="G723" i="13"/>
  <c r="F723" i="13"/>
  <c r="E723" i="13"/>
  <c r="D723" i="13"/>
  <c r="C723" i="13"/>
  <c r="A723" i="13"/>
  <c r="K722" i="13"/>
  <c r="J722" i="13"/>
  <c r="I722" i="13"/>
  <c r="H722" i="13"/>
  <c r="G722" i="13"/>
  <c r="F722" i="13"/>
  <c r="E722" i="13"/>
  <c r="D722" i="13"/>
  <c r="C722" i="13"/>
  <c r="A722" i="13"/>
  <c r="K721" i="13"/>
  <c r="J721" i="13"/>
  <c r="I721" i="13"/>
  <c r="H721" i="13"/>
  <c r="G721" i="13"/>
  <c r="F721" i="13"/>
  <c r="E721" i="13"/>
  <c r="D721" i="13"/>
  <c r="C721" i="13"/>
  <c r="A721" i="13"/>
  <c r="K720" i="13"/>
  <c r="J720" i="13"/>
  <c r="I720" i="13"/>
  <c r="H720" i="13"/>
  <c r="G720" i="13"/>
  <c r="F720" i="13"/>
  <c r="E720" i="13"/>
  <c r="D720" i="13"/>
  <c r="C720" i="13"/>
  <c r="A720" i="13"/>
  <c r="K719" i="13"/>
  <c r="J719" i="13"/>
  <c r="I719" i="13"/>
  <c r="H719" i="13"/>
  <c r="G719" i="13"/>
  <c r="F719" i="13"/>
  <c r="E719" i="13"/>
  <c r="D719" i="13"/>
  <c r="C719" i="13"/>
  <c r="A719" i="13"/>
  <c r="K718" i="13"/>
  <c r="J718" i="13"/>
  <c r="I718" i="13"/>
  <c r="H718" i="13"/>
  <c r="G718" i="13"/>
  <c r="F718" i="13"/>
  <c r="E718" i="13"/>
  <c r="D718" i="13"/>
  <c r="C718" i="13"/>
  <c r="A718" i="13"/>
  <c r="K717" i="13"/>
  <c r="J717" i="13"/>
  <c r="I717" i="13"/>
  <c r="H717" i="13"/>
  <c r="G717" i="13"/>
  <c r="F717" i="13"/>
  <c r="E717" i="13"/>
  <c r="D717" i="13"/>
  <c r="C717" i="13"/>
  <c r="A717" i="13"/>
  <c r="K716" i="13"/>
  <c r="J716" i="13"/>
  <c r="I716" i="13"/>
  <c r="H716" i="13"/>
  <c r="G716" i="13"/>
  <c r="F716" i="13"/>
  <c r="E716" i="13"/>
  <c r="D716" i="13"/>
  <c r="C716" i="13"/>
  <c r="A716" i="13"/>
  <c r="K715" i="13"/>
  <c r="J715" i="13"/>
  <c r="I715" i="13"/>
  <c r="H715" i="13"/>
  <c r="G715" i="13"/>
  <c r="F715" i="13"/>
  <c r="E715" i="13"/>
  <c r="D715" i="13"/>
  <c r="C715" i="13"/>
  <c r="A715" i="13"/>
  <c r="K714" i="13"/>
  <c r="J714" i="13"/>
  <c r="I714" i="13"/>
  <c r="H714" i="13"/>
  <c r="G714" i="13"/>
  <c r="F714" i="13"/>
  <c r="E714" i="13"/>
  <c r="D714" i="13"/>
  <c r="C714" i="13"/>
  <c r="A714" i="13"/>
  <c r="K713" i="13"/>
  <c r="J713" i="13"/>
  <c r="I713" i="13"/>
  <c r="H713" i="13"/>
  <c r="G713" i="13"/>
  <c r="F713" i="13"/>
  <c r="E713" i="13"/>
  <c r="D713" i="13"/>
  <c r="C713" i="13"/>
  <c r="A713" i="13"/>
  <c r="K712" i="13"/>
  <c r="J712" i="13"/>
  <c r="I712" i="13"/>
  <c r="H712" i="13"/>
  <c r="G712" i="13"/>
  <c r="F712" i="13"/>
  <c r="E712" i="13"/>
  <c r="D712" i="13"/>
  <c r="C712" i="13"/>
  <c r="A712" i="13"/>
  <c r="K711" i="13"/>
  <c r="J711" i="13"/>
  <c r="I711" i="13"/>
  <c r="H711" i="13"/>
  <c r="G711" i="13"/>
  <c r="F711" i="13"/>
  <c r="E711" i="13"/>
  <c r="D711" i="13"/>
  <c r="C711" i="13"/>
  <c r="A711" i="13"/>
  <c r="K710" i="13"/>
  <c r="J710" i="13"/>
  <c r="I710" i="13"/>
  <c r="H710" i="13"/>
  <c r="G710" i="13"/>
  <c r="F710" i="13"/>
  <c r="E710" i="13"/>
  <c r="D710" i="13"/>
  <c r="C710" i="13"/>
  <c r="A710" i="13"/>
  <c r="K709" i="13"/>
  <c r="J709" i="13"/>
  <c r="I709" i="13"/>
  <c r="H709" i="13"/>
  <c r="G709" i="13"/>
  <c r="F709" i="13"/>
  <c r="E709" i="13"/>
  <c r="D709" i="13"/>
  <c r="C709" i="13"/>
  <c r="A709" i="13"/>
  <c r="K708" i="13"/>
  <c r="J708" i="13"/>
  <c r="I708" i="13"/>
  <c r="H708" i="13"/>
  <c r="G708" i="13"/>
  <c r="F708" i="13"/>
  <c r="E708" i="13"/>
  <c r="D708" i="13"/>
  <c r="C708" i="13"/>
  <c r="A708" i="13"/>
  <c r="K707" i="13"/>
  <c r="J707" i="13"/>
  <c r="I707" i="13"/>
  <c r="H707" i="13"/>
  <c r="G707" i="13"/>
  <c r="F707" i="13"/>
  <c r="E707" i="13"/>
  <c r="D707" i="13"/>
  <c r="C707" i="13"/>
  <c r="A707" i="13"/>
  <c r="K706" i="13"/>
  <c r="J706" i="13"/>
  <c r="I706" i="13"/>
  <c r="H706" i="13"/>
  <c r="G706" i="13"/>
  <c r="F706" i="13"/>
  <c r="E706" i="13"/>
  <c r="D706" i="13"/>
  <c r="C706" i="13"/>
  <c r="A706" i="13"/>
  <c r="K705" i="13"/>
  <c r="J705" i="13"/>
  <c r="I705" i="13"/>
  <c r="H705" i="13"/>
  <c r="G705" i="13"/>
  <c r="F705" i="13"/>
  <c r="E705" i="13"/>
  <c r="D705" i="13"/>
  <c r="C705" i="13"/>
  <c r="A705" i="13"/>
  <c r="K704" i="13"/>
  <c r="J704" i="13"/>
  <c r="I704" i="13"/>
  <c r="H704" i="13"/>
  <c r="G704" i="13"/>
  <c r="F704" i="13"/>
  <c r="E704" i="13"/>
  <c r="D704" i="13"/>
  <c r="C704" i="13"/>
  <c r="A704" i="13"/>
  <c r="K703" i="13"/>
  <c r="J703" i="13"/>
  <c r="I703" i="13"/>
  <c r="H703" i="13"/>
  <c r="G703" i="13"/>
  <c r="F703" i="13"/>
  <c r="E703" i="13"/>
  <c r="D703" i="13"/>
  <c r="C703" i="13"/>
  <c r="A703" i="13"/>
  <c r="K702" i="13"/>
  <c r="J702" i="13"/>
  <c r="I702" i="13"/>
  <c r="H702" i="13"/>
  <c r="G702" i="13"/>
  <c r="F702" i="13"/>
  <c r="E702" i="13"/>
  <c r="D702" i="13"/>
  <c r="C702" i="13"/>
  <c r="A702" i="13"/>
  <c r="K701" i="13"/>
  <c r="J701" i="13"/>
  <c r="I701" i="13"/>
  <c r="H701" i="13"/>
  <c r="G701" i="13"/>
  <c r="F701" i="13"/>
  <c r="E701" i="13"/>
  <c r="D701" i="13"/>
  <c r="C701" i="13"/>
  <c r="A701" i="13"/>
  <c r="K700" i="13"/>
  <c r="J700" i="13"/>
  <c r="I700" i="13"/>
  <c r="H700" i="13"/>
  <c r="G700" i="13"/>
  <c r="F700" i="13"/>
  <c r="E700" i="13"/>
  <c r="D700" i="13"/>
  <c r="C700" i="13"/>
  <c r="A700" i="13"/>
  <c r="K699" i="13"/>
  <c r="J699" i="13"/>
  <c r="I699" i="13"/>
  <c r="H699" i="13"/>
  <c r="G699" i="13"/>
  <c r="F699" i="13"/>
  <c r="E699" i="13"/>
  <c r="D699" i="13"/>
  <c r="C699" i="13"/>
  <c r="A699" i="13"/>
  <c r="K698" i="13"/>
  <c r="J698" i="13"/>
  <c r="I698" i="13"/>
  <c r="H698" i="13"/>
  <c r="G698" i="13"/>
  <c r="F698" i="13"/>
  <c r="E698" i="13"/>
  <c r="D698" i="13"/>
  <c r="C698" i="13"/>
  <c r="A698" i="13"/>
  <c r="K697" i="13"/>
  <c r="J697" i="13"/>
  <c r="I697" i="13"/>
  <c r="H697" i="13"/>
  <c r="G697" i="13"/>
  <c r="F697" i="13"/>
  <c r="E697" i="13"/>
  <c r="D697" i="13"/>
  <c r="C697" i="13"/>
  <c r="A697" i="13"/>
  <c r="K696" i="13"/>
  <c r="J696" i="13"/>
  <c r="I696" i="13"/>
  <c r="H696" i="13"/>
  <c r="G696" i="13"/>
  <c r="F696" i="13"/>
  <c r="E696" i="13"/>
  <c r="D696" i="13"/>
  <c r="C696" i="13"/>
  <c r="A696" i="13"/>
  <c r="K695" i="13"/>
  <c r="J695" i="13"/>
  <c r="I695" i="13"/>
  <c r="H695" i="13"/>
  <c r="G695" i="13"/>
  <c r="F695" i="13"/>
  <c r="E695" i="13"/>
  <c r="D695" i="13"/>
  <c r="C695" i="13"/>
  <c r="A695" i="13"/>
  <c r="K694" i="13"/>
  <c r="J694" i="13"/>
  <c r="I694" i="13"/>
  <c r="H694" i="13"/>
  <c r="G694" i="13"/>
  <c r="F694" i="13"/>
  <c r="E694" i="13"/>
  <c r="D694" i="13"/>
  <c r="C694" i="13"/>
  <c r="A694" i="13"/>
  <c r="K693" i="13"/>
  <c r="J693" i="13"/>
  <c r="I693" i="13"/>
  <c r="H693" i="13"/>
  <c r="G693" i="13"/>
  <c r="F693" i="13"/>
  <c r="E693" i="13"/>
  <c r="D693" i="13"/>
  <c r="C693" i="13"/>
  <c r="A693" i="13"/>
  <c r="K692" i="13"/>
  <c r="J692" i="13"/>
  <c r="I692" i="13"/>
  <c r="H692" i="13"/>
  <c r="G692" i="13"/>
  <c r="F692" i="13"/>
  <c r="E692" i="13"/>
  <c r="D692" i="13"/>
  <c r="C692" i="13"/>
  <c r="A692" i="13"/>
  <c r="K691" i="13"/>
  <c r="J691" i="13"/>
  <c r="I691" i="13"/>
  <c r="H691" i="13"/>
  <c r="G691" i="13"/>
  <c r="F691" i="13"/>
  <c r="E691" i="13"/>
  <c r="D691" i="13"/>
  <c r="C691" i="13"/>
  <c r="A691" i="13"/>
  <c r="K690" i="13"/>
  <c r="J690" i="13"/>
  <c r="I690" i="13"/>
  <c r="H690" i="13"/>
  <c r="G690" i="13"/>
  <c r="F690" i="13"/>
  <c r="E690" i="13"/>
  <c r="D690" i="13"/>
  <c r="C690" i="13"/>
  <c r="A690" i="13"/>
  <c r="K689" i="13"/>
  <c r="J689" i="13"/>
  <c r="I689" i="13"/>
  <c r="H689" i="13"/>
  <c r="G689" i="13"/>
  <c r="F689" i="13"/>
  <c r="E689" i="13"/>
  <c r="D689" i="13"/>
  <c r="C689" i="13"/>
  <c r="A689" i="13"/>
  <c r="K688" i="13"/>
  <c r="J688" i="13"/>
  <c r="I688" i="13"/>
  <c r="H688" i="13"/>
  <c r="G688" i="13"/>
  <c r="F688" i="13"/>
  <c r="E688" i="13"/>
  <c r="D688" i="13"/>
  <c r="C688" i="13"/>
  <c r="A688" i="13"/>
  <c r="K687" i="13"/>
  <c r="J687" i="13"/>
  <c r="I687" i="13"/>
  <c r="H687" i="13"/>
  <c r="G687" i="13"/>
  <c r="F687" i="13"/>
  <c r="E687" i="13"/>
  <c r="D687" i="13"/>
  <c r="C687" i="13"/>
  <c r="A687" i="13"/>
  <c r="K686" i="13"/>
  <c r="J686" i="13"/>
  <c r="I686" i="13"/>
  <c r="H686" i="13"/>
  <c r="G686" i="13"/>
  <c r="F686" i="13"/>
  <c r="E686" i="13"/>
  <c r="D686" i="13"/>
  <c r="C686" i="13"/>
  <c r="A686" i="13"/>
  <c r="K685" i="13"/>
  <c r="J685" i="13"/>
  <c r="I685" i="13"/>
  <c r="H685" i="13"/>
  <c r="G685" i="13"/>
  <c r="F685" i="13"/>
  <c r="E685" i="13"/>
  <c r="D685" i="13"/>
  <c r="C685" i="13"/>
  <c r="A685" i="13"/>
  <c r="K684" i="13"/>
  <c r="J684" i="13"/>
  <c r="I684" i="13"/>
  <c r="H684" i="13"/>
  <c r="G684" i="13"/>
  <c r="F684" i="13"/>
  <c r="E684" i="13"/>
  <c r="D684" i="13"/>
  <c r="C684" i="13"/>
  <c r="A684" i="13"/>
  <c r="K683" i="13"/>
  <c r="J683" i="13"/>
  <c r="I683" i="13"/>
  <c r="H683" i="13"/>
  <c r="G683" i="13"/>
  <c r="F683" i="13"/>
  <c r="E683" i="13"/>
  <c r="D683" i="13"/>
  <c r="C683" i="13"/>
  <c r="A683" i="13"/>
  <c r="K682" i="13"/>
  <c r="J682" i="13"/>
  <c r="I682" i="13"/>
  <c r="H682" i="13"/>
  <c r="G682" i="13"/>
  <c r="F682" i="13"/>
  <c r="E682" i="13"/>
  <c r="D682" i="13"/>
  <c r="C682" i="13"/>
  <c r="A682" i="13"/>
  <c r="K679" i="13"/>
  <c r="J679" i="13"/>
  <c r="I679" i="13"/>
  <c r="H679" i="13"/>
  <c r="G679" i="13"/>
  <c r="F679" i="13"/>
  <c r="E679" i="13"/>
  <c r="D679" i="13"/>
  <c r="C679" i="13"/>
  <c r="A679" i="13"/>
  <c r="K678" i="13"/>
  <c r="J678" i="13"/>
  <c r="I678" i="13"/>
  <c r="H678" i="13"/>
  <c r="G678" i="13"/>
  <c r="F678" i="13"/>
  <c r="E678" i="13"/>
  <c r="D678" i="13"/>
  <c r="C678" i="13"/>
  <c r="A678" i="13"/>
  <c r="K677" i="13"/>
  <c r="J677" i="13"/>
  <c r="I677" i="13"/>
  <c r="H677" i="13"/>
  <c r="G677" i="13"/>
  <c r="F677" i="13"/>
  <c r="E677" i="13"/>
  <c r="D677" i="13"/>
  <c r="C677" i="13"/>
  <c r="A677" i="13"/>
  <c r="K676" i="13"/>
  <c r="J676" i="13"/>
  <c r="I676" i="13"/>
  <c r="H676" i="13"/>
  <c r="G676" i="13"/>
  <c r="F676" i="13"/>
  <c r="E676" i="13"/>
  <c r="D676" i="13"/>
  <c r="C676" i="13"/>
  <c r="A676" i="13"/>
  <c r="K675" i="13"/>
  <c r="J675" i="13"/>
  <c r="I675" i="13"/>
  <c r="H675" i="13"/>
  <c r="G675" i="13"/>
  <c r="F675" i="13"/>
  <c r="E675" i="13"/>
  <c r="D675" i="13"/>
  <c r="C675" i="13"/>
  <c r="A675" i="13"/>
  <c r="K674" i="13"/>
  <c r="J674" i="13"/>
  <c r="I674" i="13"/>
  <c r="H674" i="13"/>
  <c r="G674" i="13"/>
  <c r="F674" i="13"/>
  <c r="E674" i="13"/>
  <c r="D674" i="13"/>
  <c r="C674" i="13"/>
  <c r="A674" i="13"/>
  <c r="K673" i="13"/>
  <c r="J673" i="13"/>
  <c r="I673" i="13"/>
  <c r="H673" i="13"/>
  <c r="G673" i="13"/>
  <c r="F673" i="13"/>
  <c r="E673" i="13"/>
  <c r="D673" i="13"/>
  <c r="C673" i="13"/>
  <c r="A673" i="13"/>
  <c r="K672" i="13"/>
  <c r="J672" i="13"/>
  <c r="I672" i="13"/>
  <c r="H672" i="13"/>
  <c r="G672" i="13"/>
  <c r="F672" i="13"/>
  <c r="E672" i="13"/>
  <c r="D672" i="13"/>
  <c r="C672" i="13"/>
  <c r="A672" i="13"/>
  <c r="K671" i="13"/>
  <c r="J671" i="13"/>
  <c r="I671" i="13"/>
  <c r="H671" i="13"/>
  <c r="G671" i="13"/>
  <c r="F671" i="13"/>
  <c r="E671" i="13"/>
  <c r="D671" i="13"/>
  <c r="C671" i="13"/>
  <c r="A671" i="13"/>
  <c r="K670" i="13"/>
  <c r="J670" i="13"/>
  <c r="I670" i="13"/>
  <c r="H670" i="13"/>
  <c r="G670" i="13"/>
  <c r="F670" i="13"/>
  <c r="E670" i="13"/>
  <c r="D670" i="13"/>
  <c r="C670" i="13"/>
  <c r="A670" i="13"/>
  <c r="K669" i="13"/>
  <c r="J669" i="13"/>
  <c r="I669" i="13"/>
  <c r="H669" i="13"/>
  <c r="G669" i="13"/>
  <c r="F669" i="13"/>
  <c r="E669" i="13"/>
  <c r="D669" i="13"/>
  <c r="C669" i="13"/>
  <c r="A669" i="13"/>
  <c r="K668" i="13"/>
  <c r="J668" i="13"/>
  <c r="I668" i="13"/>
  <c r="H668" i="13"/>
  <c r="G668" i="13"/>
  <c r="F668" i="13"/>
  <c r="E668" i="13"/>
  <c r="D668" i="13"/>
  <c r="C668" i="13"/>
  <c r="A668" i="13"/>
  <c r="K667" i="13"/>
  <c r="J667" i="13"/>
  <c r="I667" i="13"/>
  <c r="H667" i="13"/>
  <c r="G667" i="13"/>
  <c r="F667" i="13"/>
  <c r="E667" i="13"/>
  <c r="D667" i="13"/>
  <c r="C667" i="13"/>
  <c r="A667" i="13"/>
  <c r="K666" i="13"/>
  <c r="J666" i="13"/>
  <c r="I666" i="13"/>
  <c r="H666" i="13"/>
  <c r="G666" i="13"/>
  <c r="F666" i="13"/>
  <c r="E666" i="13"/>
  <c r="D666" i="13"/>
  <c r="C666" i="13"/>
  <c r="A666" i="13"/>
  <c r="K665" i="13"/>
  <c r="J665" i="13"/>
  <c r="I665" i="13"/>
  <c r="H665" i="13"/>
  <c r="G665" i="13"/>
  <c r="F665" i="13"/>
  <c r="E665" i="13"/>
  <c r="D665" i="13"/>
  <c r="C665" i="13"/>
  <c r="A665" i="13"/>
  <c r="K664" i="13"/>
  <c r="J664" i="13"/>
  <c r="I664" i="13"/>
  <c r="H664" i="13"/>
  <c r="G664" i="13"/>
  <c r="F664" i="13"/>
  <c r="E664" i="13"/>
  <c r="D664" i="13"/>
  <c r="C664" i="13"/>
  <c r="A664" i="13"/>
  <c r="K663" i="13"/>
  <c r="J663" i="13"/>
  <c r="I663" i="13"/>
  <c r="H663" i="13"/>
  <c r="G663" i="13"/>
  <c r="F663" i="13"/>
  <c r="E663" i="13"/>
  <c r="D663" i="13"/>
  <c r="C663" i="13"/>
  <c r="A663" i="13"/>
  <c r="K662" i="13"/>
  <c r="J662" i="13"/>
  <c r="I662" i="13"/>
  <c r="H662" i="13"/>
  <c r="G662" i="13"/>
  <c r="F662" i="13"/>
  <c r="E662" i="13"/>
  <c r="D662" i="13"/>
  <c r="C662" i="13"/>
  <c r="A662" i="13"/>
  <c r="K661" i="13"/>
  <c r="J661" i="13"/>
  <c r="I661" i="13"/>
  <c r="H661" i="13"/>
  <c r="G661" i="13"/>
  <c r="F661" i="13"/>
  <c r="E661" i="13"/>
  <c r="D661" i="13"/>
  <c r="C661" i="13"/>
  <c r="A661" i="13"/>
  <c r="K660" i="13"/>
  <c r="J660" i="13"/>
  <c r="I660" i="13"/>
  <c r="H660" i="13"/>
  <c r="G660" i="13"/>
  <c r="F660" i="13"/>
  <c r="E660" i="13"/>
  <c r="D660" i="13"/>
  <c r="C660" i="13"/>
  <c r="A660" i="13"/>
  <c r="K659" i="13"/>
  <c r="J659" i="13"/>
  <c r="I659" i="13"/>
  <c r="H659" i="13"/>
  <c r="G659" i="13"/>
  <c r="F659" i="13"/>
  <c r="E659" i="13"/>
  <c r="D659" i="13"/>
  <c r="C659" i="13"/>
  <c r="A659" i="13"/>
  <c r="K658" i="13"/>
  <c r="J658" i="13"/>
  <c r="I658" i="13"/>
  <c r="H658" i="13"/>
  <c r="G658" i="13"/>
  <c r="F658" i="13"/>
  <c r="E658" i="13"/>
  <c r="D658" i="13"/>
  <c r="C658" i="13"/>
  <c r="A658" i="13"/>
  <c r="K657" i="13"/>
  <c r="J657" i="13"/>
  <c r="I657" i="13"/>
  <c r="H657" i="13"/>
  <c r="G657" i="13"/>
  <c r="F657" i="13"/>
  <c r="E657" i="13"/>
  <c r="D657" i="13"/>
  <c r="C657" i="13"/>
  <c r="A657" i="13"/>
  <c r="K656" i="13"/>
  <c r="J656" i="13"/>
  <c r="I656" i="13"/>
  <c r="H656" i="13"/>
  <c r="G656" i="13"/>
  <c r="F656" i="13"/>
  <c r="E656" i="13"/>
  <c r="D656" i="13"/>
  <c r="C656" i="13"/>
  <c r="A656" i="13"/>
  <c r="K655" i="13"/>
  <c r="J655" i="13"/>
  <c r="I655" i="13"/>
  <c r="H655" i="13"/>
  <c r="G655" i="13"/>
  <c r="F655" i="13"/>
  <c r="E655" i="13"/>
  <c r="D655" i="13"/>
  <c r="C655" i="13"/>
  <c r="A655" i="13"/>
  <c r="K654" i="13"/>
  <c r="J654" i="13"/>
  <c r="I654" i="13"/>
  <c r="H654" i="13"/>
  <c r="G654" i="13"/>
  <c r="F654" i="13"/>
  <c r="E654" i="13"/>
  <c r="D654" i="13"/>
  <c r="C654" i="13"/>
  <c r="A654" i="13"/>
  <c r="K653" i="13"/>
  <c r="J653" i="13"/>
  <c r="I653" i="13"/>
  <c r="H653" i="13"/>
  <c r="G653" i="13"/>
  <c r="F653" i="13"/>
  <c r="E653" i="13"/>
  <c r="D653" i="13"/>
  <c r="C653" i="13"/>
  <c r="A653" i="13"/>
  <c r="K652" i="13"/>
  <c r="J652" i="13"/>
  <c r="I652" i="13"/>
  <c r="H652" i="13"/>
  <c r="G652" i="13"/>
  <c r="F652" i="13"/>
  <c r="E652" i="13"/>
  <c r="D652" i="13"/>
  <c r="C652" i="13"/>
  <c r="A652" i="13"/>
  <c r="K651" i="13"/>
  <c r="J651" i="13"/>
  <c r="I651" i="13"/>
  <c r="H651" i="13"/>
  <c r="G651" i="13"/>
  <c r="F651" i="13"/>
  <c r="E651" i="13"/>
  <c r="D651" i="13"/>
  <c r="C651" i="13"/>
  <c r="A651" i="13"/>
  <c r="K650" i="13"/>
  <c r="J650" i="13"/>
  <c r="I650" i="13"/>
  <c r="H650" i="13"/>
  <c r="G650" i="13"/>
  <c r="F650" i="13"/>
  <c r="E650" i="13"/>
  <c r="D650" i="13"/>
  <c r="C650" i="13"/>
  <c r="A650" i="13"/>
  <c r="K649" i="13"/>
  <c r="J649" i="13"/>
  <c r="I649" i="13"/>
  <c r="H649" i="13"/>
  <c r="G649" i="13"/>
  <c r="F649" i="13"/>
  <c r="E649" i="13"/>
  <c r="D649" i="13"/>
  <c r="C649" i="13"/>
  <c r="A649" i="13"/>
  <c r="K648" i="13"/>
  <c r="J648" i="13"/>
  <c r="I648" i="13"/>
  <c r="H648" i="13"/>
  <c r="G648" i="13"/>
  <c r="F648" i="13"/>
  <c r="E648" i="13"/>
  <c r="D648" i="13"/>
  <c r="C648" i="13"/>
  <c r="A648" i="13"/>
  <c r="K647" i="13"/>
  <c r="J647" i="13"/>
  <c r="I647" i="13"/>
  <c r="H647" i="13"/>
  <c r="G647" i="13"/>
  <c r="F647" i="13"/>
  <c r="E647" i="13"/>
  <c r="D647" i="13"/>
  <c r="C647" i="13"/>
  <c r="A647" i="13"/>
  <c r="K646" i="13"/>
  <c r="J646" i="13"/>
  <c r="I646" i="13"/>
  <c r="H646" i="13"/>
  <c r="G646" i="13"/>
  <c r="F646" i="13"/>
  <c r="E646" i="13"/>
  <c r="D646" i="13"/>
  <c r="C646" i="13"/>
  <c r="A646" i="13"/>
  <c r="K645" i="13"/>
  <c r="J645" i="13"/>
  <c r="I645" i="13"/>
  <c r="H645" i="13"/>
  <c r="G645" i="13"/>
  <c r="F645" i="13"/>
  <c r="E645" i="13"/>
  <c r="D645" i="13"/>
  <c r="C645" i="13"/>
  <c r="A645" i="13"/>
  <c r="K644" i="13"/>
  <c r="J644" i="13"/>
  <c r="I644" i="13"/>
  <c r="H644" i="13"/>
  <c r="G644" i="13"/>
  <c r="F644" i="13"/>
  <c r="E644" i="13"/>
  <c r="D644" i="13"/>
  <c r="C644" i="13"/>
  <c r="A644" i="13"/>
  <c r="K643" i="13"/>
  <c r="J643" i="13"/>
  <c r="I643" i="13"/>
  <c r="H643" i="13"/>
  <c r="G643" i="13"/>
  <c r="F643" i="13"/>
  <c r="E643" i="13"/>
  <c r="D643" i="13"/>
  <c r="C643" i="13"/>
  <c r="A643" i="13"/>
  <c r="K642" i="13"/>
  <c r="J642" i="13"/>
  <c r="I642" i="13"/>
  <c r="H642" i="13"/>
  <c r="G642" i="13"/>
  <c r="F642" i="13"/>
  <c r="E642" i="13"/>
  <c r="D642" i="13"/>
  <c r="C642" i="13"/>
  <c r="A642" i="13"/>
  <c r="K641" i="13"/>
  <c r="J641" i="13"/>
  <c r="I641" i="13"/>
  <c r="H641" i="13"/>
  <c r="G641" i="13"/>
  <c r="F641" i="13"/>
  <c r="E641" i="13"/>
  <c r="D641" i="13"/>
  <c r="C641" i="13"/>
  <c r="A641" i="13"/>
  <c r="K640" i="13"/>
  <c r="J640" i="13"/>
  <c r="I640" i="13"/>
  <c r="H640" i="13"/>
  <c r="G640" i="13"/>
  <c r="F640" i="13"/>
  <c r="E640" i="13"/>
  <c r="D640" i="13"/>
  <c r="C640" i="13"/>
  <c r="A640" i="13"/>
  <c r="K639" i="13"/>
  <c r="J639" i="13"/>
  <c r="I639" i="13"/>
  <c r="H639" i="13"/>
  <c r="G639" i="13"/>
  <c r="F639" i="13"/>
  <c r="E639" i="13"/>
  <c r="D639" i="13"/>
  <c r="C639" i="13"/>
  <c r="A639" i="13"/>
  <c r="K638" i="13"/>
  <c r="J638" i="13"/>
  <c r="I638" i="13"/>
  <c r="H638" i="13"/>
  <c r="G638" i="13"/>
  <c r="F638" i="13"/>
  <c r="E638" i="13"/>
  <c r="D638" i="13"/>
  <c r="C638" i="13"/>
  <c r="A638" i="13"/>
  <c r="K637" i="13"/>
  <c r="J637" i="13"/>
  <c r="I637" i="13"/>
  <c r="H637" i="13"/>
  <c r="G637" i="13"/>
  <c r="F637" i="13"/>
  <c r="E637" i="13"/>
  <c r="D637" i="13"/>
  <c r="C637" i="13"/>
  <c r="A637" i="13"/>
  <c r="K636" i="13"/>
  <c r="J636" i="13"/>
  <c r="I636" i="13"/>
  <c r="H636" i="13"/>
  <c r="G636" i="13"/>
  <c r="F636" i="13"/>
  <c r="E636" i="13"/>
  <c r="D636" i="13"/>
  <c r="C636" i="13"/>
  <c r="A636" i="13"/>
  <c r="K635" i="13"/>
  <c r="J635" i="13"/>
  <c r="I635" i="13"/>
  <c r="H635" i="13"/>
  <c r="G635" i="13"/>
  <c r="F635" i="13"/>
  <c r="E635" i="13"/>
  <c r="D635" i="13"/>
  <c r="C635" i="13"/>
  <c r="A635" i="13"/>
  <c r="K634" i="13"/>
  <c r="J634" i="13"/>
  <c r="I634" i="13"/>
  <c r="H634" i="13"/>
  <c r="G634" i="13"/>
  <c r="F634" i="13"/>
  <c r="E634" i="13"/>
  <c r="D634" i="13"/>
  <c r="C634" i="13"/>
  <c r="A634" i="13"/>
  <c r="K633" i="13"/>
  <c r="J633" i="13"/>
  <c r="I633" i="13"/>
  <c r="H633" i="13"/>
  <c r="G633" i="13"/>
  <c r="F633" i="13"/>
  <c r="E633" i="13"/>
  <c r="D633" i="13"/>
  <c r="C633" i="13"/>
  <c r="A633" i="13"/>
  <c r="K632" i="13"/>
  <c r="J632" i="13"/>
  <c r="I632" i="13"/>
  <c r="H632" i="13"/>
  <c r="G632" i="13"/>
  <c r="F632" i="13"/>
  <c r="E632" i="13"/>
  <c r="D632" i="13"/>
  <c r="C632" i="13"/>
  <c r="A632" i="13"/>
  <c r="K631" i="13"/>
  <c r="J631" i="13"/>
  <c r="I631" i="13"/>
  <c r="H631" i="13"/>
  <c r="G631" i="13"/>
  <c r="F631" i="13"/>
  <c r="E631" i="13"/>
  <c r="D631" i="13"/>
  <c r="C631" i="13"/>
  <c r="A631" i="13"/>
  <c r="K630" i="13"/>
  <c r="J630" i="13"/>
  <c r="I630" i="13"/>
  <c r="H630" i="13"/>
  <c r="G630" i="13"/>
  <c r="F630" i="13"/>
  <c r="E630" i="13"/>
  <c r="D630" i="13"/>
  <c r="C630" i="13"/>
  <c r="A630" i="13"/>
  <c r="K575" i="13"/>
  <c r="J575" i="13"/>
  <c r="I575" i="13"/>
  <c r="H575" i="13"/>
  <c r="G575" i="13"/>
  <c r="F575" i="13"/>
  <c r="E575" i="13"/>
  <c r="D575" i="13"/>
  <c r="C575" i="13"/>
  <c r="A575" i="13"/>
  <c r="K574" i="13"/>
  <c r="J574" i="13"/>
  <c r="I574" i="13"/>
  <c r="H574" i="13"/>
  <c r="G574" i="13"/>
  <c r="F574" i="13"/>
  <c r="E574" i="13"/>
  <c r="D574" i="13"/>
  <c r="C574" i="13"/>
  <c r="A574" i="13"/>
  <c r="K573" i="13"/>
  <c r="J573" i="13"/>
  <c r="I573" i="13"/>
  <c r="H573" i="13"/>
  <c r="G573" i="13"/>
  <c r="F573" i="13"/>
  <c r="E573" i="13"/>
  <c r="D573" i="13"/>
  <c r="C573" i="13"/>
  <c r="A573" i="13"/>
  <c r="K572" i="13"/>
  <c r="J572" i="13"/>
  <c r="I572" i="13"/>
  <c r="H572" i="13"/>
  <c r="G572" i="13"/>
  <c r="F572" i="13"/>
  <c r="E572" i="13"/>
  <c r="D572" i="13"/>
  <c r="C572" i="13"/>
  <c r="A572" i="13"/>
  <c r="K571" i="13"/>
  <c r="J571" i="13"/>
  <c r="I571" i="13"/>
  <c r="H571" i="13"/>
  <c r="G571" i="13"/>
  <c r="F571" i="13"/>
  <c r="E571" i="13"/>
  <c r="D571" i="13"/>
  <c r="C571" i="13"/>
  <c r="A571" i="13"/>
  <c r="K570" i="13"/>
  <c r="J570" i="13"/>
  <c r="I570" i="13"/>
  <c r="H570" i="13"/>
  <c r="G570" i="13"/>
  <c r="F570" i="13"/>
  <c r="E570" i="13"/>
  <c r="D570" i="13"/>
  <c r="C570" i="13"/>
  <c r="A570" i="13"/>
  <c r="K569" i="13"/>
  <c r="J569" i="13"/>
  <c r="I569" i="13"/>
  <c r="H569" i="13"/>
  <c r="G569" i="13"/>
  <c r="F569" i="13"/>
  <c r="E569" i="13"/>
  <c r="D569" i="13"/>
  <c r="C569" i="13"/>
  <c r="A569" i="13"/>
  <c r="K568" i="13"/>
  <c r="J568" i="13"/>
  <c r="I568" i="13"/>
  <c r="H568" i="13"/>
  <c r="G568" i="13"/>
  <c r="F568" i="13"/>
  <c r="E568" i="13"/>
  <c r="D568" i="13"/>
  <c r="C568" i="13"/>
  <c r="A568" i="13"/>
  <c r="K567" i="13"/>
  <c r="J567" i="13"/>
  <c r="I567" i="13"/>
  <c r="H567" i="13"/>
  <c r="G567" i="13"/>
  <c r="F567" i="13"/>
  <c r="E567" i="13"/>
  <c r="D567" i="13"/>
  <c r="C567" i="13"/>
  <c r="A567" i="13"/>
  <c r="K566" i="13"/>
  <c r="J566" i="13"/>
  <c r="I566" i="13"/>
  <c r="H566" i="13"/>
  <c r="G566" i="13"/>
  <c r="F566" i="13"/>
  <c r="E566" i="13"/>
  <c r="D566" i="13"/>
  <c r="C566" i="13"/>
  <c r="A566" i="13"/>
  <c r="K565" i="13"/>
  <c r="J565" i="13"/>
  <c r="I565" i="13"/>
  <c r="H565" i="13"/>
  <c r="G565" i="13"/>
  <c r="F565" i="13"/>
  <c r="E565" i="13"/>
  <c r="D565" i="13"/>
  <c r="C565" i="13"/>
  <c r="A565" i="13"/>
  <c r="K564" i="13"/>
  <c r="J564" i="13"/>
  <c r="I564" i="13"/>
  <c r="H564" i="13"/>
  <c r="G564" i="13"/>
  <c r="F564" i="13"/>
  <c r="E564" i="13"/>
  <c r="D564" i="13"/>
  <c r="C564" i="13"/>
  <c r="A564" i="13"/>
  <c r="K563" i="13"/>
  <c r="J563" i="13"/>
  <c r="I563" i="13"/>
  <c r="H563" i="13"/>
  <c r="G563" i="13"/>
  <c r="F563" i="13"/>
  <c r="E563" i="13"/>
  <c r="D563" i="13"/>
  <c r="C563" i="13"/>
  <c r="A563" i="13"/>
  <c r="K562" i="13"/>
  <c r="J562" i="13"/>
  <c r="I562" i="13"/>
  <c r="H562" i="13"/>
  <c r="G562" i="13"/>
  <c r="F562" i="13"/>
  <c r="E562" i="13"/>
  <c r="D562" i="13"/>
  <c r="C562" i="13"/>
  <c r="A562" i="13"/>
  <c r="K561" i="13"/>
  <c r="J561" i="13"/>
  <c r="I561" i="13"/>
  <c r="H561" i="13"/>
  <c r="G561" i="13"/>
  <c r="F561" i="13"/>
  <c r="E561" i="13"/>
  <c r="D561" i="13"/>
  <c r="C561" i="13"/>
  <c r="A561" i="13"/>
  <c r="K560" i="13"/>
  <c r="J560" i="13"/>
  <c r="I560" i="13"/>
  <c r="H560" i="13"/>
  <c r="G560" i="13"/>
  <c r="F560" i="13"/>
  <c r="E560" i="13"/>
  <c r="D560" i="13"/>
  <c r="C560" i="13"/>
  <c r="A560" i="13"/>
  <c r="K559" i="13"/>
  <c r="J559" i="13"/>
  <c r="I559" i="13"/>
  <c r="H559" i="13"/>
  <c r="G559" i="13"/>
  <c r="F559" i="13"/>
  <c r="E559" i="13"/>
  <c r="D559" i="13"/>
  <c r="C559" i="13"/>
  <c r="A559" i="13"/>
  <c r="K558" i="13"/>
  <c r="J558" i="13"/>
  <c r="I558" i="13"/>
  <c r="H558" i="13"/>
  <c r="G558" i="13"/>
  <c r="F558" i="13"/>
  <c r="E558" i="13"/>
  <c r="D558" i="13"/>
  <c r="C558" i="13"/>
  <c r="A558" i="13"/>
  <c r="K557" i="13"/>
  <c r="J557" i="13"/>
  <c r="I557" i="13"/>
  <c r="H557" i="13"/>
  <c r="G557" i="13"/>
  <c r="F557" i="13"/>
  <c r="E557" i="13"/>
  <c r="D557" i="13"/>
  <c r="C557" i="13"/>
  <c r="A557" i="13"/>
  <c r="K556" i="13"/>
  <c r="J556" i="13"/>
  <c r="I556" i="13"/>
  <c r="H556" i="13"/>
  <c r="G556" i="13"/>
  <c r="F556" i="13"/>
  <c r="E556" i="13"/>
  <c r="D556" i="13"/>
  <c r="C556" i="13"/>
  <c r="A556" i="13"/>
  <c r="K555" i="13"/>
  <c r="J555" i="13"/>
  <c r="I555" i="13"/>
  <c r="H555" i="13"/>
  <c r="G555" i="13"/>
  <c r="F555" i="13"/>
  <c r="E555" i="13"/>
  <c r="D555" i="13"/>
  <c r="C555" i="13"/>
  <c r="A555" i="13"/>
  <c r="K554" i="13"/>
  <c r="J554" i="13"/>
  <c r="I554" i="13"/>
  <c r="H554" i="13"/>
  <c r="G554" i="13"/>
  <c r="F554" i="13"/>
  <c r="E554" i="13"/>
  <c r="D554" i="13"/>
  <c r="C554" i="13"/>
  <c r="A554" i="13"/>
  <c r="K553" i="13"/>
  <c r="J553" i="13"/>
  <c r="I553" i="13"/>
  <c r="H553" i="13"/>
  <c r="G553" i="13"/>
  <c r="F553" i="13"/>
  <c r="E553" i="13"/>
  <c r="D553" i="13"/>
  <c r="C553" i="13"/>
  <c r="A553" i="13"/>
  <c r="K552" i="13"/>
  <c r="J552" i="13"/>
  <c r="I552" i="13"/>
  <c r="H552" i="13"/>
  <c r="G552" i="13"/>
  <c r="F552" i="13"/>
  <c r="E552" i="13"/>
  <c r="D552" i="13"/>
  <c r="C552" i="13"/>
  <c r="A552" i="13"/>
  <c r="K551" i="13"/>
  <c r="J551" i="13"/>
  <c r="I551" i="13"/>
  <c r="H551" i="13"/>
  <c r="G551" i="13"/>
  <c r="F551" i="13"/>
  <c r="E551" i="13"/>
  <c r="D551" i="13"/>
  <c r="C551" i="13"/>
  <c r="A551" i="13"/>
  <c r="K550" i="13"/>
  <c r="J550" i="13"/>
  <c r="I550" i="13"/>
  <c r="H550" i="13"/>
  <c r="G550" i="13"/>
  <c r="F550" i="13"/>
  <c r="E550" i="13"/>
  <c r="D550" i="13"/>
  <c r="C550" i="13"/>
  <c r="A550" i="13"/>
  <c r="K549" i="13"/>
  <c r="J549" i="13"/>
  <c r="I549" i="13"/>
  <c r="H549" i="13"/>
  <c r="G549" i="13"/>
  <c r="F549" i="13"/>
  <c r="E549" i="13"/>
  <c r="D549" i="13"/>
  <c r="C549" i="13"/>
  <c r="A549" i="13"/>
  <c r="K548" i="13"/>
  <c r="J548" i="13"/>
  <c r="I548" i="13"/>
  <c r="H548" i="13"/>
  <c r="G548" i="13"/>
  <c r="F548" i="13"/>
  <c r="E548" i="13"/>
  <c r="D548" i="13"/>
  <c r="C548" i="13"/>
  <c r="A548" i="13"/>
  <c r="K547" i="13"/>
  <c r="J547" i="13"/>
  <c r="I547" i="13"/>
  <c r="H547" i="13"/>
  <c r="G547" i="13"/>
  <c r="F547" i="13"/>
  <c r="E547" i="13"/>
  <c r="D547" i="13"/>
  <c r="C547" i="13"/>
  <c r="A547" i="13"/>
  <c r="K546" i="13"/>
  <c r="J546" i="13"/>
  <c r="I546" i="13"/>
  <c r="H546" i="13"/>
  <c r="G546" i="13"/>
  <c r="F546" i="13"/>
  <c r="E546" i="13"/>
  <c r="D546" i="13"/>
  <c r="C546" i="13"/>
  <c r="A546" i="13"/>
  <c r="K545" i="13"/>
  <c r="J545" i="13"/>
  <c r="I545" i="13"/>
  <c r="H545" i="13"/>
  <c r="G545" i="13"/>
  <c r="F545" i="13"/>
  <c r="E545" i="13"/>
  <c r="D545" i="13"/>
  <c r="C545" i="13"/>
  <c r="A545" i="13"/>
  <c r="K544" i="13"/>
  <c r="J544" i="13"/>
  <c r="I544" i="13"/>
  <c r="H544" i="13"/>
  <c r="G544" i="13"/>
  <c r="F544" i="13"/>
  <c r="E544" i="13"/>
  <c r="D544" i="13"/>
  <c r="C544" i="13"/>
  <c r="A544" i="13"/>
  <c r="K543" i="13"/>
  <c r="J543" i="13"/>
  <c r="I543" i="13"/>
  <c r="H543" i="13"/>
  <c r="G543" i="13"/>
  <c r="F543" i="13"/>
  <c r="E543" i="13"/>
  <c r="D543" i="13"/>
  <c r="C543" i="13"/>
  <c r="A543" i="13"/>
  <c r="K542" i="13"/>
  <c r="J542" i="13"/>
  <c r="I542" i="13"/>
  <c r="H542" i="13"/>
  <c r="G542" i="13"/>
  <c r="F542" i="13"/>
  <c r="E542" i="13"/>
  <c r="D542" i="13"/>
  <c r="C542" i="13"/>
  <c r="A542" i="13"/>
  <c r="K541" i="13"/>
  <c r="J541" i="13"/>
  <c r="I541" i="13"/>
  <c r="H541" i="13"/>
  <c r="G541" i="13"/>
  <c r="F541" i="13"/>
  <c r="E541" i="13"/>
  <c r="D541" i="13"/>
  <c r="C541" i="13"/>
  <c r="A541" i="13"/>
  <c r="K540" i="13"/>
  <c r="J540" i="13"/>
  <c r="I540" i="13"/>
  <c r="H540" i="13"/>
  <c r="G540" i="13"/>
  <c r="F540" i="13"/>
  <c r="E540" i="13"/>
  <c r="D540" i="13"/>
  <c r="C540" i="13"/>
  <c r="A540" i="13"/>
  <c r="K539" i="13"/>
  <c r="J539" i="13"/>
  <c r="I539" i="13"/>
  <c r="H539" i="13"/>
  <c r="G539" i="13"/>
  <c r="F539" i="13"/>
  <c r="E539" i="13"/>
  <c r="D539" i="13"/>
  <c r="C539" i="13"/>
  <c r="A539" i="13"/>
  <c r="K538" i="13"/>
  <c r="J538" i="13"/>
  <c r="I538" i="13"/>
  <c r="H538" i="13"/>
  <c r="G538" i="13"/>
  <c r="F538" i="13"/>
  <c r="E538" i="13"/>
  <c r="D538" i="13"/>
  <c r="C538" i="13"/>
  <c r="A538" i="13"/>
  <c r="K537" i="13"/>
  <c r="J537" i="13"/>
  <c r="I537" i="13"/>
  <c r="H537" i="13"/>
  <c r="G537" i="13"/>
  <c r="F537" i="13"/>
  <c r="E537" i="13"/>
  <c r="D537" i="13"/>
  <c r="C537" i="13"/>
  <c r="A537" i="13"/>
  <c r="K536" i="13"/>
  <c r="J536" i="13"/>
  <c r="I536" i="13"/>
  <c r="H536" i="13"/>
  <c r="G536" i="13"/>
  <c r="F536" i="13"/>
  <c r="E536" i="13"/>
  <c r="D536" i="13"/>
  <c r="C536" i="13"/>
  <c r="A536" i="13"/>
  <c r="K535" i="13"/>
  <c r="J535" i="13"/>
  <c r="I535" i="13"/>
  <c r="H535" i="13"/>
  <c r="G535" i="13"/>
  <c r="F535" i="13"/>
  <c r="E535" i="13"/>
  <c r="D535" i="13"/>
  <c r="C535" i="13"/>
  <c r="A535" i="13"/>
  <c r="K534" i="13"/>
  <c r="J534" i="13"/>
  <c r="I534" i="13"/>
  <c r="H534" i="13"/>
  <c r="G534" i="13"/>
  <c r="F534" i="13"/>
  <c r="E534" i="13"/>
  <c r="D534" i="13"/>
  <c r="C534" i="13"/>
  <c r="A534" i="13"/>
  <c r="K533" i="13"/>
  <c r="J533" i="13"/>
  <c r="I533" i="13"/>
  <c r="H533" i="13"/>
  <c r="G533" i="13"/>
  <c r="F533" i="13"/>
  <c r="E533" i="13"/>
  <c r="D533" i="13"/>
  <c r="C533" i="13"/>
  <c r="A533" i="13"/>
  <c r="K532" i="13"/>
  <c r="J532" i="13"/>
  <c r="I532" i="13"/>
  <c r="H532" i="13"/>
  <c r="G532" i="13"/>
  <c r="F532" i="13"/>
  <c r="E532" i="13"/>
  <c r="D532" i="13"/>
  <c r="C532" i="13"/>
  <c r="A532" i="13"/>
  <c r="K531" i="13"/>
  <c r="J531" i="13"/>
  <c r="I531" i="13"/>
  <c r="H531" i="13"/>
  <c r="G531" i="13"/>
  <c r="F531" i="13"/>
  <c r="E531" i="13"/>
  <c r="D531" i="13"/>
  <c r="C531" i="13"/>
  <c r="A531" i="13"/>
  <c r="K530" i="13"/>
  <c r="J530" i="13"/>
  <c r="I530" i="13"/>
  <c r="H530" i="13"/>
  <c r="G530" i="13"/>
  <c r="F530" i="13"/>
  <c r="E530" i="13"/>
  <c r="D530" i="13"/>
  <c r="C530" i="13"/>
  <c r="A530" i="13"/>
  <c r="K529" i="13"/>
  <c r="J529" i="13"/>
  <c r="I529" i="13"/>
  <c r="H529" i="13"/>
  <c r="G529" i="13"/>
  <c r="F529" i="13"/>
  <c r="E529" i="13"/>
  <c r="D529" i="13"/>
  <c r="C529" i="13"/>
  <c r="A529" i="13"/>
  <c r="K528" i="13"/>
  <c r="J528" i="13"/>
  <c r="I528" i="13"/>
  <c r="H528" i="13"/>
  <c r="G528" i="13"/>
  <c r="F528" i="13"/>
  <c r="E528" i="13"/>
  <c r="D528" i="13"/>
  <c r="C528" i="13"/>
  <c r="A528" i="13"/>
  <c r="K527" i="13"/>
  <c r="J527" i="13"/>
  <c r="I527" i="13"/>
  <c r="H527" i="13"/>
  <c r="G527" i="13"/>
  <c r="F527" i="13"/>
  <c r="E527" i="13"/>
  <c r="D527" i="13"/>
  <c r="C527" i="13"/>
  <c r="A527" i="13"/>
  <c r="K526" i="13"/>
  <c r="J526" i="13"/>
  <c r="I526" i="13"/>
  <c r="H526" i="13"/>
  <c r="G526" i="13"/>
  <c r="F526" i="13"/>
  <c r="E526" i="13"/>
  <c r="D526" i="13"/>
  <c r="C526" i="13"/>
  <c r="A526" i="13"/>
  <c r="K523" i="13"/>
  <c r="J523" i="13"/>
  <c r="I523" i="13"/>
  <c r="H523" i="13"/>
  <c r="G523" i="13"/>
  <c r="F523" i="13"/>
  <c r="E523" i="13"/>
  <c r="D523" i="13"/>
  <c r="C523" i="13"/>
  <c r="A523" i="13"/>
  <c r="K522" i="13"/>
  <c r="J522" i="13"/>
  <c r="I522" i="13"/>
  <c r="H522" i="13"/>
  <c r="G522" i="13"/>
  <c r="F522" i="13"/>
  <c r="E522" i="13"/>
  <c r="D522" i="13"/>
  <c r="C522" i="13"/>
  <c r="A522" i="13"/>
  <c r="K521" i="13"/>
  <c r="J521" i="13"/>
  <c r="I521" i="13"/>
  <c r="H521" i="13"/>
  <c r="G521" i="13"/>
  <c r="F521" i="13"/>
  <c r="E521" i="13"/>
  <c r="D521" i="13"/>
  <c r="C521" i="13"/>
  <c r="A521" i="13"/>
  <c r="K520" i="13"/>
  <c r="J520" i="13"/>
  <c r="I520" i="13"/>
  <c r="H520" i="13"/>
  <c r="G520" i="13"/>
  <c r="F520" i="13"/>
  <c r="E520" i="13"/>
  <c r="D520" i="13"/>
  <c r="C520" i="13"/>
  <c r="A520" i="13"/>
  <c r="K519" i="13"/>
  <c r="J519" i="13"/>
  <c r="I519" i="13"/>
  <c r="H519" i="13"/>
  <c r="G519" i="13"/>
  <c r="F519" i="13"/>
  <c r="E519" i="13"/>
  <c r="D519" i="13"/>
  <c r="C519" i="13"/>
  <c r="A519" i="13"/>
  <c r="K518" i="13"/>
  <c r="J518" i="13"/>
  <c r="I518" i="13"/>
  <c r="H518" i="13"/>
  <c r="G518" i="13"/>
  <c r="F518" i="13"/>
  <c r="E518" i="13"/>
  <c r="D518" i="13"/>
  <c r="C518" i="13"/>
  <c r="A518" i="13"/>
  <c r="K517" i="13"/>
  <c r="J517" i="13"/>
  <c r="I517" i="13"/>
  <c r="H517" i="13"/>
  <c r="G517" i="13"/>
  <c r="F517" i="13"/>
  <c r="E517" i="13"/>
  <c r="D517" i="13"/>
  <c r="C517" i="13"/>
  <c r="A517" i="13"/>
  <c r="K516" i="13"/>
  <c r="J516" i="13"/>
  <c r="I516" i="13"/>
  <c r="H516" i="13"/>
  <c r="G516" i="13"/>
  <c r="F516" i="13"/>
  <c r="E516" i="13"/>
  <c r="D516" i="13"/>
  <c r="C516" i="13"/>
  <c r="A516" i="13"/>
  <c r="K515" i="13"/>
  <c r="J515" i="13"/>
  <c r="I515" i="13"/>
  <c r="H515" i="13"/>
  <c r="G515" i="13"/>
  <c r="F515" i="13"/>
  <c r="E515" i="13"/>
  <c r="D515" i="13"/>
  <c r="C515" i="13"/>
  <c r="A515" i="13"/>
  <c r="K514" i="13"/>
  <c r="J514" i="13"/>
  <c r="I514" i="13"/>
  <c r="H514" i="13"/>
  <c r="G514" i="13"/>
  <c r="F514" i="13"/>
  <c r="E514" i="13"/>
  <c r="D514" i="13"/>
  <c r="C514" i="13"/>
  <c r="A514" i="13"/>
  <c r="K513" i="13"/>
  <c r="J513" i="13"/>
  <c r="I513" i="13"/>
  <c r="H513" i="13"/>
  <c r="G513" i="13"/>
  <c r="F513" i="13"/>
  <c r="E513" i="13"/>
  <c r="D513" i="13"/>
  <c r="C513" i="13"/>
  <c r="A513" i="13"/>
  <c r="K512" i="13"/>
  <c r="J512" i="13"/>
  <c r="I512" i="13"/>
  <c r="H512" i="13"/>
  <c r="G512" i="13"/>
  <c r="F512" i="13"/>
  <c r="E512" i="13"/>
  <c r="D512" i="13"/>
  <c r="C512" i="13"/>
  <c r="A512" i="13"/>
  <c r="K511" i="13"/>
  <c r="J511" i="13"/>
  <c r="I511" i="13"/>
  <c r="H511" i="13"/>
  <c r="G511" i="13"/>
  <c r="F511" i="13"/>
  <c r="E511" i="13"/>
  <c r="D511" i="13"/>
  <c r="C511" i="13"/>
  <c r="A511" i="13"/>
  <c r="K510" i="13"/>
  <c r="J510" i="13"/>
  <c r="I510" i="13"/>
  <c r="H510" i="13"/>
  <c r="G510" i="13"/>
  <c r="F510" i="13"/>
  <c r="E510" i="13"/>
  <c r="D510" i="13"/>
  <c r="C510" i="13"/>
  <c r="A510" i="13"/>
  <c r="K509" i="13"/>
  <c r="J509" i="13"/>
  <c r="I509" i="13"/>
  <c r="H509" i="13"/>
  <c r="G509" i="13"/>
  <c r="F509" i="13"/>
  <c r="E509" i="13"/>
  <c r="D509" i="13"/>
  <c r="C509" i="13"/>
  <c r="A509" i="13"/>
  <c r="K508" i="13"/>
  <c r="J508" i="13"/>
  <c r="I508" i="13"/>
  <c r="H508" i="13"/>
  <c r="G508" i="13"/>
  <c r="F508" i="13"/>
  <c r="E508" i="13"/>
  <c r="D508" i="13"/>
  <c r="C508" i="13"/>
  <c r="A508" i="13"/>
  <c r="K507" i="13"/>
  <c r="J507" i="13"/>
  <c r="I507" i="13"/>
  <c r="H507" i="13"/>
  <c r="G507" i="13"/>
  <c r="F507" i="13"/>
  <c r="E507" i="13"/>
  <c r="D507" i="13"/>
  <c r="C507" i="13"/>
  <c r="A507" i="13"/>
  <c r="K506" i="13"/>
  <c r="J506" i="13"/>
  <c r="I506" i="13"/>
  <c r="H506" i="13"/>
  <c r="G506" i="13"/>
  <c r="F506" i="13"/>
  <c r="E506" i="13"/>
  <c r="D506" i="13"/>
  <c r="C506" i="13"/>
  <c r="A506" i="13"/>
  <c r="K505" i="13"/>
  <c r="J505" i="13"/>
  <c r="I505" i="13"/>
  <c r="H505" i="13"/>
  <c r="G505" i="13"/>
  <c r="F505" i="13"/>
  <c r="E505" i="13"/>
  <c r="D505" i="13"/>
  <c r="C505" i="13"/>
  <c r="A505" i="13"/>
  <c r="K504" i="13"/>
  <c r="J504" i="13"/>
  <c r="I504" i="13"/>
  <c r="H504" i="13"/>
  <c r="G504" i="13"/>
  <c r="F504" i="13"/>
  <c r="E504" i="13"/>
  <c r="D504" i="13"/>
  <c r="C504" i="13"/>
  <c r="A504" i="13"/>
  <c r="K503" i="13"/>
  <c r="J503" i="13"/>
  <c r="I503" i="13"/>
  <c r="H503" i="13"/>
  <c r="G503" i="13"/>
  <c r="F503" i="13"/>
  <c r="E503" i="13"/>
  <c r="D503" i="13"/>
  <c r="C503" i="13"/>
  <c r="A503" i="13"/>
  <c r="K502" i="13"/>
  <c r="J502" i="13"/>
  <c r="I502" i="13"/>
  <c r="H502" i="13"/>
  <c r="G502" i="13"/>
  <c r="F502" i="13"/>
  <c r="E502" i="13"/>
  <c r="D502" i="13"/>
  <c r="C502" i="13"/>
  <c r="A502" i="13"/>
  <c r="K501" i="13"/>
  <c r="J501" i="13"/>
  <c r="I501" i="13"/>
  <c r="H501" i="13"/>
  <c r="G501" i="13"/>
  <c r="F501" i="13"/>
  <c r="E501" i="13"/>
  <c r="D501" i="13"/>
  <c r="C501" i="13"/>
  <c r="A501" i="13"/>
  <c r="K500" i="13"/>
  <c r="J500" i="13"/>
  <c r="I500" i="13"/>
  <c r="H500" i="13"/>
  <c r="G500" i="13"/>
  <c r="F500" i="13"/>
  <c r="E500" i="13"/>
  <c r="D500" i="13"/>
  <c r="C500" i="13"/>
  <c r="A500" i="13"/>
  <c r="K499" i="13"/>
  <c r="J499" i="13"/>
  <c r="I499" i="13"/>
  <c r="H499" i="13"/>
  <c r="G499" i="13"/>
  <c r="F499" i="13"/>
  <c r="E499" i="13"/>
  <c r="D499" i="13"/>
  <c r="C499" i="13"/>
  <c r="A499" i="13"/>
  <c r="K498" i="13"/>
  <c r="J498" i="13"/>
  <c r="I498" i="13"/>
  <c r="H498" i="13"/>
  <c r="G498" i="13"/>
  <c r="F498" i="13"/>
  <c r="E498" i="13"/>
  <c r="D498" i="13"/>
  <c r="C498" i="13"/>
  <c r="A498" i="13"/>
  <c r="K497" i="13"/>
  <c r="J497" i="13"/>
  <c r="I497" i="13"/>
  <c r="H497" i="13"/>
  <c r="G497" i="13"/>
  <c r="F497" i="13"/>
  <c r="E497" i="13"/>
  <c r="D497" i="13"/>
  <c r="C497" i="13"/>
  <c r="A497" i="13"/>
  <c r="K496" i="13"/>
  <c r="J496" i="13"/>
  <c r="I496" i="13"/>
  <c r="H496" i="13"/>
  <c r="G496" i="13"/>
  <c r="F496" i="13"/>
  <c r="E496" i="13"/>
  <c r="D496" i="13"/>
  <c r="C496" i="13"/>
  <c r="A496" i="13"/>
  <c r="K495" i="13"/>
  <c r="J495" i="13"/>
  <c r="I495" i="13"/>
  <c r="H495" i="13"/>
  <c r="G495" i="13"/>
  <c r="F495" i="13"/>
  <c r="E495" i="13"/>
  <c r="D495" i="13"/>
  <c r="C495" i="13"/>
  <c r="A495" i="13"/>
  <c r="K494" i="13"/>
  <c r="J494" i="13"/>
  <c r="I494" i="13"/>
  <c r="H494" i="13"/>
  <c r="G494" i="13"/>
  <c r="F494" i="13"/>
  <c r="E494" i="13"/>
  <c r="D494" i="13"/>
  <c r="C494" i="13"/>
  <c r="A494" i="13"/>
  <c r="K493" i="13"/>
  <c r="J493" i="13"/>
  <c r="I493" i="13"/>
  <c r="H493" i="13"/>
  <c r="G493" i="13"/>
  <c r="F493" i="13"/>
  <c r="E493" i="13"/>
  <c r="D493" i="13"/>
  <c r="C493" i="13"/>
  <c r="A493" i="13"/>
  <c r="K492" i="13"/>
  <c r="J492" i="13"/>
  <c r="I492" i="13"/>
  <c r="H492" i="13"/>
  <c r="G492" i="13"/>
  <c r="F492" i="13"/>
  <c r="E492" i="13"/>
  <c r="D492" i="13"/>
  <c r="C492" i="13"/>
  <c r="A492" i="13"/>
  <c r="K491" i="13"/>
  <c r="J491" i="13"/>
  <c r="I491" i="13"/>
  <c r="H491" i="13"/>
  <c r="G491" i="13"/>
  <c r="F491" i="13"/>
  <c r="E491" i="13"/>
  <c r="D491" i="13"/>
  <c r="C491" i="13"/>
  <c r="A491" i="13"/>
  <c r="K490" i="13"/>
  <c r="J490" i="13"/>
  <c r="I490" i="13"/>
  <c r="H490" i="13"/>
  <c r="G490" i="13"/>
  <c r="F490" i="13"/>
  <c r="E490" i="13"/>
  <c r="D490" i="13"/>
  <c r="C490" i="13"/>
  <c r="A490" i="13"/>
  <c r="K489" i="13"/>
  <c r="J489" i="13"/>
  <c r="I489" i="13"/>
  <c r="H489" i="13"/>
  <c r="G489" i="13"/>
  <c r="F489" i="13"/>
  <c r="E489" i="13"/>
  <c r="D489" i="13"/>
  <c r="C489" i="13"/>
  <c r="A489" i="13"/>
  <c r="K488" i="13"/>
  <c r="J488" i="13"/>
  <c r="I488" i="13"/>
  <c r="H488" i="13"/>
  <c r="G488" i="13"/>
  <c r="F488" i="13"/>
  <c r="E488" i="13"/>
  <c r="D488" i="13"/>
  <c r="C488" i="13"/>
  <c r="A488" i="13"/>
  <c r="K487" i="13"/>
  <c r="J487" i="13"/>
  <c r="I487" i="13"/>
  <c r="H487" i="13"/>
  <c r="G487" i="13"/>
  <c r="F487" i="13"/>
  <c r="E487" i="13"/>
  <c r="D487" i="13"/>
  <c r="C487" i="13"/>
  <c r="A487" i="13"/>
  <c r="K486" i="13"/>
  <c r="J486" i="13"/>
  <c r="I486" i="13"/>
  <c r="H486" i="13"/>
  <c r="G486" i="13"/>
  <c r="F486" i="13"/>
  <c r="E486" i="13"/>
  <c r="D486" i="13"/>
  <c r="C486" i="13"/>
  <c r="A486" i="13"/>
  <c r="K485" i="13"/>
  <c r="J485" i="13"/>
  <c r="I485" i="13"/>
  <c r="H485" i="13"/>
  <c r="G485" i="13"/>
  <c r="F485" i="13"/>
  <c r="E485" i="13"/>
  <c r="D485" i="13"/>
  <c r="C485" i="13"/>
  <c r="A485" i="13"/>
  <c r="K484" i="13"/>
  <c r="J484" i="13"/>
  <c r="I484" i="13"/>
  <c r="H484" i="13"/>
  <c r="G484" i="13"/>
  <c r="F484" i="13"/>
  <c r="E484" i="13"/>
  <c r="D484" i="13"/>
  <c r="C484" i="13"/>
  <c r="A484" i="13"/>
  <c r="K483" i="13"/>
  <c r="J483" i="13"/>
  <c r="I483" i="13"/>
  <c r="H483" i="13"/>
  <c r="G483" i="13"/>
  <c r="F483" i="13"/>
  <c r="E483" i="13"/>
  <c r="D483" i="13"/>
  <c r="C483" i="13"/>
  <c r="A483" i="13"/>
  <c r="K482" i="13"/>
  <c r="J482" i="13"/>
  <c r="I482" i="13"/>
  <c r="H482" i="13"/>
  <c r="G482" i="13"/>
  <c r="F482" i="13"/>
  <c r="E482" i="13"/>
  <c r="D482" i="13"/>
  <c r="C482" i="13"/>
  <c r="A482" i="13"/>
  <c r="K481" i="13"/>
  <c r="J481" i="13"/>
  <c r="I481" i="13"/>
  <c r="H481" i="13"/>
  <c r="G481" i="13"/>
  <c r="F481" i="13"/>
  <c r="E481" i="13"/>
  <c r="D481" i="13"/>
  <c r="C481" i="13"/>
  <c r="A481" i="13"/>
  <c r="K480" i="13"/>
  <c r="J480" i="13"/>
  <c r="I480" i="13"/>
  <c r="H480" i="13"/>
  <c r="G480" i="13"/>
  <c r="F480" i="13"/>
  <c r="E480" i="13"/>
  <c r="D480" i="13"/>
  <c r="C480" i="13"/>
  <c r="A480" i="13"/>
  <c r="K479" i="13"/>
  <c r="J479" i="13"/>
  <c r="I479" i="13"/>
  <c r="H479" i="13"/>
  <c r="G479" i="13"/>
  <c r="F479" i="13"/>
  <c r="E479" i="13"/>
  <c r="D479" i="13"/>
  <c r="C479" i="13"/>
  <c r="A479" i="13"/>
  <c r="K478" i="13"/>
  <c r="J478" i="13"/>
  <c r="I478" i="13"/>
  <c r="H478" i="13"/>
  <c r="G478" i="13"/>
  <c r="F478" i="13"/>
  <c r="E478" i="13"/>
  <c r="D478" i="13"/>
  <c r="C478" i="13"/>
  <c r="A478" i="13"/>
  <c r="K477" i="13"/>
  <c r="J477" i="13"/>
  <c r="I477" i="13"/>
  <c r="H477" i="13"/>
  <c r="G477" i="13"/>
  <c r="F477" i="13"/>
  <c r="E477" i="13"/>
  <c r="D477" i="13"/>
  <c r="C477" i="13"/>
  <c r="A477" i="13"/>
  <c r="K476" i="13"/>
  <c r="J476" i="13"/>
  <c r="I476" i="13"/>
  <c r="H476" i="13"/>
  <c r="G476" i="13"/>
  <c r="F476" i="13"/>
  <c r="E476" i="13"/>
  <c r="D476" i="13"/>
  <c r="C476" i="13"/>
  <c r="A476" i="13"/>
  <c r="K475" i="13"/>
  <c r="J475" i="13"/>
  <c r="I475" i="13"/>
  <c r="H475" i="13"/>
  <c r="G475" i="13"/>
  <c r="F475" i="13"/>
  <c r="E475" i="13"/>
  <c r="D475" i="13"/>
  <c r="C475" i="13"/>
  <c r="A475" i="13"/>
  <c r="K474" i="13"/>
  <c r="J474" i="13"/>
  <c r="I474" i="13"/>
  <c r="H474" i="13"/>
  <c r="G474" i="13"/>
  <c r="F474" i="13"/>
  <c r="E474" i="13"/>
  <c r="D474" i="13"/>
  <c r="C474" i="13"/>
  <c r="A474" i="13"/>
  <c r="K471" i="13"/>
  <c r="J471" i="13"/>
  <c r="I471" i="13"/>
  <c r="H471" i="13"/>
  <c r="G471" i="13"/>
  <c r="F471" i="13"/>
  <c r="E471" i="13"/>
  <c r="D471" i="13"/>
  <c r="C471" i="13"/>
  <c r="A471" i="13"/>
  <c r="K470" i="13"/>
  <c r="J470" i="13"/>
  <c r="I470" i="13"/>
  <c r="H470" i="13"/>
  <c r="G470" i="13"/>
  <c r="F470" i="13"/>
  <c r="E470" i="13"/>
  <c r="D470" i="13"/>
  <c r="C470" i="13"/>
  <c r="A470" i="13"/>
  <c r="K469" i="13"/>
  <c r="J469" i="13"/>
  <c r="I469" i="13"/>
  <c r="H469" i="13"/>
  <c r="G469" i="13"/>
  <c r="F469" i="13"/>
  <c r="E469" i="13"/>
  <c r="D469" i="13"/>
  <c r="C469" i="13"/>
  <c r="A469" i="13"/>
  <c r="K468" i="13"/>
  <c r="J468" i="13"/>
  <c r="I468" i="13"/>
  <c r="H468" i="13"/>
  <c r="G468" i="13"/>
  <c r="F468" i="13"/>
  <c r="E468" i="13"/>
  <c r="D468" i="13"/>
  <c r="C468" i="13"/>
  <c r="A468" i="13"/>
  <c r="K467" i="13"/>
  <c r="J467" i="13"/>
  <c r="I467" i="13"/>
  <c r="H467" i="13"/>
  <c r="G467" i="13"/>
  <c r="F467" i="13"/>
  <c r="E467" i="13"/>
  <c r="D467" i="13"/>
  <c r="C467" i="13"/>
  <c r="A467" i="13"/>
  <c r="K466" i="13"/>
  <c r="J466" i="13"/>
  <c r="I466" i="13"/>
  <c r="H466" i="13"/>
  <c r="G466" i="13"/>
  <c r="F466" i="13"/>
  <c r="E466" i="13"/>
  <c r="D466" i="13"/>
  <c r="C466" i="13"/>
  <c r="A466" i="13"/>
  <c r="K465" i="13"/>
  <c r="J465" i="13"/>
  <c r="I465" i="13"/>
  <c r="H465" i="13"/>
  <c r="G465" i="13"/>
  <c r="F465" i="13"/>
  <c r="E465" i="13"/>
  <c r="D465" i="13"/>
  <c r="C465" i="13"/>
  <c r="A465" i="13"/>
  <c r="K464" i="13"/>
  <c r="J464" i="13"/>
  <c r="I464" i="13"/>
  <c r="H464" i="13"/>
  <c r="G464" i="13"/>
  <c r="F464" i="13"/>
  <c r="E464" i="13"/>
  <c r="D464" i="13"/>
  <c r="C464" i="13"/>
  <c r="A464" i="13"/>
  <c r="K463" i="13"/>
  <c r="J463" i="13"/>
  <c r="I463" i="13"/>
  <c r="H463" i="13"/>
  <c r="G463" i="13"/>
  <c r="F463" i="13"/>
  <c r="E463" i="13"/>
  <c r="D463" i="13"/>
  <c r="C463" i="13"/>
  <c r="A463" i="13"/>
  <c r="K462" i="13"/>
  <c r="J462" i="13"/>
  <c r="I462" i="13"/>
  <c r="H462" i="13"/>
  <c r="G462" i="13"/>
  <c r="F462" i="13"/>
  <c r="E462" i="13"/>
  <c r="D462" i="13"/>
  <c r="C462" i="13"/>
  <c r="A462" i="13"/>
  <c r="K461" i="13"/>
  <c r="J461" i="13"/>
  <c r="I461" i="13"/>
  <c r="H461" i="13"/>
  <c r="G461" i="13"/>
  <c r="F461" i="13"/>
  <c r="E461" i="13"/>
  <c r="D461" i="13"/>
  <c r="C461" i="13"/>
  <c r="A461" i="13"/>
  <c r="K460" i="13"/>
  <c r="J460" i="13"/>
  <c r="I460" i="13"/>
  <c r="H460" i="13"/>
  <c r="G460" i="13"/>
  <c r="F460" i="13"/>
  <c r="E460" i="13"/>
  <c r="D460" i="13"/>
  <c r="C460" i="13"/>
  <c r="A460" i="13"/>
  <c r="K459" i="13"/>
  <c r="J459" i="13"/>
  <c r="I459" i="13"/>
  <c r="H459" i="13"/>
  <c r="G459" i="13"/>
  <c r="F459" i="13"/>
  <c r="E459" i="13"/>
  <c r="D459" i="13"/>
  <c r="C459" i="13"/>
  <c r="A459" i="13"/>
  <c r="K458" i="13"/>
  <c r="J458" i="13"/>
  <c r="I458" i="13"/>
  <c r="H458" i="13"/>
  <c r="G458" i="13"/>
  <c r="F458" i="13"/>
  <c r="E458" i="13"/>
  <c r="D458" i="13"/>
  <c r="C458" i="13"/>
  <c r="A458" i="13"/>
  <c r="K457" i="13"/>
  <c r="J457" i="13"/>
  <c r="I457" i="13"/>
  <c r="H457" i="13"/>
  <c r="G457" i="13"/>
  <c r="F457" i="13"/>
  <c r="E457" i="13"/>
  <c r="D457" i="13"/>
  <c r="C457" i="13"/>
  <c r="A457" i="13"/>
  <c r="K456" i="13"/>
  <c r="J456" i="13"/>
  <c r="I456" i="13"/>
  <c r="H456" i="13"/>
  <c r="G456" i="13"/>
  <c r="F456" i="13"/>
  <c r="E456" i="13"/>
  <c r="D456" i="13"/>
  <c r="C456" i="13"/>
  <c r="A456" i="13"/>
  <c r="K455" i="13"/>
  <c r="J455" i="13"/>
  <c r="I455" i="13"/>
  <c r="H455" i="13"/>
  <c r="G455" i="13"/>
  <c r="F455" i="13"/>
  <c r="E455" i="13"/>
  <c r="D455" i="13"/>
  <c r="C455" i="13"/>
  <c r="A455" i="13"/>
  <c r="K454" i="13"/>
  <c r="J454" i="13"/>
  <c r="I454" i="13"/>
  <c r="H454" i="13"/>
  <c r="G454" i="13"/>
  <c r="F454" i="13"/>
  <c r="E454" i="13"/>
  <c r="D454" i="13"/>
  <c r="C454" i="13"/>
  <c r="A454" i="13"/>
  <c r="K453" i="13"/>
  <c r="J453" i="13"/>
  <c r="I453" i="13"/>
  <c r="H453" i="13"/>
  <c r="G453" i="13"/>
  <c r="F453" i="13"/>
  <c r="E453" i="13"/>
  <c r="D453" i="13"/>
  <c r="C453" i="13"/>
  <c r="A453" i="13"/>
  <c r="K452" i="13"/>
  <c r="J452" i="13"/>
  <c r="I452" i="13"/>
  <c r="H452" i="13"/>
  <c r="G452" i="13"/>
  <c r="F452" i="13"/>
  <c r="E452" i="13"/>
  <c r="D452" i="13"/>
  <c r="C452" i="13"/>
  <c r="A452" i="13"/>
  <c r="K451" i="13"/>
  <c r="J451" i="13"/>
  <c r="I451" i="13"/>
  <c r="H451" i="13"/>
  <c r="G451" i="13"/>
  <c r="F451" i="13"/>
  <c r="E451" i="13"/>
  <c r="D451" i="13"/>
  <c r="C451" i="13"/>
  <c r="A451" i="13"/>
  <c r="K450" i="13"/>
  <c r="J450" i="13"/>
  <c r="I450" i="13"/>
  <c r="H450" i="13"/>
  <c r="G450" i="13"/>
  <c r="F450" i="13"/>
  <c r="E450" i="13"/>
  <c r="D450" i="13"/>
  <c r="C450" i="13"/>
  <c r="A450" i="13"/>
  <c r="K449" i="13"/>
  <c r="J449" i="13"/>
  <c r="I449" i="13"/>
  <c r="H449" i="13"/>
  <c r="G449" i="13"/>
  <c r="F449" i="13"/>
  <c r="E449" i="13"/>
  <c r="D449" i="13"/>
  <c r="C449" i="13"/>
  <c r="A449" i="13"/>
  <c r="K448" i="13"/>
  <c r="J448" i="13"/>
  <c r="I448" i="13"/>
  <c r="H448" i="13"/>
  <c r="G448" i="13"/>
  <c r="F448" i="13"/>
  <c r="E448" i="13"/>
  <c r="D448" i="13"/>
  <c r="C448" i="13"/>
  <c r="A448" i="13"/>
  <c r="K447" i="13"/>
  <c r="J447" i="13"/>
  <c r="I447" i="13"/>
  <c r="H447" i="13"/>
  <c r="G447" i="13"/>
  <c r="F447" i="13"/>
  <c r="E447" i="13"/>
  <c r="D447" i="13"/>
  <c r="C447" i="13"/>
  <c r="A447" i="13"/>
  <c r="K446" i="13"/>
  <c r="J446" i="13"/>
  <c r="I446" i="13"/>
  <c r="H446" i="13"/>
  <c r="G446" i="13"/>
  <c r="F446" i="13"/>
  <c r="E446" i="13"/>
  <c r="D446" i="13"/>
  <c r="C446" i="13"/>
  <c r="A446" i="13"/>
  <c r="K445" i="13"/>
  <c r="J445" i="13"/>
  <c r="I445" i="13"/>
  <c r="H445" i="13"/>
  <c r="G445" i="13"/>
  <c r="F445" i="13"/>
  <c r="E445" i="13"/>
  <c r="D445" i="13"/>
  <c r="C445" i="13"/>
  <c r="A445" i="13"/>
  <c r="K444" i="13"/>
  <c r="J444" i="13"/>
  <c r="I444" i="13"/>
  <c r="H444" i="13"/>
  <c r="G444" i="13"/>
  <c r="F444" i="13"/>
  <c r="E444" i="13"/>
  <c r="D444" i="13"/>
  <c r="C444" i="13"/>
  <c r="A444" i="13"/>
  <c r="K443" i="13"/>
  <c r="J443" i="13"/>
  <c r="I443" i="13"/>
  <c r="H443" i="13"/>
  <c r="G443" i="13"/>
  <c r="F443" i="13"/>
  <c r="E443" i="13"/>
  <c r="D443" i="13"/>
  <c r="C443" i="13"/>
  <c r="A443" i="13"/>
  <c r="K442" i="13"/>
  <c r="J442" i="13"/>
  <c r="I442" i="13"/>
  <c r="H442" i="13"/>
  <c r="G442" i="13"/>
  <c r="F442" i="13"/>
  <c r="E442" i="13"/>
  <c r="D442" i="13"/>
  <c r="C442" i="13"/>
  <c r="A442" i="13"/>
  <c r="K441" i="13"/>
  <c r="J441" i="13"/>
  <c r="I441" i="13"/>
  <c r="H441" i="13"/>
  <c r="G441" i="13"/>
  <c r="F441" i="13"/>
  <c r="E441" i="13"/>
  <c r="D441" i="13"/>
  <c r="C441" i="13"/>
  <c r="A441" i="13"/>
  <c r="K440" i="13"/>
  <c r="J440" i="13"/>
  <c r="I440" i="13"/>
  <c r="H440" i="13"/>
  <c r="G440" i="13"/>
  <c r="F440" i="13"/>
  <c r="E440" i="13"/>
  <c r="D440" i="13"/>
  <c r="C440" i="13"/>
  <c r="A440" i="13"/>
  <c r="K439" i="13"/>
  <c r="J439" i="13"/>
  <c r="I439" i="13"/>
  <c r="H439" i="13"/>
  <c r="G439" i="13"/>
  <c r="F439" i="13"/>
  <c r="E439" i="13"/>
  <c r="D439" i="13"/>
  <c r="C439" i="13"/>
  <c r="A439" i="13"/>
  <c r="K438" i="13"/>
  <c r="J438" i="13"/>
  <c r="I438" i="13"/>
  <c r="H438" i="13"/>
  <c r="G438" i="13"/>
  <c r="F438" i="13"/>
  <c r="E438" i="13"/>
  <c r="D438" i="13"/>
  <c r="C438" i="13"/>
  <c r="A438" i="13"/>
  <c r="K437" i="13"/>
  <c r="J437" i="13"/>
  <c r="I437" i="13"/>
  <c r="H437" i="13"/>
  <c r="G437" i="13"/>
  <c r="F437" i="13"/>
  <c r="E437" i="13"/>
  <c r="D437" i="13"/>
  <c r="C437" i="13"/>
  <c r="A437" i="13"/>
  <c r="K436" i="13"/>
  <c r="J436" i="13"/>
  <c r="I436" i="13"/>
  <c r="H436" i="13"/>
  <c r="G436" i="13"/>
  <c r="F436" i="13"/>
  <c r="E436" i="13"/>
  <c r="D436" i="13"/>
  <c r="C436" i="13"/>
  <c r="A436" i="13"/>
  <c r="K435" i="13"/>
  <c r="J435" i="13"/>
  <c r="I435" i="13"/>
  <c r="H435" i="13"/>
  <c r="G435" i="13"/>
  <c r="F435" i="13"/>
  <c r="E435" i="13"/>
  <c r="D435" i="13"/>
  <c r="C435" i="13"/>
  <c r="A435" i="13"/>
  <c r="K434" i="13"/>
  <c r="J434" i="13"/>
  <c r="I434" i="13"/>
  <c r="H434" i="13"/>
  <c r="G434" i="13"/>
  <c r="F434" i="13"/>
  <c r="E434" i="13"/>
  <c r="D434" i="13"/>
  <c r="C434" i="13"/>
  <c r="A434" i="13"/>
  <c r="K433" i="13"/>
  <c r="J433" i="13"/>
  <c r="I433" i="13"/>
  <c r="H433" i="13"/>
  <c r="G433" i="13"/>
  <c r="F433" i="13"/>
  <c r="E433" i="13"/>
  <c r="D433" i="13"/>
  <c r="C433" i="13"/>
  <c r="A433" i="13"/>
  <c r="K432" i="13"/>
  <c r="J432" i="13"/>
  <c r="I432" i="13"/>
  <c r="H432" i="13"/>
  <c r="G432" i="13"/>
  <c r="F432" i="13"/>
  <c r="E432" i="13"/>
  <c r="D432" i="13"/>
  <c r="C432" i="13"/>
  <c r="A432" i="13"/>
  <c r="K431" i="13"/>
  <c r="J431" i="13"/>
  <c r="I431" i="13"/>
  <c r="H431" i="13"/>
  <c r="G431" i="13"/>
  <c r="F431" i="13"/>
  <c r="E431" i="13"/>
  <c r="D431" i="13"/>
  <c r="C431" i="13"/>
  <c r="A431" i="13"/>
  <c r="K430" i="13"/>
  <c r="J430" i="13"/>
  <c r="I430" i="13"/>
  <c r="H430" i="13"/>
  <c r="G430" i="13"/>
  <c r="F430" i="13"/>
  <c r="E430" i="13"/>
  <c r="D430" i="13"/>
  <c r="C430" i="13"/>
  <c r="A430" i="13"/>
  <c r="K429" i="13"/>
  <c r="J429" i="13"/>
  <c r="I429" i="13"/>
  <c r="H429" i="13"/>
  <c r="G429" i="13"/>
  <c r="F429" i="13"/>
  <c r="E429" i="13"/>
  <c r="D429" i="13"/>
  <c r="C429" i="13"/>
  <c r="A429" i="13"/>
  <c r="K428" i="13"/>
  <c r="J428" i="13"/>
  <c r="I428" i="13"/>
  <c r="H428" i="13"/>
  <c r="G428" i="13"/>
  <c r="F428" i="13"/>
  <c r="E428" i="13"/>
  <c r="D428" i="13"/>
  <c r="C428" i="13"/>
  <c r="A428" i="13"/>
  <c r="K427" i="13"/>
  <c r="J427" i="13"/>
  <c r="I427" i="13"/>
  <c r="H427" i="13"/>
  <c r="G427" i="13"/>
  <c r="F427" i="13"/>
  <c r="E427" i="13"/>
  <c r="D427" i="13"/>
  <c r="C427" i="13"/>
  <c r="A427" i="13"/>
  <c r="K426" i="13"/>
  <c r="J426" i="13"/>
  <c r="I426" i="13"/>
  <c r="H426" i="13"/>
  <c r="G426" i="13"/>
  <c r="F426" i="13"/>
  <c r="E426" i="13"/>
  <c r="D426" i="13"/>
  <c r="C426" i="13"/>
  <c r="A426" i="13"/>
  <c r="K425" i="13"/>
  <c r="J425" i="13"/>
  <c r="I425" i="13"/>
  <c r="H425" i="13"/>
  <c r="G425" i="13"/>
  <c r="F425" i="13"/>
  <c r="E425" i="13"/>
  <c r="D425" i="13"/>
  <c r="C425" i="13"/>
  <c r="A425" i="13"/>
  <c r="K424" i="13"/>
  <c r="J424" i="13"/>
  <c r="I424" i="13"/>
  <c r="H424" i="13"/>
  <c r="G424" i="13"/>
  <c r="F424" i="13"/>
  <c r="E424" i="13"/>
  <c r="D424" i="13"/>
  <c r="C424" i="13"/>
  <c r="A424" i="13"/>
  <c r="K423" i="13"/>
  <c r="J423" i="13"/>
  <c r="I423" i="13"/>
  <c r="H423" i="13"/>
  <c r="G423" i="13"/>
  <c r="F423" i="13"/>
  <c r="E423" i="13"/>
  <c r="D423" i="13"/>
  <c r="C423" i="13"/>
  <c r="A423" i="13"/>
  <c r="K422" i="13"/>
  <c r="J422" i="13"/>
  <c r="I422" i="13"/>
  <c r="H422" i="13"/>
  <c r="G422" i="13"/>
  <c r="F422" i="13"/>
  <c r="E422" i="13"/>
  <c r="D422" i="13"/>
  <c r="C422" i="13"/>
  <c r="A422" i="13"/>
  <c r="K419" i="13"/>
  <c r="J419" i="13"/>
  <c r="I419" i="13"/>
  <c r="H419" i="13"/>
  <c r="G419" i="13"/>
  <c r="F419" i="13"/>
  <c r="E419" i="13"/>
  <c r="D419" i="13"/>
  <c r="A419" i="13"/>
  <c r="K418" i="13"/>
  <c r="J418" i="13"/>
  <c r="I418" i="13"/>
  <c r="H418" i="13"/>
  <c r="G418" i="13"/>
  <c r="F418" i="13"/>
  <c r="E418" i="13"/>
  <c r="D418" i="13"/>
  <c r="A418" i="13"/>
  <c r="K417" i="13"/>
  <c r="J417" i="13"/>
  <c r="I417" i="13"/>
  <c r="H417" i="13"/>
  <c r="G417" i="13"/>
  <c r="F417" i="13"/>
  <c r="E417" i="13"/>
  <c r="D417" i="13"/>
  <c r="A417" i="13"/>
  <c r="K416" i="13"/>
  <c r="J416" i="13"/>
  <c r="I416" i="13"/>
  <c r="H416" i="13"/>
  <c r="G416" i="13"/>
  <c r="F416" i="13"/>
  <c r="E416" i="13"/>
  <c r="D416" i="13"/>
  <c r="A416" i="13"/>
  <c r="K415" i="13"/>
  <c r="J415" i="13"/>
  <c r="I415" i="13"/>
  <c r="H415" i="13"/>
  <c r="G415" i="13"/>
  <c r="F415" i="13"/>
  <c r="E415" i="13"/>
  <c r="D415" i="13"/>
  <c r="A415" i="13"/>
  <c r="K414" i="13"/>
  <c r="J414" i="13"/>
  <c r="I414" i="13"/>
  <c r="H414" i="13"/>
  <c r="G414" i="13"/>
  <c r="F414" i="13"/>
  <c r="E414" i="13"/>
  <c r="D414" i="13"/>
  <c r="A414" i="13"/>
  <c r="K413" i="13"/>
  <c r="J413" i="13"/>
  <c r="I413" i="13"/>
  <c r="H413" i="13"/>
  <c r="G413" i="13"/>
  <c r="F413" i="13"/>
  <c r="E413" i="13"/>
  <c r="D413" i="13"/>
  <c r="A413" i="13"/>
  <c r="K412" i="13"/>
  <c r="J412" i="13"/>
  <c r="I412" i="13"/>
  <c r="H412" i="13"/>
  <c r="G412" i="13"/>
  <c r="F412" i="13"/>
  <c r="E412" i="13"/>
  <c r="D412" i="13"/>
  <c r="A412" i="13"/>
  <c r="K411" i="13"/>
  <c r="J411" i="13"/>
  <c r="I411" i="13"/>
  <c r="H411" i="13"/>
  <c r="G411" i="13"/>
  <c r="F411" i="13"/>
  <c r="E411" i="13"/>
  <c r="D411" i="13"/>
  <c r="A411" i="13"/>
  <c r="K410" i="13"/>
  <c r="J410" i="13"/>
  <c r="I410" i="13"/>
  <c r="H410" i="13"/>
  <c r="G410" i="13"/>
  <c r="F410" i="13"/>
  <c r="E410" i="13"/>
  <c r="D410" i="13"/>
  <c r="A410" i="13"/>
  <c r="K409" i="13"/>
  <c r="J409" i="13"/>
  <c r="I409" i="13"/>
  <c r="H409" i="13"/>
  <c r="G409" i="13"/>
  <c r="F409" i="13"/>
  <c r="E409" i="13"/>
  <c r="D409" i="13"/>
  <c r="A409" i="13"/>
  <c r="K408" i="13"/>
  <c r="J408" i="13"/>
  <c r="I408" i="13"/>
  <c r="H408" i="13"/>
  <c r="G408" i="13"/>
  <c r="F408" i="13"/>
  <c r="E408" i="13"/>
  <c r="D408" i="13"/>
  <c r="A408" i="13"/>
  <c r="K407" i="13"/>
  <c r="J407" i="13"/>
  <c r="I407" i="13"/>
  <c r="H407" i="13"/>
  <c r="G407" i="13"/>
  <c r="F407" i="13"/>
  <c r="E407" i="13"/>
  <c r="D407" i="13"/>
  <c r="A407" i="13"/>
  <c r="K406" i="13"/>
  <c r="J406" i="13"/>
  <c r="I406" i="13"/>
  <c r="H406" i="13"/>
  <c r="G406" i="13"/>
  <c r="F406" i="13"/>
  <c r="E406" i="13"/>
  <c r="D406" i="13"/>
  <c r="A406" i="13"/>
  <c r="K405" i="13"/>
  <c r="J405" i="13"/>
  <c r="I405" i="13"/>
  <c r="H405" i="13"/>
  <c r="G405" i="13"/>
  <c r="F405" i="13"/>
  <c r="E405" i="13"/>
  <c r="D405" i="13"/>
  <c r="A405" i="13"/>
  <c r="K404" i="13"/>
  <c r="J404" i="13"/>
  <c r="I404" i="13"/>
  <c r="H404" i="13"/>
  <c r="G404" i="13"/>
  <c r="F404" i="13"/>
  <c r="E404" i="13"/>
  <c r="D404" i="13"/>
  <c r="A404" i="13"/>
  <c r="K403" i="13"/>
  <c r="J403" i="13"/>
  <c r="I403" i="13"/>
  <c r="H403" i="13"/>
  <c r="G403" i="13"/>
  <c r="F403" i="13"/>
  <c r="E403" i="13"/>
  <c r="D403" i="13"/>
  <c r="A403" i="13"/>
  <c r="K402" i="13"/>
  <c r="J402" i="13"/>
  <c r="I402" i="13"/>
  <c r="H402" i="13"/>
  <c r="G402" i="13"/>
  <c r="F402" i="13"/>
  <c r="E402" i="13"/>
  <c r="D402" i="13"/>
  <c r="A402" i="13"/>
  <c r="K401" i="13"/>
  <c r="J401" i="13"/>
  <c r="I401" i="13"/>
  <c r="H401" i="13"/>
  <c r="G401" i="13"/>
  <c r="F401" i="13"/>
  <c r="E401" i="13"/>
  <c r="D401" i="13"/>
  <c r="A401" i="13"/>
  <c r="K400" i="13"/>
  <c r="J400" i="13"/>
  <c r="I400" i="13"/>
  <c r="H400" i="13"/>
  <c r="G400" i="13"/>
  <c r="F400" i="13"/>
  <c r="E400" i="13"/>
  <c r="D400" i="13"/>
  <c r="A400" i="13"/>
  <c r="K399" i="13"/>
  <c r="J399" i="13"/>
  <c r="I399" i="13"/>
  <c r="H399" i="13"/>
  <c r="G399" i="13"/>
  <c r="F399" i="13"/>
  <c r="E399" i="13"/>
  <c r="D399" i="13"/>
  <c r="A399" i="13"/>
  <c r="K398" i="13"/>
  <c r="J398" i="13"/>
  <c r="I398" i="13"/>
  <c r="H398" i="13"/>
  <c r="G398" i="13"/>
  <c r="F398" i="13"/>
  <c r="E398" i="13"/>
  <c r="D398" i="13"/>
  <c r="A398" i="13"/>
  <c r="K397" i="13"/>
  <c r="J397" i="13"/>
  <c r="I397" i="13"/>
  <c r="H397" i="13"/>
  <c r="G397" i="13"/>
  <c r="F397" i="13"/>
  <c r="E397" i="13"/>
  <c r="D397" i="13"/>
  <c r="A397" i="13"/>
  <c r="K396" i="13"/>
  <c r="J396" i="13"/>
  <c r="I396" i="13"/>
  <c r="H396" i="13"/>
  <c r="G396" i="13"/>
  <c r="F396" i="13"/>
  <c r="E396" i="13"/>
  <c r="D396" i="13"/>
  <c r="A396" i="13"/>
  <c r="K395" i="13"/>
  <c r="J395" i="13"/>
  <c r="I395" i="13"/>
  <c r="H395" i="13"/>
  <c r="G395" i="13"/>
  <c r="F395" i="13"/>
  <c r="E395" i="13"/>
  <c r="D395" i="13"/>
  <c r="A395" i="13"/>
  <c r="K394" i="13"/>
  <c r="J394" i="13"/>
  <c r="I394" i="13"/>
  <c r="H394" i="13"/>
  <c r="G394" i="13"/>
  <c r="F394" i="13"/>
  <c r="E394" i="13"/>
  <c r="D394" i="13"/>
  <c r="A394" i="13"/>
  <c r="K393" i="13"/>
  <c r="J393" i="13"/>
  <c r="I393" i="13"/>
  <c r="H393" i="13"/>
  <c r="G393" i="13"/>
  <c r="F393" i="13"/>
  <c r="E393" i="13"/>
  <c r="D393" i="13"/>
  <c r="A393" i="13"/>
  <c r="K392" i="13"/>
  <c r="J392" i="13"/>
  <c r="I392" i="13"/>
  <c r="H392" i="13"/>
  <c r="G392" i="13"/>
  <c r="F392" i="13"/>
  <c r="E392" i="13"/>
  <c r="D392" i="13"/>
  <c r="A392" i="13"/>
  <c r="K391" i="13"/>
  <c r="J391" i="13"/>
  <c r="I391" i="13"/>
  <c r="H391" i="13"/>
  <c r="G391" i="13"/>
  <c r="F391" i="13"/>
  <c r="E391" i="13"/>
  <c r="D391" i="13"/>
  <c r="A391" i="13"/>
  <c r="K390" i="13"/>
  <c r="J390" i="13"/>
  <c r="I390" i="13"/>
  <c r="H390" i="13"/>
  <c r="G390" i="13"/>
  <c r="F390" i="13"/>
  <c r="E390" i="13"/>
  <c r="D390" i="13"/>
  <c r="A390" i="13"/>
  <c r="K389" i="13"/>
  <c r="J389" i="13"/>
  <c r="I389" i="13"/>
  <c r="H389" i="13"/>
  <c r="G389" i="13"/>
  <c r="F389" i="13"/>
  <c r="E389" i="13"/>
  <c r="D389" i="13"/>
  <c r="A389" i="13"/>
  <c r="K388" i="13"/>
  <c r="J388" i="13"/>
  <c r="I388" i="13"/>
  <c r="H388" i="13"/>
  <c r="G388" i="13"/>
  <c r="F388" i="13"/>
  <c r="E388" i="13"/>
  <c r="D388" i="13"/>
  <c r="A388" i="13"/>
  <c r="K387" i="13"/>
  <c r="J387" i="13"/>
  <c r="I387" i="13"/>
  <c r="H387" i="13"/>
  <c r="G387" i="13"/>
  <c r="F387" i="13"/>
  <c r="E387" i="13"/>
  <c r="D387" i="13"/>
  <c r="A387" i="13"/>
  <c r="K386" i="13"/>
  <c r="J386" i="13"/>
  <c r="I386" i="13"/>
  <c r="H386" i="13"/>
  <c r="G386" i="13"/>
  <c r="F386" i="13"/>
  <c r="E386" i="13"/>
  <c r="D386" i="13"/>
  <c r="A386" i="13"/>
  <c r="K385" i="13"/>
  <c r="J385" i="13"/>
  <c r="I385" i="13"/>
  <c r="H385" i="13"/>
  <c r="G385" i="13"/>
  <c r="F385" i="13"/>
  <c r="E385" i="13"/>
  <c r="D385" i="13"/>
  <c r="A385" i="13"/>
  <c r="K384" i="13"/>
  <c r="J384" i="13"/>
  <c r="I384" i="13"/>
  <c r="H384" i="13"/>
  <c r="G384" i="13"/>
  <c r="F384" i="13"/>
  <c r="E384" i="13"/>
  <c r="D384" i="13"/>
  <c r="A384" i="13"/>
  <c r="K383" i="13"/>
  <c r="J383" i="13"/>
  <c r="I383" i="13"/>
  <c r="H383" i="13"/>
  <c r="G383" i="13"/>
  <c r="F383" i="13"/>
  <c r="E383" i="13"/>
  <c r="D383" i="13"/>
  <c r="A383" i="13"/>
  <c r="K382" i="13"/>
  <c r="J382" i="13"/>
  <c r="I382" i="13"/>
  <c r="H382" i="13"/>
  <c r="G382" i="13"/>
  <c r="F382" i="13"/>
  <c r="E382" i="13"/>
  <c r="D382" i="13"/>
  <c r="A382" i="13"/>
  <c r="K381" i="13"/>
  <c r="J381" i="13"/>
  <c r="I381" i="13"/>
  <c r="H381" i="13"/>
  <c r="G381" i="13"/>
  <c r="F381" i="13"/>
  <c r="E381" i="13"/>
  <c r="D381" i="13"/>
  <c r="A381" i="13"/>
  <c r="K380" i="13"/>
  <c r="J380" i="13"/>
  <c r="I380" i="13"/>
  <c r="H380" i="13"/>
  <c r="G380" i="13"/>
  <c r="F380" i="13"/>
  <c r="E380" i="13"/>
  <c r="D380" i="13"/>
  <c r="A380" i="13"/>
  <c r="K379" i="13"/>
  <c r="J379" i="13"/>
  <c r="I379" i="13"/>
  <c r="H379" i="13"/>
  <c r="G379" i="13"/>
  <c r="F379" i="13"/>
  <c r="E379" i="13"/>
  <c r="D379" i="13"/>
  <c r="A379" i="13"/>
  <c r="K378" i="13"/>
  <c r="J378" i="13"/>
  <c r="I378" i="13"/>
  <c r="H378" i="13"/>
  <c r="G378" i="13"/>
  <c r="F378" i="13"/>
  <c r="E378" i="13"/>
  <c r="D378" i="13"/>
  <c r="A378" i="13"/>
  <c r="K377" i="13"/>
  <c r="J377" i="13"/>
  <c r="I377" i="13"/>
  <c r="H377" i="13"/>
  <c r="G377" i="13"/>
  <c r="F377" i="13"/>
  <c r="E377" i="13"/>
  <c r="D377" i="13"/>
  <c r="A377" i="13"/>
  <c r="K376" i="13"/>
  <c r="J376" i="13"/>
  <c r="I376" i="13"/>
  <c r="H376" i="13"/>
  <c r="G376" i="13"/>
  <c r="F376" i="13"/>
  <c r="E376" i="13"/>
  <c r="D376" i="13"/>
  <c r="A376" i="13"/>
  <c r="K375" i="13"/>
  <c r="J375" i="13"/>
  <c r="I375" i="13"/>
  <c r="H375" i="13"/>
  <c r="G375" i="13"/>
  <c r="F375" i="13"/>
  <c r="E375" i="13"/>
  <c r="D375" i="13"/>
  <c r="A375" i="13"/>
  <c r="K374" i="13"/>
  <c r="J374" i="13"/>
  <c r="I374" i="13"/>
  <c r="H374" i="13"/>
  <c r="G374" i="13"/>
  <c r="F374" i="13"/>
  <c r="E374" i="13"/>
  <c r="D374" i="13"/>
  <c r="A374" i="13"/>
  <c r="K373" i="13"/>
  <c r="J373" i="13"/>
  <c r="I373" i="13"/>
  <c r="H373" i="13"/>
  <c r="G373" i="13"/>
  <c r="F373" i="13"/>
  <c r="E373" i="13"/>
  <c r="D373" i="13"/>
  <c r="A373" i="13"/>
  <c r="K372" i="13"/>
  <c r="J372" i="13"/>
  <c r="I372" i="13"/>
  <c r="H372" i="13"/>
  <c r="G372" i="13"/>
  <c r="F372" i="13"/>
  <c r="E372" i="13"/>
  <c r="D372" i="13"/>
  <c r="A372" i="13"/>
  <c r="K371" i="13"/>
  <c r="J371" i="13"/>
  <c r="I371" i="13"/>
  <c r="H371" i="13"/>
  <c r="G371" i="13"/>
  <c r="F371" i="13"/>
  <c r="E371" i="13"/>
  <c r="D371" i="13"/>
  <c r="A371" i="13"/>
  <c r="K370" i="13"/>
  <c r="J370" i="13"/>
  <c r="I370" i="13"/>
  <c r="H370" i="13"/>
  <c r="G370" i="13"/>
  <c r="F370" i="13"/>
  <c r="E370" i="13"/>
  <c r="D370" i="13"/>
  <c r="A370" i="13"/>
  <c r="K367" i="13"/>
  <c r="J367" i="13"/>
  <c r="I367" i="13"/>
  <c r="H367" i="13"/>
  <c r="G367" i="13"/>
  <c r="F367" i="13"/>
  <c r="E367" i="13"/>
  <c r="D367" i="13"/>
  <c r="C367" i="13"/>
  <c r="A367" i="13"/>
  <c r="K366" i="13"/>
  <c r="J366" i="13"/>
  <c r="I366" i="13"/>
  <c r="H366" i="13"/>
  <c r="G366" i="13"/>
  <c r="F366" i="13"/>
  <c r="E366" i="13"/>
  <c r="D366" i="13"/>
  <c r="C366" i="13"/>
  <c r="A366" i="13"/>
  <c r="K365" i="13"/>
  <c r="J365" i="13"/>
  <c r="I365" i="13"/>
  <c r="H365" i="13"/>
  <c r="G365" i="13"/>
  <c r="F365" i="13"/>
  <c r="E365" i="13"/>
  <c r="D365" i="13"/>
  <c r="C365" i="13"/>
  <c r="A365" i="13"/>
  <c r="K364" i="13"/>
  <c r="J364" i="13"/>
  <c r="I364" i="13"/>
  <c r="H364" i="13"/>
  <c r="G364" i="13"/>
  <c r="F364" i="13"/>
  <c r="E364" i="13"/>
  <c r="D364" i="13"/>
  <c r="C364" i="13"/>
  <c r="A364" i="13"/>
  <c r="K363" i="13"/>
  <c r="J363" i="13"/>
  <c r="I363" i="13"/>
  <c r="H363" i="13"/>
  <c r="G363" i="13"/>
  <c r="F363" i="13"/>
  <c r="E363" i="13"/>
  <c r="D363" i="13"/>
  <c r="C363" i="13"/>
  <c r="A363" i="13"/>
  <c r="K362" i="13"/>
  <c r="J362" i="13"/>
  <c r="I362" i="13"/>
  <c r="H362" i="13"/>
  <c r="G362" i="13"/>
  <c r="F362" i="13"/>
  <c r="E362" i="13"/>
  <c r="D362" i="13"/>
  <c r="C362" i="13"/>
  <c r="A362" i="13"/>
  <c r="K361" i="13"/>
  <c r="J361" i="13"/>
  <c r="I361" i="13"/>
  <c r="H361" i="13"/>
  <c r="G361" i="13"/>
  <c r="F361" i="13"/>
  <c r="E361" i="13"/>
  <c r="D361" i="13"/>
  <c r="C361" i="13"/>
  <c r="A361" i="13"/>
  <c r="K360" i="13"/>
  <c r="J360" i="13"/>
  <c r="I360" i="13"/>
  <c r="H360" i="13"/>
  <c r="G360" i="13"/>
  <c r="F360" i="13"/>
  <c r="E360" i="13"/>
  <c r="D360" i="13"/>
  <c r="C360" i="13"/>
  <c r="A360" i="13"/>
  <c r="K359" i="13"/>
  <c r="J359" i="13"/>
  <c r="I359" i="13"/>
  <c r="H359" i="13"/>
  <c r="G359" i="13"/>
  <c r="F359" i="13"/>
  <c r="E359" i="13"/>
  <c r="D359" i="13"/>
  <c r="C359" i="13"/>
  <c r="A359" i="13"/>
  <c r="K358" i="13"/>
  <c r="J358" i="13"/>
  <c r="I358" i="13"/>
  <c r="H358" i="13"/>
  <c r="G358" i="13"/>
  <c r="F358" i="13"/>
  <c r="E358" i="13"/>
  <c r="D358" i="13"/>
  <c r="C358" i="13"/>
  <c r="A358" i="13"/>
  <c r="K357" i="13"/>
  <c r="J357" i="13"/>
  <c r="I357" i="13"/>
  <c r="H357" i="13"/>
  <c r="G357" i="13"/>
  <c r="F357" i="13"/>
  <c r="E357" i="13"/>
  <c r="D357" i="13"/>
  <c r="C357" i="13"/>
  <c r="A357" i="13"/>
  <c r="K356" i="13"/>
  <c r="J356" i="13"/>
  <c r="I356" i="13"/>
  <c r="H356" i="13"/>
  <c r="G356" i="13"/>
  <c r="F356" i="13"/>
  <c r="E356" i="13"/>
  <c r="D356" i="13"/>
  <c r="C356" i="13"/>
  <c r="A356" i="13"/>
  <c r="K355" i="13"/>
  <c r="J355" i="13"/>
  <c r="I355" i="13"/>
  <c r="H355" i="13"/>
  <c r="G355" i="13"/>
  <c r="F355" i="13"/>
  <c r="E355" i="13"/>
  <c r="D355" i="13"/>
  <c r="C355" i="13"/>
  <c r="A355" i="13"/>
  <c r="K354" i="13"/>
  <c r="J354" i="13"/>
  <c r="I354" i="13"/>
  <c r="H354" i="13"/>
  <c r="G354" i="13"/>
  <c r="F354" i="13"/>
  <c r="E354" i="13"/>
  <c r="D354" i="13"/>
  <c r="C354" i="13"/>
  <c r="A354" i="13"/>
  <c r="K353" i="13"/>
  <c r="J353" i="13"/>
  <c r="I353" i="13"/>
  <c r="H353" i="13"/>
  <c r="G353" i="13"/>
  <c r="F353" i="13"/>
  <c r="E353" i="13"/>
  <c r="D353" i="13"/>
  <c r="C353" i="13"/>
  <c r="A353" i="13"/>
  <c r="K352" i="13"/>
  <c r="J352" i="13"/>
  <c r="I352" i="13"/>
  <c r="H352" i="13"/>
  <c r="G352" i="13"/>
  <c r="F352" i="13"/>
  <c r="E352" i="13"/>
  <c r="D352" i="13"/>
  <c r="C352" i="13"/>
  <c r="A352" i="13"/>
  <c r="K351" i="13"/>
  <c r="J351" i="13"/>
  <c r="I351" i="13"/>
  <c r="H351" i="13"/>
  <c r="G351" i="13"/>
  <c r="F351" i="13"/>
  <c r="E351" i="13"/>
  <c r="D351" i="13"/>
  <c r="C351" i="13"/>
  <c r="A351" i="13"/>
  <c r="K350" i="13"/>
  <c r="J350" i="13"/>
  <c r="I350" i="13"/>
  <c r="H350" i="13"/>
  <c r="G350" i="13"/>
  <c r="F350" i="13"/>
  <c r="E350" i="13"/>
  <c r="D350" i="13"/>
  <c r="C350" i="13"/>
  <c r="A350" i="13"/>
  <c r="K349" i="13"/>
  <c r="J349" i="13"/>
  <c r="I349" i="13"/>
  <c r="H349" i="13"/>
  <c r="G349" i="13"/>
  <c r="F349" i="13"/>
  <c r="E349" i="13"/>
  <c r="D349" i="13"/>
  <c r="C349" i="13"/>
  <c r="A349" i="13"/>
  <c r="K348" i="13"/>
  <c r="J348" i="13"/>
  <c r="I348" i="13"/>
  <c r="H348" i="13"/>
  <c r="G348" i="13"/>
  <c r="F348" i="13"/>
  <c r="E348" i="13"/>
  <c r="D348" i="13"/>
  <c r="C348" i="13"/>
  <c r="A348" i="13"/>
  <c r="K347" i="13"/>
  <c r="J347" i="13"/>
  <c r="I347" i="13"/>
  <c r="H347" i="13"/>
  <c r="G347" i="13"/>
  <c r="F347" i="13"/>
  <c r="E347" i="13"/>
  <c r="D347" i="13"/>
  <c r="C347" i="13"/>
  <c r="A347" i="13"/>
  <c r="K346" i="13"/>
  <c r="J346" i="13"/>
  <c r="I346" i="13"/>
  <c r="H346" i="13"/>
  <c r="G346" i="13"/>
  <c r="F346" i="13"/>
  <c r="E346" i="13"/>
  <c r="D346" i="13"/>
  <c r="C346" i="13"/>
  <c r="A346" i="13"/>
  <c r="K345" i="13"/>
  <c r="J345" i="13"/>
  <c r="I345" i="13"/>
  <c r="H345" i="13"/>
  <c r="G345" i="13"/>
  <c r="F345" i="13"/>
  <c r="E345" i="13"/>
  <c r="D345" i="13"/>
  <c r="C345" i="13"/>
  <c r="A345" i="13"/>
  <c r="K344" i="13"/>
  <c r="J344" i="13"/>
  <c r="I344" i="13"/>
  <c r="H344" i="13"/>
  <c r="G344" i="13"/>
  <c r="F344" i="13"/>
  <c r="E344" i="13"/>
  <c r="D344" i="13"/>
  <c r="C344" i="13"/>
  <c r="A344" i="13"/>
  <c r="K343" i="13"/>
  <c r="J343" i="13"/>
  <c r="I343" i="13"/>
  <c r="H343" i="13"/>
  <c r="G343" i="13"/>
  <c r="F343" i="13"/>
  <c r="E343" i="13"/>
  <c r="D343" i="13"/>
  <c r="C343" i="13"/>
  <c r="A343" i="13"/>
  <c r="K342" i="13"/>
  <c r="J342" i="13"/>
  <c r="I342" i="13"/>
  <c r="H342" i="13"/>
  <c r="G342" i="13"/>
  <c r="F342" i="13"/>
  <c r="E342" i="13"/>
  <c r="D342" i="13"/>
  <c r="C342" i="13"/>
  <c r="A342" i="13"/>
  <c r="K341" i="13"/>
  <c r="J341" i="13"/>
  <c r="I341" i="13"/>
  <c r="H341" i="13"/>
  <c r="G341" i="13"/>
  <c r="F341" i="13"/>
  <c r="E341" i="13"/>
  <c r="D341" i="13"/>
  <c r="C341" i="13"/>
  <c r="A341" i="13"/>
  <c r="K340" i="13"/>
  <c r="J340" i="13"/>
  <c r="I340" i="13"/>
  <c r="H340" i="13"/>
  <c r="G340" i="13"/>
  <c r="F340" i="13"/>
  <c r="E340" i="13"/>
  <c r="D340" i="13"/>
  <c r="C340" i="13"/>
  <c r="A340" i="13"/>
  <c r="K339" i="13"/>
  <c r="J339" i="13"/>
  <c r="I339" i="13"/>
  <c r="H339" i="13"/>
  <c r="G339" i="13"/>
  <c r="F339" i="13"/>
  <c r="E339" i="13"/>
  <c r="D339" i="13"/>
  <c r="C339" i="13"/>
  <c r="A339" i="13"/>
  <c r="K338" i="13"/>
  <c r="J338" i="13"/>
  <c r="I338" i="13"/>
  <c r="H338" i="13"/>
  <c r="G338" i="13"/>
  <c r="F338" i="13"/>
  <c r="E338" i="13"/>
  <c r="D338" i="13"/>
  <c r="C338" i="13"/>
  <c r="A338" i="13"/>
  <c r="K337" i="13"/>
  <c r="J337" i="13"/>
  <c r="I337" i="13"/>
  <c r="H337" i="13"/>
  <c r="G337" i="13"/>
  <c r="F337" i="13"/>
  <c r="E337" i="13"/>
  <c r="D337" i="13"/>
  <c r="C337" i="13"/>
  <c r="A337" i="13"/>
  <c r="K336" i="13"/>
  <c r="J336" i="13"/>
  <c r="I336" i="13"/>
  <c r="H336" i="13"/>
  <c r="G336" i="13"/>
  <c r="F336" i="13"/>
  <c r="E336" i="13"/>
  <c r="D336" i="13"/>
  <c r="C336" i="13"/>
  <c r="A336" i="13"/>
  <c r="K335" i="13"/>
  <c r="J335" i="13"/>
  <c r="I335" i="13"/>
  <c r="H335" i="13"/>
  <c r="G335" i="13"/>
  <c r="F335" i="13"/>
  <c r="E335" i="13"/>
  <c r="D335" i="13"/>
  <c r="C335" i="13"/>
  <c r="A335" i="13"/>
  <c r="K334" i="13"/>
  <c r="J334" i="13"/>
  <c r="I334" i="13"/>
  <c r="H334" i="13"/>
  <c r="G334" i="13"/>
  <c r="F334" i="13"/>
  <c r="E334" i="13"/>
  <c r="D334" i="13"/>
  <c r="C334" i="13"/>
  <c r="A334" i="13"/>
  <c r="K333" i="13"/>
  <c r="J333" i="13"/>
  <c r="I333" i="13"/>
  <c r="H333" i="13"/>
  <c r="G333" i="13"/>
  <c r="F333" i="13"/>
  <c r="E333" i="13"/>
  <c r="D333" i="13"/>
  <c r="C333" i="13"/>
  <c r="A333" i="13"/>
  <c r="K332" i="13"/>
  <c r="J332" i="13"/>
  <c r="I332" i="13"/>
  <c r="H332" i="13"/>
  <c r="G332" i="13"/>
  <c r="F332" i="13"/>
  <c r="E332" i="13"/>
  <c r="D332" i="13"/>
  <c r="C332" i="13"/>
  <c r="A332" i="13"/>
  <c r="K331" i="13"/>
  <c r="J331" i="13"/>
  <c r="I331" i="13"/>
  <c r="H331" i="13"/>
  <c r="G331" i="13"/>
  <c r="F331" i="13"/>
  <c r="E331" i="13"/>
  <c r="D331" i="13"/>
  <c r="C331" i="13"/>
  <c r="A331" i="13"/>
  <c r="K330" i="13"/>
  <c r="J330" i="13"/>
  <c r="I330" i="13"/>
  <c r="H330" i="13"/>
  <c r="G330" i="13"/>
  <c r="F330" i="13"/>
  <c r="E330" i="13"/>
  <c r="D330" i="13"/>
  <c r="C330" i="13"/>
  <c r="A330" i="13"/>
  <c r="K329" i="13"/>
  <c r="J329" i="13"/>
  <c r="I329" i="13"/>
  <c r="H329" i="13"/>
  <c r="G329" i="13"/>
  <c r="F329" i="13"/>
  <c r="E329" i="13"/>
  <c r="D329" i="13"/>
  <c r="C329" i="13"/>
  <c r="A329" i="13"/>
  <c r="K328" i="13"/>
  <c r="J328" i="13"/>
  <c r="I328" i="13"/>
  <c r="H328" i="13"/>
  <c r="G328" i="13"/>
  <c r="F328" i="13"/>
  <c r="E328" i="13"/>
  <c r="D328" i="13"/>
  <c r="C328" i="13"/>
  <c r="A328" i="13"/>
  <c r="K327" i="13"/>
  <c r="J327" i="13"/>
  <c r="I327" i="13"/>
  <c r="H327" i="13"/>
  <c r="G327" i="13"/>
  <c r="F327" i="13"/>
  <c r="E327" i="13"/>
  <c r="D327" i="13"/>
  <c r="C327" i="13"/>
  <c r="A327" i="13"/>
  <c r="K326" i="13"/>
  <c r="J326" i="13"/>
  <c r="I326" i="13"/>
  <c r="H326" i="13"/>
  <c r="G326" i="13"/>
  <c r="F326" i="13"/>
  <c r="E326" i="13"/>
  <c r="D326" i="13"/>
  <c r="C326" i="13"/>
  <c r="A326" i="13"/>
  <c r="K325" i="13"/>
  <c r="J325" i="13"/>
  <c r="I325" i="13"/>
  <c r="H325" i="13"/>
  <c r="G325" i="13"/>
  <c r="F325" i="13"/>
  <c r="E325" i="13"/>
  <c r="D325" i="13"/>
  <c r="C325" i="13"/>
  <c r="A325" i="13"/>
  <c r="K324" i="13"/>
  <c r="J324" i="13"/>
  <c r="I324" i="13"/>
  <c r="H324" i="13"/>
  <c r="G324" i="13"/>
  <c r="F324" i="13"/>
  <c r="E324" i="13"/>
  <c r="D324" i="13"/>
  <c r="C324" i="13"/>
  <c r="A324" i="13"/>
  <c r="K323" i="13"/>
  <c r="J323" i="13"/>
  <c r="I323" i="13"/>
  <c r="H323" i="13"/>
  <c r="G323" i="13"/>
  <c r="F323" i="13"/>
  <c r="E323" i="13"/>
  <c r="D323" i="13"/>
  <c r="C323" i="13"/>
  <c r="A323" i="13"/>
  <c r="K322" i="13"/>
  <c r="J322" i="13"/>
  <c r="I322" i="13"/>
  <c r="H322" i="13"/>
  <c r="G322" i="13"/>
  <c r="F322" i="13"/>
  <c r="E322" i="13"/>
  <c r="D322" i="13"/>
  <c r="C322" i="13"/>
  <c r="A322" i="13"/>
  <c r="K321" i="13"/>
  <c r="J321" i="13"/>
  <c r="I321" i="13"/>
  <c r="H321" i="13"/>
  <c r="G321" i="13"/>
  <c r="F321" i="13"/>
  <c r="E321" i="13"/>
  <c r="D321" i="13"/>
  <c r="C321" i="13"/>
  <c r="A321" i="13"/>
  <c r="K320" i="13"/>
  <c r="J320" i="13"/>
  <c r="I320" i="13"/>
  <c r="H320" i="13"/>
  <c r="G320" i="13"/>
  <c r="F320" i="13"/>
  <c r="E320" i="13"/>
  <c r="D320" i="13"/>
  <c r="C320" i="13"/>
  <c r="A320" i="13"/>
  <c r="K319" i="13"/>
  <c r="J319" i="13"/>
  <c r="I319" i="13"/>
  <c r="H319" i="13"/>
  <c r="G319" i="13"/>
  <c r="F319" i="13"/>
  <c r="E319" i="13"/>
  <c r="D319" i="13"/>
  <c r="C319" i="13"/>
  <c r="A319" i="13"/>
  <c r="K318" i="13"/>
  <c r="J318" i="13"/>
  <c r="I318" i="13"/>
  <c r="H318" i="13"/>
  <c r="G318" i="13"/>
  <c r="F318" i="13"/>
  <c r="E318" i="13"/>
  <c r="D318" i="13"/>
  <c r="C318" i="13"/>
  <c r="A318" i="13"/>
  <c r="K315" i="13"/>
  <c r="J315" i="13"/>
  <c r="I315" i="13"/>
  <c r="H315" i="13"/>
  <c r="G315" i="13"/>
  <c r="F315" i="13"/>
  <c r="E315" i="13"/>
  <c r="D315" i="13"/>
  <c r="C315" i="13"/>
  <c r="A315" i="13"/>
  <c r="K314" i="13"/>
  <c r="J314" i="13"/>
  <c r="I314" i="13"/>
  <c r="H314" i="13"/>
  <c r="G314" i="13"/>
  <c r="F314" i="13"/>
  <c r="E314" i="13"/>
  <c r="D314" i="13"/>
  <c r="C314" i="13"/>
  <c r="A314" i="13"/>
  <c r="K313" i="13"/>
  <c r="J313" i="13"/>
  <c r="I313" i="13"/>
  <c r="H313" i="13"/>
  <c r="G313" i="13"/>
  <c r="F313" i="13"/>
  <c r="E313" i="13"/>
  <c r="D313" i="13"/>
  <c r="C313" i="13"/>
  <c r="A313" i="13"/>
  <c r="K312" i="13"/>
  <c r="J312" i="13"/>
  <c r="I312" i="13"/>
  <c r="H312" i="13"/>
  <c r="G312" i="13"/>
  <c r="F312" i="13"/>
  <c r="E312" i="13"/>
  <c r="D312" i="13"/>
  <c r="C312" i="13"/>
  <c r="A312" i="13"/>
  <c r="K311" i="13"/>
  <c r="J311" i="13"/>
  <c r="I311" i="13"/>
  <c r="H311" i="13"/>
  <c r="G311" i="13"/>
  <c r="F311" i="13"/>
  <c r="E311" i="13"/>
  <c r="D311" i="13"/>
  <c r="C311" i="13"/>
  <c r="A311" i="13"/>
  <c r="K310" i="13"/>
  <c r="J310" i="13"/>
  <c r="I310" i="13"/>
  <c r="H310" i="13"/>
  <c r="G310" i="13"/>
  <c r="F310" i="13"/>
  <c r="E310" i="13"/>
  <c r="D310" i="13"/>
  <c r="C310" i="13"/>
  <c r="A310" i="13"/>
  <c r="K309" i="13"/>
  <c r="J309" i="13"/>
  <c r="I309" i="13"/>
  <c r="H309" i="13"/>
  <c r="G309" i="13"/>
  <c r="F309" i="13"/>
  <c r="E309" i="13"/>
  <c r="D309" i="13"/>
  <c r="C309" i="13"/>
  <c r="A309" i="13"/>
  <c r="K308" i="13"/>
  <c r="J308" i="13"/>
  <c r="I308" i="13"/>
  <c r="H308" i="13"/>
  <c r="G308" i="13"/>
  <c r="F308" i="13"/>
  <c r="E308" i="13"/>
  <c r="D308" i="13"/>
  <c r="C308" i="13"/>
  <c r="A308" i="13"/>
  <c r="K307" i="13"/>
  <c r="J307" i="13"/>
  <c r="I307" i="13"/>
  <c r="H307" i="13"/>
  <c r="G307" i="13"/>
  <c r="F307" i="13"/>
  <c r="E307" i="13"/>
  <c r="D307" i="13"/>
  <c r="C307" i="13"/>
  <c r="A307" i="13"/>
  <c r="K306" i="13"/>
  <c r="J306" i="13"/>
  <c r="I306" i="13"/>
  <c r="H306" i="13"/>
  <c r="G306" i="13"/>
  <c r="F306" i="13"/>
  <c r="E306" i="13"/>
  <c r="D306" i="13"/>
  <c r="C306" i="13"/>
  <c r="A306" i="13"/>
  <c r="K305" i="13"/>
  <c r="J305" i="13"/>
  <c r="I305" i="13"/>
  <c r="H305" i="13"/>
  <c r="G305" i="13"/>
  <c r="F305" i="13"/>
  <c r="E305" i="13"/>
  <c r="D305" i="13"/>
  <c r="C305" i="13"/>
  <c r="A305" i="13"/>
  <c r="K304" i="13"/>
  <c r="J304" i="13"/>
  <c r="I304" i="13"/>
  <c r="H304" i="13"/>
  <c r="G304" i="13"/>
  <c r="F304" i="13"/>
  <c r="E304" i="13"/>
  <c r="D304" i="13"/>
  <c r="C304" i="13"/>
  <c r="A304" i="13"/>
  <c r="K303" i="13"/>
  <c r="J303" i="13"/>
  <c r="I303" i="13"/>
  <c r="H303" i="13"/>
  <c r="G303" i="13"/>
  <c r="F303" i="13"/>
  <c r="E303" i="13"/>
  <c r="D303" i="13"/>
  <c r="C303" i="13"/>
  <c r="A303" i="13"/>
  <c r="K302" i="13"/>
  <c r="J302" i="13"/>
  <c r="I302" i="13"/>
  <c r="H302" i="13"/>
  <c r="G302" i="13"/>
  <c r="F302" i="13"/>
  <c r="E302" i="13"/>
  <c r="D302" i="13"/>
  <c r="C302" i="13"/>
  <c r="A302" i="13"/>
  <c r="K301" i="13"/>
  <c r="J301" i="13"/>
  <c r="I301" i="13"/>
  <c r="H301" i="13"/>
  <c r="G301" i="13"/>
  <c r="F301" i="13"/>
  <c r="E301" i="13"/>
  <c r="D301" i="13"/>
  <c r="C301" i="13"/>
  <c r="A301" i="13"/>
  <c r="K300" i="13"/>
  <c r="J300" i="13"/>
  <c r="I300" i="13"/>
  <c r="H300" i="13"/>
  <c r="G300" i="13"/>
  <c r="F300" i="13"/>
  <c r="E300" i="13"/>
  <c r="D300" i="13"/>
  <c r="C300" i="13"/>
  <c r="A300" i="13"/>
  <c r="K299" i="13"/>
  <c r="J299" i="13"/>
  <c r="I299" i="13"/>
  <c r="H299" i="13"/>
  <c r="G299" i="13"/>
  <c r="F299" i="13"/>
  <c r="E299" i="13"/>
  <c r="D299" i="13"/>
  <c r="C299" i="13"/>
  <c r="A299" i="13"/>
  <c r="K298" i="13"/>
  <c r="J298" i="13"/>
  <c r="I298" i="13"/>
  <c r="H298" i="13"/>
  <c r="G298" i="13"/>
  <c r="F298" i="13"/>
  <c r="E298" i="13"/>
  <c r="D298" i="13"/>
  <c r="C298" i="13"/>
  <c r="A298" i="13"/>
  <c r="K297" i="13"/>
  <c r="J297" i="13"/>
  <c r="I297" i="13"/>
  <c r="H297" i="13"/>
  <c r="G297" i="13"/>
  <c r="F297" i="13"/>
  <c r="E297" i="13"/>
  <c r="D297" i="13"/>
  <c r="C297" i="13"/>
  <c r="A297" i="13"/>
  <c r="K296" i="13"/>
  <c r="J296" i="13"/>
  <c r="I296" i="13"/>
  <c r="H296" i="13"/>
  <c r="G296" i="13"/>
  <c r="F296" i="13"/>
  <c r="E296" i="13"/>
  <c r="D296" i="13"/>
  <c r="C296" i="13"/>
  <c r="A296" i="13"/>
  <c r="K295" i="13"/>
  <c r="J295" i="13"/>
  <c r="I295" i="13"/>
  <c r="H295" i="13"/>
  <c r="G295" i="13"/>
  <c r="F295" i="13"/>
  <c r="E295" i="13"/>
  <c r="D295" i="13"/>
  <c r="C295" i="13"/>
  <c r="A295" i="13"/>
  <c r="K294" i="13"/>
  <c r="J294" i="13"/>
  <c r="I294" i="13"/>
  <c r="H294" i="13"/>
  <c r="G294" i="13"/>
  <c r="F294" i="13"/>
  <c r="E294" i="13"/>
  <c r="D294" i="13"/>
  <c r="C294" i="13"/>
  <c r="A294" i="13"/>
  <c r="K293" i="13"/>
  <c r="J293" i="13"/>
  <c r="I293" i="13"/>
  <c r="H293" i="13"/>
  <c r="G293" i="13"/>
  <c r="F293" i="13"/>
  <c r="E293" i="13"/>
  <c r="D293" i="13"/>
  <c r="C293" i="13"/>
  <c r="A293" i="13"/>
  <c r="K292" i="13"/>
  <c r="J292" i="13"/>
  <c r="I292" i="13"/>
  <c r="H292" i="13"/>
  <c r="G292" i="13"/>
  <c r="F292" i="13"/>
  <c r="E292" i="13"/>
  <c r="D292" i="13"/>
  <c r="C292" i="13"/>
  <c r="A292" i="13"/>
  <c r="K291" i="13"/>
  <c r="J291" i="13"/>
  <c r="I291" i="13"/>
  <c r="H291" i="13"/>
  <c r="G291" i="13"/>
  <c r="F291" i="13"/>
  <c r="E291" i="13"/>
  <c r="D291" i="13"/>
  <c r="C291" i="13"/>
  <c r="A291" i="13"/>
  <c r="K290" i="13"/>
  <c r="J290" i="13"/>
  <c r="I290" i="13"/>
  <c r="H290" i="13"/>
  <c r="G290" i="13"/>
  <c r="F290" i="13"/>
  <c r="E290" i="13"/>
  <c r="D290" i="13"/>
  <c r="C290" i="13"/>
  <c r="A290" i="13"/>
  <c r="K289" i="13"/>
  <c r="J289" i="13"/>
  <c r="I289" i="13"/>
  <c r="H289" i="13"/>
  <c r="G289" i="13"/>
  <c r="F289" i="13"/>
  <c r="E289" i="13"/>
  <c r="D289" i="13"/>
  <c r="C289" i="13"/>
  <c r="A289" i="13"/>
  <c r="K288" i="13"/>
  <c r="J288" i="13"/>
  <c r="I288" i="13"/>
  <c r="H288" i="13"/>
  <c r="G288" i="13"/>
  <c r="F288" i="13"/>
  <c r="E288" i="13"/>
  <c r="D288" i="13"/>
  <c r="C288" i="13"/>
  <c r="A288" i="13"/>
  <c r="K287" i="13"/>
  <c r="J287" i="13"/>
  <c r="I287" i="13"/>
  <c r="H287" i="13"/>
  <c r="G287" i="13"/>
  <c r="F287" i="13"/>
  <c r="E287" i="13"/>
  <c r="D287" i="13"/>
  <c r="C287" i="13"/>
  <c r="A287" i="13"/>
  <c r="K286" i="13"/>
  <c r="J286" i="13"/>
  <c r="I286" i="13"/>
  <c r="H286" i="13"/>
  <c r="G286" i="13"/>
  <c r="F286" i="13"/>
  <c r="E286" i="13"/>
  <c r="D286" i="13"/>
  <c r="C286" i="13"/>
  <c r="A286" i="13"/>
  <c r="K285" i="13"/>
  <c r="J285" i="13"/>
  <c r="I285" i="13"/>
  <c r="H285" i="13"/>
  <c r="G285" i="13"/>
  <c r="F285" i="13"/>
  <c r="E285" i="13"/>
  <c r="D285" i="13"/>
  <c r="C285" i="13"/>
  <c r="A285" i="13"/>
  <c r="K284" i="13"/>
  <c r="J284" i="13"/>
  <c r="I284" i="13"/>
  <c r="H284" i="13"/>
  <c r="G284" i="13"/>
  <c r="F284" i="13"/>
  <c r="E284" i="13"/>
  <c r="D284" i="13"/>
  <c r="C284" i="13"/>
  <c r="A284" i="13"/>
  <c r="K283" i="13"/>
  <c r="J283" i="13"/>
  <c r="I283" i="13"/>
  <c r="H283" i="13"/>
  <c r="G283" i="13"/>
  <c r="F283" i="13"/>
  <c r="E283" i="13"/>
  <c r="D283" i="13"/>
  <c r="C283" i="13"/>
  <c r="A283" i="13"/>
  <c r="K282" i="13"/>
  <c r="J282" i="13"/>
  <c r="I282" i="13"/>
  <c r="H282" i="13"/>
  <c r="G282" i="13"/>
  <c r="F282" i="13"/>
  <c r="E282" i="13"/>
  <c r="D282" i="13"/>
  <c r="C282" i="13"/>
  <c r="A282" i="13"/>
  <c r="K281" i="13"/>
  <c r="J281" i="13"/>
  <c r="I281" i="13"/>
  <c r="H281" i="13"/>
  <c r="G281" i="13"/>
  <c r="F281" i="13"/>
  <c r="E281" i="13"/>
  <c r="D281" i="13"/>
  <c r="C281" i="13"/>
  <c r="A281" i="13"/>
  <c r="K280" i="13"/>
  <c r="J280" i="13"/>
  <c r="I280" i="13"/>
  <c r="H280" i="13"/>
  <c r="G280" i="13"/>
  <c r="F280" i="13"/>
  <c r="E280" i="13"/>
  <c r="D280" i="13"/>
  <c r="C280" i="13"/>
  <c r="A280" i="13"/>
  <c r="K279" i="13"/>
  <c r="J279" i="13"/>
  <c r="I279" i="13"/>
  <c r="H279" i="13"/>
  <c r="G279" i="13"/>
  <c r="F279" i="13"/>
  <c r="E279" i="13"/>
  <c r="D279" i="13"/>
  <c r="C279" i="13"/>
  <c r="A279" i="13"/>
  <c r="K278" i="13"/>
  <c r="J278" i="13"/>
  <c r="I278" i="13"/>
  <c r="H278" i="13"/>
  <c r="G278" i="13"/>
  <c r="F278" i="13"/>
  <c r="E278" i="13"/>
  <c r="D278" i="13"/>
  <c r="C278" i="13"/>
  <c r="A278" i="13"/>
  <c r="K277" i="13"/>
  <c r="J277" i="13"/>
  <c r="I277" i="13"/>
  <c r="H277" i="13"/>
  <c r="G277" i="13"/>
  <c r="F277" i="13"/>
  <c r="E277" i="13"/>
  <c r="D277" i="13"/>
  <c r="C277" i="13"/>
  <c r="A277" i="13"/>
  <c r="K276" i="13"/>
  <c r="J276" i="13"/>
  <c r="I276" i="13"/>
  <c r="H276" i="13"/>
  <c r="G276" i="13"/>
  <c r="F276" i="13"/>
  <c r="E276" i="13"/>
  <c r="D276" i="13"/>
  <c r="C276" i="13"/>
  <c r="A276" i="13"/>
  <c r="K275" i="13"/>
  <c r="J275" i="13"/>
  <c r="I275" i="13"/>
  <c r="H275" i="13"/>
  <c r="G275" i="13"/>
  <c r="F275" i="13"/>
  <c r="E275" i="13"/>
  <c r="D275" i="13"/>
  <c r="C275" i="13"/>
  <c r="A275" i="13"/>
  <c r="K274" i="13"/>
  <c r="J274" i="13"/>
  <c r="I274" i="13"/>
  <c r="H274" i="13"/>
  <c r="G274" i="13"/>
  <c r="F274" i="13"/>
  <c r="E274" i="13"/>
  <c r="D274" i="13"/>
  <c r="C274" i="13"/>
  <c r="A274" i="13"/>
  <c r="K273" i="13"/>
  <c r="J273" i="13"/>
  <c r="I273" i="13"/>
  <c r="H273" i="13"/>
  <c r="G273" i="13"/>
  <c r="F273" i="13"/>
  <c r="E273" i="13"/>
  <c r="D273" i="13"/>
  <c r="C273" i="13"/>
  <c r="A273" i="13"/>
  <c r="K272" i="13"/>
  <c r="J272" i="13"/>
  <c r="I272" i="13"/>
  <c r="H272" i="13"/>
  <c r="G272" i="13"/>
  <c r="F272" i="13"/>
  <c r="E272" i="13"/>
  <c r="D272" i="13"/>
  <c r="C272" i="13"/>
  <c r="A272" i="13"/>
  <c r="K271" i="13"/>
  <c r="J271" i="13"/>
  <c r="I271" i="13"/>
  <c r="H271" i="13"/>
  <c r="G271" i="13"/>
  <c r="F271" i="13"/>
  <c r="E271" i="13"/>
  <c r="D271" i="13"/>
  <c r="C271" i="13"/>
  <c r="A271" i="13"/>
  <c r="K270" i="13"/>
  <c r="J270" i="13"/>
  <c r="I270" i="13"/>
  <c r="H270" i="13"/>
  <c r="G270" i="13"/>
  <c r="F270" i="13"/>
  <c r="E270" i="13"/>
  <c r="D270" i="13"/>
  <c r="C270" i="13"/>
  <c r="A270" i="13"/>
  <c r="K269" i="13"/>
  <c r="J269" i="13"/>
  <c r="I269" i="13"/>
  <c r="H269" i="13"/>
  <c r="G269" i="13"/>
  <c r="F269" i="13"/>
  <c r="E269" i="13"/>
  <c r="D269" i="13"/>
  <c r="C269" i="13"/>
  <c r="A269" i="13"/>
  <c r="K268" i="13"/>
  <c r="J268" i="13"/>
  <c r="I268" i="13"/>
  <c r="H268" i="13"/>
  <c r="G268" i="13"/>
  <c r="F268" i="13"/>
  <c r="E268" i="13"/>
  <c r="D268" i="13"/>
  <c r="C268" i="13"/>
  <c r="A268" i="13"/>
  <c r="K267" i="13"/>
  <c r="J267" i="13"/>
  <c r="I267" i="13"/>
  <c r="H267" i="13"/>
  <c r="G267" i="13"/>
  <c r="F267" i="13"/>
  <c r="E267" i="13"/>
  <c r="D267" i="13"/>
  <c r="C267" i="13"/>
  <c r="A267" i="13"/>
  <c r="K266" i="13"/>
  <c r="J266" i="13"/>
  <c r="I266" i="13"/>
  <c r="H266" i="13"/>
  <c r="G266" i="13"/>
  <c r="F266" i="13"/>
  <c r="E266" i="13"/>
  <c r="D266" i="13"/>
  <c r="C266" i="13"/>
  <c r="A266" i="13"/>
  <c r="K263" i="13"/>
  <c r="J263" i="13"/>
  <c r="I263" i="13"/>
  <c r="H263" i="13"/>
  <c r="G263" i="13"/>
  <c r="F263" i="13"/>
  <c r="E263" i="13"/>
  <c r="D263" i="13"/>
  <c r="C263" i="13"/>
  <c r="A263" i="13"/>
  <c r="K262" i="13"/>
  <c r="J262" i="13"/>
  <c r="I262" i="13"/>
  <c r="H262" i="13"/>
  <c r="G262" i="13"/>
  <c r="F262" i="13"/>
  <c r="E262" i="13"/>
  <c r="D262" i="13"/>
  <c r="C262" i="13"/>
  <c r="A262" i="13"/>
  <c r="K261" i="13"/>
  <c r="J261" i="13"/>
  <c r="I261" i="13"/>
  <c r="H261" i="13"/>
  <c r="G261" i="13"/>
  <c r="F261" i="13"/>
  <c r="E261" i="13"/>
  <c r="D261" i="13"/>
  <c r="C261" i="13"/>
  <c r="A261" i="13"/>
  <c r="K260" i="13"/>
  <c r="J260" i="13"/>
  <c r="I260" i="13"/>
  <c r="H260" i="13"/>
  <c r="G260" i="13"/>
  <c r="F260" i="13"/>
  <c r="E260" i="13"/>
  <c r="D260" i="13"/>
  <c r="C260" i="13"/>
  <c r="A260" i="13"/>
  <c r="K259" i="13"/>
  <c r="J259" i="13"/>
  <c r="I259" i="13"/>
  <c r="H259" i="13"/>
  <c r="G259" i="13"/>
  <c r="F259" i="13"/>
  <c r="E259" i="13"/>
  <c r="D259" i="13"/>
  <c r="C259" i="13"/>
  <c r="A259" i="13"/>
  <c r="K258" i="13"/>
  <c r="J258" i="13"/>
  <c r="I258" i="13"/>
  <c r="H258" i="13"/>
  <c r="G258" i="13"/>
  <c r="F258" i="13"/>
  <c r="E258" i="13"/>
  <c r="D258" i="13"/>
  <c r="C258" i="13"/>
  <c r="A258" i="13"/>
  <c r="K257" i="13"/>
  <c r="J257" i="13"/>
  <c r="I257" i="13"/>
  <c r="H257" i="13"/>
  <c r="G257" i="13"/>
  <c r="F257" i="13"/>
  <c r="E257" i="13"/>
  <c r="D257" i="13"/>
  <c r="C257" i="13"/>
  <c r="A257" i="13"/>
  <c r="K256" i="13"/>
  <c r="J256" i="13"/>
  <c r="I256" i="13"/>
  <c r="H256" i="13"/>
  <c r="G256" i="13"/>
  <c r="F256" i="13"/>
  <c r="E256" i="13"/>
  <c r="D256" i="13"/>
  <c r="C256" i="13"/>
  <c r="A256" i="13"/>
  <c r="K255" i="13"/>
  <c r="J255" i="13"/>
  <c r="I255" i="13"/>
  <c r="H255" i="13"/>
  <c r="G255" i="13"/>
  <c r="F255" i="13"/>
  <c r="E255" i="13"/>
  <c r="D255" i="13"/>
  <c r="C255" i="13"/>
  <c r="A255" i="13"/>
  <c r="K254" i="13"/>
  <c r="J254" i="13"/>
  <c r="I254" i="13"/>
  <c r="H254" i="13"/>
  <c r="G254" i="13"/>
  <c r="F254" i="13"/>
  <c r="E254" i="13"/>
  <c r="D254" i="13"/>
  <c r="C254" i="13"/>
  <c r="A254" i="13"/>
  <c r="K253" i="13"/>
  <c r="J253" i="13"/>
  <c r="I253" i="13"/>
  <c r="H253" i="13"/>
  <c r="G253" i="13"/>
  <c r="F253" i="13"/>
  <c r="E253" i="13"/>
  <c r="D253" i="13"/>
  <c r="C253" i="13"/>
  <c r="A253" i="13"/>
  <c r="K252" i="13"/>
  <c r="J252" i="13"/>
  <c r="I252" i="13"/>
  <c r="H252" i="13"/>
  <c r="G252" i="13"/>
  <c r="F252" i="13"/>
  <c r="E252" i="13"/>
  <c r="D252" i="13"/>
  <c r="C252" i="13"/>
  <c r="A252" i="13"/>
  <c r="K251" i="13"/>
  <c r="J251" i="13"/>
  <c r="I251" i="13"/>
  <c r="H251" i="13"/>
  <c r="G251" i="13"/>
  <c r="F251" i="13"/>
  <c r="E251" i="13"/>
  <c r="D251" i="13"/>
  <c r="C251" i="13"/>
  <c r="A251" i="13"/>
  <c r="K250" i="13"/>
  <c r="J250" i="13"/>
  <c r="I250" i="13"/>
  <c r="H250" i="13"/>
  <c r="G250" i="13"/>
  <c r="F250" i="13"/>
  <c r="E250" i="13"/>
  <c r="D250" i="13"/>
  <c r="C250" i="13"/>
  <c r="A250" i="13"/>
  <c r="K249" i="13"/>
  <c r="J249" i="13"/>
  <c r="I249" i="13"/>
  <c r="H249" i="13"/>
  <c r="G249" i="13"/>
  <c r="F249" i="13"/>
  <c r="E249" i="13"/>
  <c r="D249" i="13"/>
  <c r="C249" i="13"/>
  <c r="A249" i="13"/>
  <c r="K248" i="13"/>
  <c r="J248" i="13"/>
  <c r="I248" i="13"/>
  <c r="H248" i="13"/>
  <c r="G248" i="13"/>
  <c r="F248" i="13"/>
  <c r="E248" i="13"/>
  <c r="D248" i="13"/>
  <c r="C248" i="13"/>
  <c r="A248" i="13"/>
  <c r="K247" i="13"/>
  <c r="J247" i="13"/>
  <c r="I247" i="13"/>
  <c r="H247" i="13"/>
  <c r="G247" i="13"/>
  <c r="F247" i="13"/>
  <c r="E247" i="13"/>
  <c r="D247" i="13"/>
  <c r="C247" i="13"/>
  <c r="A247" i="13"/>
  <c r="K246" i="13"/>
  <c r="J246" i="13"/>
  <c r="I246" i="13"/>
  <c r="H246" i="13"/>
  <c r="G246" i="13"/>
  <c r="F246" i="13"/>
  <c r="E246" i="13"/>
  <c r="D246" i="13"/>
  <c r="C246" i="13"/>
  <c r="A246" i="13"/>
  <c r="K245" i="13"/>
  <c r="J245" i="13"/>
  <c r="I245" i="13"/>
  <c r="H245" i="13"/>
  <c r="G245" i="13"/>
  <c r="F245" i="13"/>
  <c r="E245" i="13"/>
  <c r="D245" i="13"/>
  <c r="C245" i="13"/>
  <c r="A245" i="13"/>
  <c r="K244" i="13"/>
  <c r="J244" i="13"/>
  <c r="I244" i="13"/>
  <c r="H244" i="13"/>
  <c r="G244" i="13"/>
  <c r="F244" i="13"/>
  <c r="E244" i="13"/>
  <c r="D244" i="13"/>
  <c r="C244" i="13"/>
  <c r="A244" i="13"/>
  <c r="K243" i="13"/>
  <c r="J243" i="13"/>
  <c r="I243" i="13"/>
  <c r="H243" i="13"/>
  <c r="G243" i="13"/>
  <c r="F243" i="13"/>
  <c r="E243" i="13"/>
  <c r="D243" i="13"/>
  <c r="C243" i="13"/>
  <c r="A243" i="13"/>
  <c r="K242" i="13"/>
  <c r="J242" i="13"/>
  <c r="I242" i="13"/>
  <c r="H242" i="13"/>
  <c r="G242" i="13"/>
  <c r="F242" i="13"/>
  <c r="E242" i="13"/>
  <c r="D242" i="13"/>
  <c r="C242" i="13"/>
  <c r="A242" i="13"/>
  <c r="K241" i="13"/>
  <c r="J241" i="13"/>
  <c r="I241" i="13"/>
  <c r="H241" i="13"/>
  <c r="G241" i="13"/>
  <c r="F241" i="13"/>
  <c r="E241" i="13"/>
  <c r="D241" i="13"/>
  <c r="C241" i="13"/>
  <c r="A241" i="13"/>
  <c r="K240" i="13"/>
  <c r="J240" i="13"/>
  <c r="I240" i="13"/>
  <c r="H240" i="13"/>
  <c r="G240" i="13"/>
  <c r="F240" i="13"/>
  <c r="E240" i="13"/>
  <c r="D240" i="13"/>
  <c r="C240" i="13"/>
  <c r="A240" i="13"/>
  <c r="K239" i="13"/>
  <c r="J239" i="13"/>
  <c r="I239" i="13"/>
  <c r="H239" i="13"/>
  <c r="G239" i="13"/>
  <c r="F239" i="13"/>
  <c r="E239" i="13"/>
  <c r="D239" i="13"/>
  <c r="C239" i="13"/>
  <c r="A239" i="13"/>
  <c r="K238" i="13"/>
  <c r="J238" i="13"/>
  <c r="I238" i="13"/>
  <c r="H238" i="13"/>
  <c r="G238" i="13"/>
  <c r="F238" i="13"/>
  <c r="E238" i="13"/>
  <c r="D238" i="13"/>
  <c r="C238" i="13"/>
  <c r="A238" i="13"/>
  <c r="K237" i="13"/>
  <c r="J237" i="13"/>
  <c r="I237" i="13"/>
  <c r="H237" i="13"/>
  <c r="G237" i="13"/>
  <c r="F237" i="13"/>
  <c r="E237" i="13"/>
  <c r="D237" i="13"/>
  <c r="C237" i="13"/>
  <c r="A237" i="13"/>
  <c r="K236" i="13"/>
  <c r="J236" i="13"/>
  <c r="I236" i="13"/>
  <c r="H236" i="13"/>
  <c r="G236" i="13"/>
  <c r="F236" i="13"/>
  <c r="E236" i="13"/>
  <c r="D236" i="13"/>
  <c r="C236" i="13"/>
  <c r="A236" i="13"/>
  <c r="K235" i="13"/>
  <c r="J235" i="13"/>
  <c r="I235" i="13"/>
  <c r="H235" i="13"/>
  <c r="G235" i="13"/>
  <c r="F235" i="13"/>
  <c r="E235" i="13"/>
  <c r="D235" i="13"/>
  <c r="C235" i="13"/>
  <c r="A235" i="13"/>
  <c r="K234" i="13"/>
  <c r="J234" i="13"/>
  <c r="I234" i="13"/>
  <c r="H234" i="13"/>
  <c r="G234" i="13"/>
  <c r="F234" i="13"/>
  <c r="E234" i="13"/>
  <c r="D234" i="13"/>
  <c r="C234" i="13"/>
  <c r="A234" i="13"/>
  <c r="K233" i="13"/>
  <c r="J233" i="13"/>
  <c r="I233" i="13"/>
  <c r="H233" i="13"/>
  <c r="G233" i="13"/>
  <c r="F233" i="13"/>
  <c r="E233" i="13"/>
  <c r="D233" i="13"/>
  <c r="C233" i="13"/>
  <c r="A233" i="13"/>
  <c r="K232" i="13"/>
  <c r="J232" i="13"/>
  <c r="I232" i="13"/>
  <c r="H232" i="13"/>
  <c r="G232" i="13"/>
  <c r="F232" i="13"/>
  <c r="E232" i="13"/>
  <c r="D232" i="13"/>
  <c r="C232" i="13"/>
  <c r="A232" i="13"/>
  <c r="K231" i="13"/>
  <c r="J231" i="13"/>
  <c r="I231" i="13"/>
  <c r="H231" i="13"/>
  <c r="G231" i="13"/>
  <c r="F231" i="13"/>
  <c r="E231" i="13"/>
  <c r="D231" i="13"/>
  <c r="C231" i="13"/>
  <c r="A231" i="13"/>
  <c r="K230" i="13"/>
  <c r="J230" i="13"/>
  <c r="I230" i="13"/>
  <c r="H230" i="13"/>
  <c r="G230" i="13"/>
  <c r="F230" i="13"/>
  <c r="E230" i="13"/>
  <c r="D230" i="13"/>
  <c r="C230" i="13"/>
  <c r="A230" i="13"/>
  <c r="K229" i="13"/>
  <c r="J229" i="13"/>
  <c r="I229" i="13"/>
  <c r="H229" i="13"/>
  <c r="G229" i="13"/>
  <c r="F229" i="13"/>
  <c r="E229" i="13"/>
  <c r="D229" i="13"/>
  <c r="C229" i="13"/>
  <c r="A229" i="13"/>
  <c r="K228" i="13"/>
  <c r="J228" i="13"/>
  <c r="I228" i="13"/>
  <c r="H228" i="13"/>
  <c r="G228" i="13"/>
  <c r="F228" i="13"/>
  <c r="E228" i="13"/>
  <c r="D228" i="13"/>
  <c r="C228" i="13"/>
  <c r="A228" i="13"/>
  <c r="K227" i="13"/>
  <c r="J227" i="13"/>
  <c r="I227" i="13"/>
  <c r="H227" i="13"/>
  <c r="G227" i="13"/>
  <c r="F227" i="13"/>
  <c r="E227" i="13"/>
  <c r="D227" i="13"/>
  <c r="C227" i="13"/>
  <c r="A227" i="13"/>
  <c r="K226" i="13"/>
  <c r="J226" i="13"/>
  <c r="I226" i="13"/>
  <c r="H226" i="13"/>
  <c r="G226" i="13"/>
  <c r="F226" i="13"/>
  <c r="E226" i="13"/>
  <c r="D226" i="13"/>
  <c r="C226" i="13"/>
  <c r="A226" i="13"/>
  <c r="K225" i="13"/>
  <c r="J225" i="13"/>
  <c r="I225" i="13"/>
  <c r="H225" i="13"/>
  <c r="G225" i="13"/>
  <c r="F225" i="13"/>
  <c r="E225" i="13"/>
  <c r="D225" i="13"/>
  <c r="C225" i="13"/>
  <c r="A225" i="13"/>
  <c r="K224" i="13"/>
  <c r="J224" i="13"/>
  <c r="I224" i="13"/>
  <c r="H224" i="13"/>
  <c r="G224" i="13"/>
  <c r="F224" i="13"/>
  <c r="E224" i="13"/>
  <c r="D224" i="13"/>
  <c r="C224" i="13"/>
  <c r="A224" i="13"/>
  <c r="K223" i="13"/>
  <c r="J223" i="13"/>
  <c r="I223" i="13"/>
  <c r="H223" i="13"/>
  <c r="G223" i="13"/>
  <c r="F223" i="13"/>
  <c r="E223" i="13"/>
  <c r="D223" i="13"/>
  <c r="C223" i="13"/>
  <c r="A223" i="13"/>
  <c r="K222" i="13"/>
  <c r="J222" i="13"/>
  <c r="I222" i="13"/>
  <c r="H222" i="13"/>
  <c r="G222" i="13"/>
  <c r="F222" i="13"/>
  <c r="E222" i="13"/>
  <c r="D222" i="13"/>
  <c r="C222" i="13"/>
  <c r="A222" i="13"/>
  <c r="K221" i="13"/>
  <c r="J221" i="13"/>
  <c r="I221" i="13"/>
  <c r="H221" i="13"/>
  <c r="G221" i="13"/>
  <c r="F221" i="13"/>
  <c r="E221" i="13"/>
  <c r="D221" i="13"/>
  <c r="C221" i="13"/>
  <c r="A221" i="13"/>
  <c r="K220" i="13"/>
  <c r="J220" i="13"/>
  <c r="I220" i="13"/>
  <c r="H220" i="13"/>
  <c r="G220" i="13"/>
  <c r="F220" i="13"/>
  <c r="E220" i="13"/>
  <c r="D220" i="13"/>
  <c r="C220" i="13"/>
  <c r="A220" i="13"/>
  <c r="K219" i="13"/>
  <c r="J219" i="13"/>
  <c r="I219" i="13"/>
  <c r="H219" i="13"/>
  <c r="G219" i="13"/>
  <c r="F219" i="13"/>
  <c r="E219" i="13"/>
  <c r="D219" i="13"/>
  <c r="C219" i="13"/>
  <c r="A219" i="13"/>
  <c r="K218" i="13"/>
  <c r="J218" i="13"/>
  <c r="I218" i="13"/>
  <c r="H218" i="13"/>
  <c r="G218" i="13"/>
  <c r="F218" i="13"/>
  <c r="E218" i="13"/>
  <c r="D218" i="13"/>
  <c r="C218" i="13"/>
  <c r="A218" i="13"/>
  <c r="K217" i="13"/>
  <c r="J217" i="13"/>
  <c r="I217" i="13"/>
  <c r="H217" i="13"/>
  <c r="G217" i="13"/>
  <c r="F217" i="13"/>
  <c r="E217" i="13"/>
  <c r="D217" i="13"/>
  <c r="C217" i="13"/>
  <c r="A217" i="13"/>
  <c r="K216" i="13"/>
  <c r="J216" i="13"/>
  <c r="I216" i="13"/>
  <c r="H216" i="13"/>
  <c r="G216" i="13"/>
  <c r="F216" i="13"/>
  <c r="E216" i="13"/>
  <c r="D216" i="13"/>
  <c r="C216" i="13"/>
  <c r="A216" i="13"/>
  <c r="K215" i="13"/>
  <c r="J215" i="13"/>
  <c r="I215" i="13"/>
  <c r="H215" i="13"/>
  <c r="G215" i="13"/>
  <c r="F215" i="13"/>
  <c r="E215" i="13"/>
  <c r="D215" i="13"/>
  <c r="C215" i="13"/>
  <c r="A215" i="13"/>
  <c r="K214" i="13"/>
  <c r="J214" i="13"/>
  <c r="I214" i="13"/>
  <c r="H214" i="13"/>
  <c r="G214" i="13"/>
  <c r="F214" i="13"/>
  <c r="E214" i="13"/>
  <c r="D214" i="13"/>
  <c r="C214" i="13"/>
  <c r="A214" i="13"/>
  <c r="K211" i="13"/>
  <c r="J211" i="13"/>
  <c r="I211" i="13"/>
  <c r="H211" i="13"/>
  <c r="G211" i="13"/>
  <c r="F211" i="13"/>
  <c r="E211" i="13"/>
  <c r="D211" i="13"/>
  <c r="C211" i="13"/>
  <c r="A211" i="13"/>
  <c r="K210" i="13"/>
  <c r="J210" i="13"/>
  <c r="I210" i="13"/>
  <c r="H210" i="13"/>
  <c r="G210" i="13"/>
  <c r="F210" i="13"/>
  <c r="E210" i="13"/>
  <c r="D210" i="13"/>
  <c r="C210" i="13"/>
  <c r="A210" i="13"/>
  <c r="K209" i="13"/>
  <c r="J209" i="13"/>
  <c r="I209" i="13"/>
  <c r="H209" i="13"/>
  <c r="G209" i="13"/>
  <c r="F209" i="13"/>
  <c r="E209" i="13"/>
  <c r="D209" i="13"/>
  <c r="C209" i="13"/>
  <c r="A209" i="13"/>
  <c r="K208" i="13"/>
  <c r="J208" i="13"/>
  <c r="I208" i="13"/>
  <c r="H208" i="13"/>
  <c r="G208" i="13"/>
  <c r="F208" i="13"/>
  <c r="E208" i="13"/>
  <c r="D208" i="13"/>
  <c r="C208" i="13"/>
  <c r="A208" i="13"/>
  <c r="K207" i="13"/>
  <c r="J207" i="13"/>
  <c r="I207" i="13"/>
  <c r="H207" i="13"/>
  <c r="G207" i="13"/>
  <c r="F207" i="13"/>
  <c r="E207" i="13"/>
  <c r="D207" i="13"/>
  <c r="C207" i="13"/>
  <c r="A207" i="13"/>
  <c r="K206" i="13"/>
  <c r="J206" i="13"/>
  <c r="I206" i="13"/>
  <c r="H206" i="13"/>
  <c r="G206" i="13"/>
  <c r="F206" i="13"/>
  <c r="E206" i="13"/>
  <c r="D206" i="13"/>
  <c r="C206" i="13"/>
  <c r="A206" i="13"/>
  <c r="K205" i="13"/>
  <c r="J205" i="13"/>
  <c r="I205" i="13"/>
  <c r="H205" i="13"/>
  <c r="G205" i="13"/>
  <c r="F205" i="13"/>
  <c r="E205" i="13"/>
  <c r="D205" i="13"/>
  <c r="C205" i="13"/>
  <c r="A205" i="13"/>
  <c r="K204" i="13"/>
  <c r="J204" i="13"/>
  <c r="I204" i="13"/>
  <c r="H204" i="13"/>
  <c r="G204" i="13"/>
  <c r="F204" i="13"/>
  <c r="E204" i="13"/>
  <c r="D204" i="13"/>
  <c r="C204" i="13"/>
  <c r="A204" i="13"/>
  <c r="K203" i="13"/>
  <c r="J203" i="13"/>
  <c r="I203" i="13"/>
  <c r="H203" i="13"/>
  <c r="G203" i="13"/>
  <c r="F203" i="13"/>
  <c r="E203" i="13"/>
  <c r="D203" i="13"/>
  <c r="C203" i="13"/>
  <c r="A203" i="13"/>
  <c r="K202" i="13"/>
  <c r="J202" i="13"/>
  <c r="I202" i="13"/>
  <c r="H202" i="13"/>
  <c r="G202" i="13"/>
  <c r="F202" i="13"/>
  <c r="E202" i="13"/>
  <c r="D202" i="13"/>
  <c r="C202" i="13"/>
  <c r="A202" i="13"/>
  <c r="K201" i="13"/>
  <c r="J201" i="13"/>
  <c r="I201" i="13"/>
  <c r="H201" i="13"/>
  <c r="G201" i="13"/>
  <c r="F201" i="13"/>
  <c r="E201" i="13"/>
  <c r="D201" i="13"/>
  <c r="C201" i="13"/>
  <c r="A201" i="13"/>
  <c r="K200" i="13"/>
  <c r="J200" i="13"/>
  <c r="I200" i="13"/>
  <c r="H200" i="13"/>
  <c r="G200" i="13"/>
  <c r="F200" i="13"/>
  <c r="E200" i="13"/>
  <c r="D200" i="13"/>
  <c r="C200" i="13"/>
  <c r="A200" i="13"/>
  <c r="K199" i="13"/>
  <c r="J199" i="13"/>
  <c r="I199" i="13"/>
  <c r="H199" i="13"/>
  <c r="G199" i="13"/>
  <c r="F199" i="13"/>
  <c r="E199" i="13"/>
  <c r="D199" i="13"/>
  <c r="C199" i="13"/>
  <c r="A199" i="13"/>
  <c r="K198" i="13"/>
  <c r="J198" i="13"/>
  <c r="I198" i="13"/>
  <c r="H198" i="13"/>
  <c r="G198" i="13"/>
  <c r="F198" i="13"/>
  <c r="E198" i="13"/>
  <c r="D198" i="13"/>
  <c r="C198" i="13"/>
  <c r="A198" i="13"/>
  <c r="K197" i="13"/>
  <c r="J197" i="13"/>
  <c r="I197" i="13"/>
  <c r="H197" i="13"/>
  <c r="G197" i="13"/>
  <c r="F197" i="13"/>
  <c r="E197" i="13"/>
  <c r="D197" i="13"/>
  <c r="C197" i="13"/>
  <c r="A197" i="13"/>
  <c r="K196" i="13"/>
  <c r="J196" i="13"/>
  <c r="I196" i="13"/>
  <c r="H196" i="13"/>
  <c r="G196" i="13"/>
  <c r="F196" i="13"/>
  <c r="E196" i="13"/>
  <c r="D196" i="13"/>
  <c r="C196" i="13"/>
  <c r="A196" i="13"/>
  <c r="K195" i="13"/>
  <c r="J195" i="13"/>
  <c r="I195" i="13"/>
  <c r="H195" i="13"/>
  <c r="G195" i="13"/>
  <c r="F195" i="13"/>
  <c r="E195" i="13"/>
  <c r="D195" i="13"/>
  <c r="C195" i="13"/>
  <c r="A195" i="13"/>
  <c r="K194" i="13"/>
  <c r="J194" i="13"/>
  <c r="I194" i="13"/>
  <c r="H194" i="13"/>
  <c r="G194" i="13"/>
  <c r="F194" i="13"/>
  <c r="E194" i="13"/>
  <c r="D194" i="13"/>
  <c r="C194" i="13"/>
  <c r="A194" i="13"/>
  <c r="K193" i="13"/>
  <c r="J193" i="13"/>
  <c r="I193" i="13"/>
  <c r="H193" i="13"/>
  <c r="G193" i="13"/>
  <c r="F193" i="13"/>
  <c r="E193" i="13"/>
  <c r="D193" i="13"/>
  <c r="C193" i="13"/>
  <c r="A193" i="13"/>
  <c r="K192" i="13"/>
  <c r="J192" i="13"/>
  <c r="I192" i="13"/>
  <c r="H192" i="13"/>
  <c r="G192" i="13"/>
  <c r="F192" i="13"/>
  <c r="E192" i="13"/>
  <c r="D192" i="13"/>
  <c r="C192" i="13"/>
  <c r="A192" i="13"/>
  <c r="K191" i="13"/>
  <c r="J191" i="13"/>
  <c r="I191" i="13"/>
  <c r="H191" i="13"/>
  <c r="G191" i="13"/>
  <c r="F191" i="13"/>
  <c r="E191" i="13"/>
  <c r="D191" i="13"/>
  <c r="C191" i="13"/>
  <c r="A191" i="13"/>
  <c r="K190" i="13"/>
  <c r="J190" i="13"/>
  <c r="I190" i="13"/>
  <c r="H190" i="13"/>
  <c r="G190" i="13"/>
  <c r="F190" i="13"/>
  <c r="E190" i="13"/>
  <c r="D190" i="13"/>
  <c r="C190" i="13"/>
  <c r="A190" i="13"/>
  <c r="K189" i="13"/>
  <c r="J189" i="13"/>
  <c r="I189" i="13"/>
  <c r="H189" i="13"/>
  <c r="G189" i="13"/>
  <c r="F189" i="13"/>
  <c r="E189" i="13"/>
  <c r="D189" i="13"/>
  <c r="C189" i="13"/>
  <c r="A189" i="13"/>
  <c r="K188" i="13"/>
  <c r="J188" i="13"/>
  <c r="I188" i="13"/>
  <c r="H188" i="13"/>
  <c r="G188" i="13"/>
  <c r="F188" i="13"/>
  <c r="E188" i="13"/>
  <c r="D188" i="13"/>
  <c r="C188" i="13"/>
  <c r="A188" i="13"/>
  <c r="K187" i="13"/>
  <c r="J187" i="13"/>
  <c r="I187" i="13"/>
  <c r="H187" i="13"/>
  <c r="G187" i="13"/>
  <c r="F187" i="13"/>
  <c r="E187" i="13"/>
  <c r="D187" i="13"/>
  <c r="C187" i="13"/>
  <c r="A187" i="13"/>
  <c r="K186" i="13"/>
  <c r="J186" i="13"/>
  <c r="I186" i="13"/>
  <c r="H186" i="13"/>
  <c r="G186" i="13"/>
  <c r="F186" i="13"/>
  <c r="E186" i="13"/>
  <c r="D186" i="13"/>
  <c r="C186" i="13"/>
  <c r="A186" i="13"/>
  <c r="K185" i="13"/>
  <c r="J185" i="13"/>
  <c r="I185" i="13"/>
  <c r="H185" i="13"/>
  <c r="G185" i="13"/>
  <c r="F185" i="13"/>
  <c r="E185" i="13"/>
  <c r="D185" i="13"/>
  <c r="C185" i="13"/>
  <c r="A185" i="13"/>
  <c r="K184" i="13"/>
  <c r="J184" i="13"/>
  <c r="I184" i="13"/>
  <c r="H184" i="13"/>
  <c r="G184" i="13"/>
  <c r="F184" i="13"/>
  <c r="E184" i="13"/>
  <c r="D184" i="13"/>
  <c r="C184" i="13"/>
  <c r="A184" i="13"/>
  <c r="K183" i="13"/>
  <c r="J183" i="13"/>
  <c r="I183" i="13"/>
  <c r="H183" i="13"/>
  <c r="G183" i="13"/>
  <c r="F183" i="13"/>
  <c r="E183" i="13"/>
  <c r="D183" i="13"/>
  <c r="C183" i="13"/>
  <c r="A183" i="13"/>
  <c r="K182" i="13"/>
  <c r="J182" i="13"/>
  <c r="I182" i="13"/>
  <c r="H182" i="13"/>
  <c r="G182" i="13"/>
  <c r="F182" i="13"/>
  <c r="E182" i="13"/>
  <c r="D182" i="13"/>
  <c r="C182" i="13"/>
  <c r="A182" i="13"/>
  <c r="K181" i="13"/>
  <c r="J181" i="13"/>
  <c r="I181" i="13"/>
  <c r="H181" i="13"/>
  <c r="G181" i="13"/>
  <c r="F181" i="13"/>
  <c r="E181" i="13"/>
  <c r="D181" i="13"/>
  <c r="C181" i="13"/>
  <c r="A181" i="13"/>
  <c r="K180" i="13"/>
  <c r="J180" i="13"/>
  <c r="I180" i="13"/>
  <c r="H180" i="13"/>
  <c r="G180" i="13"/>
  <c r="F180" i="13"/>
  <c r="E180" i="13"/>
  <c r="D180" i="13"/>
  <c r="C180" i="13"/>
  <c r="A180" i="13"/>
  <c r="K179" i="13"/>
  <c r="J179" i="13"/>
  <c r="I179" i="13"/>
  <c r="H179" i="13"/>
  <c r="G179" i="13"/>
  <c r="F179" i="13"/>
  <c r="E179" i="13"/>
  <c r="D179" i="13"/>
  <c r="C179" i="13"/>
  <c r="A179" i="13"/>
  <c r="K178" i="13"/>
  <c r="J178" i="13"/>
  <c r="I178" i="13"/>
  <c r="H178" i="13"/>
  <c r="G178" i="13"/>
  <c r="F178" i="13"/>
  <c r="E178" i="13"/>
  <c r="D178" i="13"/>
  <c r="C178" i="13"/>
  <c r="A178" i="13"/>
  <c r="K177" i="13"/>
  <c r="J177" i="13"/>
  <c r="I177" i="13"/>
  <c r="H177" i="13"/>
  <c r="G177" i="13"/>
  <c r="F177" i="13"/>
  <c r="E177" i="13"/>
  <c r="D177" i="13"/>
  <c r="C177" i="13"/>
  <c r="A177" i="13"/>
  <c r="K176" i="13"/>
  <c r="J176" i="13"/>
  <c r="I176" i="13"/>
  <c r="H176" i="13"/>
  <c r="G176" i="13"/>
  <c r="F176" i="13"/>
  <c r="E176" i="13"/>
  <c r="D176" i="13"/>
  <c r="C176" i="13"/>
  <c r="A176" i="13"/>
  <c r="K175" i="13"/>
  <c r="J175" i="13"/>
  <c r="I175" i="13"/>
  <c r="H175" i="13"/>
  <c r="G175" i="13"/>
  <c r="F175" i="13"/>
  <c r="E175" i="13"/>
  <c r="D175" i="13"/>
  <c r="C175" i="13"/>
  <c r="A175" i="13"/>
  <c r="K174" i="13"/>
  <c r="J174" i="13"/>
  <c r="I174" i="13"/>
  <c r="H174" i="13"/>
  <c r="G174" i="13"/>
  <c r="F174" i="13"/>
  <c r="E174" i="13"/>
  <c r="D174" i="13"/>
  <c r="C174" i="13"/>
  <c r="A174" i="13"/>
  <c r="K173" i="13"/>
  <c r="J173" i="13"/>
  <c r="I173" i="13"/>
  <c r="H173" i="13"/>
  <c r="G173" i="13"/>
  <c r="F173" i="13"/>
  <c r="E173" i="13"/>
  <c r="D173" i="13"/>
  <c r="C173" i="13"/>
  <c r="A173" i="13"/>
  <c r="K172" i="13"/>
  <c r="J172" i="13"/>
  <c r="I172" i="13"/>
  <c r="H172" i="13"/>
  <c r="G172" i="13"/>
  <c r="F172" i="13"/>
  <c r="E172" i="13"/>
  <c r="D172" i="13"/>
  <c r="C172" i="13"/>
  <c r="A172" i="13"/>
  <c r="K171" i="13"/>
  <c r="J171" i="13"/>
  <c r="I171" i="13"/>
  <c r="H171" i="13"/>
  <c r="G171" i="13"/>
  <c r="F171" i="13"/>
  <c r="E171" i="13"/>
  <c r="D171" i="13"/>
  <c r="C171" i="13"/>
  <c r="A171" i="13"/>
  <c r="K170" i="13"/>
  <c r="J170" i="13"/>
  <c r="I170" i="13"/>
  <c r="H170" i="13"/>
  <c r="G170" i="13"/>
  <c r="F170" i="13"/>
  <c r="E170" i="13"/>
  <c r="D170" i="13"/>
  <c r="C170" i="13"/>
  <c r="A170" i="13"/>
  <c r="K169" i="13"/>
  <c r="J169" i="13"/>
  <c r="I169" i="13"/>
  <c r="H169" i="13"/>
  <c r="G169" i="13"/>
  <c r="F169" i="13"/>
  <c r="E169" i="13"/>
  <c r="D169" i="13"/>
  <c r="C169" i="13"/>
  <c r="A169" i="13"/>
  <c r="K168" i="13"/>
  <c r="J168" i="13"/>
  <c r="I168" i="13"/>
  <c r="H168" i="13"/>
  <c r="G168" i="13"/>
  <c r="F168" i="13"/>
  <c r="E168" i="13"/>
  <c r="D168" i="13"/>
  <c r="C168" i="13"/>
  <c r="A168" i="13"/>
  <c r="K167" i="13"/>
  <c r="J167" i="13"/>
  <c r="I167" i="13"/>
  <c r="H167" i="13"/>
  <c r="G167" i="13"/>
  <c r="F167" i="13"/>
  <c r="E167" i="13"/>
  <c r="D167" i="13"/>
  <c r="C167" i="13"/>
  <c r="A167" i="13"/>
  <c r="K166" i="13"/>
  <c r="J166" i="13"/>
  <c r="I166" i="13"/>
  <c r="H166" i="13"/>
  <c r="G166" i="13"/>
  <c r="F166" i="13"/>
  <c r="E166" i="13"/>
  <c r="D166" i="13"/>
  <c r="C166" i="13"/>
  <c r="A166" i="13"/>
  <c r="K165" i="13"/>
  <c r="J165" i="13"/>
  <c r="I165" i="13"/>
  <c r="H165" i="13"/>
  <c r="G165" i="13"/>
  <c r="F165" i="13"/>
  <c r="E165" i="13"/>
  <c r="D165" i="13"/>
  <c r="C165" i="13"/>
  <c r="A165" i="13"/>
  <c r="K164" i="13"/>
  <c r="J164" i="13"/>
  <c r="I164" i="13"/>
  <c r="H164" i="13"/>
  <c r="G164" i="13"/>
  <c r="F164" i="13"/>
  <c r="E164" i="13"/>
  <c r="D164" i="13"/>
  <c r="C164" i="13"/>
  <c r="A164" i="13"/>
  <c r="K163" i="13"/>
  <c r="J163" i="13"/>
  <c r="I163" i="13"/>
  <c r="H163" i="13"/>
  <c r="G163" i="13"/>
  <c r="F163" i="13"/>
  <c r="E163" i="13"/>
  <c r="D163" i="13"/>
  <c r="C163" i="13"/>
  <c r="A163" i="13"/>
  <c r="K162" i="13"/>
  <c r="J162" i="13"/>
  <c r="I162" i="13"/>
  <c r="H162" i="13"/>
  <c r="G162" i="13"/>
  <c r="F162" i="13"/>
  <c r="E162" i="13"/>
  <c r="D162" i="13"/>
  <c r="C162" i="13"/>
  <c r="A162" i="13"/>
  <c r="K159" i="13"/>
  <c r="J159" i="13"/>
  <c r="I159" i="13"/>
  <c r="H159" i="13"/>
  <c r="G159" i="13"/>
  <c r="F159" i="13"/>
  <c r="E159" i="13"/>
  <c r="D159" i="13"/>
  <c r="C159" i="13"/>
  <c r="A159" i="13"/>
  <c r="K158" i="13"/>
  <c r="J158" i="13"/>
  <c r="I158" i="13"/>
  <c r="H158" i="13"/>
  <c r="G158" i="13"/>
  <c r="F158" i="13"/>
  <c r="E158" i="13"/>
  <c r="D158" i="13"/>
  <c r="C158" i="13"/>
  <c r="A158" i="13"/>
  <c r="K157" i="13"/>
  <c r="J157" i="13"/>
  <c r="I157" i="13"/>
  <c r="H157" i="13"/>
  <c r="G157" i="13"/>
  <c r="F157" i="13"/>
  <c r="E157" i="13"/>
  <c r="D157" i="13"/>
  <c r="C157" i="13"/>
  <c r="A157" i="13"/>
  <c r="K156" i="13"/>
  <c r="J156" i="13"/>
  <c r="I156" i="13"/>
  <c r="H156" i="13"/>
  <c r="G156" i="13"/>
  <c r="F156" i="13"/>
  <c r="E156" i="13"/>
  <c r="D156" i="13"/>
  <c r="C156" i="13"/>
  <c r="A156" i="13"/>
  <c r="K155" i="13"/>
  <c r="J155" i="13"/>
  <c r="I155" i="13"/>
  <c r="H155" i="13"/>
  <c r="G155" i="13"/>
  <c r="F155" i="13"/>
  <c r="E155" i="13"/>
  <c r="D155" i="13"/>
  <c r="C155" i="13"/>
  <c r="A155" i="13"/>
  <c r="K154" i="13"/>
  <c r="J154" i="13"/>
  <c r="I154" i="13"/>
  <c r="H154" i="13"/>
  <c r="G154" i="13"/>
  <c r="F154" i="13"/>
  <c r="E154" i="13"/>
  <c r="D154" i="13"/>
  <c r="C154" i="13"/>
  <c r="A154" i="13"/>
  <c r="K153" i="13"/>
  <c r="J153" i="13"/>
  <c r="I153" i="13"/>
  <c r="H153" i="13"/>
  <c r="G153" i="13"/>
  <c r="F153" i="13"/>
  <c r="E153" i="13"/>
  <c r="D153" i="13"/>
  <c r="C153" i="13"/>
  <c r="A153" i="13"/>
  <c r="K152" i="13"/>
  <c r="J152" i="13"/>
  <c r="I152" i="13"/>
  <c r="H152" i="13"/>
  <c r="G152" i="13"/>
  <c r="F152" i="13"/>
  <c r="E152" i="13"/>
  <c r="D152" i="13"/>
  <c r="C152" i="13"/>
  <c r="A152" i="13"/>
  <c r="K151" i="13"/>
  <c r="J151" i="13"/>
  <c r="I151" i="13"/>
  <c r="H151" i="13"/>
  <c r="G151" i="13"/>
  <c r="F151" i="13"/>
  <c r="E151" i="13"/>
  <c r="D151" i="13"/>
  <c r="C151" i="13"/>
  <c r="A151" i="13"/>
  <c r="K150" i="13"/>
  <c r="J150" i="13"/>
  <c r="I150" i="13"/>
  <c r="H150" i="13"/>
  <c r="G150" i="13"/>
  <c r="F150" i="13"/>
  <c r="E150" i="13"/>
  <c r="D150" i="13"/>
  <c r="C150" i="13"/>
  <c r="A150" i="13"/>
  <c r="K149" i="13"/>
  <c r="J149" i="13"/>
  <c r="I149" i="13"/>
  <c r="H149" i="13"/>
  <c r="G149" i="13"/>
  <c r="F149" i="13"/>
  <c r="E149" i="13"/>
  <c r="D149" i="13"/>
  <c r="C149" i="13"/>
  <c r="A149" i="13"/>
  <c r="K148" i="13"/>
  <c r="J148" i="13"/>
  <c r="I148" i="13"/>
  <c r="H148" i="13"/>
  <c r="G148" i="13"/>
  <c r="F148" i="13"/>
  <c r="E148" i="13"/>
  <c r="D148" i="13"/>
  <c r="C148" i="13"/>
  <c r="A148" i="13"/>
  <c r="K147" i="13"/>
  <c r="J147" i="13"/>
  <c r="I147" i="13"/>
  <c r="H147" i="13"/>
  <c r="G147" i="13"/>
  <c r="F147" i="13"/>
  <c r="E147" i="13"/>
  <c r="D147" i="13"/>
  <c r="C147" i="13"/>
  <c r="A147" i="13"/>
  <c r="K146" i="13"/>
  <c r="J146" i="13"/>
  <c r="I146" i="13"/>
  <c r="H146" i="13"/>
  <c r="G146" i="13"/>
  <c r="F146" i="13"/>
  <c r="E146" i="13"/>
  <c r="D146" i="13"/>
  <c r="C146" i="13"/>
  <c r="A146" i="13"/>
  <c r="K145" i="13"/>
  <c r="J145" i="13"/>
  <c r="I145" i="13"/>
  <c r="H145" i="13"/>
  <c r="G145" i="13"/>
  <c r="F145" i="13"/>
  <c r="E145" i="13"/>
  <c r="D145" i="13"/>
  <c r="C145" i="13"/>
  <c r="A145" i="13"/>
  <c r="K144" i="13"/>
  <c r="J144" i="13"/>
  <c r="I144" i="13"/>
  <c r="H144" i="13"/>
  <c r="G144" i="13"/>
  <c r="F144" i="13"/>
  <c r="E144" i="13"/>
  <c r="D144" i="13"/>
  <c r="C144" i="13"/>
  <c r="A144" i="13"/>
  <c r="K143" i="13"/>
  <c r="J143" i="13"/>
  <c r="I143" i="13"/>
  <c r="H143" i="13"/>
  <c r="G143" i="13"/>
  <c r="F143" i="13"/>
  <c r="E143" i="13"/>
  <c r="D143" i="13"/>
  <c r="C143" i="13"/>
  <c r="A143" i="13"/>
  <c r="K142" i="13"/>
  <c r="J142" i="13"/>
  <c r="I142" i="13"/>
  <c r="H142" i="13"/>
  <c r="G142" i="13"/>
  <c r="F142" i="13"/>
  <c r="E142" i="13"/>
  <c r="D142" i="13"/>
  <c r="C142" i="13"/>
  <c r="A142" i="13"/>
  <c r="K141" i="13"/>
  <c r="J141" i="13"/>
  <c r="I141" i="13"/>
  <c r="H141" i="13"/>
  <c r="G141" i="13"/>
  <c r="F141" i="13"/>
  <c r="E141" i="13"/>
  <c r="D141" i="13"/>
  <c r="C141" i="13"/>
  <c r="A141" i="13"/>
  <c r="K140" i="13"/>
  <c r="J140" i="13"/>
  <c r="I140" i="13"/>
  <c r="H140" i="13"/>
  <c r="G140" i="13"/>
  <c r="F140" i="13"/>
  <c r="E140" i="13"/>
  <c r="D140" i="13"/>
  <c r="C140" i="13"/>
  <c r="A140" i="13"/>
  <c r="K139" i="13"/>
  <c r="J139" i="13"/>
  <c r="I139" i="13"/>
  <c r="H139" i="13"/>
  <c r="G139" i="13"/>
  <c r="F139" i="13"/>
  <c r="E139" i="13"/>
  <c r="D139" i="13"/>
  <c r="C139" i="13"/>
  <c r="A139" i="13"/>
  <c r="K138" i="13"/>
  <c r="J138" i="13"/>
  <c r="I138" i="13"/>
  <c r="H138" i="13"/>
  <c r="G138" i="13"/>
  <c r="F138" i="13"/>
  <c r="E138" i="13"/>
  <c r="D138" i="13"/>
  <c r="C138" i="13"/>
  <c r="A138" i="13"/>
  <c r="K137" i="13"/>
  <c r="J137" i="13"/>
  <c r="I137" i="13"/>
  <c r="H137" i="13"/>
  <c r="G137" i="13"/>
  <c r="F137" i="13"/>
  <c r="E137" i="13"/>
  <c r="D137" i="13"/>
  <c r="C137" i="13"/>
  <c r="A137" i="13"/>
  <c r="K136" i="13"/>
  <c r="J136" i="13"/>
  <c r="I136" i="13"/>
  <c r="H136" i="13"/>
  <c r="G136" i="13"/>
  <c r="F136" i="13"/>
  <c r="E136" i="13"/>
  <c r="D136" i="13"/>
  <c r="C136" i="13"/>
  <c r="A136" i="13"/>
  <c r="K135" i="13"/>
  <c r="J135" i="13"/>
  <c r="I135" i="13"/>
  <c r="H135" i="13"/>
  <c r="G135" i="13"/>
  <c r="F135" i="13"/>
  <c r="E135" i="13"/>
  <c r="D135" i="13"/>
  <c r="C135" i="13"/>
  <c r="A135" i="13"/>
  <c r="K134" i="13"/>
  <c r="J134" i="13"/>
  <c r="I134" i="13"/>
  <c r="H134" i="13"/>
  <c r="G134" i="13"/>
  <c r="F134" i="13"/>
  <c r="E134" i="13"/>
  <c r="D134" i="13"/>
  <c r="C134" i="13"/>
  <c r="A134" i="13"/>
  <c r="K133" i="13"/>
  <c r="J133" i="13"/>
  <c r="I133" i="13"/>
  <c r="H133" i="13"/>
  <c r="G133" i="13"/>
  <c r="F133" i="13"/>
  <c r="E133" i="13"/>
  <c r="D133" i="13"/>
  <c r="C133" i="13"/>
  <c r="A133" i="13"/>
  <c r="K132" i="13"/>
  <c r="J132" i="13"/>
  <c r="I132" i="13"/>
  <c r="H132" i="13"/>
  <c r="G132" i="13"/>
  <c r="F132" i="13"/>
  <c r="E132" i="13"/>
  <c r="D132" i="13"/>
  <c r="C132" i="13"/>
  <c r="A132" i="13"/>
  <c r="K131" i="13"/>
  <c r="J131" i="13"/>
  <c r="I131" i="13"/>
  <c r="H131" i="13"/>
  <c r="G131" i="13"/>
  <c r="F131" i="13"/>
  <c r="E131" i="13"/>
  <c r="D131" i="13"/>
  <c r="C131" i="13"/>
  <c r="A131" i="13"/>
  <c r="K130" i="13"/>
  <c r="J130" i="13"/>
  <c r="I130" i="13"/>
  <c r="H130" i="13"/>
  <c r="G130" i="13"/>
  <c r="F130" i="13"/>
  <c r="E130" i="13"/>
  <c r="D130" i="13"/>
  <c r="C130" i="13"/>
  <c r="A130" i="13"/>
  <c r="K129" i="13"/>
  <c r="J129" i="13"/>
  <c r="I129" i="13"/>
  <c r="H129" i="13"/>
  <c r="G129" i="13"/>
  <c r="F129" i="13"/>
  <c r="E129" i="13"/>
  <c r="D129" i="13"/>
  <c r="C129" i="13"/>
  <c r="A129" i="13"/>
  <c r="K128" i="13"/>
  <c r="J128" i="13"/>
  <c r="I128" i="13"/>
  <c r="H128" i="13"/>
  <c r="G128" i="13"/>
  <c r="F128" i="13"/>
  <c r="E128" i="13"/>
  <c r="D128" i="13"/>
  <c r="C128" i="13"/>
  <c r="A128" i="13"/>
  <c r="K127" i="13"/>
  <c r="J127" i="13"/>
  <c r="I127" i="13"/>
  <c r="H127" i="13"/>
  <c r="G127" i="13"/>
  <c r="F127" i="13"/>
  <c r="E127" i="13"/>
  <c r="D127" i="13"/>
  <c r="C127" i="13"/>
  <c r="A127" i="13"/>
  <c r="K126" i="13"/>
  <c r="J126" i="13"/>
  <c r="I126" i="13"/>
  <c r="H126" i="13"/>
  <c r="G126" i="13"/>
  <c r="F126" i="13"/>
  <c r="E126" i="13"/>
  <c r="D126" i="13"/>
  <c r="C126" i="13"/>
  <c r="A126" i="13"/>
  <c r="K125" i="13"/>
  <c r="J125" i="13"/>
  <c r="I125" i="13"/>
  <c r="H125" i="13"/>
  <c r="G125" i="13"/>
  <c r="F125" i="13"/>
  <c r="E125" i="13"/>
  <c r="D125" i="13"/>
  <c r="C125" i="13"/>
  <c r="A125" i="13"/>
  <c r="K124" i="13"/>
  <c r="J124" i="13"/>
  <c r="I124" i="13"/>
  <c r="H124" i="13"/>
  <c r="G124" i="13"/>
  <c r="F124" i="13"/>
  <c r="E124" i="13"/>
  <c r="D124" i="13"/>
  <c r="C124" i="13"/>
  <c r="A124" i="13"/>
  <c r="K123" i="13"/>
  <c r="J123" i="13"/>
  <c r="I123" i="13"/>
  <c r="H123" i="13"/>
  <c r="G123" i="13"/>
  <c r="F123" i="13"/>
  <c r="E123" i="13"/>
  <c r="D123" i="13"/>
  <c r="C123" i="13"/>
  <c r="A123" i="13"/>
  <c r="K122" i="13"/>
  <c r="J122" i="13"/>
  <c r="I122" i="13"/>
  <c r="H122" i="13"/>
  <c r="G122" i="13"/>
  <c r="F122" i="13"/>
  <c r="E122" i="13"/>
  <c r="D122" i="13"/>
  <c r="C122" i="13"/>
  <c r="A122" i="13"/>
  <c r="K121" i="13"/>
  <c r="J121" i="13"/>
  <c r="I121" i="13"/>
  <c r="H121" i="13"/>
  <c r="G121" i="13"/>
  <c r="F121" i="13"/>
  <c r="E121" i="13"/>
  <c r="D121" i="13"/>
  <c r="C121" i="13"/>
  <c r="A121" i="13"/>
  <c r="K120" i="13"/>
  <c r="J120" i="13"/>
  <c r="I120" i="13"/>
  <c r="H120" i="13"/>
  <c r="G120" i="13"/>
  <c r="F120" i="13"/>
  <c r="E120" i="13"/>
  <c r="D120" i="13"/>
  <c r="C120" i="13"/>
  <c r="A120" i="13"/>
  <c r="K119" i="13"/>
  <c r="J119" i="13"/>
  <c r="I119" i="13"/>
  <c r="H119" i="13"/>
  <c r="G119" i="13"/>
  <c r="F119" i="13"/>
  <c r="E119" i="13"/>
  <c r="D119" i="13"/>
  <c r="C119" i="13"/>
  <c r="A119" i="13"/>
  <c r="K118" i="13"/>
  <c r="J118" i="13"/>
  <c r="I118" i="13"/>
  <c r="H118" i="13"/>
  <c r="G118" i="13"/>
  <c r="F118" i="13"/>
  <c r="E118" i="13"/>
  <c r="D118" i="13"/>
  <c r="C118" i="13"/>
  <c r="A118" i="13"/>
  <c r="K117" i="13"/>
  <c r="J117" i="13"/>
  <c r="I117" i="13"/>
  <c r="H117" i="13"/>
  <c r="G117" i="13"/>
  <c r="F117" i="13"/>
  <c r="E117" i="13"/>
  <c r="D117" i="13"/>
  <c r="C117" i="13"/>
  <c r="A117" i="13"/>
  <c r="K116" i="13"/>
  <c r="J116" i="13"/>
  <c r="I116" i="13"/>
  <c r="H116" i="13"/>
  <c r="G116" i="13"/>
  <c r="F116" i="13"/>
  <c r="E116" i="13"/>
  <c r="D116" i="13"/>
  <c r="C116" i="13"/>
  <c r="A116" i="13"/>
  <c r="K115" i="13"/>
  <c r="J115" i="13"/>
  <c r="I115" i="13"/>
  <c r="H115" i="13"/>
  <c r="G115" i="13"/>
  <c r="F115" i="13"/>
  <c r="E115" i="13"/>
  <c r="D115" i="13"/>
  <c r="C115" i="13"/>
  <c r="A115" i="13"/>
  <c r="K114" i="13"/>
  <c r="J114" i="13"/>
  <c r="I114" i="13"/>
  <c r="H114" i="13"/>
  <c r="G114" i="13"/>
  <c r="F114" i="13"/>
  <c r="E114" i="13"/>
  <c r="D114" i="13"/>
  <c r="C114" i="13"/>
  <c r="A114" i="13"/>
  <c r="K113" i="13"/>
  <c r="J113" i="13"/>
  <c r="I113" i="13"/>
  <c r="H113" i="13"/>
  <c r="G113" i="13"/>
  <c r="F113" i="13"/>
  <c r="E113" i="13"/>
  <c r="D113" i="13"/>
  <c r="C113" i="13"/>
  <c r="A113" i="13"/>
  <c r="K112" i="13"/>
  <c r="J112" i="13"/>
  <c r="I112" i="13"/>
  <c r="H112" i="13"/>
  <c r="G112" i="13"/>
  <c r="F112" i="13"/>
  <c r="E112" i="13"/>
  <c r="D112" i="13"/>
  <c r="C112" i="13"/>
  <c r="A112" i="13"/>
  <c r="K111" i="13"/>
  <c r="J111" i="13"/>
  <c r="I111" i="13"/>
  <c r="H111" i="13"/>
  <c r="G111" i="13"/>
  <c r="F111" i="13"/>
  <c r="E111" i="13"/>
  <c r="D111" i="13"/>
  <c r="C111" i="13"/>
  <c r="A111" i="13"/>
  <c r="K110" i="13"/>
  <c r="J110" i="13"/>
  <c r="I110" i="13"/>
  <c r="H110" i="13"/>
  <c r="G110" i="13"/>
  <c r="F110" i="13"/>
  <c r="E110" i="13"/>
  <c r="D110" i="13"/>
  <c r="C110" i="13"/>
  <c r="A110" i="13"/>
  <c r="A107" i="13"/>
  <c r="K106" i="13"/>
  <c r="J106" i="13"/>
  <c r="I106" i="13"/>
  <c r="H106" i="13"/>
  <c r="G106" i="13"/>
  <c r="F106" i="13"/>
  <c r="E106" i="13"/>
  <c r="D106" i="13"/>
  <c r="C106" i="13"/>
  <c r="A106" i="13"/>
  <c r="K105" i="13"/>
  <c r="J105" i="13"/>
  <c r="I105" i="13"/>
  <c r="H105" i="13"/>
  <c r="G105" i="13"/>
  <c r="F105" i="13"/>
  <c r="E105" i="13"/>
  <c r="D105" i="13"/>
  <c r="C105" i="13"/>
  <c r="A105" i="13"/>
  <c r="K104" i="13"/>
  <c r="J104" i="13"/>
  <c r="I104" i="13"/>
  <c r="H104" i="13"/>
  <c r="G104" i="13"/>
  <c r="F104" i="13"/>
  <c r="E104" i="13"/>
  <c r="D104" i="13"/>
  <c r="C104" i="13"/>
  <c r="A104" i="13"/>
  <c r="K103" i="13"/>
  <c r="J103" i="13"/>
  <c r="I103" i="13"/>
  <c r="H103" i="13"/>
  <c r="G103" i="13"/>
  <c r="F103" i="13"/>
  <c r="E103" i="13"/>
  <c r="D103" i="13"/>
  <c r="C103" i="13"/>
  <c r="A103" i="13"/>
  <c r="K102" i="13"/>
  <c r="J102" i="13"/>
  <c r="I102" i="13"/>
  <c r="H102" i="13"/>
  <c r="G102" i="13"/>
  <c r="F102" i="13"/>
  <c r="E102" i="13"/>
  <c r="D102" i="13"/>
  <c r="C102" i="13"/>
  <c r="A102" i="13"/>
  <c r="K101" i="13"/>
  <c r="J101" i="13"/>
  <c r="I101" i="13"/>
  <c r="H101" i="13"/>
  <c r="G101" i="13"/>
  <c r="F101" i="13"/>
  <c r="E101" i="13"/>
  <c r="D101" i="13"/>
  <c r="C101" i="13"/>
  <c r="A101" i="13"/>
  <c r="K100" i="13"/>
  <c r="J100" i="13"/>
  <c r="I100" i="13"/>
  <c r="H100" i="13"/>
  <c r="G100" i="13"/>
  <c r="F100" i="13"/>
  <c r="E100" i="13"/>
  <c r="D100" i="13"/>
  <c r="C100" i="13"/>
  <c r="A100" i="13"/>
  <c r="K99" i="13"/>
  <c r="J99" i="13"/>
  <c r="I99" i="13"/>
  <c r="H99" i="13"/>
  <c r="G99" i="13"/>
  <c r="F99" i="13"/>
  <c r="E99" i="13"/>
  <c r="D99" i="13"/>
  <c r="C99" i="13"/>
  <c r="A99" i="13"/>
  <c r="K98" i="13"/>
  <c r="J98" i="13"/>
  <c r="I98" i="13"/>
  <c r="H98" i="13"/>
  <c r="G98" i="13"/>
  <c r="F98" i="13"/>
  <c r="E98" i="13"/>
  <c r="D98" i="13"/>
  <c r="C98" i="13"/>
  <c r="A98" i="13"/>
  <c r="K97" i="13"/>
  <c r="J97" i="13"/>
  <c r="I97" i="13"/>
  <c r="H97" i="13"/>
  <c r="G97" i="13"/>
  <c r="F97" i="13"/>
  <c r="E97" i="13"/>
  <c r="D97" i="13"/>
  <c r="C97" i="13"/>
  <c r="A97" i="13"/>
  <c r="K96" i="13"/>
  <c r="J96" i="13"/>
  <c r="I96" i="13"/>
  <c r="H96" i="13"/>
  <c r="G96" i="13"/>
  <c r="F96" i="13"/>
  <c r="E96" i="13"/>
  <c r="D96" i="13"/>
  <c r="C96" i="13"/>
  <c r="A96" i="13"/>
  <c r="K95" i="13"/>
  <c r="J95" i="13"/>
  <c r="I95" i="13"/>
  <c r="H95" i="13"/>
  <c r="G95" i="13"/>
  <c r="F95" i="13"/>
  <c r="E95" i="13"/>
  <c r="D95" i="13"/>
  <c r="C95" i="13"/>
  <c r="A95" i="13"/>
  <c r="K94" i="13"/>
  <c r="J94" i="13"/>
  <c r="I94" i="13"/>
  <c r="H94" i="13"/>
  <c r="G94" i="13"/>
  <c r="F94" i="13"/>
  <c r="E94" i="13"/>
  <c r="D94" i="13"/>
  <c r="C94" i="13"/>
  <c r="A94" i="13"/>
  <c r="K93" i="13"/>
  <c r="J93" i="13"/>
  <c r="I93" i="13"/>
  <c r="H93" i="13"/>
  <c r="G93" i="13"/>
  <c r="F93" i="13"/>
  <c r="E93" i="13"/>
  <c r="D93" i="13"/>
  <c r="C93" i="13"/>
  <c r="A93" i="13"/>
  <c r="K92" i="13"/>
  <c r="J92" i="13"/>
  <c r="I92" i="13"/>
  <c r="H92" i="13"/>
  <c r="G92" i="13"/>
  <c r="F92" i="13"/>
  <c r="E92" i="13"/>
  <c r="D92" i="13"/>
  <c r="C92" i="13"/>
  <c r="A92" i="13"/>
  <c r="K91" i="13"/>
  <c r="J91" i="13"/>
  <c r="I91" i="13"/>
  <c r="H91" i="13"/>
  <c r="G91" i="13"/>
  <c r="F91" i="13"/>
  <c r="E91" i="13"/>
  <c r="D91" i="13"/>
  <c r="C91" i="13"/>
  <c r="A91" i="13"/>
  <c r="K90" i="13"/>
  <c r="J90" i="13"/>
  <c r="I90" i="13"/>
  <c r="H90" i="13"/>
  <c r="G90" i="13"/>
  <c r="F90" i="13"/>
  <c r="E90" i="13"/>
  <c r="D90" i="13"/>
  <c r="C90" i="13"/>
  <c r="A90" i="13"/>
  <c r="K89" i="13"/>
  <c r="J89" i="13"/>
  <c r="I89" i="13"/>
  <c r="H89" i="13"/>
  <c r="G89" i="13"/>
  <c r="F89" i="13"/>
  <c r="E89" i="13"/>
  <c r="D89" i="13"/>
  <c r="C89" i="13"/>
  <c r="A89" i="13"/>
  <c r="K88" i="13"/>
  <c r="J88" i="13"/>
  <c r="I88" i="13"/>
  <c r="H88" i="13"/>
  <c r="G88" i="13"/>
  <c r="F88" i="13"/>
  <c r="E88" i="13"/>
  <c r="D88" i="13"/>
  <c r="C88" i="13"/>
  <c r="A88" i="13"/>
  <c r="K87" i="13"/>
  <c r="J87" i="13"/>
  <c r="I87" i="13"/>
  <c r="H87" i="13"/>
  <c r="G87" i="13"/>
  <c r="F87" i="13"/>
  <c r="E87" i="13"/>
  <c r="D87" i="13"/>
  <c r="C87" i="13"/>
  <c r="A87" i="13"/>
  <c r="K86" i="13"/>
  <c r="J86" i="13"/>
  <c r="I86" i="13"/>
  <c r="H86" i="13"/>
  <c r="G86" i="13"/>
  <c r="F86" i="13"/>
  <c r="E86" i="13"/>
  <c r="D86" i="13"/>
  <c r="C86" i="13"/>
  <c r="A86" i="13"/>
  <c r="K85" i="13"/>
  <c r="J85" i="13"/>
  <c r="I85" i="13"/>
  <c r="H85" i="13"/>
  <c r="G85" i="13"/>
  <c r="F85" i="13"/>
  <c r="E85" i="13"/>
  <c r="D85" i="13"/>
  <c r="C85" i="13"/>
  <c r="A85" i="13"/>
  <c r="K84" i="13"/>
  <c r="J84" i="13"/>
  <c r="I84" i="13"/>
  <c r="H84" i="13"/>
  <c r="G84" i="13"/>
  <c r="F84" i="13"/>
  <c r="E84" i="13"/>
  <c r="D84" i="13"/>
  <c r="C84" i="13"/>
  <c r="A84" i="13"/>
  <c r="K83" i="13"/>
  <c r="J83" i="13"/>
  <c r="I83" i="13"/>
  <c r="H83" i="13"/>
  <c r="G83" i="13"/>
  <c r="F83" i="13"/>
  <c r="E83" i="13"/>
  <c r="D83" i="13"/>
  <c r="C83" i="13"/>
  <c r="A83" i="13"/>
  <c r="K82" i="13"/>
  <c r="J82" i="13"/>
  <c r="I82" i="13"/>
  <c r="H82" i="13"/>
  <c r="G82" i="13"/>
  <c r="F82" i="13"/>
  <c r="E82" i="13"/>
  <c r="D82" i="13"/>
  <c r="C82" i="13"/>
  <c r="A82" i="13"/>
  <c r="K81" i="13"/>
  <c r="J81" i="13"/>
  <c r="I81" i="13"/>
  <c r="H81" i="13"/>
  <c r="G81" i="13"/>
  <c r="F81" i="13"/>
  <c r="E81" i="13"/>
  <c r="D81" i="13"/>
  <c r="C81" i="13"/>
  <c r="A81" i="13"/>
  <c r="K80" i="13"/>
  <c r="J80" i="13"/>
  <c r="I80" i="13"/>
  <c r="H80" i="13"/>
  <c r="G80" i="13"/>
  <c r="F80" i="13"/>
  <c r="E80" i="13"/>
  <c r="D80" i="13"/>
  <c r="C80" i="13"/>
  <c r="A80" i="13"/>
  <c r="K79" i="13"/>
  <c r="J79" i="13"/>
  <c r="I79" i="13"/>
  <c r="H79" i="13"/>
  <c r="G79" i="13"/>
  <c r="F79" i="13"/>
  <c r="E79" i="13"/>
  <c r="D79" i="13"/>
  <c r="C79" i="13"/>
  <c r="A79" i="13"/>
  <c r="K78" i="13"/>
  <c r="J78" i="13"/>
  <c r="I78" i="13"/>
  <c r="H78" i="13"/>
  <c r="G78" i="13"/>
  <c r="F78" i="13"/>
  <c r="E78" i="13"/>
  <c r="D78" i="13"/>
  <c r="C78" i="13"/>
  <c r="A78" i="13"/>
  <c r="K77" i="13"/>
  <c r="J77" i="13"/>
  <c r="I77" i="13"/>
  <c r="H77" i="13"/>
  <c r="G77" i="13"/>
  <c r="F77" i="13"/>
  <c r="E77" i="13"/>
  <c r="D77" i="13"/>
  <c r="C77" i="13"/>
  <c r="A77" i="13"/>
  <c r="K76" i="13"/>
  <c r="J76" i="13"/>
  <c r="I76" i="13"/>
  <c r="H76" i="13"/>
  <c r="G76" i="13"/>
  <c r="F76" i="13"/>
  <c r="E76" i="13"/>
  <c r="D76" i="13"/>
  <c r="C76" i="13"/>
  <c r="A76" i="13"/>
  <c r="K75" i="13"/>
  <c r="J75" i="13"/>
  <c r="I75" i="13"/>
  <c r="H75" i="13"/>
  <c r="G75" i="13"/>
  <c r="F75" i="13"/>
  <c r="E75" i="13"/>
  <c r="D75" i="13"/>
  <c r="C75" i="13"/>
  <c r="A75" i="13"/>
  <c r="K74" i="13"/>
  <c r="J74" i="13"/>
  <c r="I74" i="13"/>
  <c r="H74" i="13"/>
  <c r="G74" i="13"/>
  <c r="F74" i="13"/>
  <c r="E74" i="13"/>
  <c r="D74" i="13"/>
  <c r="C74" i="13"/>
  <c r="A74" i="13"/>
  <c r="K73" i="13"/>
  <c r="J73" i="13"/>
  <c r="I73" i="13"/>
  <c r="H73" i="13"/>
  <c r="G73" i="13"/>
  <c r="F73" i="13"/>
  <c r="E73" i="13"/>
  <c r="D73" i="13"/>
  <c r="C73" i="13"/>
  <c r="A73" i="13"/>
  <c r="K72" i="13"/>
  <c r="J72" i="13"/>
  <c r="I72" i="13"/>
  <c r="H72" i="13"/>
  <c r="G72" i="13"/>
  <c r="F72" i="13"/>
  <c r="E72" i="13"/>
  <c r="D72" i="13"/>
  <c r="C72" i="13"/>
  <c r="A72" i="13"/>
  <c r="K71" i="13"/>
  <c r="J71" i="13"/>
  <c r="I71" i="13"/>
  <c r="H71" i="13"/>
  <c r="G71" i="13"/>
  <c r="F71" i="13"/>
  <c r="E71" i="13"/>
  <c r="D71" i="13"/>
  <c r="C71" i="13"/>
  <c r="A71" i="13"/>
  <c r="K70" i="13"/>
  <c r="J70" i="13"/>
  <c r="I70" i="13"/>
  <c r="H70" i="13"/>
  <c r="G70" i="13"/>
  <c r="F70" i="13"/>
  <c r="E70" i="13"/>
  <c r="D70" i="13"/>
  <c r="C70" i="13"/>
  <c r="A70" i="13"/>
  <c r="K69" i="13"/>
  <c r="J69" i="13"/>
  <c r="I69" i="13"/>
  <c r="H69" i="13"/>
  <c r="G69" i="13"/>
  <c r="F69" i="13"/>
  <c r="E69" i="13"/>
  <c r="D69" i="13"/>
  <c r="C69" i="13"/>
  <c r="A69" i="13"/>
  <c r="K68" i="13"/>
  <c r="J68" i="13"/>
  <c r="I68" i="13"/>
  <c r="H68" i="13"/>
  <c r="G68" i="13"/>
  <c r="F68" i="13"/>
  <c r="E68" i="13"/>
  <c r="D68" i="13"/>
  <c r="C68" i="13"/>
  <c r="A68" i="13"/>
  <c r="K67" i="13"/>
  <c r="J67" i="13"/>
  <c r="I67" i="13"/>
  <c r="H67" i="13"/>
  <c r="G67" i="13"/>
  <c r="F67" i="13"/>
  <c r="E67" i="13"/>
  <c r="D67" i="13"/>
  <c r="C67" i="13"/>
  <c r="A67" i="13"/>
  <c r="K66" i="13"/>
  <c r="J66" i="13"/>
  <c r="I66" i="13"/>
  <c r="H66" i="13"/>
  <c r="G66" i="13"/>
  <c r="F66" i="13"/>
  <c r="E66" i="13"/>
  <c r="D66" i="13"/>
  <c r="C66" i="13"/>
  <c r="A66" i="13"/>
  <c r="K65" i="13"/>
  <c r="J65" i="13"/>
  <c r="I65" i="13"/>
  <c r="H65" i="13"/>
  <c r="G65" i="13"/>
  <c r="F65" i="13"/>
  <c r="E65" i="13"/>
  <c r="D65" i="13"/>
  <c r="C65" i="13"/>
  <c r="A65" i="13"/>
  <c r="K64" i="13"/>
  <c r="J64" i="13"/>
  <c r="I64" i="13"/>
  <c r="H64" i="13"/>
  <c r="G64" i="13"/>
  <c r="F64" i="13"/>
  <c r="E64" i="13"/>
  <c r="D64" i="13"/>
  <c r="C64" i="13"/>
  <c r="A64" i="13"/>
  <c r="K63" i="13"/>
  <c r="J63" i="13"/>
  <c r="I63" i="13"/>
  <c r="H63" i="13"/>
  <c r="G63" i="13"/>
  <c r="F63" i="13"/>
  <c r="E63" i="13"/>
  <c r="D63" i="13"/>
  <c r="C63" i="13"/>
  <c r="A63" i="13"/>
  <c r="K62" i="13"/>
  <c r="J62" i="13"/>
  <c r="I62" i="13"/>
  <c r="H62" i="13"/>
  <c r="G62" i="13"/>
  <c r="F62" i="13"/>
  <c r="E62" i="13"/>
  <c r="D62" i="13"/>
  <c r="C62" i="13"/>
  <c r="A62" i="13"/>
  <c r="K61" i="13"/>
  <c r="J61" i="13"/>
  <c r="I61" i="13"/>
  <c r="H61" i="13"/>
  <c r="G61" i="13"/>
  <c r="F61" i="13"/>
  <c r="E61" i="13"/>
  <c r="D61" i="13"/>
  <c r="C61" i="13"/>
  <c r="A61" i="13"/>
  <c r="K60" i="13"/>
  <c r="J60" i="13"/>
  <c r="I60" i="13"/>
  <c r="H60" i="13"/>
  <c r="G60" i="13"/>
  <c r="F60" i="13"/>
  <c r="E60" i="13"/>
  <c r="D60" i="13"/>
  <c r="C60" i="13"/>
  <c r="A60" i="13"/>
  <c r="K59" i="13"/>
  <c r="J59" i="13"/>
  <c r="I59" i="13"/>
  <c r="H59" i="13"/>
  <c r="G59" i="13"/>
  <c r="F59" i="13"/>
  <c r="E59" i="13"/>
  <c r="D59" i="13"/>
  <c r="C59" i="13"/>
  <c r="A59" i="13"/>
  <c r="K58" i="13"/>
  <c r="J58" i="13"/>
  <c r="I58" i="13"/>
  <c r="H58" i="13"/>
  <c r="G58" i="13"/>
  <c r="F58" i="13"/>
  <c r="E58" i="13"/>
  <c r="D58" i="13"/>
  <c r="C58" i="13"/>
  <c r="A58" i="13"/>
  <c r="K57" i="13"/>
  <c r="J57" i="13"/>
  <c r="I57" i="13"/>
  <c r="H57" i="13"/>
  <c r="G57" i="13"/>
  <c r="F57" i="13"/>
  <c r="E57" i="13"/>
  <c r="D57" i="13"/>
  <c r="C57" i="13"/>
  <c r="B57" i="13"/>
  <c r="A54" i="13"/>
  <c r="AL54" i="13" s="1"/>
  <c r="A53" i="13"/>
  <c r="AL53" i="13" s="1"/>
  <c r="A52" i="13"/>
  <c r="AL52" i="13" s="1"/>
  <c r="A51" i="13"/>
  <c r="AL51" i="13" s="1"/>
  <c r="A50" i="13"/>
  <c r="AL50" i="13" s="1"/>
  <c r="A49" i="13"/>
  <c r="AL49" i="13" s="1"/>
  <c r="A48" i="13"/>
  <c r="AL48" i="13" s="1"/>
  <c r="A47" i="13"/>
  <c r="AL47" i="13" s="1"/>
  <c r="A46" i="13"/>
  <c r="AL46" i="13" s="1"/>
  <c r="A45" i="13"/>
  <c r="AL45" i="13" s="1"/>
  <c r="A44" i="13"/>
  <c r="AL44" i="13" s="1"/>
  <c r="A43" i="13"/>
  <c r="AL43" i="13" s="1"/>
  <c r="A42" i="13"/>
  <c r="AL42" i="13" s="1"/>
  <c r="A41" i="13"/>
  <c r="AL41" i="13" s="1"/>
  <c r="A40" i="13"/>
  <c r="AL40" i="13" s="1"/>
  <c r="A39" i="13"/>
  <c r="AL39" i="13" s="1"/>
  <c r="A38" i="13"/>
  <c r="AL38" i="13" s="1"/>
  <c r="A37" i="13"/>
  <c r="AL37" i="13" s="1"/>
  <c r="A36" i="13"/>
  <c r="AL36" i="13" s="1"/>
  <c r="A35" i="13"/>
  <c r="AL35" i="13" s="1"/>
  <c r="A34" i="13"/>
  <c r="AL34" i="13" s="1"/>
  <c r="A33" i="13"/>
  <c r="AL33" i="13" s="1"/>
  <c r="A32" i="13"/>
  <c r="AL32" i="13" s="1"/>
  <c r="A31" i="13"/>
  <c r="AL31" i="13" s="1"/>
  <c r="A30" i="13"/>
  <c r="AL30" i="13" s="1"/>
  <c r="A29" i="13"/>
  <c r="AL29" i="13" s="1"/>
  <c r="A28" i="13"/>
  <c r="AL28" i="13" s="1"/>
  <c r="A27" i="13"/>
  <c r="AL27" i="13" s="1"/>
  <c r="A26" i="13"/>
  <c r="AL26" i="13" s="1"/>
  <c r="A25" i="13"/>
  <c r="AL25" i="13" s="1"/>
  <c r="A24" i="13"/>
  <c r="AL24" i="13" s="1"/>
  <c r="A23" i="13"/>
  <c r="AL23" i="13" s="1"/>
  <c r="A22" i="13"/>
  <c r="AL22" i="13" s="1"/>
  <c r="A21" i="13"/>
  <c r="AL21" i="13" s="1"/>
  <c r="A20" i="13"/>
  <c r="AL20" i="13" s="1"/>
  <c r="A19" i="13"/>
  <c r="AL19" i="13" s="1"/>
  <c r="A18" i="13"/>
  <c r="AL18" i="13" s="1"/>
  <c r="A17" i="13"/>
  <c r="AL17" i="13" s="1"/>
  <c r="A16" i="13"/>
  <c r="AL16" i="13" s="1"/>
  <c r="A15" i="13"/>
  <c r="AL15" i="13" s="1"/>
  <c r="A14" i="13"/>
  <c r="AL14" i="13" s="1"/>
  <c r="A13" i="13"/>
  <c r="AL13" i="13" s="1"/>
  <c r="A12" i="13"/>
  <c r="AL12" i="13" s="1"/>
  <c r="A11" i="13"/>
  <c r="AL11" i="13" s="1"/>
  <c r="A10" i="13"/>
  <c r="AL10" i="13" s="1"/>
  <c r="A9" i="13"/>
  <c r="AL9" i="13" s="1"/>
  <c r="A8" i="13"/>
  <c r="AL8" i="13" s="1"/>
  <c r="A7" i="13"/>
  <c r="AL7" i="13" s="1"/>
  <c r="A6" i="13"/>
  <c r="AL6" i="13" s="1"/>
  <c r="A5" i="13"/>
  <c r="AL5" i="13" s="1"/>
  <c r="K3" i="13"/>
  <c r="J3" i="13"/>
  <c r="I3" i="13"/>
  <c r="H3" i="13"/>
  <c r="G3" i="13"/>
  <c r="F3" i="13"/>
  <c r="E3" i="13"/>
  <c r="D3" i="13"/>
  <c r="C3" i="13"/>
  <c r="B3" i="13"/>
  <c r="AI5" i="13" l="1"/>
  <c r="AI8" i="13"/>
  <c r="AI9" i="13"/>
  <c r="AI10" i="13"/>
  <c r="AE11" i="13"/>
  <c r="AE12" i="13"/>
  <c r="AI12" i="13"/>
  <c r="AG13" i="13"/>
  <c r="AI13" i="13"/>
  <c r="AG5" i="13"/>
  <c r="AG7" i="13"/>
  <c r="AI7" i="13"/>
  <c r="AG8" i="13"/>
  <c r="AG9" i="13"/>
  <c r="AG10" i="13"/>
  <c r="AG11" i="13"/>
  <c r="AI11" i="13"/>
  <c r="AG12" i="13"/>
  <c r="AE13" i="13"/>
  <c r="AF5" i="13"/>
  <c r="AH5" i="13"/>
  <c r="AJ5" i="13"/>
  <c r="AF7" i="13"/>
  <c r="AH7" i="13"/>
  <c r="AJ7" i="13"/>
  <c r="AF8" i="13"/>
  <c r="AH8" i="13"/>
  <c r="AJ8" i="13"/>
  <c r="AF9" i="13"/>
  <c r="AH9" i="13"/>
  <c r="AJ9" i="13"/>
  <c r="AF10" i="13"/>
  <c r="AH10" i="13"/>
  <c r="AJ10" i="13"/>
  <c r="AF11" i="13"/>
  <c r="AH11" i="13"/>
  <c r="AJ11" i="13"/>
  <c r="AF12" i="13"/>
  <c r="AH12" i="13"/>
  <c r="AJ12" i="13"/>
  <c r="AF13" i="13"/>
  <c r="AH13" i="13"/>
  <c r="AJ13" i="13"/>
  <c r="AF14" i="13"/>
  <c r="AH14" i="13"/>
  <c r="AJ14" i="13"/>
  <c r="AF15" i="13"/>
  <c r="AH15" i="13"/>
  <c r="AJ15" i="13"/>
  <c r="AF16" i="13"/>
  <c r="AH16" i="13"/>
  <c r="AJ16" i="13"/>
  <c r="AF17" i="13"/>
  <c r="AH17" i="13"/>
  <c r="AJ17" i="13"/>
  <c r="AF18" i="13"/>
  <c r="AH18" i="13"/>
  <c r="AJ18" i="13"/>
  <c r="AF19" i="13"/>
  <c r="AH19" i="13"/>
  <c r="AJ19" i="13"/>
  <c r="AF20" i="13"/>
  <c r="AH20" i="13"/>
  <c r="AJ20" i="13"/>
  <c r="AF21" i="13"/>
  <c r="AH21" i="13"/>
  <c r="AJ21" i="13"/>
  <c r="AF22" i="13"/>
  <c r="AH22" i="13"/>
  <c r="AJ22" i="13"/>
  <c r="AF23" i="13"/>
  <c r="AH23" i="13"/>
  <c r="AJ23" i="13"/>
  <c r="AF24" i="13"/>
  <c r="AH24" i="13"/>
  <c r="AJ24" i="13"/>
  <c r="AD25" i="13"/>
  <c r="AF25" i="13"/>
  <c r="AH25" i="13"/>
  <c r="AJ25" i="13"/>
  <c r="AD26" i="13"/>
  <c r="AF26" i="13"/>
  <c r="AH26" i="13"/>
  <c r="AJ26" i="13"/>
  <c r="AD27" i="13"/>
  <c r="AF27" i="13"/>
  <c r="AH27" i="13"/>
  <c r="AJ27" i="13"/>
  <c r="AD28" i="13"/>
  <c r="AF28" i="13"/>
  <c r="AH28" i="13"/>
  <c r="AJ28" i="13"/>
  <c r="AD29" i="13"/>
  <c r="AF29" i="13"/>
  <c r="AH29" i="13"/>
  <c r="AJ29" i="13"/>
  <c r="AD30" i="13"/>
  <c r="AF30" i="13"/>
  <c r="AH30" i="13"/>
  <c r="AJ30" i="13"/>
  <c r="AD31" i="13"/>
  <c r="AF31" i="13"/>
  <c r="AH31" i="13"/>
  <c r="AJ31" i="13"/>
  <c r="AD32" i="13"/>
  <c r="AF32" i="13"/>
  <c r="AH32" i="13"/>
  <c r="AJ32" i="13"/>
  <c r="AD33" i="13"/>
  <c r="AF33" i="13"/>
  <c r="AH33" i="13"/>
  <c r="AJ33" i="13"/>
  <c r="AD34" i="13"/>
  <c r="AF34" i="13"/>
  <c r="AH34" i="13"/>
  <c r="AJ34" i="13"/>
  <c r="AD35" i="13"/>
  <c r="AF35" i="13"/>
  <c r="AH35" i="13"/>
  <c r="AJ35" i="13"/>
  <c r="AB36" i="13"/>
  <c r="AD36" i="13"/>
  <c r="AF36" i="13"/>
  <c r="AH36" i="13"/>
  <c r="AJ36" i="13"/>
  <c r="AB37" i="13"/>
  <c r="AD37" i="13"/>
  <c r="AF37" i="13"/>
  <c r="AH37" i="13"/>
  <c r="AJ37" i="13"/>
  <c r="AB38" i="13"/>
  <c r="AD38" i="13"/>
  <c r="AF38" i="13"/>
  <c r="AH38" i="13"/>
  <c r="AJ38" i="13"/>
  <c r="AB39" i="13"/>
  <c r="AD39" i="13"/>
  <c r="AF39" i="13"/>
  <c r="AJ39" i="13"/>
  <c r="AB40" i="13"/>
  <c r="AD40" i="13"/>
  <c r="AF40" i="13"/>
  <c r="AH40" i="13"/>
  <c r="AJ40" i="13"/>
  <c r="AB41" i="13"/>
  <c r="AD41" i="13"/>
  <c r="AH41" i="13"/>
  <c r="AJ41" i="13"/>
  <c r="AB42" i="13"/>
  <c r="AD42" i="13"/>
  <c r="AF42" i="13"/>
  <c r="AJ42" i="13"/>
  <c r="AB43" i="13"/>
  <c r="AD43" i="13"/>
  <c r="AF43" i="13"/>
  <c r="AH43" i="13"/>
  <c r="AJ43" i="13"/>
  <c r="AB44" i="13"/>
  <c r="AD44" i="13"/>
  <c r="AF44" i="13"/>
  <c r="AH44" i="13"/>
  <c r="AJ44" i="13"/>
  <c r="AB45" i="13"/>
  <c r="AD45" i="13"/>
  <c r="AF45" i="13"/>
  <c r="AH45" i="13"/>
  <c r="AJ45" i="13"/>
  <c r="AB46" i="13"/>
  <c r="AD46" i="13"/>
  <c r="AF46" i="13"/>
  <c r="AH46" i="13"/>
  <c r="AJ46" i="13"/>
  <c r="AB47" i="13"/>
  <c r="AD47" i="13"/>
  <c r="AF47" i="13"/>
  <c r="AH47" i="13"/>
  <c r="AJ47" i="13"/>
  <c r="AB48" i="13"/>
  <c r="AD48" i="13"/>
  <c r="AF48" i="13"/>
  <c r="AH48" i="13"/>
  <c r="AJ48" i="13"/>
  <c r="AB49" i="13"/>
  <c r="AD49" i="13"/>
  <c r="AF49" i="13"/>
  <c r="AH49" i="13"/>
  <c r="AJ49" i="13"/>
  <c r="AB50" i="13"/>
  <c r="AD50" i="13"/>
  <c r="AF50" i="13"/>
  <c r="AH50" i="13"/>
  <c r="AJ50" i="13"/>
  <c r="AB51" i="13"/>
  <c r="AD51" i="13"/>
  <c r="AF51" i="13"/>
  <c r="AH51" i="13"/>
  <c r="AJ51" i="13"/>
  <c r="AB52" i="13"/>
  <c r="AD52" i="13"/>
  <c r="AF52" i="13"/>
  <c r="AH52" i="13"/>
  <c r="AJ52" i="13"/>
  <c r="AB53" i="13"/>
  <c r="AD53" i="13"/>
  <c r="AF53" i="13"/>
  <c r="AH53" i="13"/>
  <c r="AJ53" i="13"/>
  <c r="AH39" i="13"/>
  <c r="AH42" i="13"/>
  <c r="AE5" i="13"/>
  <c r="AE7" i="13"/>
  <c r="AE8" i="13"/>
  <c r="AE9" i="13"/>
  <c r="AE10" i="13"/>
  <c r="AD5" i="13"/>
  <c r="AD8" i="13"/>
  <c r="AD10" i="13"/>
  <c r="AD11" i="13"/>
  <c r="AD14" i="13"/>
  <c r="AD17" i="13"/>
  <c r="AD18" i="13"/>
  <c r="AD19" i="13"/>
  <c r="AD21" i="13"/>
  <c r="AD23" i="13"/>
  <c r="AD7" i="13"/>
  <c r="AD9" i="13"/>
  <c r="AD12" i="13"/>
  <c r="AD13" i="13"/>
  <c r="AD15" i="13"/>
  <c r="AD16" i="13"/>
  <c r="AD20" i="13"/>
  <c r="AD22" i="13"/>
  <c r="AD24" i="13"/>
  <c r="AC5" i="13"/>
  <c r="AC7" i="13"/>
  <c r="AC8" i="13"/>
  <c r="AC9" i="13"/>
  <c r="AC10" i="13"/>
  <c r="AC11" i="13"/>
  <c r="AC12" i="13"/>
  <c r="AC13" i="13"/>
  <c r="AB5" i="13"/>
  <c r="AK5" i="13" s="1"/>
  <c r="AB7" i="13"/>
  <c r="AK7" i="13" s="1"/>
  <c r="AB8" i="13"/>
  <c r="AK8" i="13" s="1"/>
  <c r="AB9" i="13"/>
  <c r="AK9" i="13" s="1"/>
  <c r="AB10" i="13"/>
  <c r="AK10" i="13" s="1"/>
  <c r="AB11" i="13"/>
  <c r="AK11" i="13" s="1"/>
  <c r="AB12" i="13"/>
  <c r="AK12" i="13" s="1"/>
  <c r="AB14" i="13"/>
  <c r="AB15" i="13"/>
  <c r="AB17" i="13"/>
  <c r="AB18" i="13"/>
  <c r="AB19" i="13"/>
  <c r="AB20" i="13"/>
  <c r="AB21" i="13"/>
  <c r="AB22" i="13"/>
  <c r="AB23" i="13"/>
  <c r="AB24" i="13"/>
  <c r="AB25" i="13"/>
  <c r="AB26" i="13"/>
  <c r="AB27" i="13"/>
  <c r="AB28" i="13"/>
  <c r="AB29" i="13"/>
  <c r="AB30" i="13"/>
  <c r="AB31" i="13"/>
  <c r="AB32" i="13"/>
  <c r="AB33" i="13"/>
  <c r="AB34" i="13"/>
  <c r="AB35" i="13"/>
  <c r="AF41" i="13"/>
  <c r="AB16" i="13"/>
  <c r="AB13" i="13"/>
  <c r="AK13" i="13" s="1"/>
  <c r="AB6" i="13"/>
  <c r="AD6" i="13"/>
  <c r="AF6" i="13"/>
  <c r="AH6" i="13"/>
  <c r="AJ6" i="13"/>
  <c r="AJ54" i="13"/>
  <c r="AH54" i="13"/>
  <c r="AF54" i="13"/>
  <c r="AD54" i="13"/>
  <c r="AB54" i="13"/>
  <c r="AC6" i="13"/>
  <c r="AE6" i="13"/>
  <c r="AG6" i="13"/>
  <c r="AI6" i="13"/>
  <c r="AC14" i="13"/>
  <c r="AE14" i="13"/>
  <c r="AG14" i="13"/>
  <c r="AI14" i="13"/>
  <c r="AC15" i="13"/>
  <c r="AE15" i="13"/>
  <c r="AG15" i="13"/>
  <c r="AI15" i="13"/>
  <c r="AC16" i="13"/>
  <c r="AE16" i="13"/>
  <c r="AG16" i="13"/>
  <c r="AI16" i="13"/>
  <c r="AC17" i="13"/>
  <c r="AE17" i="13"/>
  <c r="AG17" i="13"/>
  <c r="AI17" i="13"/>
  <c r="AC18" i="13"/>
  <c r="AE18" i="13"/>
  <c r="AG18" i="13"/>
  <c r="AI18" i="13"/>
  <c r="AC19" i="13"/>
  <c r="AE19" i="13"/>
  <c r="AG19" i="13"/>
  <c r="AI19" i="13"/>
  <c r="AC20" i="13"/>
  <c r="AE20" i="13"/>
  <c r="AG20" i="13"/>
  <c r="AI20" i="13"/>
  <c r="AC21" i="13"/>
  <c r="AE21" i="13"/>
  <c r="AG21" i="13"/>
  <c r="AI21" i="13"/>
  <c r="AC22" i="13"/>
  <c r="AE22" i="13"/>
  <c r="AG22" i="13"/>
  <c r="AI22" i="13"/>
  <c r="AC23" i="13"/>
  <c r="AE23" i="13"/>
  <c r="AG23" i="13"/>
  <c r="AI23" i="13"/>
  <c r="AC24" i="13"/>
  <c r="AE24" i="13"/>
  <c r="AG24" i="13"/>
  <c r="AI24" i="13"/>
  <c r="AC25" i="13"/>
  <c r="AE25" i="13"/>
  <c r="AG25" i="13"/>
  <c r="AI25" i="13"/>
  <c r="AC26" i="13"/>
  <c r="AE26" i="13"/>
  <c r="AG26" i="13"/>
  <c r="AI26" i="13"/>
  <c r="AC27" i="13"/>
  <c r="AE27" i="13"/>
  <c r="AG27" i="13"/>
  <c r="AI27" i="13"/>
  <c r="AC28" i="13"/>
  <c r="AE28" i="13"/>
  <c r="AG28" i="13"/>
  <c r="AI28" i="13"/>
  <c r="AC29" i="13"/>
  <c r="AE29" i="13"/>
  <c r="AG29" i="13"/>
  <c r="AI29" i="13"/>
  <c r="AC30" i="13"/>
  <c r="AE30" i="13"/>
  <c r="AG30" i="13"/>
  <c r="AI30" i="13"/>
  <c r="AC31" i="13"/>
  <c r="AE31" i="13"/>
  <c r="AG31" i="13"/>
  <c r="AI31" i="13"/>
  <c r="AC32" i="13"/>
  <c r="AE32" i="13"/>
  <c r="AG32" i="13"/>
  <c r="AI32" i="13"/>
  <c r="AC33" i="13"/>
  <c r="AE33" i="13"/>
  <c r="AG33" i="13"/>
  <c r="AI33" i="13"/>
  <c r="AC34" i="13"/>
  <c r="AE34" i="13"/>
  <c r="AG34" i="13"/>
  <c r="AI34" i="13"/>
  <c r="AC35" i="13"/>
  <c r="AE35" i="13"/>
  <c r="AG35" i="13"/>
  <c r="AI35" i="13"/>
  <c r="AC36" i="13"/>
  <c r="AE36" i="13"/>
  <c r="AG36" i="13"/>
  <c r="AI36" i="13"/>
  <c r="AC37" i="13"/>
  <c r="AE37" i="13"/>
  <c r="AG37" i="13"/>
  <c r="AI37" i="13"/>
  <c r="AC38" i="13"/>
  <c r="AE38" i="13"/>
  <c r="AG38" i="13"/>
  <c r="AI38" i="13"/>
  <c r="AC39" i="13"/>
  <c r="AE39" i="13"/>
  <c r="AG39" i="13"/>
  <c r="AI39" i="13"/>
  <c r="AC40" i="13"/>
  <c r="AE40" i="13"/>
  <c r="AG40" i="13"/>
  <c r="AI40" i="13"/>
  <c r="AC41" i="13"/>
  <c r="AE41" i="13"/>
  <c r="AG41" i="13"/>
  <c r="AI41" i="13"/>
  <c r="AC42" i="13"/>
  <c r="AE42" i="13"/>
  <c r="AG42" i="13"/>
  <c r="AI42" i="13"/>
  <c r="AC43" i="13"/>
  <c r="AE43" i="13"/>
  <c r="AG43" i="13"/>
  <c r="AI43" i="13"/>
  <c r="AC44" i="13"/>
  <c r="AE44" i="13"/>
  <c r="AG44" i="13"/>
  <c r="AI44" i="13"/>
  <c r="AC45" i="13"/>
  <c r="AE45" i="13"/>
  <c r="AG45" i="13"/>
  <c r="AI45" i="13"/>
  <c r="AC46" i="13"/>
  <c r="AE46" i="13"/>
  <c r="AG46" i="13"/>
  <c r="AI46" i="13"/>
  <c r="AC47" i="13"/>
  <c r="AE47" i="13"/>
  <c r="AG47" i="13"/>
  <c r="AI47" i="13"/>
  <c r="AC48" i="13"/>
  <c r="AE48" i="13"/>
  <c r="AG48" i="13"/>
  <c r="AI48" i="13"/>
  <c r="AC49" i="13"/>
  <c r="AE49" i="13"/>
  <c r="AG49" i="13"/>
  <c r="AI49" i="13"/>
  <c r="AC50" i="13"/>
  <c r="AE50" i="13"/>
  <c r="AG50" i="13"/>
  <c r="AI50" i="13"/>
  <c r="AC51" i="13"/>
  <c r="AE51" i="13"/>
  <c r="AG51" i="13"/>
  <c r="AI51" i="13"/>
  <c r="AC52" i="13"/>
  <c r="AE52" i="13"/>
  <c r="AG52" i="13"/>
  <c r="AI52" i="13"/>
  <c r="AC53" i="13"/>
  <c r="AE53" i="13"/>
  <c r="AG53" i="13"/>
  <c r="AI53" i="13"/>
  <c r="AI54" i="13"/>
  <c r="AG54" i="13"/>
  <c r="AE54" i="13"/>
  <c r="AC54" i="13"/>
  <c r="V62" i="13" a="1"/>
  <c r="V62" i="13" s="1"/>
  <c r="V165" i="13" a="1"/>
  <c r="V165" i="13" s="1"/>
  <c r="V269" i="13" a="1"/>
  <c r="V269" i="13" s="1"/>
  <c r="V685" i="13" a="1"/>
  <c r="V685" i="13" s="1"/>
  <c r="V893" i="13" a="1"/>
  <c r="V893" i="13" s="1"/>
  <c r="V943" i="13" a="1"/>
  <c r="V943" i="13" s="1"/>
  <c r="V789" i="13" a="1"/>
  <c r="V789" i="13" s="1"/>
  <c r="V632" i="13" a="1"/>
  <c r="V632" i="13" s="1"/>
  <c r="V686" i="13" a="1"/>
  <c r="V686" i="13" s="1"/>
  <c r="V736" i="13" a="1"/>
  <c r="V736" i="13" s="1"/>
  <c r="V790" i="13" a="1"/>
  <c r="V790" i="13" s="1"/>
  <c r="V840" i="13" a="1"/>
  <c r="V840" i="13" s="1"/>
  <c r="V894" i="13" a="1"/>
  <c r="V894" i="13" s="1"/>
  <c r="V944" i="13" a="1"/>
  <c r="V944" i="13" s="1"/>
  <c r="V46" i="13" a="1"/>
  <c r="V46" i="13" s="1"/>
  <c r="V91" i="13" a="1"/>
  <c r="V91" i="13" s="1"/>
  <c r="V95" i="13" a="1"/>
  <c r="V95" i="13" s="1"/>
  <c r="V143" i="13" a="1"/>
  <c r="V143" i="13" s="1"/>
  <c r="V159" i="13" a="1"/>
  <c r="V159" i="13" s="1"/>
  <c r="V201" i="13" a="1"/>
  <c r="V201" i="13" s="1"/>
  <c r="V255" i="13" a="1"/>
  <c r="V255" i="13" s="1"/>
  <c r="V263" i="13" a="1"/>
  <c r="V263" i="13" s="1"/>
  <c r="V359" i="13" a="1"/>
  <c r="V359" i="13" s="1"/>
  <c r="V411" i="13" a="1"/>
  <c r="V411" i="13" s="1"/>
  <c r="V419" i="13" a="1"/>
  <c r="V419" i="13" s="1"/>
  <c r="V465" i="13" a="1"/>
  <c r="V465" i="13" s="1"/>
  <c r="V569" i="13" a="1"/>
  <c r="V569" i="13" s="1"/>
  <c r="V663" i="13" a="1"/>
  <c r="V663" i="13" s="1"/>
  <c r="V34" i="13" a="1"/>
  <c r="V34" i="13" s="1"/>
  <c r="V289" i="13" a="1"/>
  <c r="V289" i="13" s="1"/>
  <c r="V651" i="13" a="1"/>
  <c r="V651" i="13" s="1"/>
  <c r="V10" i="13" a="1"/>
  <c r="V10" i="13" s="1"/>
  <c r="V14" i="13" a="1"/>
  <c r="V14" i="13" s="1"/>
  <c r="V63" i="13" a="1"/>
  <c r="V63" i="13" s="1"/>
  <c r="V67" i="13" a="1"/>
  <c r="V67" i="13" s="1"/>
  <c r="V115" i="13" a="1"/>
  <c r="V115" i="13" s="1"/>
  <c r="V119" i="13" a="1"/>
  <c r="V119" i="13" s="1"/>
  <c r="V169" i="13" a="1"/>
  <c r="V169" i="13" s="1"/>
  <c r="V219" i="13" a="1"/>
  <c r="V219" i="13" s="1"/>
  <c r="V223" i="13" a="1"/>
  <c r="V223" i="13" s="1"/>
  <c r="V273" i="13" a="1"/>
  <c r="V273" i="13" s="1"/>
  <c r="V323" i="13" a="1"/>
  <c r="V323" i="13" s="1"/>
  <c r="V327" i="13" a="1"/>
  <c r="V327" i="13" s="1"/>
  <c r="V639" i="13" a="1"/>
  <c r="V639" i="13" s="1"/>
  <c r="V30" i="13" a="1"/>
  <c r="V30" i="13" s="1"/>
  <c r="V193" i="13" a="1"/>
  <c r="V193" i="13" s="1"/>
  <c r="V243" i="13" a="1"/>
  <c r="V243" i="13" s="1"/>
  <c r="V26" i="13" a="1"/>
  <c r="V26" i="13" s="1"/>
  <c r="V135" i="13" a="1"/>
  <c r="V135" i="13" s="1"/>
  <c r="V235" i="13" a="1"/>
  <c r="V235" i="13" s="1"/>
  <c r="V42" i="13" a="1"/>
  <c r="V42" i="13" s="1"/>
  <c r="V50" i="13" a="1"/>
  <c r="V50" i="13" s="1"/>
  <c r="V87" i="13" a="1"/>
  <c r="V87" i="13" s="1"/>
  <c r="V103" i="13" a="1"/>
  <c r="V103" i="13" s="1"/>
  <c r="V131" i="13" a="1"/>
  <c r="V131" i="13" s="1"/>
  <c r="V139" i="13" a="1"/>
  <c r="V139" i="13" s="1"/>
  <c r="V147" i="13" a="1"/>
  <c r="V147" i="13" s="1"/>
  <c r="V155" i="13" a="1"/>
  <c r="V155" i="13" s="1"/>
  <c r="V197" i="13" a="1"/>
  <c r="V197" i="13" s="1"/>
  <c r="V205" i="13" a="1"/>
  <c r="V205" i="13" s="1"/>
  <c r="V239" i="13" a="1"/>
  <c r="V239" i="13" s="1"/>
  <c r="V251" i="13" a="1"/>
  <c r="V251" i="13" s="1"/>
  <c r="V313" i="13" a="1"/>
  <c r="V313" i="13" s="1"/>
  <c r="V339" i="13" a="1"/>
  <c r="V339" i="13" s="1"/>
  <c r="V417" i="13" a="1"/>
  <c r="V417" i="13" s="1"/>
  <c r="V469" i="13" a="1"/>
  <c r="V469" i="13" s="1"/>
  <c r="V495" i="13" a="1"/>
  <c r="V495" i="13" s="1"/>
  <c r="V503" i="13" a="1"/>
  <c r="V503" i="13" s="1"/>
  <c r="V507" i="13" a="1"/>
  <c r="V507" i="13" s="1"/>
  <c r="V515" i="13" a="1"/>
  <c r="V515" i="13" s="1"/>
  <c r="V523" i="13" a="1"/>
  <c r="V523" i="13" s="1"/>
  <c r="V655" i="13" a="1"/>
  <c r="V655" i="13" s="1"/>
  <c r="V49" i="13" a="1"/>
  <c r="V49" i="13" s="1"/>
  <c r="V98" i="13" a="1"/>
  <c r="V98" i="13" s="1"/>
  <c r="V138" i="13" a="1"/>
  <c r="V138" i="13" s="1"/>
  <c r="V154" i="13" a="1"/>
  <c r="V154" i="13" s="1"/>
  <c r="V184" i="13" a="1"/>
  <c r="V184" i="13" s="1"/>
  <c r="V188" i="13" a="1"/>
  <c r="V188" i="13" s="1"/>
  <c r="V192" i="13" a="1"/>
  <c r="V192" i="13" s="1"/>
  <c r="V8" i="13" a="1"/>
  <c r="V8" i="13" s="1"/>
  <c r="W27" i="13"/>
  <c r="W31" i="13"/>
  <c r="W39" i="13"/>
  <c r="W43" i="13"/>
  <c r="V44" i="13" a="1"/>
  <c r="V44" i="13" s="1"/>
  <c r="W47" i="13"/>
  <c r="V48" i="13" a="1"/>
  <c r="V48" i="13" s="1"/>
  <c r="W51" i="13"/>
  <c r="V52" i="13" a="1"/>
  <c r="V52" i="13" s="1"/>
  <c r="V43" i="13" a="1"/>
  <c r="V43" i="13" s="1"/>
  <c r="V47" i="13" a="1"/>
  <c r="V47" i="13" s="1"/>
  <c r="V51" i="13" a="1"/>
  <c r="V51" i="13" s="1"/>
  <c r="V96" i="13" a="1"/>
  <c r="V96" i="13" s="1"/>
  <c r="V100" i="13" a="1"/>
  <c r="V100" i="13" s="1"/>
  <c r="V104" i="13" a="1"/>
  <c r="V104" i="13" s="1"/>
  <c r="V148" i="13" a="1"/>
  <c r="V148" i="13" s="1"/>
  <c r="V152" i="13" a="1"/>
  <c r="V152" i="13" s="1"/>
  <c r="V156" i="13" a="1"/>
  <c r="V156" i="13" s="1"/>
  <c r="V202" i="13" a="1"/>
  <c r="V202" i="13" s="1"/>
  <c r="V206" i="13" a="1"/>
  <c r="V206" i="13" s="1"/>
  <c r="V210" i="13" a="1"/>
  <c r="V210" i="13" s="1"/>
  <c r="V252" i="13" a="1"/>
  <c r="V252" i="13" s="1"/>
  <c r="V256" i="13" a="1"/>
  <c r="V256" i="13" s="1"/>
  <c r="V260" i="13" a="1"/>
  <c r="V260" i="13" s="1"/>
  <c r="V304" i="13" a="1"/>
  <c r="V304" i="13" s="1"/>
  <c r="V310" i="13" a="1"/>
  <c r="V310" i="13" s="1"/>
  <c r="V314" i="13" a="1"/>
  <c r="V314" i="13" s="1"/>
  <c r="V358" i="13" a="1"/>
  <c r="V358" i="13" s="1"/>
  <c r="V360" i="13" a="1"/>
  <c r="V360" i="13" s="1"/>
  <c r="V364" i="13" a="1"/>
  <c r="V364" i="13" s="1"/>
  <c r="V83" i="13" a="1"/>
  <c r="V83" i="13" s="1"/>
  <c r="V99" i="13" a="1"/>
  <c r="V99" i="13" s="1"/>
  <c r="V151" i="13" a="1"/>
  <c r="V151" i="13" s="1"/>
  <c r="V185" i="13" a="1"/>
  <c r="V185" i="13" s="1"/>
  <c r="V247" i="13" a="1"/>
  <c r="V247" i="13" s="1"/>
  <c r="V54" i="13" a="1"/>
  <c r="V54" i="13" s="1"/>
  <c r="V79" i="13" a="1"/>
  <c r="V79" i="13" s="1"/>
  <c r="V209" i="13" a="1"/>
  <c r="V209" i="13" s="1"/>
  <c r="V259" i="13" a="1"/>
  <c r="V259" i="13" s="1"/>
  <c r="V309" i="13" a="1"/>
  <c r="V309" i="13" s="1"/>
  <c r="V363" i="13" a="1"/>
  <c r="V363" i="13" s="1"/>
  <c r="V367" i="13" a="1"/>
  <c r="V367" i="13" s="1"/>
  <c r="V413" i="13" a="1"/>
  <c r="V413" i="13" s="1"/>
  <c r="V415" i="13" a="1"/>
  <c r="V415" i="13" s="1"/>
  <c r="V445" i="13" a="1"/>
  <c r="V445" i="13" s="1"/>
  <c r="V499" i="13" a="1"/>
  <c r="V499" i="13" s="1"/>
  <c r="V519" i="13" a="1"/>
  <c r="V519" i="13" s="1"/>
  <c r="V549" i="13" a="1"/>
  <c r="V549" i="13" s="1"/>
  <c r="V553" i="13" a="1"/>
  <c r="V553" i="13" s="1"/>
  <c r="V557" i="13" a="1"/>
  <c r="V557" i="13" s="1"/>
  <c r="V573" i="13" a="1"/>
  <c r="V573" i="13" s="1"/>
  <c r="V635" i="13" a="1"/>
  <c r="V635" i="13" s="1"/>
  <c r="V643" i="13" a="1"/>
  <c r="V643" i="13" s="1"/>
  <c r="V647" i="13" a="1"/>
  <c r="V647" i="13" s="1"/>
  <c r="V659" i="13" a="1"/>
  <c r="V659" i="13" s="1"/>
  <c r="V45" i="13" a="1"/>
  <c r="V45" i="13" s="1"/>
  <c r="V53" i="13" a="1"/>
  <c r="V53" i="13" s="1"/>
  <c r="V102" i="13" a="1"/>
  <c r="V102" i="13" s="1"/>
  <c r="V106" i="13" a="1"/>
  <c r="V106" i="13" s="1"/>
  <c r="V134" i="13" a="1"/>
  <c r="V134" i="13" s="1"/>
  <c r="V142" i="13" a="1"/>
  <c r="V142" i="13" s="1"/>
  <c r="V146" i="13" a="1"/>
  <c r="V146" i="13" s="1"/>
  <c r="V150" i="13" a="1"/>
  <c r="V150" i="13" s="1"/>
  <c r="V158" i="13" a="1"/>
  <c r="V158" i="13" s="1"/>
  <c r="V196" i="13" a="1"/>
  <c r="V196" i="13" s="1"/>
  <c r="V200" i="13" a="1"/>
  <c r="V200" i="13" s="1"/>
  <c r="V204" i="13" a="1"/>
  <c r="V204" i="13" s="1"/>
  <c r="V208" i="13" a="1"/>
  <c r="V208" i="13" s="1"/>
  <c r="V234" i="13" a="1"/>
  <c r="V234" i="13" s="1"/>
  <c r="V238" i="13" a="1"/>
  <c r="V238" i="13" s="1"/>
  <c r="V242" i="13" a="1"/>
  <c r="V242" i="13" s="1"/>
  <c r="V246" i="13" a="1"/>
  <c r="V246" i="13" s="1"/>
  <c r="V250" i="13" a="1"/>
  <c r="V250" i="13" s="1"/>
  <c r="V254" i="13" a="1"/>
  <c r="V254" i="13" s="1"/>
  <c r="V258" i="13" a="1"/>
  <c r="V258" i="13" s="1"/>
  <c r="V262" i="13" a="1"/>
  <c r="V262" i="13" s="1"/>
  <c r="V288" i="13" a="1"/>
  <c r="V288" i="13" s="1"/>
  <c r="V308" i="13" a="1"/>
  <c r="V308" i="13" s="1"/>
  <c r="V312" i="13" a="1"/>
  <c r="V312" i="13" s="1"/>
  <c r="V338" i="13" a="1"/>
  <c r="V338" i="13" s="1"/>
  <c r="V342" i="13" a="1"/>
  <c r="V342" i="13" s="1"/>
  <c r="V362" i="13" a="1"/>
  <c r="V362" i="13" s="1"/>
  <c r="V366" i="13" a="1"/>
  <c r="V366" i="13" s="1"/>
  <c r="V444" i="13" a="1"/>
  <c r="V444" i="13" s="1"/>
  <c r="V464" i="13" a="1"/>
  <c r="V464" i="13" s="1"/>
  <c r="V468" i="13" a="1"/>
  <c r="V468" i="13" s="1"/>
  <c r="V494" i="13" a="1"/>
  <c r="V494" i="13" s="1"/>
  <c r="V498" i="13" a="1"/>
  <c r="V498" i="13" s="1"/>
  <c r="V502" i="13" a="1"/>
  <c r="V502" i="13" s="1"/>
  <c r="V506" i="13" a="1"/>
  <c r="V506" i="13" s="1"/>
  <c r="V518" i="13" a="1"/>
  <c r="V518" i="13" s="1"/>
  <c r="V522" i="13" a="1"/>
  <c r="V522" i="13" s="1"/>
  <c r="V548" i="13" a="1"/>
  <c r="V548" i="13" s="1"/>
  <c r="V552" i="13" a="1"/>
  <c r="V552" i="13" s="1"/>
  <c r="V38" i="13" a="1"/>
  <c r="V38" i="13" s="1"/>
  <c r="V189" i="13" a="1"/>
  <c r="V189" i="13" s="1"/>
  <c r="V61" i="13" a="1"/>
  <c r="V61" i="13" s="1"/>
  <c r="W80" i="13"/>
  <c r="W84" i="13"/>
  <c r="W92" i="13"/>
  <c r="V97" i="13" a="1"/>
  <c r="V97" i="13" s="1"/>
  <c r="W100" i="13"/>
  <c r="V101" i="13" a="1"/>
  <c r="V101" i="13" s="1"/>
  <c r="W104" i="13"/>
  <c r="V105" i="13" a="1"/>
  <c r="V105" i="13" s="1"/>
  <c r="V113" i="13" a="1"/>
  <c r="V113" i="13" s="1"/>
  <c r="V114" i="13" a="1"/>
  <c r="V114" i="13" s="1"/>
  <c r="W132" i="13"/>
  <c r="W136" i="13"/>
  <c r="W140" i="13"/>
  <c r="W144" i="13"/>
  <c r="W148" i="13"/>
  <c r="V149" i="13" a="1"/>
  <c r="V149" i="13" s="1"/>
  <c r="W152" i="13"/>
  <c r="V153" i="13" a="1"/>
  <c r="V153" i="13" s="1"/>
  <c r="W156" i="13"/>
  <c r="V157" i="13" a="1"/>
  <c r="V157" i="13" s="1"/>
  <c r="W182" i="13"/>
  <c r="W186" i="13"/>
  <c r="W190" i="13"/>
  <c r="W194" i="13"/>
  <c r="W198" i="13"/>
  <c r="W202" i="13"/>
  <c r="V203" i="13" a="1"/>
  <c r="V203" i="13" s="1"/>
  <c r="W206" i="13"/>
  <c r="V207" i="13" a="1"/>
  <c r="V207" i="13" s="1"/>
  <c r="W210" i="13"/>
  <c r="V211" i="13" a="1"/>
  <c r="V211" i="13" s="1"/>
  <c r="V217" i="13" a="1"/>
  <c r="V217" i="13" s="1"/>
  <c r="W236" i="13"/>
  <c r="W252" i="13"/>
  <c r="V253" i="13" a="1"/>
  <c r="V253" i="13" s="1"/>
  <c r="W256" i="13"/>
  <c r="V257" i="13" a="1"/>
  <c r="V257" i="13" s="1"/>
  <c r="W260" i="13"/>
  <c r="V261" i="13" a="1"/>
  <c r="V261" i="13" s="1"/>
  <c r="W286" i="13"/>
  <c r="W290" i="13"/>
  <c r="V305" i="13" a="1"/>
  <c r="V305" i="13" s="1"/>
  <c r="V307" i="13" a="1"/>
  <c r="V307" i="13" s="1"/>
  <c r="W310" i="13"/>
  <c r="V311" i="13" a="1"/>
  <c r="V311" i="13" s="1"/>
  <c r="W314" i="13"/>
  <c r="V315" i="13" a="1"/>
  <c r="V315" i="13" s="1"/>
  <c r="V442" i="13" a="1"/>
  <c r="V442" i="13" s="1"/>
  <c r="V446" i="13" a="1"/>
  <c r="V446" i="13" s="1"/>
  <c r="V460" i="13" a="1"/>
  <c r="V460" i="13" s="1"/>
  <c r="V466" i="13" a="1"/>
  <c r="V466" i="13" s="1"/>
  <c r="V470" i="13" a="1"/>
  <c r="V470" i="13" s="1"/>
  <c r="V496" i="13" a="1"/>
  <c r="V496" i="13" s="1"/>
  <c r="V500" i="13" a="1"/>
  <c r="V500" i="13" s="1"/>
  <c r="V504" i="13" a="1"/>
  <c r="V504" i="13" s="1"/>
  <c r="V514" i="13" a="1"/>
  <c r="V514" i="13" s="1"/>
  <c r="V516" i="13" a="1"/>
  <c r="V516" i="13" s="1"/>
  <c r="V520" i="13" a="1"/>
  <c r="V520" i="13" s="1"/>
  <c r="V546" i="13" a="1"/>
  <c r="V546" i="13" s="1"/>
  <c r="V550" i="13" a="1"/>
  <c r="V550" i="13" s="1"/>
  <c r="V554" i="13" a="1"/>
  <c r="V554" i="13" s="1"/>
  <c r="V558" i="13" a="1"/>
  <c r="V558" i="13" s="1"/>
  <c r="V564" i="13" a="1"/>
  <c r="V564" i="13" s="1"/>
  <c r="V570" i="13" a="1"/>
  <c r="V570" i="13" s="1"/>
  <c r="V574" i="13" a="1"/>
  <c r="V574" i="13" s="1"/>
  <c r="V636" i="13" a="1"/>
  <c r="V636" i="13" s="1"/>
  <c r="V640" i="13" a="1"/>
  <c r="V640" i="13" s="1"/>
  <c r="V670" i="13" a="1"/>
  <c r="V670" i="13" s="1"/>
  <c r="V672" i="13" a="1"/>
  <c r="V672" i="13" s="1"/>
  <c r="V676" i="13" a="1"/>
  <c r="V676" i="13" s="1"/>
  <c r="V720" i="13" a="1"/>
  <c r="V720" i="13" s="1"/>
  <c r="V726" i="13" a="1"/>
  <c r="V726" i="13" s="1"/>
  <c r="V730" i="13" a="1"/>
  <c r="V730" i="13" s="1"/>
  <c r="V772" i="13" a="1"/>
  <c r="V772" i="13" s="1"/>
  <c r="V776" i="13" a="1"/>
  <c r="V776" i="13" s="1"/>
  <c r="V780" i="13" a="1"/>
  <c r="V780" i="13" s="1"/>
  <c r="V826" i="13" a="1"/>
  <c r="V826" i="13" s="1"/>
  <c r="V830" i="13" a="1"/>
  <c r="V830" i="13" s="1"/>
  <c r="V834" i="13" a="1"/>
  <c r="V834" i="13" s="1"/>
  <c r="V876" i="13" a="1"/>
  <c r="V876" i="13" s="1"/>
  <c r="V880" i="13" a="1"/>
  <c r="V880" i="13" s="1"/>
  <c r="V884" i="13" a="1"/>
  <c r="V884" i="13" s="1"/>
  <c r="V930" i="13" a="1"/>
  <c r="V930" i="13" s="1"/>
  <c r="V934" i="13" a="1"/>
  <c r="V934" i="13" s="1"/>
  <c r="V938" i="13" a="1"/>
  <c r="V938" i="13" s="1"/>
  <c r="V980" i="13" a="1"/>
  <c r="V980" i="13" s="1"/>
  <c r="V984" i="13" a="1"/>
  <c r="V984" i="13" s="1"/>
  <c r="V988" i="13" a="1"/>
  <c r="V988" i="13" s="1"/>
  <c r="V671" i="13" a="1"/>
  <c r="V671" i="13" s="1"/>
  <c r="V675" i="13" a="1"/>
  <c r="V675" i="13" s="1"/>
  <c r="V679" i="13" a="1"/>
  <c r="V679" i="13" s="1"/>
  <c r="V689" i="13" a="1"/>
  <c r="V689" i="13" s="1"/>
  <c r="V693" i="13" a="1"/>
  <c r="V693" i="13" s="1"/>
  <c r="V697" i="13" a="1"/>
  <c r="V697" i="13" s="1"/>
  <c r="V701" i="13" a="1"/>
  <c r="V701" i="13" s="1"/>
  <c r="V705" i="13" a="1"/>
  <c r="V705" i="13" s="1"/>
  <c r="V709" i="13" a="1"/>
  <c r="V709" i="13" s="1"/>
  <c r="V713" i="13" a="1"/>
  <c r="V713" i="13" s="1"/>
  <c r="V725" i="13" a="1"/>
  <c r="V725" i="13" s="1"/>
  <c r="V729" i="13" a="1"/>
  <c r="V729" i="13" s="1"/>
  <c r="V739" i="13" a="1"/>
  <c r="V739" i="13" s="1"/>
  <c r="V743" i="13" a="1"/>
  <c r="V743" i="13" s="1"/>
  <c r="V747" i="13" a="1"/>
  <c r="V747" i="13" s="1"/>
  <c r="V751" i="13" a="1"/>
  <c r="V751" i="13" s="1"/>
  <c r="V755" i="13" a="1"/>
  <c r="V755" i="13" s="1"/>
  <c r="V759" i="13" a="1"/>
  <c r="V759" i="13" s="1"/>
  <c r="V763" i="13" a="1"/>
  <c r="V763" i="13" s="1"/>
  <c r="V767" i="13" a="1"/>
  <c r="V767" i="13" s="1"/>
  <c r="V771" i="13" a="1"/>
  <c r="V771" i="13" s="1"/>
  <c r="V775" i="13" a="1"/>
  <c r="V775" i="13" s="1"/>
  <c r="V779" i="13" a="1"/>
  <c r="V779" i="13" s="1"/>
  <c r="V783" i="13" a="1"/>
  <c r="V783" i="13" s="1"/>
  <c r="V793" i="13" a="1"/>
  <c r="V793" i="13" s="1"/>
  <c r="V797" i="13" a="1"/>
  <c r="V797" i="13" s="1"/>
  <c r="V801" i="13" a="1"/>
  <c r="V801" i="13" s="1"/>
  <c r="V805" i="13" a="1"/>
  <c r="V805" i="13" s="1"/>
  <c r="V809" i="13" a="1"/>
  <c r="V809" i="13" s="1"/>
  <c r="V813" i="13" a="1"/>
  <c r="V813" i="13" s="1"/>
  <c r="V817" i="13" a="1"/>
  <c r="V817" i="13" s="1"/>
  <c r="V821" i="13" a="1"/>
  <c r="V821" i="13" s="1"/>
  <c r="V825" i="13" a="1"/>
  <c r="V825" i="13" s="1"/>
  <c r="V829" i="13" a="1"/>
  <c r="V829" i="13" s="1"/>
  <c r="V833" i="13" a="1"/>
  <c r="V833" i="13" s="1"/>
  <c r="V843" i="13" a="1"/>
  <c r="V843" i="13" s="1"/>
  <c r="V847" i="13" a="1"/>
  <c r="V847" i="13" s="1"/>
  <c r="V851" i="13" a="1"/>
  <c r="V851" i="13" s="1"/>
  <c r="V855" i="13" a="1"/>
  <c r="V855" i="13" s="1"/>
  <c r="V859" i="13" a="1"/>
  <c r="V859" i="13" s="1"/>
  <c r="V863" i="13" a="1"/>
  <c r="V863" i="13" s="1"/>
  <c r="V867" i="13" a="1"/>
  <c r="V867" i="13" s="1"/>
  <c r="V871" i="13" a="1"/>
  <c r="V871" i="13" s="1"/>
  <c r="V875" i="13" a="1"/>
  <c r="V875" i="13" s="1"/>
  <c r="V879" i="13" a="1"/>
  <c r="V879" i="13" s="1"/>
  <c r="V883" i="13" a="1"/>
  <c r="V883" i="13" s="1"/>
  <c r="V887" i="13" a="1"/>
  <c r="V887" i="13" s="1"/>
  <c r="V897" i="13" a="1"/>
  <c r="V897" i="13" s="1"/>
  <c r="V901" i="13" a="1"/>
  <c r="V901" i="13" s="1"/>
  <c r="V905" i="13" a="1"/>
  <c r="V905" i="13" s="1"/>
  <c r="V909" i="13" a="1"/>
  <c r="V909" i="13" s="1"/>
  <c r="V913" i="13" a="1"/>
  <c r="V913" i="13" s="1"/>
  <c r="V917" i="13" a="1"/>
  <c r="V917" i="13" s="1"/>
  <c r="V921" i="13" a="1"/>
  <c r="V921" i="13" s="1"/>
  <c r="V925" i="13" a="1"/>
  <c r="V925" i="13" s="1"/>
  <c r="V929" i="13" a="1"/>
  <c r="V929" i="13" s="1"/>
  <c r="V933" i="13" a="1"/>
  <c r="V933" i="13" s="1"/>
  <c r="V937" i="13" a="1"/>
  <c r="V937" i="13" s="1"/>
  <c r="V947" i="13" a="1"/>
  <c r="V947" i="13" s="1"/>
  <c r="V951" i="13" a="1"/>
  <c r="V951" i="13" s="1"/>
  <c r="V955" i="13" a="1"/>
  <c r="V955" i="13" s="1"/>
  <c r="V959" i="13" a="1"/>
  <c r="V959" i="13" s="1"/>
  <c r="V963" i="13" a="1"/>
  <c r="V963" i="13" s="1"/>
  <c r="V967" i="13" a="1"/>
  <c r="V967" i="13" s="1"/>
  <c r="V971" i="13" a="1"/>
  <c r="V971" i="13" s="1"/>
  <c r="V975" i="13" a="1"/>
  <c r="V975" i="13" s="1"/>
  <c r="V979" i="13" a="1"/>
  <c r="V979" i="13" s="1"/>
  <c r="V983" i="13" a="1"/>
  <c r="V983" i="13" s="1"/>
  <c r="V987" i="13" a="1"/>
  <c r="V987" i="13" s="1"/>
  <c r="V991" i="13" a="1"/>
  <c r="V991" i="13" s="1"/>
  <c r="V556" i="13" a="1"/>
  <c r="V556" i="13" s="1"/>
  <c r="V568" i="13" a="1"/>
  <c r="V568" i="13" s="1"/>
  <c r="V572" i="13" a="1"/>
  <c r="V572" i="13" s="1"/>
  <c r="V634" i="13" a="1"/>
  <c r="V634" i="13" s="1"/>
  <c r="V638" i="13" a="1"/>
  <c r="V638" i="13" s="1"/>
  <c r="V642" i="13" a="1"/>
  <c r="V642" i="13" s="1"/>
  <c r="V646" i="13" a="1"/>
  <c r="V646" i="13" s="1"/>
  <c r="V650" i="13" a="1"/>
  <c r="V650" i="13" s="1"/>
  <c r="V654" i="13" a="1"/>
  <c r="V654" i="13" s="1"/>
  <c r="V658" i="13" a="1"/>
  <c r="V658" i="13" s="1"/>
  <c r="V662" i="13" a="1"/>
  <c r="V662" i="13" s="1"/>
  <c r="V674" i="13" a="1"/>
  <c r="V674" i="13" s="1"/>
  <c r="V678" i="13" a="1"/>
  <c r="V678" i="13" s="1"/>
  <c r="V684" i="13" a="1"/>
  <c r="V684" i="13" s="1"/>
  <c r="V688" i="13" a="1"/>
  <c r="V688" i="13" s="1"/>
  <c r="V692" i="13" a="1"/>
  <c r="V692" i="13" s="1"/>
  <c r="V696" i="13" a="1"/>
  <c r="V696" i="13" s="1"/>
  <c r="V700" i="13" a="1"/>
  <c r="V700" i="13" s="1"/>
  <c r="V704" i="13" a="1"/>
  <c r="V704" i="13" s="1"/>
  <c r="V708" i="13" a="1"/>
  <c r="V708" i="13" s="1"/>
  <c r="V712" i="13" a="1"/>
  <c r="V712" i="13" s="1"/>
  <c r="V724" i="13" a="1"/>
  <c r="V724" i="13" s="1"/>
  <c r="V728" i="13" a="1"/>
  <c r="V728" i="13" s="1"/>
  <c r="V738" i="13" a="1"/>
  <c r="V738" i="13" s="1"/>
  <c r="V742" i="13" a="1"/>
  <c r="V742" i="13" s="1"/>
  <c r="V746" i="13" a="1"/>
  <c r="V746" i="13" s="1"/>
  <c r="V750" i="13" a="1"/>
  <c r="V750" i="13" s="1"/>
  <c r="V754" i="13" a="1"/>
  <c r="V754" i="13" s="1"/>
  <c r="V758" i="13" a="1"/>
  <c r="V758" i="13" s="1"/>
  <c r="V762" i="13" a="1"/>
  <c r="V762" i="13" s="1"/>
  <c r="V766" i="13" a="1"/>
  <c r="V766" i="13" s="1"/>
  <c r="V770" i="13" a="1"/>
  <c r="V770" i="13" s="1"/>
  <c r="V774" i="13" a="1"/>
  <c r="V774" i="13" s="1"/>
  <c r="V778" i="13" a="1"/>
  <c r="V778" i="13" s="1"/>
  <c r="V782" i="13" a="1"/>
  <c r="V782" i="13" s="1"/>
  <c r="V788" i="13" a="1"/>
  <c r="V788" i="13" s="1"/>
  <c r="V792" i="13" a="1"/>
  <c r="V792" i="13" s="1"/>
  <c r="V796" i="13" a="1"/>
  <c r="V796" i="13" s="1"/>
  <c r="V800" i="13" a="1"/>
  <c r="V800" i="13" s="1"/>
  <c r="V804" i="13" a="1"/>
  <c r="V804" i="13" s="1"/>
  <c r="V808" i="13" a="1"/>
  <c r="V808" i="13" s="1"/>
  <c r="V812" i="13" a="1"/>
  <c r="V812" i="13" s="1"/>
  <c r="V816" i="13" a="1"/>
  <c r="V816" i="13" s="1"/>
  <c r="V820" i="13" a="1"/>
  <c r="V820" i="13" s="1"/>
  <c r="V824" i="13" a="1"/>
  <c r="V824" i="13" s="1"/>
  <c r="V828" i="13" a="1"/>
  <c r="V828" i="13" s="1"/>
  <c r="V832" i="13" a="1"/>
  <c r="V832" i="13" s="1"/>
  <c r="V842" i="13" a="1"/>
  <c r="V842" i="13" s="1"/>
  <c r="V846" i="13" a="1"/>
  <c r="V846" i="13" s="1"/>
  <c r="V850" i="13" a="1"/>
  <c r="V850" i="13" s="1"/>
  <c r="V854" i="13" a="1"/>
  <c r="V854" i="13" s="1"/>
  <c r="V858" i="13" a="1"/>
  <c r="V858" i="13" s="1"/>
  <c r="V862" i="13" a="1"/>
  <c r="V862" i="13" s="1"/>
  <c r="V866" i="13" a="1"/>
  <c r="V866" i="13" s="1"/>
  <c r="V870" i="13" a="1"/>
  <c r="V870" i="13" s="1"/>
  <c r="V874" i="13" a="1"/>
  <c r="V874" i="13" s="1"/>
  <c r="V878" i="13" a="1"/>
  <c r="V878" i="13" s="1"/>
  <c r="V882" i="13" a="1"/>
  <c r="V882" i="13" s="1"/>
  <c r="V886" i="13" a="1"/>
  <c r="V886" i="13" s="1"/>
  <c r="V892" i="13" a="1"/>
  <c r="V892" i="13" s="1"/>
  <c r="V896" i="13" a="1"/>
  <c r="V896" i="13" s="1"/>
  <c r="V900" i="13" a="1"/>
  <c r="V900" i="13" s="1"/>
  <c r="V904" i="13" a="1"/>
  <c r="V904" i="13" s="1"/>
  <c r="V908" i="13" a="1"/>
  <c r="V908" i="13" s="1"/>
  <c r="V912" i="13" a="1"/>
  <c r="V912" i="13" s="1"/>
  <c r="V916" i="13" a="1"/>
  <c r="V916" i="13" s="1"/>
  <c r="V920" i="13" a="1"/>
  <c r="V920" i="13" s="1"/>
  <c r="V924" i="13" a="1"/>
  <c r="V924" i="13" s="1"/>
  <c r="V928" i="13" a="1"/>
  <c r="V928" i="13" s="1"/>
  <c r="V932" i="13" a="1"/>
  <c r="V932" i="13" s="1"/>
  <c r="V936" i="13" a="1"/>
  <c r="V936" i="13" s="1"/>
  <c r="V942" i="13" a="1"/>
  <c r="V942" i="13" s="1"/>
  <c r="V946" i="13" a="1"/>
  <c r="V946" i="13" s="1"/>
  <c r="V950" i="13" a="1"/>
  <c r="V950" i="13" s="1"/>
  <c r="V954" i="13" a="1"/>
  <c r="V954" i="13" s="1"/>
  <c r="V958" i="13" a="1"/>
  <c r="V958" i="13" s="1"/>
  <c r="V962" i="13" a="1"/>
  <c r="V962" i="13" s="1"/>
  <c r="V966" i="13" a="1"/>
  <c r="V966" i="13" s="1"/>
  <c r="V970" i="13" a="1"/>
  <c r="V970" i="13" s="1"/>
  <c r="V974" i="13" a="1"/>
  <c r="V974" i="13" s="1"/>
  <c r="V978" i="13" a="1"/>
  <c r="V978" i="13" s="1"/>
  <c r="V982" i="13" a="1"/>
  <c r="V982" i="13" s="1"/>
  <c r="V986" i="13" a="1"/>
  <c r="V986" i="13" s="1"/>
  <c r="V990" i="13" a="1"/>
  <c r="V990" i="13" s="1"/>
  <c r="V107" i="13" a="1"/>
  <c r="V107" i="13" s="1"/>
  <c r="V321" i="13" a="1"/>
  <c r="V321" i="13" s="1"/>
  <c r="W340" i="13"/>
  <c r="V355" i="13" a="1"/>
  <c r="V355" i="13" s="1"/>
  <c r="W360" i="13"/>
  <c r="V361" i="13" a="1"/>
  <c r="V361" i="13" s="1"/>
  <c r="V365" i="13" a="1"/>
  <c r="V365" i="13" s="1"/>
  <c r="V409" i="13" a="1"/>
  <c r="V409" i="13" s="1"/>
  <c r="V412" i="13" a="1"/>
  <c r="V412" i="13" s="1"/>
  <c r="V414" i="13" a="1"/>
  <c r="V414" i="13" s="1"/>
  <c r="V416" i="13" a="1"/>
  <c r="V416" i="13" s="1"/>
  <c r="V418" i="13" a="1"/>
  <c r="V418" i="13" s="1"/>
  <c r="V424" i="13" a="1"/>
  <c r="V424" i="13" s="1"/>
  <c r="V461" i="13" a="1"/>
  <c r="V461" i="13" s="1"/>
  <c r="V463" i="13" a="1"/>
  <c r="V463" i="13" s="1"/>
  <c r="V467" i="13" a="1"/>
  <c r="V467" i="13" s="1"/>
  <c r="V471" i="13" a="1"/>
  <c r="V471" i="13" s="1"/>
  <c r="V478" i="13" a="1"/>
  <c r="V478" i="13" s="1"/>
  <c r="V517" i="13" a="1"/>
  <c r="V517" i="13" s="1"/>
  <c r="V521" i="13" a="1"/>
  <c r="V521" i="13" s="1"/>
  <c r="V528" i="13" a="1"/>
  <c r="V528" i="13" s="1"/>
  <c r="V565" i="13" a="1"/>
  <c r="V565" i="13" s="1"/>
  <c r="V567" i="13" a="1"/>
  <c r="V567" i="13" s="1"/>
  <c r="V571" i="13" a="1"/>
  <c r="V571" i="13" s="1"/>
  <c r="V575" i="13" a="1"/>
  <c r="V575" i="13" s="1"/>
  <c r="V633" i="13" a="1"/>
  <c r="V633" i="13" s="1"/>
  <c r="V667" i="13" a="1"/>
  <c r="V667" i="13" s="1"/>
  <c r="V673" i="13" a="1"/>
  <c r="V673" i="13" s="1"/>
  <c r="V677" i="13" a="1"/>
  <c r="V677" i="13" s="1"/>
  <c r="V717" i="13" a="1"/>
  <c r="V717" i="13" s="1"/>
  <c r="V721" i="13" a="1"/>
  <c r="V721" i="13" s="1"/>
  <c r="V723" i="13" a="1"/>
  <c r="V723" i="13" s="1"/>
  <c r="V727" i="13" a="1"/>
  <c r="V727" i="13" s="1"/>
  <c r="V731" i="13" a="1"/>
  <c r="V731" i="13" s="1"/>
  <c r="V737" i="13" a="1"/>
  <c r="V737" i="13" s="1"/>
  <c r="V773" i="13" a="1"/>
  <c r="V773" i="13" s="1"/>
  <c r="V777" i="13" a="1"/>
  <c r="V777" i="13" s="1"/>
  <c r="V781" i="13" a="1"/>
  <c r="V781" i="13" s="1"/>
  <c r="V827" i="13" a="1"/>
  <c r="V827" i="13" s="1"/>
  <c r="V831" i="13" a="1"/>
  <c r="V831" i="13" s="1"/>
  <c r="V835" i="13" a="1"/>
  <c r="V835" i="13" s="1"/>
  <c r="V841" i="13" a="1"/>
  <c r="V841" i="13" s="1"/>
  <c r="V877" i="13" a="1"/>
  <c r="V877" i="13" s="1"/>
  <c r="V881" i="13" a="1"/>
  <c r="V881" i="13" s="1"/>
  <c r="V885" i="13" a="1"/>
  <c r="V885" i="13" s="1"/>
  <c r="V931" i="13" a="1"/>
  <c r="V931" i="13" s="1"/>
  <c r="V935" i="13" a="1"/>
  <c r="V935" i="13" s="1"/>
  <c r="V939" i="13" a="1"/>
  <c r="V939" i="13" s="1"/>
  <c r="V945" i="13" a="1"/>
  <c r="V945" i="13" s="1"/>
  <c r="V981" i="13" a="1"/>
  <c r="V981" i="13" s="1"/>
  <c r="V985" i="13" a="1"/>
  <c r="V985" i="13" s="1"/>
  <c r="V989" i="13" a="1"/>
  <c r="V989" i="13" s="1"/>
  <c r="V59" i="13" a="1"/>
  <c r="V59" i="13" s="1"/>
  <c r="V111" i="13" a="1"/>
  <c r="V111" i="13" s="1"/>
  <c r="V163" i="13" a="1"/>
  <c r="V163" i="13" s="1"/>
  <c r="V215" i="13" a="1"/>
  <c r="V215" i="13" s="1"/>
  <c r="V267" i="13" a="1"/>
  <c r="V267" i="13" s="1"/>
  <c r="V319" i="13" a="1"/>
  <c r="V319" i="13" s="1"/>
  <c r="V474" i="13" a="1"/>
  <c r="V474" i="13" s="1"/>
  <c r="V25" i="13" a="1"/>
  <c r="V25" i="13" s="1"/>
  <c r="V33" i="13" a="1"/>
  <c r="V33" i="13" s="1"/>
  <c r="V37" i="13" a="1"/>
  <c r="V37" i="13" s="1"/>
  <c r="V78" i="13" a="1"/>
  <c r="V78" i="13" s="1"/>
  <c r="V86" i="13" a="1"/>
  <c r="V86" i="13" s="1"/>
  <c r="V94" i="13" a="1"/>
  <c r="V94" i="13" s="1"/>
  <c r="V130" i="13" a="1"/>
  <c r="V130" i="13" s="1"/>
  <c r="V17" i="13" a="1"/>
  <c r="V17" i="13" s="1"/>
  <c r="V21" i="13" a="1"/>
  <c r="V21" i="13" s="1"/>
  <c r="V28" i="13" a="1"/>
  <c r="V28" i="13" s="1"/>
  <c r="V32" i="13" a="1"/>
  <c r="V32" i="13" s="1"/>
  <c r="V36" i="13" a="1"/>
  <c r="V36" i="13" s="1"/>
  <c r="V40" i="13" a="1"/>
  <c r="V40" i="13" s="1"/>
  <c r="V65" i="13" a="1"/>
  <c r="V65" i="13" s="1"/>
  <c r="V70" i="13" a="1"/>
  <c r="V70" i="13" s="1"/>
  <c r="V74" i="13" a="1"/>
  <c r="V74" i="13" s="1"/>
  <c r="V81" i="13" a="1"/>
  <c r="V81" i="13" s="1"/>
  <c r="V85" i="13" a="1"/>
  <c r="V85" i="13" s="1"/>
  <c r="V89" i="13" a="1"/>
  <c r="V89" i="13" s="1"/>
  <c r="V93" i="13" a="1"/>
  <c r="V93" i="13" s="1"/>
  <c r="V117" i="13" a="1"/>
  <c r="V117" i="13" s="1"/>
  <c r="V122" i="13" a="1"/>
  <c r="V122" i="13" s="1"/>
  <c r="V126" i="13" a="1"/>
  <c r="V126" i="13" s="1"/>
  <c r="V133" i="13" a="1"/>
  <c r="V133" i="13" s="1"/>
  <c r="V137" i="13" a="1"/>
  <c r="V137" i="13" s="1"/>
  <c r="V141" i="13" a="1"/>
  <c r="V141" i="13" s="1"/>
  <c r="V145" i="13" a="1"/>
  <c r="V145" i="13" s="1"/>
  <c r="V167" i="13" a="1"/>
  <c r="V167" i="13" s="1"/>
  <c r="V176" i="13" a="1"/>
  <c r="V176" i="13" s="1"/>
  <c r="V180" i="13" a="1"/>
  <c r="V180" i="13" s="1"/>
  <c r="V183" i="13" a="1"/>
  <c r="V183" i="13" s="1"/>
  <c r="V187" i="13" a="1"/>
  <c r="V187" i="13" s="1"/>
  <c r="V191" i="13" a="1"/>
  <c r="V191" i="13" s="1"/>
  <c r="V195" i="13" a="1"/>
  <c r="V195" i="13" s="1"/>
  <c r="V199" i="13" a="1"/>
  <c r="V199" i="13" s="1"/>
  <c r="V221" i="13" a="1"/>
  <c r="V221" i="13" s="1"/>
  <c r="V226" i="13" a="1"/>
  <c r="V226" i="13" s="1"/>
  <c r="V230" i="13" a="1"/>
  <c r="V230" i="13" s="1"/>
  <c r="V237" i="13" a="1"/>
  <c r="V237" i="13" s="1"/>
  <c r="V241" i="13" a="1"/>
  <c r="V241" i="13" s="1"/>
  <c r="V245" i="13" a="1"/>
  <c r="V245" i="13" s="1"/>
  <c r="V249" i="13" a="1"/>
  <c r="V249" i="13" s="1"/>
  <c r="V271" i="13" a="1"/>
  <c r="V271" i="13" s="1"/>
  <c r="V280" i="13" a="1"/>
  <c r="V280" i="13" s="1"/>
  <c r="V284" i="13" a="1"/>
  <c r="V284" i="13" s="1"/>
  <c r="V287" i="13" a="1"/>
  <c r="V287" i="13" s="1"/>
  <c r="V325" i="13" a="1"/>
  <c r="V325" i="13" s="1"/>
  <c r="V330" i="13" a="1"/>
  <c r="V330" i="13" s="1"/>
  <c r="V334" i="13" a="1"/>
  <c r="V334" i="13" s="1"/>
  <c r="V341" i="13" a="1"/>
  <c r="V341" i="13" s="1"/>
  <c r="V29" i="13" a="1"/>
  <c r="V29" i="13" s="1"/>
  <c r="V41" i="13" a="1"/>
  <c r="V41" i="13" s="1"/>
  <c r="V82" i="13" a="1"/>
  <c r="V82" i="13" s="1"/>
  <c r="V90" i="13" a="1"/>
  <c r="V90" i="13" s="1"/>
  <c r="V12" i="13" a="1"/>
  <c r="V12" i="13" s="1"/>
  <c r="V27" i="13" a="1"/>
  <c r="V27" i="13" s="1"/>
  <c r="V31" i="13" a="1"/>
  <c r="V31" i="13" s="1"/>
  <c r="V35" i="13" a="1"/>
  <c r="V35" i="13" s="1"/>
  <c r="V39" i="13" a="1"/>
  <c r="V39" i="13" s="1"/>
  <c r="V80" i="13" a="1"/>
  <c r="V80" i="13" s="1"/>
  <c r="V84" i="13" a="1"/>
  <c r="V84" i="13" s="1"/>
  <c r="V88" i="13" a="1"/>
  <c r="V88" i="13" s="1"/>
  <c r="V92" i="13" a="1"/>
  <c r="V92" i="13" s="1"/>
  <c r="V132" i="13" a="1"/>
  <c r="V132" i="13" s="1"/>
  <c r="V136" i="13" a="1"/>
  <c r="V136" i="13" s="1"/>
  <c r="V140" i="13" a="1"/>
  <c r="V140" i="13" s="1"/>
  <c r="V144" i="13" a="1"/>
  <c r="V144" i="13" s="1"/>
  <c r="V182" i="13" a="1"/>
  <c r="V182" i="13" s="1"/>
  <c r="V186" i="13" a="1"/>
  <c r="V186" i="13" s="1"/>
  <c r="V190" i="13" a="1"/>
  <c r="V190" i="13" s="1"/>
  <c r="V194" i="13" a="1"/>
  <c r="V194" i="13" s="1"/>
  <c r="V198" i="13" a="1"/>
  <c r="V198" i="13" s="1"/>
  <c r="V236" i="13" a="1"/>
  <c r="V236" i="13" s="1"/>
  <c r="V240" i="13" a="1"/>
  <c r="V240" i="13" s="1"/>
  <c r="V244" i="13" a="1"/>
  <c r="V244" i="13" s="1"/>
  <c r="V248" i="13" a="1"/>
  <c r="V248" i="13" s="1"/>
  <c r="V286" i="13" a="1"/>
  <c r="V286" i="13" s="1"/>
  <c r="V290" i="13" a="1"/>
  <c r="V290" i="13" s="1"/>
  <c r="V300" i="13" a="1"/>
  <c r="V300" i="13" s="1"/>
  <c r="V340" i="13" a="1"/>
  <c r="V340" i="13" s="1"/>
  <c r="V292" i="13" a="1"/>
  <c r="V292" i="13" s="1"/>
  <c r="V296" i="13" a="1"/>
  <c r="V296" i="13" s="1"/>
  <c r="V346" i="13" a="1"/>
  <c r="V346" i="13" s="1"/>
  <c r="V350" i="13" a="1"/>
  <c r="V350" i="13" s="1"/>
  <c r="V391" i="13" a="1"/>
  <c r="V391" i="13" s="1"/>
  <c r="V393" i="13" a="1"/>
  <c r="V393" i="13" s="1"/>
  <c r="V448" i="13" a="1"/>
  <c r="V448" i="13" s="1"/>
  <c r="V452" i="13" a="1"/>
  <c r="V452" i="13" s="1"/>
  <c r="V378" i="13" a="1"/>
  <c r="V378" i="13" s="1"/>
  <c r="V390" i="13" a="1"/>
  <c r="V390" i="13" s="1"/>
  <c r="V392" i="13" a="1"/>
  <c r="V392" i="13" s="1"/>
  <c r="V394" i="13" a="1"/>
  <c r="V394" i="13" s="1"/>
  <c r="V407" i="13" a="1"/>
  <c r="V407" i="13" s="1"/>
  <c r="V428" i="13" a="1"/>
  <c r="V428" i="13" s="1"/>
  <c r="V432" i="13" a="1"/>
  <c r="V432" i="13" s="1"/>
  <c r="V436" i="13" a="1"/>
  <c r="V436" i="13" s="1"/>
  <c r="V440" i="13" a="1"/>
  <c r="V440" i="13" s="1"/>
  <c r="V443" i="13" a="1"/>
  <c r="V443" i="13" s="1"/>
  <c r="V450" i="13" a="1"/>
  <c r="V450" i="13" s="1"/>
  <c r="V454" i="13" a="1"/>
  <c r="V454" i="13" s="1"/>
  <c r="V457" i="13" a="1"/>
  <c r="V457" i="13" s="1"/>
  <c r="V482" i="13" a="1"/>
  <c r="V482" i="13" s="1"/>
  <c r="V486" i="13" a="1"/>
  <c r="V486" i="13" s="1"/>
  <c r="V490" i="13" a="1"/>
  <c r="V490" i="13" s="1"/>
  <c r="V497" i="13" a="1"/>
  <c r="V497" i="13" s="1"/>
  <c r="V501" i="13" a="1"/>
  <c r="V501" i="13" s="1"/>
  <c r="V505" i="13" a="1"/>
  <c r="V505" i="13" s="1"/>
  <c r="V511" i="13" a="1"/>
  <c r="V511" i="13" s="1"/>
  <c r="V532" i="13" a="1"/>
  <c r="V532" i="13" s="1"/>
  <c r="V536" i="13" a="1"/>
  <c r="V536" i="13" s="1"/>
  <c r="V540" i="13" a="1"/>
  <c r="V540" i="13" s="1"/>
  <c r="V544" i="13" a="1"/>
  <c r="V544" i="13" s="1"/>
  <c r="V547" i="13" a="1"/>
  <c r="V547" i="13" s="1"/>
  <c r="V551" i="13" a="1"/>
  <c r="V551" i="13" s="1"/>
  <c r="V555" i="13" a="1"/>
  <c r="V555" i="13" s="1"/>
  <c r="V559" i="13" a="1"/>
  <c r="V559" i="13" s="1"/>
  <c r="V561" i="13" a="1"/>
  <c r="V561" i="13" s="1"/>
  <c r="V637" i="13" a="1"/>
  <c r="V637" i="13" s="1"/>
  <c r="V641" i="13" a="1"/>
  <c r="V641" i="13" s="1"/>
  <c r="V645" i="13" a="1"/>
  <c r="V645" i="13" s="1"/>
  <c r="V649" i="13" a="1"/>
  <c r="V649" i="13" s="1"/>
  <c r="V653" i="13" a="1"/>
  <c r="V653" i="13" s="1"/>
  <c r="V657" i="13" a="1"/>
  <c r="V657" i="13" s="1"/>
  <c r="V661" i="13" a="1"/>
  <c r="V661" i="13" s="1"/>
  <c r="V687" i="13" a="1"/>
  <c r="V687" i="13" s="1"/>
  <c r="V691" i="13" a="1"/>
  <c r="V691" i="13" s="1"/>
  <c r="V695" i="13" a="1"/>
  <c r="V695" i="13" s="1"/>
  <c r="V699" i="13" a="1"/>
  <c r="V699" i="13" s="1"/>
  <c r="V703" i="13" a="1"/>
  <c r="V703" i="13" s="1"/>
  <c r="V707" i="13" a="1"/>
  <c r="V707" i="13" s="1"/>
  <c r="V711" i="13" a="1"/>
  <c r="V711" i="13" s="1"/>
  <c r="V715" i="13" a="1"/>
  <c r="V715" i="13" s="1"/>
  <c r="V741" i="13" a="1"/>
  <c r="V741" i="13" s="1"/>
  <c r="V745" i="13" a="1"/>
  <c r="V745" i="13" s="1"/>
  <c r="V749" i="13" a="1"/>
  <c r="V749" i="13" s="1"/>
  <c r="V753" i="13" a="1"/>
  <c r="V753" i="13" s="1"/>
  <c r="V757" i="13" a="1"/>
  <c r="V757" i="13" s="1"/>
  <c r="V761" i="13" a="1"/>
  <c r="V761" i="13" s="1"/>
  <c r="V765" i="13" a="1"/>
  <c r="V765" i="13" s="1"/>
  <c r="V769" i="13" a="1"/>
  <c r="V769" i="13" s="1"/>
  <c r="V791" i="13" a="1"/>
  <c r="V791" i="13" s="1"/>
  <c r="V795" i="13" a="1"/>
  <c r="V795" i="13" s="1"/>
  <c r="V799" i="13" a="1"/>
  <c r="V799" i="13" s="1"/>
  <c r="V803" i="13" a="1"/>
  <c r="V803" i="13" s="1"/>
  <c r="V807" i="13" a="1"/>
  <c r="V807" i="13" s="1"/>
  <c r="V811" i="13" a="1"/>
  <c r="V811" i="13" s="1"/>
  <c r="V815" i="13" a="1"/>
  <c r="V815" i="13" s="1"/>
  <c r="V819" i="13" a="1"/>
  <c r="V819" i="13" s="1"/>
  <c r="V823" i="13" a="1"/>
  <c r="V823" i="13" s="1"/>
  <c r="V845" i="13" a="1"/>
  <c r="V845" i="13" s="1"/>
  <c r="V849" i="13" a="1"/>
  <c r="V849" i="13" s="1"/>
  <c r="V853" i="13" a="1"/>
  <c r="V853" i="13" s="1"/>
  <c r="V857" i="13" a="1"/>
  <c r="V857" i="13" s="1"/>
  <c r="V861" i="13" a="1"/>
  <c r="V861" i="13" s="1"/>
  <c r="V865" i="13" a="1"/>
  <c r="V865" i="13" s="1"/>
  <c r="V869" i="13" a="1"/>
  <c r="V869" i="13" s="1"/>
  <c r="V873" i="13" a="1"/>
  <c r="V873" i="13" s="1"/>
  <c r="V895" i="13" a="1"/>
  <c r="V895" i="13" s="1"/>
  <c r="V899" i="13" a="1"/>
  <c r="V899" i="13" s="1"/>
  <c r="V903" i="13" a="1"/>
  <c r="V903" i="13" s="1"/>
  <c r="V907" i="13" a="1"/>
  <c r="V907" i="13" s="1"/>
  <c r="V911" i="13" a="1"/>
  <c r="V911" i="13" s="1"/>
  <c r="V915" i="13" a="1"/>
  <c r="V915" i="13" s="1"/>
  <c r="V919" i="13" a="1"/>
  <c r="V919" i="13" s="1"/>
  <c r="V923" i="13" a="1"/>
  <c r="V923" i="13" s="1"/>
  <c r="V927" i="13" a="1"/>
  <c r="V927" i="13" s="1"/>
  <c r="V949" i="13" a="1"/>
  <c r="V949" i="13" s="1"/>
  <c r="V953" i="13" a="1"/>
  <c r="V953" i="13" s="1"/>
  <c r="V957" i="13" a="1"/>
  <c r="V957" i="13" s="1"/>
  <c r="V961" i="13" a="1"/>
  <c r="V961" i="13" s="1"/>
  <c r="V965" i="13" a="1"/>
  <c r="V965" i="13" s="1"/>
  <c r="V969" i="13" a="1"/>
  <c r="V969" i="13" s="1"/>
  <c r="V977" i="13" a="1"/>
  <c r="V977" i="13" s="1"/>
  <c r="V354" i="13" a="1"/>
  <c r="V354" i="13" s="1"/>
  <c r="V449" i="13" a="1"/>
  <c r="V449" i="13" s="1"/>
  <c r="V453" i="13" a="1"/>
  <c r="V453" i="13" s="1"/>
  <c r="V456" i="13" a="1"/>
  <c r="V456" i="13" s="1"/>
  <c r="V510" i="13" a="1"/>
  <c r="V510" i="13" s="1"/>
  <c r="V560" i="13" a="1"/>
  <c r="V560" i="13" s="1"/>
  <c r="V644" i="13" a="1"/>
  <c r="V644" i="13" s="1"/>
  <c r="V648" i="13" a="1"/>
  <c r="V648" i="13" s="1"/>
  <c r="V652" i="13" a="1"/>
  <c r="V652" i="13" s="1"/>
  <c r="V656" i="13" a="1"/>
  <c r="V656" i="13" s="1"/>
  <c r="V660" i="13" a="1"/>
  <c r="V660" i="13" s="1"/>
  <c r="V666" i="13" a="1"/>
  <c r="V666" i="13" s="1"/>
  <c r="V690" i="13" a="1"/>
  <c r="V690" i="13" s="1"/>
  <c r="V694" i="13" a="1"/>
  <c r="V694" i="13" s="1"/>
  <c r="V698" i="13" a="1"/>
  <c r="V698" i="13" s="1"/>
  <c r="V702" i="13" a="1"/>
  <c r="V702" i="13" s="1"/>
  <c r="V706" i="13" a="1"/>
  <c r="V706" i="13" s="1"/>
  <c r="V710" i="13" a="1"/>
  <c r="V710" i="13" s="1"/>
  <c r="V714" i="13" a="1"/>
  <c r="V714" i="13" s="1"/>
  <c r="V716" i="13" a="1"/>
  <c r="V716" i="13" s="1"/>
  <c r="V740" i="13" a="1"/>
  <c r="V740" i="13" s="1"/>
  <c r="V744" i="13" a="1"/>
  <c r="V744" i="13" s="1"/>
  <c r="V748" i="13" a="1"/>
  <c r="V748" i="13" s="1"/>
  <c r="V752" i="13" a="1"/>
  <c r="V752" i="13" s="1"/>
  <c r="V756" i="13" a="1"/>
  <c r="V756" i="13" s="1"/>
  <c r="V760" i="13" a="1"/>
  <c r="V760" i="13" s="1"/>
  <c r="V764" i="13" a="1"/>
  <c r="V764" i="13" s="1"/>
  <c r="V768" i="13" a="1"/>
  <c r="V768" i="13" s="1"/>
  <c r="V794" i="13" a="1"/>
  <c r="V794" i="13" s="1"/>
  <c r="V798" i="13" a="1"/>
  <c r="V798" i="13" s="1"/>
  <c r="V802" i="13" a="1"/>
  <c r="V802" i="13" s="1"/>
  <c r="V806" i="13" a="1"/>
  <c r="V806" i="13" s="1"/>
  <c r="V810" i="13" a="1"/>
  <c r="V810" i="13" s="1"/>
  <c r="V814" i="13" a="1"/>
  <c r="V814" i="13" s="1"/>
  <c r="V818" i="13" a="1"/>
  <c r="V818" i="13" s="1"/>
  <c r="V822" i="13" a="1"/>
  <c r="V822" i="13" s="1"/>
  <c r="V844" i="13" a="1"/>
  <c r="V844" i="13" s="1"/>
  <c r="V848" i="13" a="1"/>
  <c r="V848" i="13" s="1"/>
  <c r="V852" i="13" a="1"/>
  <c r="V852" i="13" s="1"/>
  <c r="V856" i="13" a="1"/>
  <c r="V856" i="13" s="1"/>
  <c r="V860" i="13" a="1"/>
  <c r="V860" i="13" s="1"/>
  <c r="V864" i="13" a="1"/>
  <c r="V864" i="13" s="1"/>
  <c r="V868" i="13" a="1"/>
  <c r="V868" i="13" s="1"/>
  <c r="V872" i="13" a="1"/>
  <c r="V872" i="13" s="1"/>
  <c r="V898" i="13" a="1"/>
  <c r="V898" i="13" s="1"/>
  <c r="V902" i="13" a="1"/>
  <c r="V902" i="13" s="1"/>
  <c r="V906" i="13" a="1"/>
  <c r="V906" i="13" s="1"/>
  <c r="V910" i="13" a="1"/>
  <c r="V910" i="13" s="1"/>
  <c r="V914" i="13" a="1"/>
  <c r="V914" i="13" s="1"/>
  <c r="V918" i="13" a="1"/>
  <c r="V918" i="13" s="1"/>
  <c r="V922" i="13" a="1"/>
  <c r="V922" i="13" s="1"/>
  <c r="V926" i="13" a="1"/>
  <c r="V926" i="13" s="1"/>
  <c r="V948" i="13" a="1"/>
  <c r="V948" i="13" s="1"/>
  <c r="V952" i="13" a="1"/>
  <c r="V952" i="13" s="1"/>
  <c r="V956" i="13" a="1"/>
  <c r="V956" i="13" s="1"/>
  <c r="V960" i="13" a="1"/>
  <c r="V960" i="13" s="1"/>
  <c r="V964" i="13" a="1"/>
  <c r="V964" i="13" s="1"/>
  <c r="V968" i="13" a="1"/>
  <c r="V968" i="13" s="1"/>
  <c r="V976" i="13" a="1"/>
  <c r="V976" i="13" s="1"/>
  <c r="V275" i="13" a="1"/>
  <c r="V275" i="13" s="1"/>
  <c r="V787" i="13" a="1"/>
  <c r="V787" i="13" s="1"/>
  <c r="V891" i="13" a="1"/>
  <c r="V891" i="13" s="1"/>
  <c r="V973" i="13" a="1"/>
  <c r="V973" i="13" s="1"/>
  <c r="V16" i="13" a="1"/>
  <c r="V16" i="13" s="1"/>
  <c r="V20" i="13" a="1"/>
  <c r="V20" i="13" s="1"/>
  <c r="V69" i="13" a="1"/>
  <c r="V69" i="13" s="1"/>
  <c r="V121" i="13" a="1"/>
  <c r="V121" i="13" s="1"/>
  <c r="V125" i="13" a="1"/>
  <c r="V125" i="13" s="1"/>
  <c r="V175" i="13" a="1"/>
  <c r="V175" i="13" s="1"/>
  <c r="V19" i="13" a="1"/>
  <c r="V19" i="13" s="1"/>
  <c r="V23" i="13" a="1"/>
  <c r="V23" i="13" s="1"/>
  <c r="V72" i="13" a="1"/>
  <c r="V72" i="13" s="1"/>
  <c r="V76" i="13" a="1"/>
  <c r="V76" i="13" s="1"/>
  <c r="V174" i="13" a="1"/>
  <c r="V174" i="13" s="1"/>
  <c r="V178" i="13" a="1"/>
  <c r="V178" i="13" s="1"/>
  <c r="V18" i="13" a="1"/>
  <c r="V18" i="13" s="1"/>
  <c r="V22" i="13" a="1"/>
  <c r="V22" i="13" s="1"/>
  <c r="V71" i="13" a="1"/>
  <c r="V71" i="13" s="1"/>
  <c r="V75" i="13" a="1"/>
  <c r="V75" i="13" s="1"/>
  <c r="V123" i="13" a="1"/>
  <c r="V123" i="13" s="1"/>
  <c r="V127" i="13" a="1"/>
  <c r="V127" i="13" s="1"/>
  <c r="V173" i="13" a="1"/>
  <c r="V173" i="13" s="1"/>
  <c r="V177" i="13" a="1"/>
  <c r="V177" i="13" s="1"/>
  <c r="V181" i="13" a="1"/>
  <c r="V181" i="13" s="1"/>
  <c r="V227" i="13" a="1"/>
  <c r="V227" i="13" s="1"/>
  <c r="V231" i="13" a="1"/>
  <c r="V231" i="13" s="1"/>
  <c r="V285" i="13" a="1"/>
  <c r="V285" i="13" s="1"/>
  <c r="V302" i="13" a="1"/>
  <c r="V302" i="13" s="1"/>
  <c r="V306" i="13" a="1"/>
  <c r="V306" i="13" s="1"/>
  <c r="V345" i="13" a="1"/>
  <c r="V345" i="13" s="1"/>
  <c r="V349" i="13" a="1"/>
  <c r="V349" i="13" s="1"/>
  <c r="V356" i="13" a="1"/>
  <c r="V356" i="13" s="1"/>
  <c r="V389" i="13" a="1"/>
  <c r="V389" i="13" s="1"/>
  <c r="V396" i="13" a="1"/>
  <c r="V396" i="13" s="1"/>
  <c r="V398" i="13" a="1"/>
  <c r="V398" i="13" s="1"/>
  <c r="V441" i="13" a="1"/>
  <c r="V441" i="13" s="1"/>
  <c r="V447" i="13" a="1"/>
  <c r="V447" i="13" s="1"/>
  <c r="V451" i="13" a="1"/>
  <c r="V451" i="13" s="1"/>
  <c r="V455" i="13" a="1"/>
  <c r="V455" i="13" s="1"/>
  <c r="V458" i="13" a="1"/>
  <c r="V458" i="13" s="1"/>
  <c r="V462" i="13" a="1"/>
  <c r="V462" i="13" s="1"/>
  <c r="V508" i="13" a="1"/>
  <c r="V508" i="13" s="1"/>
  <c r="V512" i="13" a="1"/>
  <c r="V512" i="13" s="1"/>
  <c r="V545" i="13" a="1"/>
  <c r="V545" i="13" s="1"/>
  <c r="V562" i="13" a="1"/>
  <c r="V562" i="13" s="1"/>
  <c r="V566" i="13" a="1"/>
  <c r="V566" i="13" s="1"/>
  <c r="V630" i="13" a="1"/>
  <c r="V630" i="13" s="1"/>
  <c r="V664" i="13" a="1"/>
  <c r="V664" i="13" s="1"/>
  <c r="V668" i="13" a="1"/>
  <c r="V668" i="13" s="1"/>
  <c r="V718" i="13" a="1"/>
  <c r="V718" i="13" s="1"/>
  <c r="V722" i="13" a="1"/>
  <c r="V722" i="13" s="1"/>
  <c r="V734" i="13" a="1"/>
  <c r="V734" i="13" s="1"/>
  <c r="V838" i="13" a="1"/>
  <c r="V838" i="13" s="1"/>
  <c r="V683" i="13" a="1"/>
  <c r="V683" i="13" s="1"/>
  <c r="V24" i="13" a="1"/>
  <c r="V24" i="13" s="1"/>
  <c r="V77" i="13" a="1"/>
  <c r="V77" i="13" s="1"/>
  <c r="V179" i="13" a="1"/>
  <c r="V179" i="13" s="1"/>
  <c r="V225" i="13" a="1"/>
  <c r="V225" i="13" s="1"/>
  <c r="V229" i="13" a="1"/>
  <c r="V229" i="13" s="1"/>
  <c r="V233" i="13" a="1"/>
  <c r="V233" i="13" s="1"/>
  <c r="V337" i="13" a="1"/>
  <c r="V337" i="13" s="1"/>
  <c r="V493" i="13" a="1"/>
  <c r="V493" i="13" s="1"/>
  <c r="V682" i="13" a="1"/>
  <c r="V682" i="13" s="1"/>
  <c r="V890" i="13" a="1"/>
  <c r="V890" i="13" s="1"/>
  <c r="V972" i="13" a="1"/>
  <c r="V972" i="13" s="1"/>
  <c r="V171" i="13" a="1"/>
  <c r="V171" i="13" s="1"/>
  <c r="V73" i="13" a="1"/>
  <c r="V73" i="13" s="1"/>
  <c r="V129" i="13" a="1"/>
  <c r="V129" i="13" s="1"/>
  <c r="V124" i="13" a="1"/>
  <c r="V124" i="13" s="1"/>
  <c r="V128" i="13" a="1"/>
  <c r="V128" i="13" s="1"/>
  <c r="V228" i="13" a="1"/>
  <c r="V228" i="13" s="1"/>
  <c r="V232" i="13" a="1"/>
  <c r="V232" i="13" s="1"/>
  <c r="V278" i="13" a="1"/>
  <c r="V278" i="13" s="1"/>
  <c r="V282" i="13" a="1"/>
  <c r="V282" i="13" s="1"/>
  <c r="V303" i="13" a="1"/>
  <c r="V303" i="13" s="1"/>
  <c r="V332" i="13" a="1"/>
  <c r="V332" i="13" s="1"/>
  <c r="V336" i="13" a="1"/>
  <c r="V336" i="13" s="1"/>
  <c r="V353" i="13" a="1"/>
  <c r="V353" i="13" s="1"/>
  <c r="V357" i="13" a="1"/>
  <c r="V357" i="13" s="1"/>
  <c r="V404" i="13" a="1"/>
  <c r="V404" i="13" s="1"/>
  <c r="V406" i="13" a="1"/>
  <c r="V406" i="13" s="1"/>
  <c r="V408" i="13" a="1"/>
  <c r="V408" i="13" s="1"/>
  <c r="V410" i="13" a="1"/>
  <c r="V410" i="13" s="1"/>
  <c r="V422" i="13" a="1"/>
  <c r="V422" i="13" s="1"/>
  <c r="V426" i="13" a="1"/>
  <c r="V426" i="13" s="1"/>
  <c r="V430" i="13" a="1"/>
  <c r="V430" i="13" s="1"/>
  <c r="V434" i="13" a="1"/>
  <c r="V434" i="13" s="1"/>
  <c r="V438" i="13" a="1"/>
  <c r="V438" i="13" s="1"/>
  <c r="V459" i="13" a="1"/>
  <c r="V459" i="13" s="1"/>
  <c r="V476" i="13" a="1"/>
  <c r="V476" i="13" s="1"/>
  <c r="V480" i="13" a="1"/>
  <c r="V480" i="13" s="1"/>
  <c r="V484" i="13" a="1"/>
  <c r="V484" i="13" s="1"/>
  <c r="V488" i="13" a="1"/>
  <c r="V488" i="13" s="1"/>
  <c r="V492" i="13" a="1"/>
  <c r="V492" i="13" s="1"/>
  <c r="V509" i="13" a="1"/>
  <c r="V509" i="13" s="1"/>
  <c r="V513" i="13" a="1"/>
  <c r="V513" i="13" s="1"/>
  <c r="V526" i="13" a="1"/>
  <c r="V526" i="13" s="1"/>
  <c r="V530" i="13" a="1"/>
  <c r="V530" i="13" s="1"/>
  <c r="V534" i="13" a="1"/>
  <c r="V534" i="13" s="1"/>
  <c r="V538" i="13" a="1"/>
  <c r="V538" i="13" s="1"/>
  <c r="V542" i="13" a="1"/>
  <c r="V542" i="13" s="1"/>
  <c r="V563" i="13" a="1"/>
  <c r="V563" i="13" s="1"/>
  <c r="V631" i="13" a="1"/>
  <c r="V631" i="13" s="1"/>
  <c r="V665" i="13" a="1"/>
  <c r="V665" i="13" s="1"/>
  <c r="V669" i="13" a="1"/>
  <c r="V669" i="13" s="1"/>
  <c r="V719" i="13" a="1"/>
  <c r="V719" i="13" s="1"/>
  <c r="V735" i="13" a="1"/>
  <c r="V735" i="13" s="1"/>
  <c r="V839" i="13" a="1"/>
  <c r="V839" i="13" s="1"/>
  <c r="V786" i="13" a="1"/>
  <c r="V786" i="13" s="1"/>
  <c r="V5" i="13" a="1"/>
  <c r="V5" i="13" s="1"/>
  <c r="V293" i="13" a="1"/>
  <c r="V293" i="13" s="1"/>
  <c r="V297" i="13" a="1"/>
  <c r="V297" i="13" s="1"/>
  <c r="V343" i="13" a="1"/>
  <c r="V343" i="13" s="1"/>
  <c r="V347" i="13" a="1"/>
  <c r="V347" i="13" s="1"/>
  <c r="V351" i="13" a="1"/>
  <c r="V351" i="13" s="1"/>
  <c r="V395" i="13" a="1"/>
  <c r="V395" i="13" s="1"/>
  <c r="V397" i="13" a="1"/>
  <c r="V397" i="13" s="1"/>
  <c r="V399" i="13" a="1"/>
  <c r="V399" i="13" s="1"/>
  <c r="V401" i="13" a="1"/>
  <c r="V401" i="13" s="1"/>
  <c r="V403" i="13" a="1"/>
  <c r="V403" i="13" s="1"/>
  <c r="V291" i="13" a="1"/>
  <c r="V291" i="13" s="1"/>
  <c r="V299" i="13" a="1"/>
  <c r="V299" i="13" s="1"/>
  <c r="V352" i="13" a="1"/>
  <c r="V352" i="13" s="1"/>
  <c r="V400" i="13" a="1"/>
  <c r="V400" i="13" s="1"/>
  <c r="V402" i="13" a="1"/>
  <c r="V402" i="13" s="1"/>
  <c r="W240" i="13"/>
  <c r="W244" i="13"/>
  <c r="W248" i="13"/>
  <c r="W294" i="13"/>
  <c r="V294" i="13" a="1"/>
  <c r="V294" i="13" s="1"/>
  <c r="W298" i="13"/>
  <c r="V298" i="13" a="1"/>
  <c r="V298" i="13" s="1"/>
  <c r="V301" i="13" a="1"/>
  <c r="V301" i="13" s="1"/>
  <c r="W344" i="13"/>
  <c r="V344" i="13" a="1"/>
  <c r="V344" i="13" s="1"/>
  <c r="W348" i="13"/>
  <c r="V348" i="13" a="1"/>
  <c r="V348" i="13" s="1"/>
  <c r="V405" i="13" a="1"/>
  <c r="V405" i="13" s="1"/>
  <c r="V279" i="13" a="1"/>
  <c r="V279" i="13" s="1"/>
  <c r="V283" i="13" a="1"/>
  <c r="V283" i="13" s="1"/>
  <c r="V329" i="13" a="1"/>
  <c r="V329" i="13" s="1"/>
  <c r="V333" i="13" a="1"/>
  <c r="V333" i="13" s="1"/>
  <c r="V370" i="13" a="1"/>
  <c r="V370" i="13" s="1"/>
  <c r="V372" i="13" a="1"/>
  <c r="V372" i="13" s="1"/>
  <c r="V374" i="13" a="1"/>
  <c r="V374" i="13" s="1"/>
  <c r="V376" i="13" a="1"/>
  <c r="V376" i="13" s="1"/>
  <c r="V380" i="13" a="1"/>
  <c r="V380" i="13" s="1"/>
  <c r="V382" i="13" a="1"/>
  <c r="V382" i="13" s="1"/>
  <c r="V384" i="13" a="1"/>
  <c r="V384" i="13" s="1"/>
  <c r="V386" i="13" a="1"/>
  <c r="V386" i="13" s="1"/>
  <c r="V388" i="13" a="1"/>
  <c r="V388" i="13" s="1"/>
  <c r="V423" i="13" a="1"/>
  <c r="V423" i="13" s="1"/>
  <c r="V427" i="13" a="1"/>
  <c r="V427" i="13" s="1"/>
  <c r="V431" i="13" a="1"/>
  <c r="V431" i="13" s="1"/>
  <c r="V435" i="13" a="1"/>
  <c r="V435" i="13" s="1"/>
  <c r="V439" i="13" a="1"/>
  <c r="V439" i="13" s="1"/>
  <c r="V477" i="13" a="1"/>
  <c r="V477" i="13" s="1"/>
  <c r="V481" i="13" a="1"/>
  <c r="V481" i="13" s="1"/>
  <c r="V485" i="13" a="1"/>
  <c r="V485" i="13" s="1"/>
  <c r="V489" i="13" a="1"/>
  <c r="V489" i="13" s="1"/>
  <c r="V527" i="13" a="1"/>
  <c r="V527" i="13" s="1"/>
  <c r="V531" i="13" a="1"/>
  <c r="V531" i="13" s="1"/>
  <c r="V535" i="13" a="1"/>
  <c r="V535" i="13" s="1"/>
  <c r="V539" i="13" a="1"/>
  <c r="V539" i="13" s="1"/>
  <c r="V543" i="13" a="1"/>
  <c r="V543" i="13" s="1"/>
  <c r="V277" i="13" a="1"/>
  <c r="V277" i="13" s="1"/>
  <c r="V281" i="13" a="1"/>
  <c r="V281" i="13" s="1"/>
  <c r="V331" i="13" a="1"/>
  <c r="V331" i="13" s="1"/>
  <c r="V335" i="13" a="1"/>
  <c r="V335" i="13" s="1"/>
  <c r="V371" i="13" a="1"/>
  <c r="V371" i="13" s="1"/>
  <c r="V373" i="13" a="1"/>
  <c r="V373" i="13" s="1"/>
  <c r="V375" i="13" a="1"/>
  <c r="V375" i="13" s="1"/>
  <c r="V377" i="13" a="1"/>
  <c r="V377" i="13" s="1"/>
  <c r="V379" i="13" a="1"/>
  <c r="V379" i="13" s="1"/>
  <c r="V381" i="13" a="1"/>
  <c r="V381" i="13" s="1"/>
  <c r="V383" i="13" a="1"/>
  <c r="V383" i="13" s="1"/>
  <c r="V385" i="13" a="1"/>
  <c r="V385" i="13" s="1"/>
  <c r="V387" i="13" a="1"/>
  <c r="V387" i="13" s="1"/>
  <c r="V425" i="13" a="1"/>
  <c r="V425" i="13" s="1"/>
  <c r="V429" i="13" a="1"/>
  <c r="V429" i="13" s="1"/>
  <c r="V433" i="13" a="1"/>
  <c r="V433" i="13" s="1"/>
  <c r="V437" i="13" a="1"/>
  <c r="V437" i="13" s="1"/>
  <c r="V475" i="13" a="1"/>
  <c r="V475" i="13" s="1"/>
  <c r="V479" i="13" a="1"/>
  <c r="V479" i="13" s="1"/>
  <c r="V483" i="13" a="1"/>
  <c r="V483" i="13" s="1"/>
  <c r="V487" i="13" a="1"/>
  <c r="V487" i="13" s="1"/>
  <c r="V491" i="13" a="1"/>
  <c r="V491" i="13" s="1"/>
  <c r="V529" i="13" a="1"/>
  <c r="V529" i="13" s="1"/>
  <c r="V533" i="13" a="1"/>
  <c r="V533" i="13" s="1"/>
  <c r="V537" i="13" a="1"/>
  <c r="V537" i="13" s="1"/>
  <c r="V541" i="13" a="1"/>
  <c r="V541" i="13" s="1"/>
  <c r="V295" i="13" a="1"/>
  <c r="V295" i="13" s="1"/>
  <c r="W302" i="13"/>
  <c r="W306" i="13"/>
  <c r="W352" i="13"/>
  <c r="W356" i="13"/>
  <c r="W7" i="13"/>
  <c r="W15" i="13"/>
  <c r="W60" i="13"/>
  <c r="W76" i="13"/>
  <c r="W112" i="13"/>
  <c r="W120" i="13"/>
  <c r="W124" i="13"/>
  <c r="V7" i="13" a="1"/>
  <c r="V7" i="13" s="1"/>
  <c r="V11" i="13" a="1"/>
  <c r="V11" i="13" s="1"/>
  <c r="V15" i="13" a="1"/>
  <c r="V15" i="13" s="1"/>
  <c r="V60" i="13" a="1"/>
  <c r="V60" i="13" s="1"/>
  <c r="V64" i="13" a="1"/>
  <c r="V64" i="13" s="1"/>
  <c r="V68" i="13" a="1"/>
  <c r="V68" i="13" s="1"/>
  <c r="V112" i="13" a="1"/>
  <c r="V112" i="13" s="1"/>
  <c r="V116" i="13" a="1"/>
  <c r="V116" i="13" s="1"/>
  <c r="V120" i="13" a="1"/>
  <c r="V120" i="13" s="1"/>
  <c r="V162" i="13" a="1"/>
  <c r="V162" i="13" s="1"/>
  <c r="V166" i="13" a="1"/>
  <c r="V166" i="13" s="1"/>
  <c r="V170" i="13" a="1"/>
  <c r="V170" i="13" s="1"/>
  <c r="V216" i="13" a="1"/>
  <c r="V216" i="13" s="1"/>
  <c r="V220" i="13" a="1"/>
  <c r="V220" i="13" s="1"/>
  <c r="V224" i="13" a="1"/>
  <c r="V224" i="13" s="1"/>
  <c r="V270" i="13" a="1"/>
  <c r="V270" i="13" s="1"/>
  <c r="V274" i="13" a="1"/>
  <c r="V274" i="13" s="1"/>
  <c r="V320" i="13" a="1"/>
  <c r="V320" i="13" s="1"/>
  <c r="V324" i="13" a="1"/>
  <c r="V324" i="13" s="1"/>
  <c r="V328" i="13" a="1"/>
  <c r="V328" i="13" s="1"/>
  <c r="V9" i="13" a="1"/>
  <c r="V9" i="13" s="1"/>
  <c r="V13" i="13" a="1"/>
  <c r="V13" i="13" s="1"/>
  <c r="V58" i="13" a="1"/>
  <c r="V58" i="13" s="1"/>
  <c r="V66" i="13" a="1"/>
  <c r="V66" i="13" s="1"/>
  <c r="V118" i="13" a="1"/>
  <c r="V118" i="13" s="1"/>
  <c r="V164" i="13" a="1"/>
  <c r="V164" i="13" s="1"/>
  <c r="V168" i="13" a="1"/>
  <c r="V168" i="13" s="1"/>
  <c r="V172" i="13" a="1"/>
  <c r="V172" i="13" s="1"/>
  <c r="V214" i="13" a="1"/>
  <c r="V214" i="13" s="1"/>
  <c r="V218" i="13" a="1"/>
  <c r="V218" i="13" s="1"/>
  <c r="V222" i="13" a="1"/>
  <c r="V222" i="13" s="1"/>
  <c r="V268" i="13" a="1"/>
  <c r="V268" i="13" s="1"/>
  <c r="V272" i="13" a="1"/>
  <c r="V272" i="13" s="1"/>
  <c r="V276" i="13" a="1"/>
  <c r="V276" i="13" s="1"/>
  <c r="V318" i="13" a="1"/>
  <c r="V318" i="13" s="1"/>
  <c r="V322" i="13" a="1"/>
  <c r="V322" i="13" s="1"/>
  <c r="V326" i="13" a="1"/>
  <c r="V326" i="13" s="1"/>
  <c r="W11" i="13"/>
  <c r="W72" i="13"/>
  <c r="V110" i="13" a="1"/>
  <c r="V110" i="13" s="1"/>
  <c r="W116" i="13"/>
  <c r="W128" i="13"/>
  <c r="W166" i="13"/>
  <c r="W170" i="13"/>
  <c r="W174" i="13"/>
  <c r="W178" i="13"/>
  <c r="W216" i="13"/>
  <c r="W220" i="13"/>
  <c r="W224" i="13"/>
  <c r="W228" i="13"/>
  <c r="W232" i="13"/>
  <c r="W270" i="13"/>
  <c r="W274" i="13"/>
  <c r="W278" i="13"/>
  <c r="W282" i="13"/>
  <c r="W320" i="13"/>
  <c r="W324" i="13"/>
  <c r="W328" i="13"/>
  <c r="W332" i="13"/>
  <c r="W336" i="13"/>
  <c r="V6" i="13" a="1"/>
  <c r="V6" i="13" s="1"/>
  <c r="V57" i="13" a="1"/>
  <c r="V57" i="13" s="1"/>
  <c r="W57" i="13"/>
  <c r="W162" i="13"/>
  <c r="W266" i="13"/>
  <c r="V266" i="13" a="1"/>
  <c r="V266" i="13" s="1"/>
  <c r="W364" i="13"/>
  <c r="W422" i="13"/>
  <c r="W426" i="13"/>
  <c r="W430" i="13"/>
  <c r="W434" i="13"/>
  <c r="W438" i="13"/>
  <c r="W442" i="13"/>
  <c r="W446" i="13"/>
  <c r="W450" i="13"/>
  <c r="W454" i="13"/>
  <c r="W458" i="13"/>
  <c r="W462" i="13"/>
  <c r="W466" i="13"/>
  <c r="W470" i="13"/>
  <c r="W476" i="13"/>
  <c r="W480" i="13"/>
  <c r="W484" i="13"/>
  <c r="W488" i="13"/>
  <c r="W492" i="13"/>
  <c r="W496" i="13"/>
  <c r="W500" i="13"/>
  <c r="W504" i="13"/>
  <c r="W508" i="13"/>
  <c r="W512" i="13"/>
  <c r="W516" i="13"/>
  <c r="W520" i="13"/>
  <c r="W526" i="13"/>
  <c r="W530" i="13"/>
  <c r="W534" i="13"/>
  <c r="W538" i="13"/>
  <c r="W542" i="13"/>
  <c r="W546" i="13"/>
  <c r="W550" i="13"/>
  <c r="W554" i="13"/>
  <c r="W558" i="13"/>
  <c r="W562" i="13"/>
  <c r="W566" i="13"/>
  <c r="W570" i="13"/>
  <c r="W574" i="13"/>
  <c r="W632" i="13"/>
  <c r="W636" i="13"/>
  <c r="W640" i="13"/>
  <c r="W644" i="13"/>
  <c r="W648" i="13"/>
  <c r="W652" i="13"/>
  <c r="W656" i="13"/>
  <c r="W660" i="13"/>
  <c r="W664" i="13"/>
  <c r="W668" i="13"/>
  <c r="W672" i="13"/>
  <c r="W676" i="13"/>
  <c r="W682" i="13"/>
  <c r="W686" i="13"/>
  <c r="W690" i="13"/>
  <c r="W694" i="13"/>
  <c r="W698" i="13"/>
  <c r="W702" i="13"/>
  <c r="W706" i="13"/>
  <c r="W710" i="13"/>
  <c r="W714" i="13"/>
  <c r="W718" i="13"/>
  <c r="W722" i="13"/>
  <c r="W726" i="13"/>
  <c r="W730" i="13"/>
  <c r="W736" i="13"/>
  <c r="W740" i="13"/>
  <c r="W744" i="13"/>
  <c r="W748" i="13"/>
  <c r="W752" i="13"/>
  <c r="W756" i="13"/>
  <c r="W760" i="13"/>
  <c r="W764" i="13"/>
  <c r="W768" i="13"/>
  <c r="W772" i="13"/>
  <c r="W776" i="13"/>
  <c r="W780" i="13"/>
  <c r="W786" i="13"/>
  <c r="W790" i="13"/>
  <c r="W794" i="13"/>
  <c r="W798" i="13"/>
  <c r="W802" i="13"/>
  <c r="W806" i="13"/>
  <c r="W810" i="13"/>
  <c r="W814" i="13"/>
  <c r="W818" i="13"/>
  <c r="W822" i="13"/>
  <c r="W826" i="13"/>
  <c r="W830" i="13"/>
  <c r="W834" i="13"/>
  <c r="W840" i="13"/>
  <c r="W844" i="13"/>
  <c r="W848" i="13"/>
  <c r="W852" i="13"/>
  <c r="W856" i="13"/>
  <c r="W860" i="13"/>
  <c r="W864" i="13"/>
  <c r="W868" i="13"/>
  <c r="W872" i="13"/>
  <c r="W876" i="13"/>
  <c r="W880" i="13"/>
  <c r="W884" i="13"/>
  <c r="W890" i="13"/>
  <c r="W894" i="13"/>
  <c r="W898" i="13"/>
  <c r="W902" i="13"/>
  <c r="W906" i="13"/>
  <c r="W910" i="13"/>
  <c r="W914" i="13"/>
  <c r="W918" i="13"/>
  <c r="W922" i="13"/>
  <c r="W926" i="13"/>
  <c r="W930" i="13"/>
  <c r="W934" i="13"/>
  <c r="W938" i="13"/>
  <c r="W35" i="13"/>
  <c r="W944" i="13"/>
  <c r="W948" i="13"/>
  <c r="W952" i="13"/>
  <c r="W956" i="13"/>
  <c r="W960" i="13"/>
  <c r="W964" i="13"/>
  <c r="W968" i="13"/>
  <c r="W972" i="13"/>
  <c r="W976" i="13"/>
  <c r="W980" i="13"/>
  <c r="W984" i="13"/>
  <c r="W988" i="13"/>
  <c r="W88" i="13"/>
  <c r="W19" i="13"/>
  <c r="W23" i="13"/>
  <c r="W64" i="13"/>
  <c r="W68" i="13"/>
  <c r="W96" i="13"/>
  <c r="W370" i="13"/>
  <c r="W372" i="13"/>
  <c r="W374" i="13"/>
  <c r="W376" i="13"/>
  <c r="W378" i="13"/>
  <c r="W380" i="13"/>
  <c r="W382" i="13"/>
  <c r="W384" i="13"/>
  <c r="W386" i="13"/>
  <c r="W388" i="13"/>
  <c r="W390" i="13"/>
  <c r="W392" i="13"/>
  <c r="W394" i="13"/>
  <c r="W396" i="13"/>
  <c r="W398" i="13"/>
  <c r="W400" i="13"/>
  <c r="W402" i="13"/>
  <c r="W404" i="13"/>
  <c r="W406" i="13"/>
  <c r="W408" i="13"/>
  <c r="W410" i="13"/>
  <c r="W412" i="13"/>
  <c r="W414" i="13"/>
  <c r="W416" i="13"/>
  <c r="W418" i="13"/>
  <c r="W107" i="13"/>
  <c r="W21" i="13"/>
  <c r="W25" i="13"/>
  <c r="W29" i="13"/>
  <c r="W41" i="13"/>
  <c r="W58" i="13"/>
  <c r="W62" i="13"/>
  <c r="W66" i="13"/>
  <c r="W70" i="13"/>
  <c r="W74" i="13"/>
  <c r="W78" i="13"/>
  <c r="W82" i="13"/>
  <c r="W86" i="13"/>
  <c r="W90" i="13"/>
  <c r="W142" i="13"/>
  <c r="W146" i="13"/>
  <c r="W150" i="13"/>
  <c r="W154" i="13"/>
  <c r="W158" i="13"/>
  <c r="W164" i="13"/>
  <c r="W168" i="13"/>
  <c r="W172" i="13"/>
  <c r="W176" i="13"/>
  <c r="W180" i="13"/>
  <c r="W184" i="13"/>
  <c r="W188" i="13"/>
  <c r="W192" i="13"/>
  <c r="W196" i="13"/>
  <c r="W200" i="13"/>
  <c r="W204" i="13"/>
  <c r="W208" i="13"/>
  <c r="W214" i="13"/>
  <c r="W218" i="13"/>
  <c r="W222" i="13"/>
  <c r="W226" i="13"/>
  <c r="W230" i="13"/>
  <c r="W234" i="13"/>
  <c r="W238" i="13"/>
  <c r="W242" i="13"/>
  <c r="W246" i="13"/>
  <c r="W250" i="13"/>
  <c r="W254" i="13"/>
  <c r="W258" i="13"/>
  <c r="W262" i="13"/>
  <c r="W268" i="13"/>
  <c r="W272" i="13"/>
  <c r="W276" i="13"/>
  <c r="W280" i="13"/>
  <c r="W284" i="13"/>
  <c r="W288" i="13"/>
  <c r="W292" i="13"/>
  <c r="W296" i="13"/>
  <c r="W300" i="13"/>
  <c r="W304" i="13"/>
  <c r="W308" i="13"/>
  <c r="W312" i="13"/>
  <c r="W318" i="13"/>
  <c r="W322" i="13"/>
  <c r="W326" i="13"/>
  <c r="W330" i="13"/>
  <c r="W334" i="13"/>
  <c r="W338" i="13"/>
  <c r="W342" i="13"/>
  <c r="W346" i="13"/>
  <c r="W350" i="13"/>
  <c r="W354" i="13"/>
  <c r="W358" i="13"/>
  <c r="W362" i="13"/>
  <c r="W366" i="13"/>
  <c r="W371" i="13"/>
  <c r="W373" i="13"/>
  <c r="W375" i="13"/>
  <c r="W377" i="13"/>
  <c r="W379" i="13"/>
  <c r="W383" i="13"/>
  <c r="W385" i="13"/>
  <c r="W387" i="13"/>
  <c r="W389" i="13"/>
  <c r="W391" i="13"/>
  <c r="W393" i="13"/>
  <c r="W395" i="13"/>
  <c r="W397" i="13"/>
  <c r="W399" i="13"/>
  <c r="W401" i="13"/>
  <c r="W403" i="13"/>
  <c r="W405" i="13"/>
  <c r="W407" i="13"/>
  <c r="W409" i="13"/>
  <c r="W411" i="13"/>
  <c r="W413" i="13"/>
  <c r="W415" i="13"/>
  <c r="W417" i="13"/>
  <c r="W419" i="13"/>
  <c r="W424" i="13"/>
  <c r="W428" i="13"/>
  <c r="W432" i="13"/>
  <c r="W436" i="13"/>
  <c r="W440" i="13"/>
  <c r="W444" i="13"/>
  <c r="W448" i="13"/>
  <c r="W452" i="13"/>
  <c r="W456" i="13"/>
  <c r="W460" i="13"/>
  <c r="W464" i="13"/>
  <c r="W468" i="13"/>
  <c r="W474" i="13"/>
  <c r="W478" i="13"/>
  <c r="W482" i="13"/>
  <c r="W486" i="13"/>
  <c r="W490" i="13"/>
  <c r="W494" i="13"/>
  <c r="W498" i="13"/>
  <c r="W502" i="13"/>
  <c r="W506" i="13"/>
  <c r="W510" i="13"/>
  <c r="W514" i="13"/>
  <c r="W518" i="13"/>
  <c r="W522" i="13"/>
  <c r="W528" i="13"/>
  <c r="W532" i="13"/>
  <c r="W536" i="13"/>
  <c r="W540" i="13"/>
  <c r="W544" i="13"/>
  <c r="W548" i="13"/>
  <c r="W552" i="13"/>
  <c r="W556" i="13"/>
  <c r="W560" i="13"/>
  <c r="W564" i="13"/>
  <c r="W568" i="13"/>
  <c r="W572" i="13"/>
  <c r="W630" i="13"/>
  <c r="W634" i="13"/>
  <c r="W638" i="13"/>
  <c r="W9" i="13"/>
  <c r="W13" i="13"/>
  <c r="W17" i="13"/>
  <c r="W33" i="13"/>
  <c r="W37" i="13"/>
  <c r="W45" i="13"/>
  <c r="W49" i="13"/>
  <c r="W53" i="13"/>
  <c r="W94" i="13"/>
  <c r="W98" i="13"/>
  <c r="W102" i="13"/>
  <c r="W106" i="13"/>
  <c r="W110" i="13"/>
  <c r="W114" i="13"/>
  <c r="W118" i="13"/>
  <c r="W122" i="13"/>
  <c r="W126" i="13"/>
  <c r="W130" i="13"/>
  <c r="W134" i="13"/>
  <c r="W138" i="13"/>
  <c r="W642" i="13"/>
  <c r="W646" i="13"/>
  <c r="W650" i="13"/>
  <c r="W654" i="13"/>
  <c r="W658" i="13"/>
  <c r="W662" i="13"/>
  <c r="W666" i="13"/>
  <c r="W670" i="13"/>
  <c r="W674" i="13"/>
  <c r="W678" i="13"/>
  <c r="W684" i="13"/>
  <c r="W688" i="13"/>
  <c r="W692" i="13"/>
  <c r="W696" i="13"/>
  <c r="W700" i="13"/>
  <c r="W704" i="13"/>
  <c r="W708" i="13"/>
  <c r="W712" i="13"/>
  <c r="W716" i="13"/>
  <c r="W720" i="13"/>
  <c r="W724" i="13"/>
  <c r="W728" i="13"/>
  <c r="W734" i="13"/>
  <c r="W738" i="13"/>
  <c r="W742" i="13"/>
  <c r="W746" i="13"/>
  <c r="W750" i="13"/>
  <c r="W754" i="13"/>
  <c r="W758" i="13"/>
  <c r="W762" i="13"/>
  <c r="W766" i="13"/>
  <c r="W770" i="13"/>
  <c r="W774" i="13"/>
  <c r="W778" i="13"/>
  <c r="W782" i="13"/>
  <c r="W788" i="13"/>
  <c r="W792" i="13"/>
  <c r="W796" i="13"/>
  <c r="W800" i="13"/>
  <c r="W804" i="13"/>
  <c r="W808" i="13"/>
  <c r="W812" i="13"/>
  <c r="W816" i="13"/>
  <c r="W820" i="13"/>
  <c r="W824" i="13"/>
  <c r="W828" i="13"/>
  <c r="W832" i="13"/>
  <c r="W838" i="13"/>
  <c r="W842" i="13"/>
  <c r="W846" i="13"/>
  <c r="W850" i="13"/>
  <c r="W854" i="13"/>
  <c r="W858" i="13"/>
  <c r="W862" i="13"/>
  <c r="W866" i="13"/>
  <c r="W870" i="13"/>
  <c r="W874" i="13"/>
  <c r="W878" i="13"/>
  <c r="W882" i="13"/>
  <c r="W886" i="13"/>
  <c r="W892" i="13"/>
  <c r="W896" i="13"/>
  <c r="W900" i="13"/>
  <c r="W904" i="13"/>
  <c r="W908" i="13"/>
  <c r="W912" i="13"/>
  <c r="W916" i="13"/>
  <c r="W920" i="13"/>
  <c r="W924" i="13"/>
  <c r="W928" i="13"/>
  <c r="W932" i="13"/>
  <c r="W936" i="13"/>
  <c r="W942" i="13"/>
  <c r="W946" i="13"/>
  <c r="W950" i="13"/>
  <c r="W954" i="13"/>
  <c r="W958" i="13"/>
  <c r="W962" i="13"/>
  <c r="W966" i="13"/>
  <c r="W970" i="13"/>
  <c r="W974" i="13"/>
  <c r="W978" i="13"/>
  <c r="W982" i="13"/>
  <c r="W986" i="13"/>
  <c r="W990" i="13"/>
  <c r="W6" i="13"/>
  <c r="W10" i="13"/>
  <c r="W14" i="13"/>
  <c r="W18" i="13"/>
  <c r="W22" i="13"/>
  <c r="W26" i="13"/>
  <c r="W30" i="13"/>
  <c r="W34" i="13"/>
  <c r="W38" i="13"/>
  <c r="W42" i="13"/>
  <c r="W46" i="13"/>
  <c r="W50" i="13"/>
  <c r="W54" i="13"/>
  <c r="W59" i="13"/>
  <c r="W63" i="13"/>
  <c r="W67" i="13"/>
  <c r="W71" i="13"/>
  <c r="W75" i="13"/>
  <c r="W79" i="13"/>
  <c r="W83" i="13"/>
  <c r="W87" i="13"/>
  <c r="W91" i="13"/>
  <c r="W95" i="13"/>
  <c r="W99" i="13"/>
  <c r="W103" i="13"/>
  <c r="W111" i="13"/>
  <c r="W115" i="13"/>
  <c r="W119" i="13"/>
  <c r="W123" i="13"/>
  <c r="W127" i="13"/>
  <c r="W131" i="13"/>
  <c r="W135" i="13"/>
  <c r="W139" i="13"/>
  <c r="W143" i="13"/>
  <c r="W147" i="13"/>
  <c r="W151" i="13"/>
  <c r="W155" i="13"/>
  <c r="W165" i="13"/>
  <c r="W169" i="13"/>
  <c r="W173" i="13"/>
  <c r="W177" i="13"/>
  <c r="W181" i="13"/>
  <c r="W185" i="13"/>
  <c r="W8" i="13"/>
  <c r="W12" i="13"/>
  <c r="W16" i="13"/>
  <c r="W20" i="13"/>
  <c r="W24" i="13"/>
  <c r="W28" i="13"/>
  <c r="W32" i="13"/>
  <c r="W36" i="13"/>
  <c r="W40" i="13"/>
  <c r="W44" i="13"/>
  <c r="W48" i="13"/>
  <c r="W52" i="13"/>
  <c r="W61" i="13"/>
  <c r="W65" i="13"/>
  <c r="W69" i="13"/>
  <c r="W73" i="13"/>
  <c r="W77" i="13"/>
  <c r="W81" i="13"/>
  <c r="W85" i="13"/>
  <c r="W89" i="13"/>
  <c r="W93" i="13"/>
  <c r="W97" i="13"/>
  <c r="W101" i="13"/>
  <c r="W105" i="13"/>
  <c r="W113" i="13"/>
  <c r="W117" i="13"/>
  <c r="W121" i="13"/>
  <c r="W125" i="13"/>
  <c r="W129" i="13"/>
  <c r="W133" i="13"/>
  <c r="W137" i="13"/>
  <c r="W141" i="13"/>
  <c r="W145" i="13"/>
  <c r="W149" i="13"/>
  <c r="W153" i="13"/>
  <c r="W157" i="13"/>
  <c r="W163" i="13"/>
  <c r="W167" i="13"/>
  <c r="W171" i="13"/>
  <c r="W175" i="13"/>
  <c r="W179" i="13"/>
  <c r="W183" i="13"/>
  <c r="W189" i="13"/>
  <c r="W193" i="13"/>
  <c r="W197" i="13"/>
  <c r="W201" i="13"/>
  <c r="W205" i="13"/>
  <c r="W209" i="13"/>
  <c r="W215" i="13"/>
  <c r="W219" i="13"/>
  <c r="W223" i="13"/>
  <c r="W227" i="13"/>
  <c r="W231" i="13"/>
  <c r="W235" i="13"/>
  <c r="W239" i="13"/>
  <c r="W243" i="13"/>
  <c r="W247" i="13"/>
  <c r="W251" i="13"/>
  <c r="W255" i="13"/>
  <c r="W259" i="13"/>
  <c r="W263" i="13"/>
  <c r="W269" i="13"/>
  <c r="W273" i="13"/>
  <c r="W277" i="13"/>
  <c r="W281" i="13"/>
  <c r="W285" i="13"/>
  <c r="W289" i="13"/>
  <c r="W293" i="13"/>
  <c r="W297" i="13"/>
  <c r="W301" i="13"/>
  <c r="W305" i="13"/>
  <c r="W309" i="13"/>
  <c r="W313" i="13"/>
  <c r="W319" i="13"/>
  <c r="W323" i="13"/>
  <c r="W327" i="13"/>
  <c r="W331" i="13"/>
  <c r="W335" i="13"/>
  <c r="W339" i="13"/>
  <c r="W343" i="13"/>
  <c r="W347" i="13"/>
  <c r="W351" i="13"/>
  <c r="W355" i="13"/>
  <c r="W359" i="13"/>
  <c r="W363" i="13"/>
  <c r="W367" i="13"/>
  <c r="W425" i="13"/>
  <c r="W429" i="13"/>
  <c r="W433" i="13"/>
  <c r="W437" i="13"/>
  <c r="W441" i="13"/>
  <c r="W445" i="13"/>
  <c r="W449" i="13"/>
  <c r="W453" i="13"/>
  <c r="W457" i="13"/>
  <c r="W461" i="13"/>
  <c r="W465" i="13"/>
  <c r="W469" i="13"/>
  <c r="W475" i="13"/>
  <c r="W479" i="13"/>
  <c r="W483" i="13"/>
  <c r="W487" i="13"/>
  <c r="W491" i="13"/>
  <c r="W495" i="13"/>
  <c r="W499" i="13"/>
  <c r="W503" i="13"/>
  <c r="W507" i="13"/>
  <c r="W511" i="13"/>
  <c r="W515" i="13"/>
  <c r="W519" i="13"/>
  <c r="W523" i="13"/>
  <c r="W529" i="13"/>
  <c r="W533" i="13"/>
  <c r="W537" i="13"/>
  <c r="W541" i="13"/>
  <c r="W545" i="13"/>
  <c r="W549" i="13"/>
  <c r="W553" i="13"/>
  <c r="W557" i="13"/>
  <c r="W561" i="13"/>
  <c r="W565" i="13"/>
  <c r="W569" i="13"/>
  <c r="W573" i="13"/>
  <c r="W631" i="13"/>
  <c r="W635" i="13"/>
  <c r="W639" i="13"/>
  <c r="W187" i="13"/>
  <c r="W191" i="13"/>
  <c r="W195" i="13"/>
  <c r="W199" i="13"/>
  <c r="W203" i="13"/>
  <c r="W207" i="13"/>
  <c r="W211" i="13"/>
  <c r="W217" i="13"/>
  <c r="W221" i="13"/>
  <c r="W225" i="13"/>
  <c r="W229" i="13"/>
  <c r="W233" i="13"/>
  <c r="W237" i="13"/>
  <c r="W241" i="13"/>
  <c r="W245" i="13"/>
  <c r="W249" i="13"/>
  <c r="W253" i="13"/>
  <c r="W257" i="13"/>
  <c r="W261" i="13"/>
  <c r="W267" i="13"/>
  <c r="W271" i="13"/>
  <c r="W275" i="13"/>
  <c r="W279" i="13"/>
  <c r="W283" i="13"/>
  <c r="W287" i="13"/>
  <c r="W291" i="13"/>
  <c r="W295" i="13"/>
  <c r="W299" i="13"/>
  <c r="W303" i="13"/>
  <c r="W307" i="13"/>
  <c r="W311" i="13"/>
  <c r="W315" i="13"/>
  <c r="W321" i="13"/>
  <c r="W325" i="13"/>
  <c r="W329" i="13"/>
  <c r="W333" i="13"/>
  <c r="W337" i="13"/>
  <c r="W341" i="13"/>
  <c r="W345" i="13"/>
  <c r="W349" i="13"/>
  <c r="W353" i="13"/>
  <c r="W357" i="13"/>
  <c r="W361" i="13"/>
  <c r="W365" i="13"/>
  <c r="W423" i="13"/>
  <c r="W427" i="13"/>
  <c r="W431" i="13"/>
  <c r="W435" i="13"/>
  <c r="W439" i="13"/>
  <c r="W443" i="13"/>
  <c r="W447" i="13"/>
  <c r="W451" i="13"/>
  <c r="W455" i="13"/>
  <c r="W459" i="13"/>
  <c r="W463" i="13"/>
  <c r="W467" i="13"/>
  <c r="W471" i="13"/>
  <c r="W477" i="13"/>
  <c r="W481" i="13"/>
  <c r="W485" i="13"/>
  <c r="W489" i="13"/>
  <c r="W493" i="13"/>
  <c r="W497" i="13"/>
  <c r="W501" i="13"/>
  <c r="W505" i="13"/>
  <c r="W509" i="13"/>
  <c r="W513" i="13"/>
  <c r="W517" i="13"/>
  <c r="W521" i="13"/>
  <c r="W527" i="13"/>
  <c r="W531" i="13"/>
  <c r="W535" i="13"/>
  <c r="W539" i="13"/>
  <c r="W543" i="13"/>
  <c r="W547" i="13"/>
  <c r="W551" i="13"/>
  <c r="W555" i="13"/>
  <c r="W559" i="13"/>
  <c r="W563" i="13"/>
  <c r="W567" i="13"/>
  <c r="W571" i="13"/>
  <c r="W575" i="13"/>
  <c r="W633" i="13"/>
  <c r="W637" i="13"/>
  <c r="W641" i="13"/>
  <c r="W643" i="13"/>
  <c r="W647" i="13"/>
  <c r="W651" i="13"/>
  <c r="W655" i="13"/>
  <c r="W659" i="13"/>
  <c r="W663" i="13"/>
  <c r="W667" i="13"/>
  <c r="W671" i="13"/>
  <c r="W675" i="13"/>
  <c r="W679" i="13"/>
  <c r="W685" i="13"/>
  <c r="W689" i="13"/>
  <c r="W693" i="13"/>
  <c r="W697" i="13"/>
  <c r="W701" i="13"/>
  <c r="W705" i="13"/>
  <c r="W709" i="13"/>
  <c r="W713" i="13"/>
  <c r="W717" i="13"/>
  <c r="W721" i="13"/>
  <c r="W725" i="13"/>
  <c r="W729" i="13"/>
  <c r="W735" i="13"/>
  <c r="W739" i="13"/>
  <c r="W743" i="13"/>
  <c r="W747" i="13"/>
  <c r="W751" i="13"/>
  <c r="W755" i="13"/>
  <c r="W759" i="13"/>
  <c r="W763" i="13"/>
  <c r="W767" i="13"/>
  <c r="W771" i="13"/>
  <c r="W775" i="13"/>
  <c r="W779" i="13"/>
  <c r="W783" i="13"/>
  <c r="W789" i="13"/>
  <c r="W793" i="13"/>
  <c r="W797" i="13"/>
  <c r="W801" i="13"/>
  <c r="W805" i="13"/>
  <c r="W809" i="13"/>
  <c r="W813" i="13"/>
  <c r="W817" i="13"/>
  <c r="W821" i="13"/>
  <c r="W825" i="13"/>
  <c r="W829" i="13"/>
  <c r="W833" i="13"/>
  <c r="W839" i="13"/>
  <c r="W843" i="13"/>
  <c r="W847" i="13"/>
  <c r="W851" i="13"/>
  <c r="W855" i="13"/>
  <c r="W859" i="13"/>
  <c r="W863" i="13"/>
  <c r="W867" i="13"/>
  <c r="W871" i="13"/>
  <c r="W875" i="13"/>
  <c r="W879" i="13"/>
  <c r="W883" i="13"/>
  <c r="W887" i="13"/>
  <c r="W893" i="13"/>
  <c r="W897" i="13"/>
  <c r="W901" i="13"/>
  <c r="W905" i="13"/>
  <c r="W909" i="13"/>
  <c r="W913" i="13"/>
  <c r="W917" i="13"/>
  <c r="W921" i="13"/>
  <c r="W925" i="13"/>
  <c r="W929" i="13"/>
  <c r="W933" i="13"/>
  <c r="W937" i="13"/>
  <c r="W943" i="13"/>
  <c r="W947" i="13"/>
  <c r="W951" i="13"/>
  <c r="W955" i="13"/>
  <c r="W959" i="13"/>
  <c r="W963" i="13"/>
  <c r="W967" i="13"/>
  <c r="W971" i="13"/>
  <c r="W975" i="13"/>
  <c r="W979" i="13"/>
  <c r="W983" i="13"/>
  <c r="W987" i="13"/>
  <c r="W991" i="13"/>
  <c r="W645" i="13"/>
  <c r="W649" i="13"/>
  <c r="W653" i="13"/>
  <c r="W657" i="13"/>
  <c r="W661" i="13"/>
  <c r="W665" i="13"/>
  <c r="W669" i="13"/>
  <c r="W673" i="13"/>
  <c r="W677" i="13"/>
  <c r="W683" i="13"/>
  <c r="W687" i="13"/>
  <c r="W691" i="13"/>
  <c r="W695" i="13"/>
  <c r="W699" i="13"/>
  <c r="W703" i="13"/>
  <c r="W707" i="13"/>
  <c r="W711" i="13"/>
  <c r="W715" i="13"/>
  <c r="W719" i="13"/>
  <c r="W723" i="13"/>
  <c r="W727" i="13"/>
  <c r="W731" i="13"/>
  <c r="W737" i="13"/>
  <c r="W741" i="13"/>
  <c r="W745" i="13"/>
  <c r="W749" i="13"/>
  <c r="W753" i="13"/>
  <c r="W757" i="13"/>
  <c r="W761" i="13"/>
  <c r="W765" i="13"/>
  <c r="W769" i="13"/>
  <c r="W773" i="13"/>
  <c r="W777" i="13"/>
  <c r="W781" i="13"/>
  <c r="W787" i="13"/>
  <c r="W791" i="13"/>
  <c r="W795" i="13"/>
  <c r="W799" i="13"/>
  <c r="W803" i="13"/>
  <c r="W807" i="13"/>
  <c r="W811" i="13"/>
  <c r="W815" i="13"/>
  <c r="W819" i="13"/>
  <c r="W823" i="13"/>
  <c r="W827" i="13"/>
  <c r="W831" i="13"/>
  <c r="W835" i="13"/>
  <c r="W841" i="13"/>
  <c r="W845" i="13"/>
  <c r="W849" i="13"/>
  <c r="W853" i="13"/>
  <c r="W857" i="13"/>
  <c r="W861" i="13"/>
  <c r="W865" i="13"/>
  <c r="W869" i="13"/>
  <c r="W873" i="13"/>
  <c r="W877" i="13"/>
  <c r="W881" i="13"/>
  <c r="W885" i="13"/>
  <c r="W891" i="13"/>
  <c r="W895" i="13"/>
  <c r="W899" i="13"/>
  <c r="W903" i="13"/>
  <c r="W907" i="13"/>
  <c r="W911" i="13"/>
  <c r="W915" i="13"/>
  <c r="W919" i="13"/>
  <c r="W923" i="13"/>
  <c r="W927" i="13"/>
  <c r="W931" i="13"/>
  <c r="W935" i="13"/>
  <c r="W939" i="13"/>
  <c r="W945" i="13"/>
  <c r="W949" i="13"/>
  <c r="W953" i="13"/>
  <c r="W957" i="13"/>
  <c r="W961" i="13"/>
  <c r="W965" i="13"/>
  <c r="W969" i="13"/>
  <c r="W973" i="13"/>
  <c r="W977" i="13"/>
  <c r="W981" i="13"/>
  <c r="W985" i="13"/>
  <c r="W989" i="13"/>
  <c r="W159" i="13"/>
  <c r="W381" i="13"/>
  <c r="W5" i="13"/>
  <c r="AK46" i="13" l="1"/>
  <c r="AK45" i="13"/>
  <c r="AK44" i="13"/>
  <c r="AK43" i="13"/>
  <c r="AK42" i="13"/>
  <c r="AK40" i="13"/>
  <c r="AK39" i="13"/>
  <c r="AK38" i="13"/>
  <c r="AK36" i="13"/>
  <c r="AK35" i="13"/>
  <c r="AK34" i="13"/>
  <c r="AK32" i="13"/>
  <c r="AK31" i="13"/>
  <c r="AK28" i="13"/>
  <c r="AK27" i="13"/>
  <c r="AK24" i="13"/>
  <c r="AK22" i="13"/>
  <c r="AK21" i="13"/>
  <c r="AK18" i="13"/>
  <c r="AK17" i="13"/>
  <c r="AK14" i="13"/>
  <c r="AK41" i="13"/>
  <c r="AK37" i="13"/>
  <c r="AK16" i="13"/>
  <c r="AK33" i="13"/>
  <c r="AK30" i="13"/>
  <c r="AK29" i="13"/>
  <c r="AK26" i="13"/>
  <c r="AK25" i="13"/>
  <c r="AK23" i="13"/>
  <c r="AK20" i="13"/>
  <c r="AK19" i="13"/>
  <c r="AK15" i="13"/>
  <c r="AK53" i="13"/>
  <c r="AK52" i="13"/>
  <c r="AK51" i="13"/>
  <c r="AK50" i="13"/>
  <c r="AK49" i="13"/>
  <c r="AK48" i="13"/>
  <c r="AK47" i="13"/>
  <c r="AK54" i="13"/>
  <c r="AK6" i="13"/>
  <c r="AC4" i="19"/>
  <c r="J4" i="19"/>
  <c r="Y5" i="13"/>
  <c r="Z5" i="13" l="1"/>
  <c r="AJ4" i="19" l="1"/>
  <c r="AC5" i="19"/>
  <c r="AC7" i="19"/>
  <c r="AC6" i="19"/>
  <c r="J6" i="19"/>
  <c r="Z7" i="13" s="1"/>
  <c r="J7" i="19"/>
  <c r="Z8" i="13" s="1"/>
  <c r="J5" i="19"/>
  <c r="AJ6" i="19" l="1"/>
  <c r="Z6" i="13"/>
  <c r="AJ5" i="19" l="1"/>
  <c r="AJ7" i="19"/>
  <c r="Z110" i="13"/>
  <c r="Y110" i="13" l="1"/>
  <c r="AL4" i="19" l="1"/>
  <c r="Z111" i="13"/>
  <c r="Z127" i="13"/>
  <c r="Z122" i="13"/>
  <c r="Z147" i="13"/>
  <c r="Z112" i="13"/>
  <c r="Z143" i="13"/>
  <c r="Z114" i="13"/>
  <c r="Z130" i="13"/>
  <c r="Z150" i="13"/>
  <c r="Z126" i="13"/>
  <c r="Z121" i="13"/>
  <c r="Z134" i="13"/>
  <c r="Z138" i="13"/>
  <c r="Z128" i="13"/>
  <c r="Z154" i="13"/>
  <c r="Z132" i="13"/>
  <c r="Z119" i="13"/>
  <c r="Z136" i="13"/>
  <c r="Z158" i="13"/>
  <c r="Z115" i="13"/>
  <c r="Z120" i="13"/>
  <c r="Z129" i="13"/>
  <c r="Z131" i="13"/>
  <c r="Z135" i="13"/>
  <c r="Z148" i="13"/>
  <c r="Z152" i="13"/>
  <c r="Z146" i="13"/>
  <c r="Z159" i="13"/>
  <c r="Z156" i="13"/>
  <c r="Z141" i="13"/>
  <c r="Z118" i="13"/>
  <c r="Z133" i="13"/>
  <c r="Z137" i="13"/>
  <c r="Z155" i="13"/>
  <c r="Z157" i="13"/>
  <c r="Z139" i="13"/>
  <c r="Z117" i="13"/>
  <c r="Z153" i="13"/>
  <c r="Z149" i="13"/>
  <c r="Z116" i="13"/>
  <c r="Y133" i="13"/>
  <c r="Y139" i="13"/>
  <c r="Z124" i="13"/>
  <c r="Y144" i="13"/>
  <c r="Z113" i="13"/>
  <c r="Z151" i="13"/>
  <c r="Z123" i="13"/>
  <c r="Z125" i="13"/>
  <c r="Y132" i="13"/>
  <c r="AL26" i="19" s="1"/>
  <c r="Y158" i="13"/>
  <c r="Y145" i="13"/>
  <c r="Z145" i="13"/>
  <c r="Y128" i="13"/>
  <c r="Y148" i="13"/>
  <c r="Z142" i="13"/>
  <c r="Y125" i="13"/>
  <c r="Y141" i="13"/>
  <c r="Y140" i="13"/>
  <c r="Z140" i="13"/>
  <c r="Y121" i="13"/>
  <c r="Y147" i="13"/>
  <c r="Y119" i="13" l="1"/>
  <c r="Y159" i="13"/>
  <c r="Y124" i="13"/>
  <c r="Y155" i="13"/>
  <c r="Y146" i="13"/>
  <c r="Y126" i="13"/>
  <c r="AL20" i="19" s="1"/>
  <c r="Y122" i="13"/>
  <c r="AL16" i="19" s="1"/>
  <c r="Y149" i="13"/>
  <c r="AL43" i="19" s="1"/>
  <c r="Y131" i="13"/>
  <c r="AL25" i="19" s="1"/>
  <c r="Y120" i="13"/>
  <c r="Y137" i="13"/>
  <c r="Y129" i="13"/>
  <c r="Y134" i="13"/>
  <c r="Y152" i="13"/>
  <c r="Y123" i="13"/>
  <c r="Y127" i="13"/>
  <c r="AL22" i="19"/>
  <c r="Y142" i="13"/>
  <c r="Y136" i="13"/>
  <c r="Y157" i="13"/>
  <c r="AL42" i="19"/>
  <c r="Y143" i="13"/>
  <c r="Y135" i="13"/>
  <c r="AL52" i="19"/>
  <c r="Y130" i="13"/>
  <c r="Z144" i="13"/>
  <c r="AL38" i="19"/>
  <c r="Y150" i="13"/>
  <c r="Y154" i="13"/>
  <c r="Y111" i="13"/>
  <c r="Y113" i="13"/>
  <c r="Y153" i="13"/>
  <c r="Y116" i="13"/>
  <c r="AL41" i="19"/>
  <c r="AL15" i="19"/>
  <c r="AL35" i="19"/>
  <c r="AL19" i="19"/>
  <c r="AL53" i="19"/>
  <c r="Y114" i="13"/>
  <c r="Y118" i="13"/>
  <c r="Y115" i="13"/>
  <c r="AL39" i="19"/>
  <c r="AL34" i="19"/>
  <c r="Y156" i="13"/>
  <c r="Y112" i="13"/>
  <c r="AL46" i="19"/>
  <c r="AL33" i="19"/>
  <c r="AL27" i="19"/>
  <c r="Y117" i="13"/>
  <c r="Y151" i="13"/>
  <c r="Y138" i="13"/>
  <c r="AL18" i="19" l="1"/>
  <c r="AL31" i="19"/>
  <c r="AL17" i="19"/>
  <c r="AL13" i="19"/>
  <c r="AL49" i="19"/>
  <c r="AL21" i="19"/>
  <c r="AL23" i="19"/>
  <c r="AL28" i="19"/>
  <c r="AL40" i="19"/>
  <c r="AL14" i="19"/>
  <c r="AL45" i="19"/>
  <c r="AL12" i="19"/>
  <c r="AL10" i="19"/>
  <c r="AL47" i="19"/>
  <c r="AL48" i="19"/>
  <c r="AL24" i="19"/>
  <c r="AL29" i="19"/>
  <c r="AL51" i="19"/>
  <c r="AL30" i="19"/>
  <c r="AL8" i="19"/>
  <c r="AL44" i="19"/>
  <c r="AL37" i="19"/>
  <c r="AL36" i="19"/>
  <c r="AL6" i="19"/>
  <c r="AU6" i="19" s="1" a="1"/>
  <c r="AU6" i="19" s="1"/>
  <c r="AL7" i="19"/>
  <c r="AU7" i="19" s="1" a="1"/>
  <c r="AU7" i="19" s="1"/>
  <c r="AL32" i="19"/>
  <c r="AL11" i="19"/>
  <c r="AL50" i="19"/>
  <c r="AL9" i="19"/>
  <c r="AL5" i="19"/>
  <c r="AU5" i="19" s="1" a="1"/>
  <c r="AU5" i="19" s="1"/>
  <c r="AC8" i="19"/>
  <c r="J8" i="19"/>
  <c r="BA8" i="19"/>
  <c r="I8" i="19" s="1"/>
  <c r="Y9" i="13" l="1"/>
  <c r="Z9" i="13"/>
  <c r="AJ8" i="19" l="1"/>
  <c r="AU8" i="19" s="1" a="1"/>
  <c r="AU8" i="19" s="1"/>
  <c r="BA18" i="19"/>
  <c r="BA34" i="19"/>
  <c r="BA50" i="19"/>
  <c r="BA49" i="19"/>
  <c r="I49" i="19" s="1"/>
  <c r="Y50" i="13" s="1"/>
  <c r="BA23" i="19"/>
  <c r="BA39" i="19"/>
  <c r="BA13" i="19"/>
  <c r="BA37" i="19"/>
  <c r="BA24" i="19"/>
  <c r="BA40" i="19"/>
  <c r="I40" i="19" s="1"/>
  <c r="BA21" i="19"/>
  <c r="BA22" i="19"/>
  <c r="BA38" i="19"/>
  <c r="BA17" i="19"/>
  <c r="BA11" i="19"/>
  <c r="BA27" i="19"/>
  <c r="I27" i="19" s="1"/>
  <c r="Y28" i="13" s="1"/>
  <c r="BA43" i="19"/>
  <c r="BA25" i="19"/>
  <c r="BA12" i="19"/>
  <c r="BA28" i="19"/>
  <c r="BA44" i="19"/>
  <c r="I44" i="19" s="1"/>
  <c r="Y45" i="13" s="1"/>
  <c r="BA29" i="19"/>
  <c r="BA10" i="19"/>
  <c r="BA26" i="19"/>
  <c r="I26" i="19" s="1"/>
  <c r="BA42" i="19"/>
  <c r="BA33" i="19"/>
  <c r="I33" i="19" s="1"/>
  <c r="Y34" i="13" s="1"/>
  <c r="BA15" i="19"/>
  <c r="BA31" i="19"/>
  <c r="BA47" i="19"/>
  <c r="BA41" i="19"/>
  <c r="I41" i="19" s="1"/>
  <c r="BA16" i="19"/>
  <c r="BA32" i="19"/>
  <c r="I32" i="19" s="1"/>
  <c r="Y33" i="13" s="1"/>
  <c r="BA48" i="19"/>
  <c r="BA45" i="19"/>
  <c r="BA53" i="19"/>
  <c r="BA9" i="19"/>
  <c r="BA14" i="19"/>
  <c r="BA19" i="19"/>
  <c r="BA20" i="19"/>
  <c r="BA30" i="19"/>
  <c r="BA35" i="19"/>
  <c r="BA36" i="19"/>
  <c r="BA46" i="19"/>
  <c r="BA51" i="19"/>
  <c r="I51" i="19" s="1"/>
  <c r="Y52" i="13" s="1"/>
  <c r="I31" i="19"/>
  <c r="Y32" i="13" s="1"/>
  <c r="BA52" i="19"/>
  <c r="I28" i="19"/>
  <c r="Y29" i="13" s="1"/>
  <c r="I35" i="19"/>
  <c r="Y36" i="13" s="1"/>
  <c r="I17" i="19"/>
  <c r="Y18" i="13" s="1"/>
  <c r="I12" i="19"/>
  <c r="Y13" i="13" s="1"/>
  <c r="I46" i="19"/>
  <c r="Y47" i="13" s="1"/>
  <c r="I38" i="19"/>
  <c r="Y39" i="13" s="1"/>
  <c r="I13" i="19"/>
  <c r="Y14" i="13" s="1"/>
  <c r="I21" i="19"/>
  <c r="Y22" i="13" s="1"/>
  <c r="AC52" i="19"/>
  <c r="I50" i="19"/>
  <c r="I18" i="19"/>
  <c r="I23" i="19"/>
  <c r="Y24" i="13" s="1"/>
  <c r="I24" i="19"/>
  <c r="I20" i="19"/>
  <c r="I14" i="19"/>
  <c r="I42" i="19"/>
  <c r="Y43" i="13" s="1"/>
  <c r="I10" i="19"/>
  <c r="I48" i="19"/>
  <c r="I16" i="19"/>
  <c r="J15" i="19" l="1"/>
  <c r="Z16" i="13" s="1"/>
  <c r="AC15" i="19"/>
  <c r="I15" i="19"/>
  <c r="AC9" i="19"/>
  <c r="C3" i="19"/>
  <c r="I9" i="19"/>
  <c r="J9" i="19"/>
  <c r="AJ23" i="19"/>
  <c r="AU23" i="19" s="1" a="1"/>
  <c r="AU23" i="19" s="1"/>
  <c r="AJ33" i="19"/>
  <c r="AU33" i="19" s="1" a="1"/>
  <c r="AU33" i="19" s="1"/>
  <c r="Y15" i="13"/>
  <c r="AC43" i="19"/>
  <c r="J43" i="19"/>
  <c r="Z44" i="13" s="1"/>
  <c r="I43" i="19"/>
  <c r="AJ12" i="19"/>
  <c r="AU12" i="19" s="1" a="1"/>
  <c r="AU12" i="19" s="1"/>
  <c r="AJ17" i="19"/>
  <c r="AU17" i="19" s="1" a="1"/>
  <c r="AU17" i="19" s="1"/>
  <c r="Y49" i="13"/>
  <c r="Y11" i="13"/>
  <c r="AJ42" i="19"/>
  <c r="AU42" i="19" s="1" a="1"/>
  <c r="AU42" i="19" s="1"/>
  <c r="AJ44" i="19"/>
  <c r="AU44" i="19" s="1" a="1"/>
  <c r="AU44" i="19" s="1"/>
  <c r="AC36" i="19"/>
  <c r="J36" i="19"/>
  <c r="Z37" i="13" s="1"/>
  <c r="AJ49" i="19"/>
  <c r="AU49" i="19" s="1" a="1"/>
  <c r="AU49" i="19" s="1"/>
  <c r="J53" i="19"/>
  <c r="Z54" i="13" s="1"/>
  <c r="AC53" i="19"/>
  <c r="AJ51" i="19"/>
  <c r="AU51" i="19" s="1" a="1"/>
  <c r="AU51" i="19" s="1"/>
  <c r="J47" i="19"/>
  <c r="Z48" i="13" s="1"/>
  <c r="AC47" i="19"/>
  <c r="I47" i="19"/>
  <c r="AC11" i="19"/>
  <c r="J11" i="19"/>
  <c r="Z12" i="13" s="1"/>
  <c r="I11" i="19"/>
  <c r="Y17" i="13"/>
  <c r="J40" i="19"/>
  <c r="Z41" i="13" s="1"/>
  <c r="AC40" i="19"/>
  <c r="AC20" i="19"/>
  <c r="J20" i="19"/>
  <c r="Z21" i="13" s="1"/>
  <c r="J24" i="19"/>
  <c r="Z25" i="13" s="1"/>
  <c r="AC24" i="19"/>
  <c r="AC23" i="19"/>
  <c r="J23" i="19"/>
  <c r="Z24" i="13" s="1"/>
  <c r="AC41" i="19"/>
  <c r="J41" i="19"/>
  <c r="Z42" i="13" s="1"/>
  <c r="AC18" i="19"/>
  <c r="J18" i="19"/>
  <c r="Z19" i="13" s="1"/>
  <c r="J26" i="19"/>
  <c r="Z27" i="13" s="1"/>
  <c r="AC26" i="19"/>
  <c r="J50" i="19"/>
  <c r="Z51" i="13" s="1"/>
  <c r="AC50" i="19"/>
  <c r="I52" i="19"/>
  <c r="AC49" i="19"/>
  <c r="J49" i="19"/>
  <c r="Z50" i="13" s="1"/>
  <c r="AC29" i="19"/>
  <c r="I29" i="19"/>
  <c r="J29" i="19"/>
  <c r="Z30" i="13" s="1"/>
  <c r="AC22" i="19"/>
  <c r="J22" i="19"/>
  <c r="Z23" i="13" s="1"/>
  <c r="I22" i="19"/>
  <c r="J52" i="19"/>
  <c r="Z53" i="13" s="1"/>
  <c r="AC14" i="19"/>
  <c r="J14" i="19"/>
  <c r="Z15" i="13" s="1"/>
  <c r="Y41" i="13"/>
  <c r="Y21" i="13"/>
  <c r="Y25" i="13"/>
  <c r="Y42" i="13"/>
  <c r="Y19" i="13"/>
  <c r="Y27" i="13"/>
  <c r="Y51" i="13"/>
  <c r="AC30" i="19"/>
  <c r="J30" i="19"/>
  <c r="Z31" i="13" s="1"/>
  <c r="I30" i="19"/>
  <c r="AJ32" i="19"/>
  <c r="AU32" i="19" s="1" a="1"/>
  <c r="AU32" i="19" s="1"/>
  <c r="AJ13" i="19"/>
  <c r="AU13" i="19" s="1" a="1"/>
  <c r="AU13" i="19" s="1"/>
  <c r="AJ46" i="19"/>
  <c r="AU46" i="19" s="1" a="1"/>
  <c r="AU46" i="19" s="1"/>
  <c r="AJ35" i="19"/>
  <c r="AU35" i="19" s="1" a="1"/>
  <c r="AU35" i="19" s="1"/>
  <c r="AC16" i="19"/>
  <c r="J16" i="19"/>
  <c r="Z17" i="13" s="1"/>
  <c r="J48" i="19"/>
  <c r="Z49" i="13" s="1"/>
  <c r="AC48" i="19"/>
  <c r="AC10" i="19"/>
  <c r="J10" i="19"/>
  <c r="Z11" i="13" s="1"/>
  <c r="AC42" i="19"/>
  <c r="J42" i="19"/>
  <c r="Z43" i="13" s="1"/>
  <c r="AC44" i="19"/>
  <c r="J44" i="19"/>
  <c r="Z45" i="13" s="1"/>
  <c r="I36" i="19"/>
  <c r="J51" i="19"/>
  <c r="Z52" i="13" s="1"/>
  <c r="AC51" i="19"/>
  <c r="I53" i="19"/>
  <c r="AJ21" i="19"/>
  <c r="AU21" i="19" s="1" a="1"/>
  <c r="AU21" i="19" s="1"/>
  <c r="AJ38" i="19"/>
  <c r="AU38" i="19" s="1" a="1"/>
  <c r="AU38" i="19" s="1"/>
  <c r="AJ28" i="19"/>
  <c r="AU28" i="19" s="1" a="1"/>
  <c r="AU28" i="19" s="1"/>
  <c r="J17" i="19"/>
  <c r="Z18" i="13" s="1"/>
  <c r="AC17" i="19"/>
  <c r="AJ27" i="19"/>
  <c r="AU27" i="19" s="1" a="1"/>
  <c r="AU27" i="19" s="1"/>
  <c r="AC35" i="19"/>
  <c r="J35" i="19"/>
  <c r="Z36" i="13" s="1"/>
  <c r="AC28" i="19"/>
  <c r="J28" i="19"/>
  <c r="Z29" i="13" s="1"/>
  <c r="AC45" i="19"/>
  <c r="J45" i="19"/>
  <c r="Z46" i="13" s="1"/>
  <c r="I45" i="19"/>
  <c r="J25" i="19"/>
  <c r="Z26" i="13" s="1"/>
  <c r="AC25" i="19"/>
  <c r="I25" i="19"/>
  <c r="AC34" i="19"/>
  <c r="J34" i="19"/>
  <c r="Z35" i="13" s="1"/>
  <c r="I34" i="19"/>
  <c r="AJ31" i="19"/>
  <c r="AU31" i="19" s="1" a="1"/>
  <c r="AU31" i="19" s="1"/>
  <c r="J39" i="19"/>
  <c r="Z40" i="13" s="1"/>
  <c r="AC39" i="19"/>
  <c r="I39" i="19"/>
  <c r="J21" i="19"/>
  <c r="Z22" i="13" s="1"/>
  <c r="AC21" i="19"/>
  <c r="AC32" i="19"/>
  <c r="J32" i="19"/>
  <c r="Z33" i="13" s="1"/>
  <c r="AC33" i="19"/>
  <c r="J33" i="19"/>
  <c r="Z34" i="13" s="1"/>
  <c r="AC13" i="19"/>
  <c r="J13" i="19"/>
  <c r="Z14" i="13" s="1"/>
  <c r="J38" i="19"/>
  <c r="Z39" i="13" s="1"/>
  <c r="AC38" i="19"/>
  <c r="AC46" i="19"/>
  <c r="J46" i="19"/>
  <c r="Z47" i="13" s="1"/>
  <c r="J12" i="19"/>
  <c r="Z13" i="13" s="1"/>
  <c r="AC12" i="19"/>
  <c r="AC37" i="19"/>
  <c r="J37" i="19"/>
  <c r="Z38" i="13" s="1"/>
  <c r="I37" i="19"/>
  <c r="AC31" i="19"/>
  <c r="J31" i="19"/>
  <c r="Z32" i="13" s="1"/>
  <c r="AC27" i="19"/>
  <c r="J27" i="19"/>
  <c r="Z28" i="13" s="1"/>
  <c r="J19" i="19"/>
  <c r="Z20" i="13" s="1"/>
  <c r="I19" i="19"/>
  <c r="AC19" i="19"/>
  <c r="Y54" i="13" l="1"/>
  <c r="AJ18" i="19"/>
  <c r="AU18" i="19" s="1" a="1"/>
  <c r="AU18" i="19" s="1"/>
  <c r="Y53" i="13"/>
  <c r="Y12" i="13"/>
  <c r="AJ10" i="19"/>
  <c r="AU10" i="19" s="1" a="1"/>
  <c r="AU10" i="19" s="1"/>
  <c r="Y35" i="13"/>
  <c r="AJ50" i="19"/>
  <c r="AU50" i="19" s="1" a="1"/>
  <c r="AU50" i="19" s="1"/>
  <c r="AJ16" i="19"/>
  <c r="AU16" i="19" s="1" a="1"/>
  <c r="AU16" i="19" s="1"/>
  <c r="AJ14" i="19"/>
  <c r="AU14" i="19" s="1" a="1"/>
  <c r="AU14" i="19" s="1"/>
  <c r="Y10" i="13"/>
  <c r="Y46" i="13"/>
  <c r="Y38" i="13"/>
  <c r="Y31" i="13"/>
  <c r="AJ26" i="19"/>
  <c r="AU26" i="19" s="1" a="1"/>
  <c r="AU26" i="19" s="1"/>
  <c r="AJ24" i="19"/>
  <c r="AU24" i="19" s="1" a="1"/>
  <c r="AU24" i="19" s="1"/>
  <c r="Y48" i="13"/>
  <c r="Y44" i="13"/>
  <c r="Y16" i="13"/>
  <c r="Y37" i="13"/>
  <c r="AJ20" i="19"/>
  <c r="AU20" i="19" s="1" a="1"/>
  <c r="AU20" i="19" s="1"/>
  <c r="Y20" i="13"/>
  <c r="Y40" i="13"/>
  <c r="Y26" i="13"/>
  <c r="AJ41" i="19"/>
  <c r="AU41" i="19" s="1" a="1"/>
  <c r="AU41" i="19" s="1"/>
  <c r="AJ40" i="19"/>
  <c r="AU40" i="19" s="1" a="1"/>
  <c r="AU40" i="19" s="1"/>
  <c r="Y23" i="13"/>
  <c r="Y30" i="13"/>
  <c r="AJ48" i="19"/>
  <c r="AU48" i="19" s="1" a="1"/>
  <c r="AU48" i="19" s="1"/>
  <c r="M19" i="19"/>
  <c r="Z10" i="13"/>
  <c r="M48" i="19"/>
  <c r="M23" i="19"/>
  <c r="M30" i="19"/>
  <c r="M5" i="19"/>
  <c r="M14" i="19"/>
  <c r="AF14" i="19" s="1"/>
  <c r="M28" i="19"/>
  <c r="M47" i="19"/>
  <c r="M52" i="19"/>
  <c r="M9" i="19"/>
  <c r="AF9" i="19" s="1"/>
  <c r="M11" i="19"/>
  <c r="AF11" i="19" s="1"/>
  <c r="M4" i="19"/>
  <c r="M37" i="19"/>
  <c r="M46" i="19"/>
  <c r="AF46" i="19" s="1"/>
  <c r="M34" i="19"/>
  <c r="M16" i="19"/>
  <c r="M6" i="19"/>
  <c r="M13" i="19"/>
  <c r="M24" i="19"/>
  <c r="M40" i="19"/>
  <c r="AF40" i="19" s="1"/>
  <c r="M27" i="19"/>
  <c r="M38" i="19"/>
  <c r="M53" i="19"/>
  <c r="M8" i="19"/>
  <c r="M33" i="19"/>
  <c r="M43" i="19"/>
  <c r="M35" i="19"/>
  <c r="M32" i="19"/>
  <c r="M12" i="19"/>
  <c r="M21" i="19"/>
  <c r="AF21" i="19" s="1"/>
  <c r="M49" i="19"/>
  <c r="M39" i="19"/>
  <c r="M20" i="19"/>
  <c r="M44" i="19"/>
  <c r="AF44" i="19" s="1"/>
  <c r="M36" i="19"/>
  <c r="M15" i="19"/>
  <c r="M41" i="19"/>
  <c r="M18" i="19"/>
  <c r="AF18" i="19" s="1"/>
  <c r="M17" i="19"/>
  <c r="AF17" i="19" s="1"/>
  <c r="M50" i="19"/>
  <c r="M7" i="19"/>
  <c r="M29" i="19"/>
  <c r="AF29" i="19" s="1"/>
  <c r="M10" i="19"/>
  <c r="M31" i="19"/>
  <c r="AF31" i="19" s="1"/>
  <c r="M25" i="19"/>
  <c r="AF25" i="19" s="1"/>
  <c r="M22" i="19"/>
  <c r="AF22" i="19" s="1"/>
  <c r="M51" i="19"/>
  <c r="AF51" i="19" s="1"/>
  <c r="M42" i="19"/>
  <c r="M26" i="19"/>
  <c r="M45" i="19"/>
  <c r="AF45" i="19" s="1"/>
  <c r="M392" i="13" l="1"/>
  <c r="M340" i="13"/>
  <c r="M132" i="13"/>
  <c r="M808" i="13"/>
  <c r="M600" i="13"/>
  <c r="M912" i="13"/>
  <c r="M80" i="13"/>
  <c r="M444" i="13"/>
  <c r="M184" i="13"/>
  <c r="M704" i="13"/>
  <c r="M652" i="13"/>
  <c r="M548" i="13"/>
  <c r="M496" i="13"/>
  <c r="M236" i="13"/>
  <c r="M288" i="13"/>
  <c r="M756" i="13"/>
  <c r="M964" i="13"/>
  <c r="M27" i="13"/>
  <c r="M860" i="13"/>
  <c r="AF26" i="19"/>
  <c r="M407" i="13"/>
  <c r="M667" i="13"/>
  <c r="M199" i="13"/>
  <c r="M511" i="13"/>
  <c r="M615" i="13"/>
  <c r="M563" i="13"/>
  <c r="M979" i="13"/>
  <c r="M927" i="13"/>
  <c r="M251" i="13"/>
  <c r="M147" i="13"/>
  <c r="M459" i="13"/>
  <c r="M303" i="13"/>
  <c r="M823" i="13"/>
  <c r="M355" i="13"/>
  <c r="M95" i="13"/>
  <c r="M719" i="13"/>
  <c r="M875" i="13"/>
  <c r="M42" i="13"/>
  <c r="M771" i="13"/>
  <c r="M854" i="13"/>
  <c r="M802" i="13"/>
  <c r="M386" i="13"/>
  <c r="M698" i="13"/>
  <c r="M126" i="13"/>
  <c r="M230" i="13"/>
  <c r="M750" i="13"/>
  <c r="M438" i="13"/>
  <c r="M334" i="13"/>
  <c r="M542" i="13"/>
  <c r="M906" i="13"/>
  <c r="M490" i="13"/>
  <c r="M282" i="13"/>
  <c r="M21" i="13"/>
  <c r="M646" i="13"/>
  <c r="M178" i="13"/>
  <c r="M74" i="13"/>
  <c r="M594" i="13"/>
  <c r="M958" i="13"/>
  <c r="AF20" i="19"/>
  <c r="M222" i="13"/>
  <c r="M690" i="13"/>
  <c r="M950" i="13"/>
  <c r="M274" i="13"/>
  <c r="M794" i="13"/>
  <c r="M898" i="13"/>
  <c r="M378" i="13"/>
  <c r="M326" i="13"/>
  <c r="M118" i="13"/>
  <c r="M638" i="13"/>
  <c r="M534" i="13"/>
  <c r="M586" i="13"/>
  <c r="M66" i="13"/>
  <c r="M482" i="13"/>
  <c r="M742" i="13"/>
  <c r="M170" i="13"/>
  <c r="M13" i="13"/>
  <c r="M430" i="13"/>
  <c r="M846" i="13"/>
  <c r="M191" i="13"/>
  <c r="M711" i="13"/>
  <c r="M867" i="13"/>
  <c r="M295" i="13"/>
  <c r="M243" i="13"/>
  <c r="M399" i="13"/>
  <c r="M607" i="13"/>
  <c r="M451" i="13"/>
  <c r="M347" i="13"/>
  <c r="M763" i="13"/>
  <c r="M87" i="13"/>
  <c r="M139" i="13"/>
  <c r="M555" i="13"/>
  <c r="M659" i="13"/>
  <c r="M919" i="13"/>
  <c r="M971" i="13"/>
  <c r="M815" i="13"/>
  <c r="M34" i="13"/>
  <c r="M503" i="13"/>
  <c r="M81" i="13"/>
  <c r="M133" i="13"/>
  <c r="M861" i="13"/>
  <c r="M705" i="13"/>
  <c r="M913" i="13"/>
  <c r="M809" i="13"/>
  <c r="M393" i="13"/>
  <c r="M757" i="13"/>
  <c r="M341" i="13"/>
  <c r="M445" i="13"/>
  <c r="M653" i="13"/>
  <c r="M497" i="13"/>
  <c r="M965" i="13"/>
  <c r="M601" i="13"/>
  <c r="M549" i="13"/>
  <c r="M289" i="13"/>
  <c r="M237" i="13"/>
  <c r="M185" i="13"/>
  <c r="M28" i="13"/>
  <c r="M164" i="13"/>
  <c r="M788" i="13"/>
  <c r="M944" i="13"/>
  <c r="M684" i="13"/>
  <c r="M476" i="13"/>
  <c r="M580" i="13"/>
  <c r="M372" i="13"/>
  <c r="AF6" i="19"/>
  <c r="M736" i="13"/>
  <c r="M632" i="13"/>
  <c r="M528" i="13"/>
  <c r="M216" i="13"/>
  <c r="M892" i="13"/>
  <c r="M268" i="13"/>
  <c r="M112" i="13"/>
  <c r="M424" i="13"/>
  <c r="M840" i="13"/>
  <c r="M60" i="13"/>
  <c r="M7" i="13"/>
  <c r="M320" i="13"/>
  <c r="M923" i="13"/>
  <c r="M299" i="13"/>
  <c r="M351" i="13"/>
  <c r="M871" i="13"/>
  <c r="M663" i="13"/>
  <c r="M975" i="13"/>
  <c r="M195" i="13"/>
  <c r="M559" i="13"/>
  <c r="M819" i="13"/>
  <c r="M247" i="13"/>
  <c r="M715" i="13"/>
  <c r="M143" i="13"/>
  <c r="M611" i="13"/>
  <c r="M403" i="13"/>
  <c r="M767" i="13"/>
  <c r="M507" i="13"/>
  <c r="M455" i="13"/>
  <c r="M91" i="13"/>
  <c r="M38" i="13"/>
  <c r="M782" i="13"/>
  <c r="M522" i="13"/>
  <c r="M158" i="13"/>
  <c r="M730" i="13"/>
  <c r="M990" i="13"/>
  <c r="M418" i="13"/>
  <c r="M574" i="13"/>
  <c r="M626" i="13"/>
  <c r="M314" i="13"/>
  <c r="M366" i="13"/>
  <c r="M470" i="13"/>
  <c r="M262" i="13"/>
  <c r="M106" i="13"/>
  <c r="M886" i="13"/>
  <c r="M678" i="13"/>
  <c r="M938" i="13"/>
  <c r="M53" i="13"/>
  <c r="M210" i="13"/>
  <c r="M834" i="13"/>
  <c r="M631" i="13"/>
  <c r="M839" i="13"/>
  <c r="M215" i="13"/>
  <c r="M111" i="13"/>
  <c r="M527" i="13"/>
  <c r="M735" i="13"/>
  <c r="M59" i="13"/>
  <c r="M891" i="13"/>
  <c r="M423" i="13"/>
  <c r="M319" i="13"/>
  <c r="M267" i="13"/>
  <c r="M683" i="13"/>
  <c r="M371" i="13"/>
  <c r="M475" i="13"/>
  <c r="M579" i="13"/>
  <c r="AF5" i="19"/>
  <c r="M787" i="13"/>
  <c r="M6" i="13"/>
  <c r="M163" i="13"/>
  <c r="M943" i="13"/>
  <c r="AJ39" i="19"/>
  <c r="AU39" i="19" s="1" a="1"/>
  <c r="AU39" i="19" s="1"/>
  <c r="AJ15" i="19"/>
  <c r="AU15" i="19" s="1" a="1"/>
  <c r="AU15" i="19" s="1"/>
  <c r="AJ43" i="19"/>
  <c r="AU43" i="19" s="1" a="1"/>
  <c r="AU43" i="19" s="1"/>
  <c r="AF37" i="19"/>
  <c r="AJ34" i="19"/>
  <c r="AU34" i="19" s="1" a="1"/>
  <c r="AU34" i="19" s="1"/>
  <c r="AJ11" i="19"/>
  <c r="AU11" i="19" s="1" a="1"/>
  <c r="AU11" i="19" s="1"/>
  <c r="M737" i="13"/>
  <c r="M425" i="13"/>
  <c r="AF7" i="19"/>
  <c r="M477" i="13"/>
  <c r="M529" i="13"/>
  <c r="M633" i="13"/>
  <c r="M945" i="13"/>
  <c r="M321" i="13"/>
  <c r="M113" i="13"/>
  <c r="M685" i="13"/>
  <c r="M269" i="13"/>
  <c r="M373" i="13"/>
  <c r="M61" i="13"/>
  <c r="M841" i="13"/>
  <c r="M217" i="13"/>
  <c r="M8" i="13"/>
  <c r="M789" i="13"/>
  <c r="M581" i="13"/>
  <c r="M165" i="13"/>
  <c r="M893" i="13"/>
  <c r="M813" i="13"/>
  <c r="M293" i="13"/>
  <c r="M709" i="13"/>
  <c r="M137" i="13"/>
  <c r="M189" i="13"/>
  <c r="M85" i="13"/>
  <c r="M345" i="13"/>
  <c r="M449" i="13"/>
  <c r="M969" i="13"/>
  <c r="M605" i="13"/>
  <c r="M657" i="13"/>
  <c r="M241" i="13"/>
  <c r="M865" i="13"/>
  <c r="M501" i="13"/>
  <c r="M917" i="13"/>
  <c r="M397" i="13"/>
  <c r="M553" i="13"/>
  <c r="M761" i="13"/>
  <c r="M32" i="13"/>
  <c r="M104" i="13"/>
  <c r="M208" i="13"/>
  <c r="M364" i="13"/>
  <c r="M156" i="13"/>
  <c r="M988" i="13"/>
  <c r="M832" i="13"/>
  <c r="M676" i="13"/>
  <c r="M260" i="13"/>
  <c r="M520" i="13"/>
  <c r="M468" i="13"/>
  <c r="M780" i="13"/>
  <c r="M728" i="13"/>
  <c r="M624" i="13"/>
  <c r="M572" i="13"/>
  <c r="M936" i="13"/>
  <c r="M416" i="13"/>
  <c r="M884" i="13"/>
  <c r="M51" i="13"/>
  <c r="M312" i="13"/>
  <c r="AF50" i="19"/>
  <c r="M901" i="13"/>
  <c r="M953" i="13"/>
  <c r="M173" i="13"/>
  <c r="M589" i="13"/>
  <c r="M641" i="13"/>
  <c r="M745" i="13"/>
  <c r="M433" i="13"/>
  <c r="M69" i="13"/>
  <c r="M849" i="13"/>
  <c r="M121" i="13"/>
  <c r="M485" i="13"/>
  <c r="M277" i="13"/>
  <c r="M381" i="13"/>
  <c r="M797" i="13"/>
  <c r="M537" i="13"/>
  <c r="M329" i="13"/>
  <c r="M693" i="13"/>
  <c r="M225" i="13"/>
  <c r="M16" i="13"/>
  <c r="M977" i="13"/>
  <c r="M717" i="13"/>
  <c r="M509" i="13"/>
  <c r="M301" i="13"/>
  <c r="M665" i="13"/>
  <c r="M821" i="13"/>
  <c r="M925" i="13"/>
  <c r="M405" i="13"/>
  <c r="M353" i="13"/>
  <c r="M561" i="13"/>
  <c r="M613" i="13"/>
  <c r="M249" i="13"/>
  <c r="M457" i="13"/>
  <c r="M197" i="13"/>
  <c r="M769" i="13"/>
  <c r="M145" i="13"/>
  <c r="M873" i="13"/>
  <c r="M40" i="13"/>
  <c r="M93" i="13"/>
  <c r="M970" i="13"/>
  <c r="M502" i="13"/>
  <c r="M138" i="13"/>
  <c r="M86" i="13"/>
  <c r="M814" i="13"/>
  <c r="M294" i="13"/>
  <c r="M606" i="13"/>
  <c r="M710" i="13"/>
  <c r="M866" i="13"/>
  <c r="M918" i="13"/>
  <c r="M658" i="13"/>
  <c r="M398" i="13"/>
  <c r="M554" i="13"/>
  <c r="M450" i="13"/>
  <c r="M762" i="13"/>
  <c r="M242" i="13"/>
  <c r="M346" i="13"/>
  <c r="M190" i="13"/>
  <c r="M33" i="13"/>
  <c r="M738" i="13"/>
  <c r="M478" i="13"/>
  <c r="M686" i="13"/>
  <c r="M842" i="13"/>
  <c r="M62" i="13"/>
  <c r="M426" i="13"/>
  <c r="M374" i="13"/>
  <c r="AF8" i="19"/>
  <c r="M166" i="13"/>
  <c r="M530" i="13"/>
  <c r="M634" i="13"/>
  <c r="M322" i="13"/>
  <c r="M790" i="13"/>
  <c r="M894" i="13"/>
  <c r="M582" i="13"/>
  <c r="M114" i="13"/>
  <c r="M218" i="13"/>
  <c r="M946" i="13"/>
  <c r="M9" i="13"/>
  <c r="M270" i="13"/>
  <c r="M146" i="13"/>
  <c r="M926" i="13"/>
  <c r="M354" i="13"/>
  <c r="M874" i="13"/>
  <c r="M718" i="13"/>
  <c r="M666" i="13"/>
  <c r="M94" i="13"/>
  <c r="M822" i="13"/>
  <c r="M510" i="13"/>
  <c r="M978" i="13"/>
  <c r="M302" i="13"/>
  <c r="M770" i="13"/>
  <c r="M562" i="13"/>
  <c r="M406" i="13"/>
  <c r="M458" i="13"/>
  <c r="M614" i="13"/>
  <c r="M41" i="13"/>
  <c r="M250" i="13"/>
  <c r="M198" i="13"/>
  <c r="M70" i="13"/>
  <c r="M330" i="13"/>
  <c r="M694" i="13"/>
  <c r="M382" i="13"/>
  <c r="M746" i="13"/>
  <c r="M590" i="13"/>
  <c r="M174" i="13"/>
  <c r="M122" i="13"/>
  <c r="M434" i="13"/>
  <c r="M850" i="13"/>
  <c r="M954" i="13"/>
  <c r="M486" i="13"/>
  <c r="M798" i="13"/>
  <c r="M902" i="13"/>
  <c r="M538" i="13"/>
  <c r="M642" i="13"/>
  <c r="M278" i="13"/>
  <c r="M17" i="13"/>
  <c r="M226" i="13"/>
  <c r="M58" i="13"/>
  <c r="M162" i="13"/>
  <c r="M630" i="13"/>
  <c r="M110" i="13"/>
  <c r="M890" i="13"/>
  <c r="M422" i="13"/>
  <c r="M370" i="13"/>
  <c r="M578" i="13"/>
  <c r="M318" i="13"/>
  <c r="M734" i="13"/>
  <c r="M526" i="13"/>
  <c r="M214" i="13"/>
  <c r="M266" i="13"/>
  <c r="AF4" i="19"/>
  <c r="M474" i="13"/>
  <c r="M942" i="13"/>
  <c r="M838" i="13"/>
  <c r="M786" i="13"/>
  <c r="M682" i="13"/>
  <c r="M5" i="13"/>
  <c r="M257" i="13"/>
  <c r="M101" i="13"/>
  <c r="M985" i="13"/>
  <c r="M725" i="13"/>
  <c r="M881" i="13"/>
  <c r="M621" i="13"/>
  <c r="M205" i="13"/>
  <c r="M413" i="13"/>
  <c r="M517" i="13"/>
  <c r="M465" i="13"/>
  <c r="M569" i="13"/>
  <c r="M933" i="13"/>
  <c r="M777" i="13"/>
  <c r="M309" i="13"/>
  <c r="M829" i="13"/>
  <c r="M673" i="13"/>
  <c r="M361" i="13"/>
  <c r="M153" i="13"/>
  <c r="M48" i="13"/>
  <c r="M708" i="13"/>
  <c r="M552" i="13"/>
  <c r="M188" i="13"/>
  <c r="M968" i="13"/>
  <c r="M812" i="13"/>
  <c r="M136" i="13"/>
  <c r="M448" i="13"/>
  <c r="M84" i="13"/>
  <c r="M604" i="13"/>
  <c r="M760" i="13"/>
  <c r="M656" i="13"/>
  <c r="M344" i="13"/>
  <c r="M240" i="13"/>
  <c r="M292" i="13"/>
  <c r="M396" i="13"/>
  <c r="M31" i="13"/>
  <c r="M500" i="13"/>
  <c r="M916" i="13"/>
  <c r="M864" i="13"/>
  <c r="M73" i="13"/>
  <c r="M229" i="13"/>
  <c r="M541" i="13"/>
  <c r="M489" i="13"/>
  <c r="M749" i="13"/>
  <c r="M125" i="13"/>
  <c r="M593" i="13"/>
  <c r="M905" i="13"/>
  <c r="M697" i="13"/>
  <c r="M20" i="13"/>
  <c r="M437" i="13"/>
  <c r="M333" i="13"/>
  <c r="M385" i="13"/>
  <c r="M177" i="13"/>
  <c r="M801" i="13"/>
  <c r="M853" i="13"/>
  <c r="M281" i="13"/>
  <c r="M957" i="13"/>
  <c r="M645" i="13"/>
  <c r="AJ22" i="19"/>
  <c r="AU22" i="19" s="1" a="1"/>
  <c r="AU22" i="19" s="1"/>
  <c r="AF19" i="19"/>
  <c r="AF15" i="19"/>
  <c r="AF41" i="19"/>
  <c r="AJ30" i="19"/>
  <c r="AU30" i="19" s="1" a="1"/>
  <c r="AU30" i="19" s="1"/>
  <c r="AJ45" i="19"/>
  <c r="AU45" i="19" s="1" a="1"/>
  <c r="AU45" i="19" s="1"/>
  <c r="AJ9" i="19"/>
  <c r="AU9" i="19" s="1" a="1"/>
  <c r="AU9" i="19" s="1"/>
  <c r="AF27" i="19"/>
  <c r="M755" i="13"/>
  <c r="M131" i="13"/>
  <c r="M79" i="13"/>
  <c r="M443" i="13"/>
  <c r="M651" i="13"/>
  <c r="M859" i="13"/>
  <c r="M963" i="13"/>
  <c r="M287" i="13"/>
  <c r="M183" i="13"/>
  <c r="M235" i="13"/>
  <c r="M807" i="13"/>
  <c r="M911" i="13"/>
  <c r="M703" i="13"/>
  <c r="M547" i="13"/>
  <c r="M339" i="13"/>
  <c r="M495" i="13"/>
  <c r="M391" i="13"/>
  <c r="M26" i="13"/>
  <c r="M599" i="13"/>
  <c r="M876" i="13"/>
  <c r="M460" i="13"/>
  <c r="M200" i="13"/>
  <c r="M96" i="13"/>
  <c r="M824" i="13"/>
  <c r="M252" i="13"/>
  <c r="M408" i="13"/>
  <c r="M668" i="13"/>
  <c r="M980" i="13"/>
  <c r="M304" i="13"/>
  <c r="M928" i="13"/>
  <c r="M616" i="13"/>
  <c r="M720" i="13"/>
  <c r="M512" i="13"/>
  <c r="M43" i="13"/>
  <c r="M148" i="13"/>
  <c r="M564" i="13"/>
  <c r="M772" i="13"/>
  <c r="M356" i="13"/>
  <c r="AF42" i="19"/>
  <c r="M521" i="13"/>
  <c r="M937" i="13"/>
  <c r="M989" i="13"/>
  <c r="M313" i="13"/>
  <c r="M417" i="13"/>
  <c r="M209" i="13"/>
  <c r="M261" i="13"/>
  <c r="M781" i="13"/>
  <c r="M729" i="13"/>
  <c r="M105" i="13"/>
  <c r="M833" i="13"/>
  <c r="M677" i="13"/>
  <c r="M469" i="13"/>
  <c r="M157" i="13"/>
  <c r="M625" i="13"/>
  <c r="M573" i="13"/>
  <c r="M52" i="13"/>
  <c r="M885" i="13"/>
  <c r="M365" i="13"/>
  <c r="M220" i="13"/>
  <c r="M532" i="13"/>
  <c r="M272" i="13"/>
  <c r="M844" i="13"/>
  <c r="M116" i="13"/>
  <c r="M168" i="13"/>
  <c r="M688" i="13"/>
  <c r="M636" i="13"/>
  <c r="M584" i="13"/>
  <c r="M324" i="13"/>
  <c r="M740" i="13"/>
  <c r="M64" i="13"/>
  <c r="M376" i="13"/>
  <c r="M896" i="13"/>
  <c r="M428" i="13"/>
  <c r="M480" i="13"/>
  <c r="M11" i="13"/>
  <c r="M792" i="13"/>
  <c r="M948" i="13"/>
  <c r="AF10" i="19"/>
  <c r="M279" i="13"/>
  <c r="M903" i="13"/>
  <c r="M123" i="13"/>
  <c r="M539" i="13"/>
  <c r="M591" i="13"/>
  <c r="M695" i="13"/>
  <c r="M227" i="13"/>
  <c r="M487" i="13"/>
  <c r="M331" i="13"/>
  <c r="M799" i="13"/>
  <c r="M851" i="13"/>
  <c r="M71" i="13"/>
  <c r="M955" i="13"/>
  <c r="M747" i="13"/>
  <c r="M383" i="13"/>
  <c r="M435" i="13"/>
  <c r="M175" i="13"/>
  <c r="M18" i="13"/>
  <c r="M643" i="13"/>
  <c r="M246" i="13"/>
  <c r="M90" i="13"/>
  <c r="M350" i="13"/>
  <c r="M142" i="13"/>
  <c r="M402" i="13"/>
  <c r="M818" i="13"/>
  <c r="M870" i="13"/>
  <c r="M194" i="13"/>
  <c r="M454" i="13"/>
  <c r="M974" i="13"/>
  <c r="M610" i="13"/>
  <c r="M298" i="13"/>
  <c r="M766" i="13"/>
  <c r="M662" i="13"/>
  <c r="M922" i="13"/>
  <c r="M714" i="13"/>
  <c r="M558" i="13"/>
  <c r="M37" i="13"/>
  <c r="M506" i="13"/>
  <c r="M675" i="13"/>
  <c r="M935" i="13"/>
  <c r="M883" i="13"/>
  <c r="M623" i="13"/>
  <c r="M467" i="13"/>
  <c r="M987" i="13"/>
  <c r="M571" i="13"/>
  <c r="M207" i="13"/>
  <c r="M155" i="13"/>
  <c r="M727" i="13"/>
  <c r="M779" i="13"/>
  <c r="M415" i="13"/>
  <c r="M103" i="13"/>
  <c r="M519" i="13"/>
  <c r="M259" i="13"/>
  <c r="M831" i="13"/>
  <c r="M311" i="13"/>
  <c r="M50" i="13"/>
  <c r="M363" i="13"/>
  <c r="M713" i="13"/>
  <c r="M349" i="13"/>
  <c r="M401" i="13"/>
  <c r="M973" i="13"/>
  <c r="M557" i="13"/>
  <c r="M505" i="13"/>
  <c r="M817" i="13"/>
  <c r="M765" i="13"/>
  <c r="M141" i="13"/>
  <c r="M193" i="13"/>
  <c r="M245" i="13"/>
  <c r="M661" i="13"/>
  <c r="M297" i="13"/>
  <c r="M89" i="13"/>
  <c r="M453" i="13"/>
  <c r="M869" i="13"/>
  <c r="M609" i="13"/>
  <c r="M36" i="13"/>
  <c r="M921" i="13"/>
  <c r="AF35" i="19"/>
  <c r="M939" i="13"/>
  <c r="M991" i="13"/>
  <c r="M835" i="13"/>
  <c r="M731" i="13"/>
  <c r="M575" i="13"/>
  <c r="M679" i="13"/>
  <c r="M471" i="13"/>
  <c r="M159" i="13"/>
  <c r="M107" i="13"/>
  <c r="M887" i="13"/>
  <c r="M523" i="13"/>
  <c r="M783" i="13"/>
  <c r="M367" i="13"/>
  <c r="M315" i="13"/>
  <c r="M627" i="13"/>
  <c r="M419" i="13"/>
  <c r="M263" i="13"/>
  <c r="M54" i="13"/>
  <c r="M211" i="13"/>
  <c r="M962" i="13"/>
  <c r="M78" i="13"/>
  <c r="M130" i="13"/>
  <c r="M390" i="13"/>
  <c r="M598" i="13"/>
  <c r="M806" i="13"/>
  <c r="M234" i="13"/>
  <c r="M338" i="13"/>
  <c r="M858" i="13"/>
  <c r="M702" i="13"/>
  <c r="M546" i="13"/>
  <c r="M442" i="13"/>
  <c r="M182" i="13"/>
  <c r="M286" i="13"/>
  <c r="M910" i="13"/>
  <c r="M25" i="13"/>
  <c r="M494" i="13"/>
  <c r="M650" i="13"/>
  <c r="M754" i="13"/>
  <c r="AF24" i="19"/>
  <c r="M452" i="13"/>
  <c r="M504" i="13"/>
  <c r="M192" i="13"/>
  <c r="M296" i="13"/>
  <c r="M972" i="13"/>
  <c r="M88" i="13"/>
  <c r="M140" i="13"/>
  <c r="M660" i="13"/>
  <c r="M920" i="13"/>
  <c r="M244" i="13"/>
  <c r="M712" i="13"/>
  <c r="M400" i="13"/>
  <c r="M348" i="13"/>
  <c r="M868" i="13"/>
  <c r="M764" i="13"/>
  <c r="M556" i="13"/>
  <c r="M816" i="13"/>
  <c r="M608" i="13"/>
  <c r="M35" i="13"/>
  <c r="M637" i="13"/>
  <c r="M793" i="13"/>
  <c r="M169" i="13"/>
  <c r="M429" i="13"/>
  <c r="M949" i="13"/>
  <c r="M481" i="13"/>
  <c r="M325" i="13"/>
  <c r="M377" i="13"/>
  <c r="M533" i="13"/>
  <c r="M221" i="13"/>
  <c r="M689" i="13"/>
  <c r="M845" i="13"/>
  <c r="M273" i="13"/>
  <c r="M117" i="13"/>
  <c r="M65" i="13"/>
  <c r="M585" i="13"/>
  <c r="M897" i="13"/>
  <c r="M741" i="13"/>
  <c r="M12" i="13"/>
  <c r="M134" i="13"/>
  <c r="M290" i="13"/>
  <c r="M550" i="13"/>
  <c r="M914" i="13"/>
  <c r="M602" i="13"/>
  <c r="M238" i="13"/>
  <c r="M654" i="13"/>
  <c r="M862" i="13"/>
  <c r="M186" i="13"/>
  <c r="M82" i="13"/>
  <c r="M394" i="13"/>
  <c r="M498" i="13"/>
  <c r="M706" i="13"/>
  <c r="M966" i="13"/>
  <c r="M810" i="13"/>
  <c r="M758" i="13"/>
  <c r="M342" i="13"/>
  <c r="M446" i="13"/>
  <c r="M29" i="13"/>
  <c r="AF28" i="19"/>
  <c r="M805" i="13"/>
  <c r="M441" i="13"/>
  <c r="M233" i="13"/>
  <c r="M857" i="13"/>
  <c r="M181" i="13"/>
  <c r="M701" i="13"/>
  <c r="M597" i="13"/>
  <c r="M961" i="13"/>
  <c r="M389" i="13"/>
  <c r="M337" i="13"/>
  <c r="M545" i="13"/>
  <c r="M753" i="13"/>
  <c r="M77" i="13"/>
  <c r="M649" i="13"/>
  <c r="M909" i="13"/>
  <c r="M24" i="13"/>
  <c r="M129" i="13"/>
  <c r="M493" i="13"/>
  <c r="M285" i="13"/>
  <c r="AF23" i="19"/>
  <c r="AF49" i="19"/>
  <c r="AJ25" i="19"/>
  <c r="AU25" i="19" s="1" a="1"/>
  <c r="AU25" i="19" s="1"/>
  <c r="AJ19" i="19"/>
  <c r="AU19" i="19" s="1" a="1"/>
  <c r="AU19" i="19" s="1"/>
  <c r="AF36" i="19"/>
  <c r="AF47" i="19"/>
  <c r="AF30" i="19"/>
  <c r="AF12" i="19"/>
  <c r="AF52" i="19"/>
  <c r="AJ53" i="19"/>
  <c r="AU53" i="19" s="1" a="1"/>
  <c r="AU53" i="19" s="1"/>
  <c r="M671" i="13"/>
  <c r="M723" i="13"/>
  <c r="M931" i="13"/>
  <c r="M567" i="13"/>
  <c r="M515" i="13"/>
  <c r="M619" i="13"/>
  <c r="M307" i="13"/>
  <c r="M255" i="13"/>
  <c r="M775" i="13"/>
  <c r="M99" i="13"/>
  <c r="M827" i="13"/>
  <c r="M359" i="13"/>
  <c r="M463" i="13"/>
  <c r="M879" i="13"/>
  <c r="M151" i="13"/>
  <c r="M983" i="13"/>
  <c r="M203" i="13"/>
  <c r="M411" i="13"/>
  <c r="M46" i="13"/>
  <c r="M284" i="13"/>
  <c r="M960" i="13"/>
  <c r="M856" i="13"/>
  <c r="M752" i="13"/>
  <c r="M908" i="13"/>
  <c r="M700" i="13"/>
  <c r="M180" i="13"/>
  <c r="M232" i="13"/>
  <c r="M804" i="13"/>
  <c r="M76" i="13"/>
  <c r="M544" i="13"/>
  <c r="M596" i="13"/>
  <c r="M388" i="13"/>
  <c r="M492" i="13"/>
  <c r="M648" i="13"/>
  <c r="M128" i="13"/>
  <c r="M336" i="13"/>
  <c r="M440" i="13"/>
  <c r="M23" i="13"/>
  <c r="M811" i="13"/>
  <c r="M863" i="13"/>
  <c r="M395" i="13"/>
  <c r="M447" i="13"/>
  <c r="M551" i="13"/>
  <c r="M187" i="13"/>
  <c r="M239" i="13"/>
  <c r="M967" i="13"/>
  <c r="M915" i="13"/>
  <c r="M759" i="13"/>
  <c r="M603" i="13"/>
  <c r="M499" i="13"/>
  <c r="M83" i="13"/>
  <c r="M655" i="13"/>
  <c r="M343" i="13"/>
  <c r="M707" i="13"/>
  <c r="M291" i="13"/>
  <c r="M135" i="13"/>
  <c r="M30" i="13"/>
  <c r="M280" i="13"/>
  <c r="M72" i="13"/>
  <c r="M904" i="13"/>
  <c r="M540" i="13"/>
  <c r="M956" i="13"/>
  <c r="M124" i="13"/>
  <c r="M384" i="13"/>
  <c r="M436" i="13"/>
  <c r="M592" i="13"/>
  <c r="M800" i="13"/>
  <c r="M644" i="13"/>
  <c r="M176" i="13"/>
  <c r="M332" i="13"/>
  <c r="M696" i="13"/>
  <c r="M852" i="13"/>
  <c r="M748" i="13"/>
  <c r="M488" i="13"/>
  <c r="M19" i="13"/>
  <c r="M228" i="13"/>
  <c r="M930" i="13"/>
  <c r="M254" i="13"/>
  <c r="M514" i="13"/>
  <c r="M98" i="13"/>
  <c r="M566" i="13"/>
  <c r="M878" i="13"/>
  <c r="M670" i="13"/>
  <c r="M774" i="13"/>
  <c r="M826" i="13"/>
  <c r="M410" i="13"/>
  <c r="M358" i="13"/>
  <c r="M722" i="13"/>
  <c r="M462" i="13"/>
  <c r="M202" i="13"/>
  <c r="M618" i="13"/>
  <c r="M306" i="13"/>
  <c r="M982" i="13"/>
  <c r="M150" i="13"/>
  <c r="M45" i="13"/>
  <c r="M127" i="13"/>
  <c r="M647" i="13"/>
  <c r="M543" i="13"/>
  <c r="M907" i="13"/>
  <c r="M387" i="13"/>
  <c r="M699" i="13"/>
  <c r="M491" i="13"/>
  <c r="M959" i="13"/>
  <c r="M595" i="13"/>
  <c r="M855" i="13"/>
  <c r="M179" i="13"/>
  <c r="M231" i="13"/>
  <c r="M75" i="13"/>
  <c r="M335" i="13"/>
  <c r="M803" i="13"/>
  <c r="M751" i="13"/>
  <c r="M22" i="13"/>
  <c r="M439" i="13"/>
  <c r="M283" i="13"/>
  <c r="M253" i="13"/>
  <c r="M201" i="13"/>
  <c r="M825" i="13"/>
  <c r="M305" i="13"/>
  <c r="M773" i="13"/>
  <c r="M877" i="13"/>
  <c r="M97" i="13"/>
  <c r="M409" i="13"/>
  <c r="M513" i="13"/>
  <c r="M149" i="13"/>
  <c r="M565" i="13"/>
  <c r="M357" i="13"/>
  <c r="M981" i="13"/>
  <c r="M44" i="13"/>
  <c r="M461" i="13"/>
  <c r="M669" i="13"/>
  <c r="M929" i="13"/>
  <c r="M617" i="13"/>
  <c r="M721" i="13"/>
  <c r="M820" i="13"/>
  <c r="M872" i="13"/>
  <c r="M612" i="13"/>
  <c r="M924" i="13"/>
  <c r="M196" i="13"/>
  <c r="M300" i="13"/>
  <c r="M92" i="13"/>
  <c r="M456" i="13"/>
  <c r="M560" i="13"/>
  <c r="M248" i="13"/>
  <c r="M768" i="13"/>
  <c r="M508" i="13"/>
  <c r="M664" i="13"/>
  <c r="M404" i="13"/>
  <c r="M144" i="13"/>
  <c r="M352" i="13"/>
  <c r="M976" i="13"/>
  <c r="M39" i="13"/>
  <c r="M716" i="13"/>
  <c r="M951" i="13"/>
  <c r="M639" i="13"/>
  <c r="M847" i="13"/>
  <c r="M587" i="13"/>
  <c r="M171" i="13"/>
  <c r="M67" i="13"/>
  <c r="M431" i="13"/>
  <c r="M795" i="13"/>
  <c r="M379" i="13"/>
  <c r="M275" i="13"/>
  <c r="M743" i="13"/>
  <c r="M223" i="13"/>
  <c r="M483" i="13"/>
  <c r="M899" i="13"/>
  <c r="M119" i="13"/>
  <c r="M535" i="13"/>
  <c r="M327" i="13"/>
  <c r="M691" i="13"/>
  <c r="M14" i="13"/>
  <c r="AF13" i="19"/>
  <c r="M568" i="13"/>
  <c r="M776" i="13"/>
  <c r="M828" i="13"/>
  <c r="M984" i="13"/>
  <c r="M464" i="13"/>
  <c r="M932" i="13"/>
  <c r="M880" i="13"/>
  <c r="M672" i="13"/>
  <c r="M204" i="13"/>
  <c r="M412" i="13"/>
  <c r="M152" i="13"/>
  <c r="M724" i="13"/>
  <c r="M256" i="13"/>
  <c r="M516" i="13"/>
  <c r="M620" i="13"/>
  <c r="M100" i="13"/>
  <c r="M47" i="13"/>
  <c r="M308" i="13"/>
  <c r="M360" i="13"/>
  <c r="M531" i="13"/>
  <c r="M687" i="13"/>
  <c r="M895" i="13"/>
  <c r="M63" i="13"/>
  <c r="M479" i="13"/>
  <c r="M219" i="13"/>
  <c r="M947" i="13"/>
  <c r="M635" i="13"/>
  <c r="M167" i="13"/>
  <c r="M791" i="13"/>
  <c r="M739" i="13"/>
  <c r="M375" i="13"/>
  <c r="M843" i="13"/>
  <c r="M271" i="13"/>
  <c r="M427" i="13"/>
  <c r="M583" i="13"/>
  <c r="M10" i="13"/>
  <c r="M323" i="13"/>
  <c r="M115" i="13"/>
  <c r="M224" i="13"/>
  <c r="M380" i="13"/>
  <c r="M640" i="13"/>
  <c r="M952" i="13"/>
  <c r="M276" i="13"/>
  <c r="M172" i="13"/>
  <c r="M900" i="13"/>
  <c r="M68" i="13"/>
  <c r="M120" i="13"/>
  <c r="M796" i="13"/>
  <c r="M432" i="13"/>
  <c r="M536" i="13"/>
  <c r="M848" i="13"/>
  <c r="M328" i="13"/>
  <c r="M588" i="13"/>
  <c r="M484" i="13"/>
  <c r="M15" i="13"/>
  <c r="M744" i="13"/>
  <c r="M692" i="13"/>
  <c r="M154" i="13"/>
  <c r="M102" i="13"/>
  <c r="M206" i="13"/>
  <c r="M258" i="13"/>
  <c r="M674" i="13"/>
  <c r="M778" i="13"/>
  <c r="M726" i="13"/>
  <c r="M830" i="13"/>
  <c r="M414" i="13"/>
  <c r="M49" i="13"/>
  <c r="M882" i="13"/>
  <c r="M622" i="13"/>
  <c r="M310" i="13"/>
  <c r="M362" i="13"/>
  <c r="M466" i="13"/>
  <c r="M570" i="13"/>
  <c r="M934" i="13"/>
  <c r="M518" i="13"/>
  <c r="M986" i="13"/>
  <c r="AF16" i="19"/>
  <c r="AF32" i="19"/>
  <c r="AJ29" i="19"/>
  <c r="AU29" i="19" s="1" a="1"/>
  <c r="AU29" i="19" s="1"/>
  <c r="AF33" i="19"/>
  <c r="AF39" i="19"/>
  <c r="AF38" i="19"/>
  <c r="AJ36" i="19"/>
  <c r="AU36" i="19" s="1" a="1"/>
  <c r="AU36" i="19" s="1"/>
  <c r="AF43" i="19"/>
  <c r="AJ47" i="19"/>
  <c r="AU47" i="19" s="1" a="1"/>
  <c r="AU47" i="19" s="1"/>
  <c r="AJ37" i="19"/>
  <c r="AU37" i="19" s="1" a="1"/>
  <c r="AU37" i="19" s="1"/>
  <c r="AF48" i="19"/>
  <c r="AF34" i="19"/>
  <c r="AJ52" i="19"/>
  <c r="AU52" i="19" s="1" a="1"/>
  <c r="AU52" i="19" s="1"/>
  <c r="AF53" i="19"/>
  <c r="O5" i="13" l="1"/>
  <c r="Y214" i="13"/>
  <c r="AN4" i="19" l="1"/>
  <c r="AU4" i="19" s="1" a="1"/>
  <c r="AU4" i="19" s="1"/>
</calcChain>
</file>

<file path=xl/comments1.xml><?xml version="1.0" encoding="utf-8"?>
<comments xmlns="http://schemas.openxmlformats.org/spreadsheetml/2006/main">
  <authors>
    <author>Esposito Didier</author>
  </authors>
  <commentList>
    <comment ref="D4" authorId="0" shapeId="0">
      <text>
        <r>
          <rPr>
            <b/>
            <sz val="9"/>
            <color indexed="81"/>
            <rFont val="Tahoma"/>
            <family val="2"/>
          </rPr>
          <t xml:space="preserve">placer 2300 si femme en AA4 ou 2700si Homme en AA4 et seulement si il y a  un X  C4
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J'avais commencé en E4 avec la liason en C4 mais je dois egalement rentrer le critère Homme et femme pour la selection de la distance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20"/>
            <color indexed="81"/>
            <rFont val="Tahoma"/>
            <family val="2"/>
          </rPr>
          <t>Saisir de la façon suivante :
00:05:45 pour obtenir 05:45
5m45 secondes</t>
        </r>
      </text>
    </comment>
  </commentList>
</comments>
</file>

<file path=xl/sharedStrings.xml><?xml version="1.0" encoding="utf-8"?>
<sst xmlns="http://schemas.openxmlformats.org/spreadsheetml/2006/main" count="879" uniqueCount="365">
  <si>
    <t>NOM</t>
  </si>
  <si>
    <t>Prénom</t>
  </si>
  <si>
    <t>Licence</t>
  </si>
  <si>
    <t>50H</t>
  </si>
  <si>
    <t>80H</t>
  </si>
  <si>
    <t>200H</t>
  </si>
  <si>
    <t>100H</t>
  </si>
  <si>
    <t>Championnats départementaux à Maisons-Alfort</t>
  </si>
  <si>
    <t>2000m</t>
  </si>
  <si>
    <t>3000m</t>
  </si>
  <si>
    <t>Haut.</t>
  </si>
  <si>
    <t>Lg</t>
  </si>
  <si>
    <t>Prch</t>
  </si>
  <si>
    <t>Tpl</t>
  </si>
  <si>
    <t>Jav.</t>
  </si>
  <si>
    <t>Disq.</t>
  </si>
  <si>
    <t>Pds</t>
  </si>
  <si>
    <t>Mart.</t>
  </si>
  <si>
    <t>PERNOIS</t>
  </si>
  <si>
    <t>LUC</t>
  </si>
  <si>
    <t>YYYY</t>
  </si>
  <si>
    <t>50m</t>
  </si>
  <si>
    <t>100m</t>
  </si>
  <si>
    <t>50 m</t>
  </si>
  <si>
    <t>50 h</t>
  </si>
  <si>
    <t>80 H</t>
  </si>
  <si>
    <t>100 H</t>
  </si>
  <si>
    <t>200 H</t>
  </si>
  <si>
    <t>2000 m</t>
  </si>
  <si>
    <t>3000 m</t>
  </si>
  <si>
    <t>MARTEAU</t>
  </si>
  <si>
    <t>POIDS</t>
  </si>
  <si>
    <t>JAVELOT</t>
  </si>
  <si>
    <t>DISQUE</t>
  </si>
  <si>
    <t>TPL</t>
  </si>
  <si>
    <t>PERCH</t>
  </si>
  <si>
    <t>HOMME</t>
  </si>
  <si>
    <t>André</t>
  </si>
  <si>
    <t>Bilal</t>
  </si>
  <si>
    <t>Cryss</t>
  </si>
  <si>
    <t>Didier</t>
  </si>
  <si>
    <t>Dylan</t>
  </si>
  <si>
    <t>Eric</t>
  </si>
  <si>
    <t>Florent</t>
  </si>
  <si>
    <t>France</t>
  </si>
  <si>
    <t>Hamza</t>
  </si>
  <si>
    <t>Ibrahim</t>
  </si>
  <si>
    <t>L</t>
  </si>
  <si>
    <t>Luc</t>
  </si>
  <si>
    <t>Lucas</t>
  </si>
  <si>
    <t>M</t>
  </si>
  <si>
    <t>Miguel</t>
  </si>
  <si>
    <t>N</t>
  </si>
  <si>
    <t>Nicolas</t>
  </si>
  <si>
    <t>Oumar</t>
  </si>
  <si>
    <t>Philippe</t>
  </si>
  <si>
    <t>Pierre</t>
  </si>
  <si>
    <t>Rehu Magnifié</t>
  </si>
  <si>
    <t>Roland</t>
  </si>
  <si>
    <t>Samba</t>
  </si>
  <si>
    <t>Sambou</t>
  </si>
  <si>
    <t>Seydou</t>
  </si>
  <si>
    <t>Steven</t>
  </si>
  <si>
    <t>Sylvain</t>
  </si>
  <si>
    <t>FEMME</t>
  </si>
  <si>
    <t>Agathe</t>
  </si>
  <si>
    <t>Balkis-Imane</t>
  </si>
  <si>
    <t>Barbara</t>
  </si>
  <si>
    <t>Beverly</t>
  </si>
  <si>
    <t>Célia</t>
  </si>
  <si>
    <t>Christelle</t>
  </si>
  <si>
    <t>Eva</t>
  </si>
  <si>
    <t>Flore</t>
  </si>
  <si>
    <t>Julie</t>
  </si>
  <si>
    <t>Lauryne</t>
  </si>
  <si>
    <t>Léa</t>
  </si>
  <si>
    <t>Lucie</t>
  </si>
  <si>
    <t>Mélania</t>
  </si>
  <si>
    <t>Mélanie</t>
  </si>
  <si>
    <t>Mélissa</t>
  </si>
  <si>
    <t>Océane</t>
  </si>
  <si>
    <t>Prisca</t>
  </si>
  <si>
    <t>Veronica</t>
  </si>
  <si>
    <t>Y</t>
  </si>
  <si>
    <t>OO</t>
  </si>
  <si>
    <t>US CRÉTEIL</t>
  </si>
  <si>
    <t>MASTERS</t>
  </si>
  <si>
    <t>SENIORS</t>
  </si>
  <si>
    <t>ESPOIRS</t>
  </si>
  <si>
    <t>JUNIORS</t>
  </si>
  <si>
    <t>CADETS</t>
  </si>
  <si>
    <t>MINIMES</t>
  </si>
  <si>
    <t>femme</t>
  </si>
  <si>
    <t>homme</t>
  </si>
  <si>
    <t>♂</t>
  </si>
  <si>
    <t>♀</t>
  </si>
  <si>
    <t xml:space="preserve"> NAISSANCE </t>
  </si>
  <si>
    <t>N° de LICENCE</t>
  </si>
  <si>
    <t>CATEGORIE</t>
  </si>
  <si>
    <t>HOMME/FEMME</t>
  </si>
  <si>
    <t>CLUB</t>
  </si>
  <si>
    <t>ADRESSE</t>
  </si>
  <si>
    <t>TAILLE</t>
  </si>
  <si>
    <t>MOTIVATION</t>
  </si>
  <si>
    <t>CHAMPIONNAT DU MONDE</t>
  </si>
  <si>
    <t>--</t>
  </si>
  <si>
    <t>----</t>
  </si>
  <si>
    <t>01 12 34 56 78</t>
  </si>
  <si>
    <t>**</t>
  </si>
  <si>
    <t>usc</t>
  </si>
  <si>
    <t>x</t>
  </si>
  <si>
    <t>POSITION</t>
  </si>
  <si>
    <t>X</t>
  </si>
  <si>
    <t>CROSS</t>
  </si>
  <si>
    <t>Présent</t>
  </si>
  <si>
    <t>Haut</t>
  </si>
  <si>
    <t>J</t>
  </si>
  <si>
    <t>V</t>
  </si>
  <si>
    <t>S</t>
  </si>
  <si>
    <t>D</t>
  </si>
  <si>
    <t>Pâques</t>
  </si>
  <si>
    <t>Jours fériés</t>
  </si>
  <si>
    <t>Partitipations CROSS</t>
  </si>
  <si>
    <t>1er</t>
  </si>
  <si>
    <t>2e</t>
  </si>
  <si>
    <t>3e</t>
  </si>
  <si>
    <t>TEMPS</t>
  </si>
  <si>
    <t>LES CROSS</t>
  </si>
  <si>
    <t>femmes</t>
  </si>
  <si>
    <t>hommes</t>
  </si>
  <si>
    <t>50h</t>
  </si>
  <si>
    <t>80h</t>
  </si>
  <si>
    <t>100h</t>
  </si>
  <si>
    <t>HAUT</t>
  </si>
  <si>
    <t>LG</t>
  </si>
  <si>
    <t>PERC</t>
  </si>
  <si>
    <t>JAV</t>
  </si>
  <si>
    <t>DISQ</t>
  </si>
  <si>
    <t>MART</t>
  </si>
  <si>
    <t>2000M</t>
  </si>
  <si>
    <t>3000M</t>
  </si>
  <si>
    <t>TRP</t>
  </si>
  <si>
    <t>MIN</t>
  </si>
  <si>
    <t>MAX</t>
  </si>
  <si>
    <t>MOYENNE</t>
  </si>
  <si>
    <t>PRÉNOM</t>
  </si>
  <si>
    <t>MAIL</t>
  </si>
  <si>
    <t>PORTABLE</t>
  </si>
  <si>
    <t>PARENTS</t>
  </si>
  <si>
    <t>Partitipations CHAMPIONNATS</t>
  </si>
  <si>
    <t>BLOC NOTES</t>
  </si>
  <si>
    <t>=D6&lt;&gt;$AE$2   MFC POUR EFFACER LE NOM SI PAS COMP A VOIR</t>
  </si>
  <si>
    <t>BASE ATHLÈTES</t>
  </si>
  <si>
    <t>AAA</t>
  </si>
  <si>
    <t>BBB</t>
  </si>
  <si>
    <t>DDD</t>
  </si>
  <si>
    <t>FFF</t>
  </si>
  <si>
    <t>GGG</t>
  </si>
  <si>
    <t>HHH</t>
  </si>
  <si>
    <t>JJJ</t>
  </si>
  <si>
    <t>KKK</t>
  </si>
  <si>
    <t>LLL</t>
  </si>
  <si>
    <t>MMMM</t>
  </si>
  <si>
    <t>NNN</t>
  </si>
  <si>
    <t>OOO</t>
  </si>
  <si>
    <t>PPP</t>
  </si>
  <si>
    <t>QQQ</t>
  </si>
  <si>
    <t>RRR</t>
  </si>
  <si>
    <t>SSS</t>
  </si>
  <si>
    <t>TTT</t>
  </si>
  <si>
    <t>UUU</t>
  </si>
  <si>
    <t>VVV</t>
  </si>
  <si>
    <t>WWW</t>
  </si>
  <si>
    <t>XXX</t>
  </si>
  <si>
    <t>ZZZ</t>
  </si>
  <si>
    <t>AAABBB</t>
  </si>
  <si>
    <t>BBBCCC</t>
  </si>
  <si>
    <t>CCCDDD</t>
  </si>
  <si>
    <t>DDDEEE</t>
  </si>
  <si>
    <t>EEEFFF</t>
  </si>
  <si>
    <t>FFFGGG</t>
  </si>
  <si>
    <t>STATISTIQUES</t>
  </si>
  <si>
    <t>CALENDRIER</t>
  </si>
  <si>
    <t>JJ@gmail.com</t>
  </si>
  <si>
    <t>kk@gmail.com</t>
  </si>
  <si>
    <t>ll@gmail.com</t>
  </si>
  <si>
    <t>mm@gmail.com</t>
  </si>
  <si>
    <t>AA@gmail.com</t>
  </si>
  <si>
    <t>BB@hotmail.fr</t>
  </si>
  <si>
    <t>CC@gmail.com</t>
  </si>
  <si>
    <t>EE@gmail.com</t>
  </si>
  <si>
    <t>FF@gmail.com</t>
  </si>
  <si>
    <t>HH@gmail.com</t>
  </si>
  <si>
    <t>NN@gmail.com</t>
  </si>
  <si>
    <t>OO@gmail.com</t>
  </si>
  <si>
    <t>GG@gmail.com</t>
  </si>
  <si>
    <t>PP@gmail.com</t>
  </si>
  <si>
    <t>QQ@gmail.com</t>
  </si>
  <si>
    <t>RR@gmail.com</t>
  </si>
  <si>
    <t>SS@gmail.com</t>
  </si>
  <si>
    <t>TT@gmail.com</t>
  </si>
  <si>
    <t>UU@gmail.com</t>
  </si>
  <si>
    <t>VV@gmail.com</t>
  </si>
  <si>
    <t>WW@gmail.com</t>
  </si>
  <si>
    <t>XX@gmail.com</t>
  </si>
  <si>
    <t>YY@gmail.com</t>
  </si>
  <si>
    <t>ZZ@gmail.com</t>
  </si>
  <si>
    <t>AA1@gmail.com</t>
  </si>
  <si>
    <t>BB1@gmail.com</t>
  </si>
  <si>
    <t>CC1@gmail.com</t>
  </si>
  <si>
    <t>DD1@gmail.com</t>
  </si>
  <si>
    <t>EE1@gmail.com</t>
  </si>
  <si>
    <t>FF1@gmail.com</t>
  </si>
  <si>
    <t>GG1@gmail.com</t>
  </si>
  <si>
    <t>A</t>
  </si>
  <si>
    <t>B</t>
  </si>
  <si>
    <t>C</t>
  </si>
  <si>
    <t>E</t>
  </si>
  <si>
    <t>F</t>
  </si>
  <si>
    <t>G</t>
  </si>
  <si>
    <t>H</t>
  </si>
  <si>
    <t>I</t>
  </si>
  <si>
    <t>K</t>
  </si>
  <si>
    <t>O</t>
  </si>
  <si>
    <t>P</t>
  </si>
  <si>
    <t>Q</t>
  </si>
  <si>
    <t>R</t>
  </si>
  <si>
    <t>T</t>
  </si>
  <si>
    <t>U</t>
  </si>
  <si>
    <t>W</t>
  </si>
  <si>
    <t>Z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</si>
  <si>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</si>
  <si>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</si>
  <si>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</si>
  <si>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</si>
  <si>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</si>
  <si>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</si>
  <si>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</si>
  <si>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</si>
  <si>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</si>
  <si>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</si>
  <si>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</si>
  <si>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</si>
  <si>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</si>
  <si>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</si>
  <si>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PP</t>
  </si>
  <si>
    <t>QQ</t>
  </si>
  <si>
    <t>RR</t>
  </si>
  <si>
    <t>SS</t>
  </si>
  <si>
    <t>TT</t>
  </si>
  <si>
    <t>UU</t>
  </si>
  <si>
    <t>VV</t>
  </si>
  <si>
    <t>WW</t>
  </si>
  <si>
    <t>XX</t>
  </si>
  <si>
    <t>GGGGHHH</t>
  </si>
  <si>
    <t>HHHHIII</t>
  </si>
  <si>
    <t>IIIJJJJJ</t>
  </si>
  <si>
    <t>JJJJKKKK</t>
  </si>
  <si>
    <t>KKKLLL</t>
  </si>
  <si>
    <t>LLLLMMMM</t>
  </si>
  <si>
    <t>MMMNNN</t>
  </si>
  <si>
    <t>NNNNOOO</t>
  </si>
  <si>
    <t>OOOPPP</t>
  </si>
  <si>
    <t>PPPQQQQ</t>
  </si>
  <si>
    <t>QQQRRR</t>
  </si>
  <si>
    <t>RRRSSS</t>
  </si>
  <si>
    <t>SSSTTT</t>
  </si>
  <si>
    <t>TTTUUU</t>
  </si>
  <si>
    <t>UUUVVV</t>
  </si>
  <si>
    <t>VVVVXXX</t>
  </si>
  <si>
    <t>XXXYYY</t>
  </si>
  <si>
    <t>HH1@gmail.com</t>
  </si>
  <si>
    <t>II1@gmail.com</t>
  </si>
  <si>
    <t>JJ1@gmail.com</t>
  </si>
  <si>
    <t>KK1@gmail.com</t>
  </si>
  <si>
    <t>LL1@gmail.com</t>
  </si>
  <si>
    <t>MM1@gmail.com</t>
  </si>
  <si>
    <t>NN1@gmail.com</t>
  </si>
  <si>
    <t>OO1@gmail.com</t>
  </si>
  <si>
    <t>PP1@gmail.com</t>
  </si>
  <si>
    <t>QQ1@gmail.com</t>
  </si>
  <si>
    <t>RR1@gmail.com</t>
  </si>
  <si>
    <t>SS1@gmail.com</t>
  </si>
  <si>
    <t>TT1@gmail.com</t>
  </si>
  <si>
    <t>UU1@gmail.com</t>
  </si>
  <si>
    <t>VV1@gmail.com</t>
  </si>
  <si>
    <t>WW1@gmail.com</t>
  </si>
  <si>
    <t>XX1@gmail.com</t>
  </si>
  <si>
    <t>AUTRES</t>
  </si>
  <si>
    <t>ATHLÈTES</t>
  </si>
  <si>
    <t>YYYZZZ</t>
  </si>
  <si>
    <t/>
  </si>
  <si>
    <t>PIERRE</t>
  </si>
  <si>
    <t>DD@gmail.com</t>
  </si>
  <si>
    <t>isabelle</t>
  </si>
  <si>
    <t>KJKLJDFKJG</t>
  </si>
  <si>
    <t>KUYFRJGF</t>
  </si>
  <si>
    <t>luc94140@hotmail.fr</t>
  </si>
  <si>
    <t>Championnats départementaux à Créteil</t>
  </si>
  <si>
    <t>Maison-Alfort</t>
  </si>
  <si>
    <t>PRÉSENT</t>
  </si>
  <si>
    <t>DISTANCE</t>
  </si>
  <si>
    <t>VITESSE MOYENNE</t>
  </si>
  <si>
    <t>LES DATES</t>
  </si>
  <si>
    <t>LES CHAMPIONNATS</t>
  </si>
  <si>
    <t>BLOCS NOTES</t>
  </si>
  <si>
    <t>CODE POSTALE</t>
  </si>
  <si>
    <t xml:space="preserve"> DÉPARTEMENTAUX DE CROSS </t>
  </si>
  <si>
    <t>AAA  LUC</t>
  </si>
  <si>
    <t>BBB  isabelle</t>
  </si>
  <si>
    <t>KJKLJDFKJG  Agathe</t>
  </si>
  <si>
    <t>DDD  Léa</t>
  </si>
  <si>
    <t>KUYFRJGF  Mélissa</t>
  </si>
  <si>
    <t>FFF  Eric</t>
  </si>
  <si>
    <t>GGG  Lucie</t>
  </si>
  <si>
    <t>HHH  Eva</t>
  </si>
  <si>
    <t>PERNOIS  LUC</t>
  </si>
  <si>
    <t>JJJ  Mélania</t>
  </si>
  <si>
    <t>KKK  Mélanie</t>
  </si>
  <si>
    <t>LLL  Cryss</t>
  </si>
  <si>
    <t>MMMM  Sambou</t>
  </si>
  <si>
    <t>NNN  Dylan</t>
  </si>
  <si>
    <t>OOO  Philippe</t>
  </si>
  <si>
    <t>PPP  Oumar</t>
  </si>
  <si>
    <t>QQQ  Ibrahim</t>
  </si>
  <si>
    <t>RRR  Seydou</t>
  </si>
  <si>
    <t>SSS  Lucas</t>
  </si>
  <si>
    <t>TTT  Samba</t>
  </si>
  <si>
    <t>UUU  Miguel</t>
  </si>
  <si>
    <t>VVV  Nicolas</t>
  </si>
  <si>
    <t>WWW  Bilal</t>
  </si>
  <si>
    <t>XXX  Florent</t>
  </si>
  <si>
    <t>YYYY  Célia</t>
  </si>
  <si>
    <t>ZZZ  Rehu Magnifié</t>
  </si>
  <si>
    <t>AAABBB  Prisca</t>
  </si>
  <si>
    <t>BBBCCC  Océane</t>
  </si>
  <si>
    <t>CCCDDD  Balkis-Imane</t>
  </si>
  <si>
    <t>DDDEEE  Hamza</t>
  </si>
  <si>
    <t>EEEFFF  Beverly</t>
  </si>
  <si>
    <t>FFFGGG  Flore</t>
  </si>
  <si>
    <t>GGGGHHH  Lauryne</t>
  </si>
  <si>
    <t>HHHHIII  Steven</t>
  </si>
  <si>
    <t>IIIJJJJJ  PIERRE</t>
  </si>
  <si>
    <t>JJJJKKKK  Christelle</t>
  </si>
  <si>
    <t>KKKLLL  Pierre</t>
  </si>
  <si>
    <t>LLLLMMMM  Didier</t>
  </si>
  <si>
    <t>MMMNNN  Barbara</t>
  </si>
  <si>
    <t>NNNNOOO  Julie</t>
  </si>
  <si>
    <t>OOOPPP  André</t>
  </si>
  <si>
    <t>PPPQQQQ  Roland</t>
  </si>
  <si>
    <t>QQQRRR  Sylvain</t>
  </si>
  <si>
    <t>RRRSSS  Veronica</t>
  </si>
  <si>
    <t>SSSTTT  Luc</t>
  </si>
  <si>
    <t>TTTUUU  Cryss</t>
  </si>
  <si>
    <t>UUUVVV  Sambou</t>
  </si>
  <si>
    <t>VVVVXXX  Dylan</t>
  </si>
  <si>
    <t>XXXYYY  Lucie</t>
  </si>
  <si>
    <t>YYYZZZ  Eva</t>
  </si>
  <si>
    <t>LA COLLONE AA QUI CONTIENT HOMME OU FEMME SERA MASQUÉE</t>
  </si>
  <si>
    <r>
      <t xml:space="preserve">DANS LA COLONNE </t>
    </r>
    <r>
      <rPr>
        <b/>
        <sz val="20"/>
        <color theme="1"/>
        <rFont val="Calibri"/>
        <family val="2"/>
        <scheme val="minor"/>
      </rPr>
      <t>E</t>
    </r>
    <r>
      <rPr>
        <sz val="16"/>
        <color theme="1"/>
        <rFont val="Calibri"/>
        <family val="2"/>
        <scheme val="minor"/>
      </rPr>
      <t xml:space="preserve"> IL Y DEVRAIT Y A VOIR LA FORMULE</t>
    </r>
  </si>
  <si>
    <t xml:space="preserve"> SI UN "x"  en C4 voir AA4 si c'est "HOMME" ALORS  BD4  </t>
  </si>
  <si>
    <t>ET SI C'EST UNE FEMME BD5</t>
  </si>
  <si>
    <t xml:space="preserve">si rien en C4 alors rien </t>
  </si>
  <si>
    <t>et la même formule dans toutes la colone E</t>
  </si>
  <si>
    <t>elle sera masquée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</si>
</sst>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164" formatCode="[$-40C]d\-mmm;@"/>
    <numFmt numFmtId="165" formatCode="\ 00\.00\.00\.00\.00"/>
    <numFmt numFmtId="166" formatCode="###&quot; cm&quot;"/>
    <numFmt numFmtId="167" formatCode="#.#&quot; Kg&quot;"/>
    <numFmt numFmtId="168" formatCode="mmmm\ yy"/>
    <numFmt numFmtId="169" formatCode="dd"/>
    <numFmt numFmtId="170" formatCode="d/m;@"/>
    <numFmt numFmtId="171" formatCode=";;"/>
    <numFmt numFmtId="172" formatCode="00.00&quot; Vm&quot;"/>
    <numFmt numFmtId="173" formatCode="ddd\ dd\ mmm\ yyyy"/>
    <numFmt numFmtId="174" formatCode="#&quot; m&quot;"/>
    <numFmt numFmtId="175" formatCode="##,##0.00&quot; Vm&quot;"/>
    <numFmt numFmtId="176" formatCode="[m]:ss"/>
    <numFmt numFmtId="177" formatCode="#&quot; s&quot;"/>
    <numFmt numFmtId="178" formatCode="#&quot;'&quot;"/>
  </numFmts>
  <fonts count="5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color theme="1"/>
      <name val="Tahoma"/>
      <family val="2"/>
    </font>
    <font>
      <sz val="10"/>
      <color rgb="FFFF0000"/>
      <name val="Tahoma"/>
      <family val="2"/>
    </font>
    <font>
      <sz val="10"/>
      <color rgb="FFFF0000"/>
      <name val="Arial"/>
      <family val="2"/>
    </font>
    <font>
      <sz val="10"/>
      <name val="Tahoma"/>
      <family val="2"/>
    </font>
    <font>
      <sz val="10"/>
      <color theme="0"/>
      <name val="Tahoma"/>
      <family val="2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b/>
      <sz val="12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0"/>
      <name val="Calibri"/>
      <family val="2"/>
      <scheme val="minor"/>
    </font>
    <font>
      <sz val="10"/>
      <color theme="0"/>
      <name val="Arial"/>
      <family val="2"/>
    </font>
    <font>
      <sz val="11"/>
      <color rgb="FF002060"/>
      <name val="Calibri"/>
      <family val="2"/>
      <scheme val="minor"/>
    </font>
    <font>
      <sz val="11"/>
      <color theme="5" tint="-0.499984740745262"/>
      <name val="Calibri"/>
      <family val="2"/>
      <scheme val="minor"/>
    </font>
    <font>
      <sz val="10"/>
      <name val="Verdana"/>
      <family val="2"/>
    </font>
    <font>
      <b/>
      <sz val="16"/>
      <color indexed="12"/>
      <name val="Arial"/>
      <family val="2"/>
    </font>
    <font>
      <sz val="8"/>
      <name val="Verdana"/>
      <family val="2"/>
    </font>
    <font>
      <b/>
      <sz val="10"/>
      <name val="Verdana"/>
      <family val="2"/>
    </font>
    <font>
      <b/>
      <sz val="8"/>
      <name val="Verdana"/>
      <family val="2"/>
    </font>
    <font>
      <sz val="8"/>
      <color theme="1"/>
      <name val="Verdana"/>
      <family val="2"/>
    </font>
    <font>
      <sz val="8"/>
      <name val="Arial"/>
      <family val="2"/>
    </font>
    <font>
      <u/>
      <sz val="10"/>
      <color rgb="FFFF0000"/>
      <name val="Arial"/>
      <family val="2"/>
    </font>
    <font>
      <sz val="8"/>
      <color rgb="FFFF0000"/>
      <name val="Verdana"/>
      <family val="2"/>
    </font>
    <font>
      <sz val="10"/>
      <color theme="0"/>
      <name val="Verdana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4"/>
      <color theme="10"/>
      <name val="Calibri"/>
      <family val="2"/>
      <scheme val="minor"/>
    </font>
    <font>
      <b/>
      <sz val="16"/>
      <color theme="10"/>
      <name val="Calibri"/>
      <family val="2"/>
      <scheme val="minor"/>
    </font>
    <font>
      <b/>
      <sz val="12"/>
      <color theme="0"/>
      <name val="Calibri"/>
      <family val="2"/>
    </font>
    <font>
      <b/>
      <sz val="12"/>
      <color theme="5" tint="-0.499984740745262"/>
      <name val="Calibri"/>
      <family val="2"/>
      <scheme val="minor"/>
    </font>
    <font>
      <sz val="9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u/>
      <sz val="16"/>
      <color rgb="FF0000FF"/>
      <name val="Calibri"/>
      <family val="2"/>
      <scheme val="minor"/>
    </font>
    <font>
      <b/>
      <u/>
      <sz val="14"/>
      <color rgb="FF0000FF"/>
      <name val="Calibri"/>
      <family val="2"/>
      <scheme val="minor"/>
    </font>
    <font>
      <b/>
      <u/>
      <sz val="14"/>
      <color rgb="FF0000FF"/>
      <name val="Calibri"/>
      <family val="2"/>
    </font>
    <font>
      <sz val="11"/>
      <color rgb="FF0000FF"/>
      <name val="Calibri"/>
      <family val="2"/>
      <scheme val="minor"/>
    </font>
    <font>
      <b/>
      <sz val="24"/>
      <name val="Calibri"/>
      <family val="2"/>
      <scheme val="minor"/>
    </font>
    <font>
      <u/>
      <sz val="11"/>
      <color rgb="FF0000FF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family val="2"/>
    </font>
    <font>
      <sz val="20"/>
      <color indexed="81"/>
      <name val="Tahoma"/>
      <family val="2"/>
    </font>
    <font>
      <b/>
      <sz val="14"/>
      <color rgb="FFFF0000"/>
      <name val="Arial"/>
      <family val="2"/>
    </font>
    <font>
      <b/>
      <sz val="20"/>
      <color theme="1"/>
      <name val="Calibri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0.249977111117893"/>
        <bgColor indexed="64"/>
      </patternFill>
    </fill>
    <fill>
      <gradientFill degree="90">
        <stop position="0">
          <color theme="0"/>
        </stop>
        <stop position="0.5">
          <color theme="4"/>
        </stop>
        <stop position="1">
          <color theme="0"/>
        </stop>
      </gradientFill>
    </fill>
    <fill>
      <patternFill patternType="solid">
        <fgColor rgb="FFFF99FF"/>
        <bgColor indexed="64"/>
      </patternFill>
    </fill>
    <fill>
      <patternFill patternType="solid">
        <fgColor rgb="FFE1EA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gradientFill degree="270">
        <stop position="0">
          <color theme="0"/>
        </stop>
        <stop position="1">
          <color theme="4"/>
        </stop>
      </gradientFill>
    </fill>
    <fill>
      <gradientFill degree="90">
        <stop position="0">
          <color theme="0"/>
        </stop>
        <stop position="0.5">
          <color theme="0" tint="-0.25098422193060094"/>
        </stop>
        <stop position="1">
          <color theme="0"/>
        </stop>
      </gradientFill>
    </fill>
    <fill>
      <patternFill patternType="solid">
        <fgColor theme="0"/>
        <bgColor auto="1"/>
      </patternFill>
    </fill>
    <fill>
      <gradientFill degree="270">
        <stop position="0">
          <color theme="0"/>
        </stop>
        <stop position="1">
          <color theme="5" tint="0.40000610370189521"/>
        </stop>
      </gradientFill>
    </fill>
    <fill>
      <gradientFill degree="270">
        <stop position="0">
          <color theme="0"/>
        </stop>
        <stop position="1">
          <color theme="0" tint="-0.34900967436750391"/>
        </stop>
      </gradient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gradientFill degree="90">
        <stop position="0">
          <color theme="0"/>
        </stop>
        <stop position="0.5">
          <color theme="0" tint="-0.1490218817712943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rgb="FF92D050"/>
        </stop>
        <stop position="1">
          <color theme="0"/>
        </stop>
      </gradientFill>
    </fill>
    <fill>
      <patternFill patternType="solid">
        <fgColor auto="1"/>
        <bgColor auto="1"/>
      </patternFill>
    </fill>
    <fill>
      <gradientFill degree="90">
        <stop position="0">
          <color theme="0"/>
        </stop>
        <stop position="0.5">
          <color theme="5" tint="0.40000610370189521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4" tint="0.40000610370189521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rgb="FFFF99FF"/>
        </stop>
        <stop position="1">
          <color theme="0"/>
        </stop>
      </gradientFill>
    </fill>
    <fill>
      <patternFill patternType="solid">
        <fgColor rgb="FFFFFF00"/>
        <bgColor auto="1"/>
      </patternFill>
    </fill>
  </fills>
  <borders count="9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6">
    <xf numFmtId="0" fontId="0" fillId="0" borderId="0"/>
    <xf numFmtId="0" fontId="4" fillId="0" borderId="0" applyNumberFormat="0" applyFill="0" applyBorder="0" applyAlignment="0" applyProtection="0"/>
    <xf numFmtId="0" fontId="9" fillId="0" borderId="0"/>
    <xf numFmtId="0" fontId="26" fillId="0" borderId="0"/>
    <xf numFmtId="0" fontId="9" fillId="0" borderId="0"/>
    <xf numFmtId="0" fontId="9" fillId="0" borderId="0"/>
  </cellStyleXfs>
  <cellXfs count="55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8" fillId="6" borderId="8" xfId="0" applyFont="1" applyFill="1" applyBorder="1" applyAlignment="1" applyProtection="1">
      <alignment horizontal="center"/>
    </xf>
    <xf numFmtId="0" fontId="10" fillId="6" borderId="9" xfId="2" applyFont="1" applyFill="1" applyBorder="1" applyAlignment="1" applyProtection="1">
      <alignment horizontal="center"/>
    </xf>
    <xf numFmtId="0" fontId="11" fillId="6" borderId="10" xfId="2" applyFont="1" applyFill="1" applyBorder="1" applyAlignment="1">
      <alignment horizontal="center"/>
    </xf>
    <xf numFmtId="0" fontId="8" fillId="6" borderId="11" xfId="0" applyFont="1" applyFill="1" applyBorder="1" applyAlignment="1" applyProtection="1">
      <alignment horizontal="center"/>
    </xf>
    <xf numFmtId="0" fontId="10" fillId="6" borderId="12" xfId="2" applyFont="1" applyFill="1" applyBorder="1" applyAlignment="1" applyProtection="1">
      <alignment horizontal="center"/>
    </xf>
    <xf numFmtId="0" fontId="12" fillId="6" borderId="13" xfId="0" applyFont="1" applyFill="1" applyBorder="1" applyAlignment="1" applyProtection="1">
      <alignment horizontal="center"/>
      <protection hidden="1"/>
    </xf>
    <xf numFmtId="0" fontId="0" fillId="6" borderId="14" xfId="0" applyFill="1" applyBorder="1" applyAlignment="1">
      <alignment horizontal="center"/>
    </xf>
    <xf numFmtId="0" fontId="11" fillId="6" borderId="13" xfId="2" applyFont="1" applyFill="1" applyBorder="1" applyAlignment="1">
      <alignment horizontal="center"/>
    </xf>
    <xf numFmtId="0" fontId="11" fillId="6" borderId="14" xfId="2" applyFont="1" applyFill="1" applyBorder="1" applyAlignment="1">
      <alignment horizontal="center"/>
    </xf>
    <xf numFmtId="0" fontId="12" fillId="6" borderId="9" xfId="0" applyFont="1" applyFill="1" applyBorder="1" applyAlignment="1" applyProtection="1">
      <alignment horizontal="center"/>
    </xf>
    <xf numFmtId="0" fontId="12" fillId="6" borderId="12" xfId="0" applyFont="1" applyFill="1" applyBorder="1" applyAlignment="1" applyProtection="1">
      <alignment horizontal="center"/>
    </xf>
    <xf numFmtId="0" fontId="8" fillId="6" borderId="15" xfId="0" applyFont="1" applyFill="1" applyBorder="1" applyAlignment="1" applyProtection="1">
      <alignment horizontal="center"/>
    </xf>
    <xf numFmtId="0" fontId="12" fillId="6" borderId="16" xfId="0" applyFont="1" applyFill="1" applyBorder="1" applyAlignment="1" applyProtection="1">
      <alignment horizontal="center"/>
    </xf>
    <xf numFmtId="0" fontId="8" fillId="6" borderId="12" xfId="0" applyFont="1" applyFill="1" applyBorder="1" applyAlignment="1" applyProtection="1">
      <alignment horizontal="center"/>
    </xf>
    <xf numFmtId="0" fontId="0" fillId="6" borderId="12" xfId="0" applyFill="1" applyBorder="1" applyAlignment="1" applyProtection="1">
      <alignment horizontal="center"/>
    </xf>
    <xf numFmtId="0" fontId="11" fillId="6" borderId="9" xfId="2" applyFont="1" applyFill="1" applyBorder="1" applyAlignment="1" applyProtection="1">
      <alignment horizontal="center"/>
    </xf>
    <xf numFmtId="0" fontId="11" fillId="6" borderId="16" xfId="2" applyFont="1" applyFill="1" applyBorder="1" applyAlignment="1" applyProtection="1">
      <alignment horizontal="center"/>
    </xf>
    <xf numFmtId="0" fontId="13" fillId="6" borderId="12" xfId="2" applyFont="1" applyFill="1" applyBorder="1" applyAlignment="1" applyProtection="1">
      <alignment horizontal="center"/>
    </xf>
    <xf numFmtId="0" fontId="11" fillId="6" borderId="12" xfId="2" applyFont="1" applyFill="1" applyBorder="1" applyAlignment="1" applyProtection="1">
      <alignment horizontal="center"/>
    </xf>
    <xf numFmtId="0" fontId="14" fillId="6" borderId="12" xfId="2" applyFont="1" applyFill="1" applyBorder="1" applyAlignment="1" applyProtection="1">
      <alignment horizontal="center"/>
    </xf>
    <xf numFmtId="0" fontId="14" fillId="6" borderId="16" xfId="2" applyFont="1" applyFill="1" applyBorder="1" applyAlignment="1" applyProtection="1">
      <alignment horizontal="center"/>
    </xf>
    <xf numFmtId="0" fontId="15" fillId="7" borderId="17" xfId="0" applyFont="1" applyFill="1" applyBorder="1" applyAlignment="1" applyProtection="1">
      <alignment horizontal="center"/>
      <protection locked="0"/>
    </xf>
    <xf numFmtId="0" fontId="0" fillId="6" borderId="0" xfId="0" applyFill="1"/>
    <xf numFmtId="0" fontId="10" fillId="6" borderId="16" xfId="2" applyFont="1" applyFill="1" applyBorder="1" applyAlignment="1" applyProtection="1">
      <alignment horizontal="center"/>
    </xf>
    <xf numFmtId="0" fontId="16" fillId="9" borderId="0" xfId="0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17" fillId="8" borderId="0" xfId="0" applyFont="1" applyFill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6" fillId="0" borderId="0" xfId="0" applyFont="1"/>
    <xf numFmtId="0" fontId="0" fillId="0" borderId="0" xfId="0" applyFont="1" applyAlignment="1">
      <alignment horizontal="center"/>
    </xf>
    <xf numFmtId="0" fontId="1" fillId="6" borderId="22" xfId="0" quotePrefix="1" applyFont="1" applyFill="1" applyBorder="1" applyAlignment="1" applyProtection="1">
      <alignment horizontal="center"/>
      <protection locked="0"/>
    </xf>
    <xf numFmtId="0" fontId="0" fillId="0" borderId="0" xfId="0" applyFont="1" applyAlignment="1" applyProtection="1">
      <alignment horizontal="center"/>
      <protection locked="0"/>
    </xf>
    <xf numFmtId="166" fontId="0" fillId="0" borderId="0" xfId="0" quotePrefix="1" applyNumberFormat="1" applyFont="1" applyAlignment="1" applyProtection="1">
      <alignment horizontal="center"/>
      <protection locked="0"/>
    </xf>
    <xf numFmtId="0" fontId="0" fillId="6" borderId="0" xfId="0" applyNumberFormat="1" applyFont="1" applyFill="1" applyBorder="1" applyAlignment="1" applyProtection="1">
      <alignment horizontal="center" vertical="center"/>
      <protection locked="0"/>
    </xf>
    <xf numFmtId="14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7" fillId="6" borderId="0" xfId="0" applyFont="1" applyFill="1" applyAlignment="1">
      <alignment horizontal="center" vertical="center"/>
    </xf>
    <xf numFmtId="0" fontId="20" fillId="6" borderId="0" xfId="0" applyFont="1" applyFill="1" applyAlignment="1">
      <alignment horizontal="center" vertical="center"/>
    </xf>
    <xf numFmtId="14" fontId="0" fillId="6" borderId="0" xfId="0" applyNumberFormat="1" applyFill="1" applyAlignment="1">
      <alignment horizontal="center" vertical="center"/>
    </xf>
    <xf numFmtId="0" fontId="16" fillId="6" borderId="0" xfId="0" applyFont="1" applyFill="1" applyAlignment="1">
      <alignment horizontal="center"/>
    </xf>
    <xf numFmtId="0" fontId="0" fillId="6" borderId="11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22" fillId="0" borderId="31" xfId="1" applyFont="1" applyBorder="1" applyAlignment="1">
      <alignment horizontal="center" vertical="center"/>
    </xf>
    <xf numFmtId="14" fontId="0" fillId="0" borderId="53" xfId="0" applyNumberForma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27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6" xfId="0" applyBorder="1" applyAlignment="1" applyProtection="1">
      <alignment horizontal="center" vertical="center"/>
      <protection locked="0"/>
    </xf>
    <xf numFmtId="2" fontId="0" fillId="0" borderId="6" xfId="0" applyNumberFormat="1" applyBorder="1" applyAlignment="1" applyProtection="1">
      <alignment horizontal="center" vertical="center"/>
      <protection locked="0"/>
    </xf>
    <xf numFmtId="0" fontId="0" fillId="3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0" xfId="0" applyAlignment="1"/>
    <xf numFmtId="0" fontId="0" fillId="0" borderId="6" xfId="0" applyBorder="1"/>
    <xf numFmtId="0" fontId="24" fillId="0" borderId="0" xfId="0" applyFont="1"/>
    <xf numFmtId="0" fontId="25" fillId="0" borderId="0" xfId="0" applyFont="1"/>
    <xf numFmtId="0" fontId="26" fillId="0" borderId="0" xfId="3"/>
    <xf numFmtId="0" fontId="28" fillId="0" borderId="0" xfId="3" applyFont="1"/>
    <xf numFmtId="0" fontId="26" fillId="0" borderId="0" xfId="3" applyAlignment="1">
      <alignment horizontal="center"/>
    </xf>
    <xf numFmtId="0" fontId="30" fillId="0" borderId="0" xfId="3" applyFont="1" applyAlignment="1">
      <alignment horizontal="center"/>
    </xf>
    <xf numFmtId="169" fontId="28" fillId="12" borderId="41" xfId="3" applyNumberFormat="1" applyFont="1" applyFill="1" applyBorder="1" applyAlignment="1">
      <alignment horizontal="center"/>
    </xf>
    <xf numFmtId="169" fontId="28" fillId="12" borderId="54" xfId="3" applyNumberFormat="1" applyFont="1" applyFill="1" applyBorder="1" applyAlignment="1">
      <alignment horizontal="center"/>
    </xf>
    <xf numFmtId="169" fontId="28" fillId="12" borderId="32" xfId="3" applyNumberFormat="1" applyFont="1" applyFill="1" applyBorder="1" applyAlignment="1">
      <alignment horizontal="center"/>
    </xf>
    <xf numFmtId="169" fontId="28" fillId="12" borderId="33" xfId="3" applyNumberFormat="1" applyFont="1" applyFill="1" applyBorder="1" applyAlignment="1">
      <alignment horizontal="center"/>
    </xf>
    <xf numFmtId="169" fontId="28" fillId="13" borderId="33" xfId="3" applyNumberFormat="1" applyFont="1" applyFill="1" applyBorder="1" applyAlignment="1">
      <alignment horizontal="center"/>
    </xf>
    <xf numFmtId="169" fontId="28" fillId="13" borderId="53" xfId="3" applyNumberFormat="1" applyFont="1" applyFill="1" applyBorder="1" applyAlignment="1">
      <alignment horizontal="center"/>
    </xf>
    <xf numFmtId="169" fontId="28" fillId="12" borderId="44" xfId="3" applyNumberFormat="1" applyFont="1" applyFill="1" applyBorder="1" applyAlignment="1">
      <alignment horizontal="center"/>
    </xf>
    <xf numFmtId="169" fontId="28" fillId="12" borderId="56" xfId="3" applyNumberFormat="1" applyFont="1" applyFill="1" applyBorder="1" applyAlignment="1">
      <alignment horizontal="center"/>
    </xf>
    <xf numFmtId="169" fontId="28" fillId="13" borderId="54" xfId="3" applyNumberFormat="1" applyFont="1" applyFill="1" applyBorder="1" applyAlignment="1">
      <alignment horizontal="center"/>
    </xf>
    <xf numFmtId="169" fontId="28" fillId="13" borderId="55" xfId="3" applyNumberFormat="1" applyFont="1" applyFill="1" applyBorder="1" applyAlignment="1">
      <alignment horizontal="center"/>
    </xf>
    <xf numFmtId="0" fontId="12" fillId="0" borderId="0" xfId="0" applyFont="1"/>
    <xf numFmtId="0" fontId="9" fillId="0" borderId="0" xfId="0" applyFont="1"/>
    <xf numFmtId="164" fontId="32" fillId="0" borderId="0" xfId="0" applyNumberFormat="1" applyFont="1" applyAlignment="1">
      <alignment horizontal="center" vertical="center" shrinkToFit="1"/>
    </xf>
    <xf numFmtId="164" fontId="32" fillId="0" borderId="0" xfId="0" applyNumberFormat="1" applyFont="1" applyBorder="1" applyAlignment="1">
      <alignment horizontal="center" vertical="center" shrinkToFit="1"/>
    </xf>
    <xf numFmtId="164" fontId="32" fillId="0" borderId="0" xfId="0" applyNumberFormat="1" applyFont="1" applyAlignment="1">
      <alignment vertical="center" shrinkToFit="1"/>
    </xf>
    <xf numFmtId="0" fontId="8" fillId="0" borderId="0" xfId="0" applyFont="1"/>
    <xf numFmtId="0" fontId="30" fillId="14" borderId="52" xfId="3" applyFont="1" applyFill="1" applyBorder="1" applyAlignment="1">
      <alignment horizontal="center"/>
    </xf>
    <xf numFmtId="0" fontId="33" fillId="0" borderId="0" xfId="1" applyFont="1" applyAlignment="1" applyProtection="1"/>
    <xf numFmtId="14" fontId="30" fillId="14" borderId="21" xfId="4" applyNumberFormat="1" applyFont="1" applyFill="1" applyBorder="1" applyAlignment="1">
      <alignment horizontal="center"/>
    </xf>
    <xf numFmtId="0" fontId="6" fillId="0" borderId="0" xfId="0" applyFont="1" applyBorder="1"/>
    <xf numFmtId="170" fontId="9" fillId="8" borderId="0" xfId="0" applyNumberFormat="1" applyFont="1" applyFill="1" applyBorder="1" applyAlignment="1">
      <alignment horizontal="center" shrinkToFit="1"/>
    </xf>
    <xf numFmtId="0" fontId="28" fillId="14" borderId="21" xfId="3" applyFont="1" applyFill="1" applyBorder="1" applyAlignment="1">
      <alignment horizontal="center"/>
    </xf>
    <xf numFmtId="171" fontId="34" fillId="0" borderId="0" xfId="3" applyNumberFormat="1" applyFont="1" applyFill="1" applyBorder="1"/>
    <xf numFmtId="0" fontId="30" fillId="14" borderId="21" xfId="3" applyFont="1" applyFill="1" applyBorder="1" applyAlignment="1">
      <alignment horizontal="center"/>
    </xf>
    <xf numFmtId="0" fontId="9" fillId="8" borderId="0" xfId="0" applyNumberFormat="1" applyFont="1" applyFill="1" applyBorder="1" applyAlignment="1">
      <alignment horizontal="center" shrinkToFit="1"/>
    </xf>
    <xf numFmtId="16" fontId="9" fillId="8" borderId="0" xfId="0" applyNumberFormat="1" applyFont="1" applyFill="1" applyBorder="1" applyAlignment="1">
      <alignment horizontal="center" shrinkToFit="1"/>
    </xf>
    <xf numFmtId="171" fontId="28" fillId="0" borderId="0" xfId="3" applyNumberFormat="1" applyFont="1" applyFill="1" applyBorder="1"/>
    <xf numFmtId="14" fontId="30" fillId="14" borderId="17" xfId="4" applyNumberFormat="1" applyFont="1" applyFill="1" applyBorder="1" applyAlignment="1">
      <alignment horizontal="center"/>
    </xf>
    <xf numFmtId="0" fontId="35" fillId="6" borderId="0" xfId="3" applyFont="1" applyFill="1" applyBorder="1" applyAlignment="1">
      <alignment horizontal="center"/>
    </xf>
    <xf numFmtId="0" fontId="8" fillId="0" borderId="0" xfId="0" applyFont="1" applyBorder="1"/>
    <xf numFmtId="0" fontId="23" fillId="6" borderId="0" xfId="0" applyFont="1" applyFill="1" applyProtection="1"/>
    <xf numFmtId="0" fontId="23" fillId="6" borderId="0" xfId="0" applyFont="1" applyFill="1" applyAlignment="1" applyProtection="1">
      <alignment horizontal="center"/>
    </xf>
    <xf numFmtId="0" fontId="23" fillId="6" borderId="0" xfId="0" applyFont="1" applyFill="1" applyBorder="1" applyProtection="1"/>
    <xf numFmtId="0" fontId="23" fillId="6" borderId="0" xfId="0" applyFont="1" applyFill="1" applyBorder="1" applyAlignment="1" applyProtection="1">
      <alignment horizontal="center"/>
    </xf>
    <xf numFmtId="0" fontId="23" fillId="6" borderId="0" xfId="0" applyFont="1" applyFill="1" applyBorder="1"/>
    <xf numFmtId="0" fontId="23" fillId="6" borderId="0" xfId="0" applyFont="1" applyFill="1" applyBorder="1" applyAlignment="1">
      <alignment horizontal="center"/>
    </xf>
    <xf numFmtId="0" fontId="23" fillId="6" borderId="0" xfId="0" applyFont="1" applyFill="1"/>
    <xf numFmtId="0" fontId="23" fillId="6" borderId="0" xfId="0" applyFont="1" applyFill="1" applyAlignment="1">
      <alignment horizontal="center"/>
    </xf>
    <xf numFmtId="169" fontId="31" fillId="13" borderId="33" xfId="3" applyNumberFormat="1" applyFont="1" applyFill="1" applyBorder="1" applyAlignment="1">
      <alignment horizontal="center"/>
    </xf>
    <xf numFmtId="169" fontId="31" fillId="13" borderId="53" xfId="3" applyNumberFormat="1" applyFont="1" applyFill="1" applyBorder="1" applyAlignment="1">
      <alignment horizontal="center"/>
    </xf>
    <xf numFmtId="169" fontId="28" fillId="13" borderId="56" xfId="3" applyNumberFormat="1" applyFont="1" applyFill="1" applyBorder="1" applyAlignment="1">
      <alignment horizontal="center"/>
    </xf>
    <xf numFmtId="169" fontId="28" fillId="13" borderId="40" xfId="3" applyNumberFormat="1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36" fillId="6" borderId="0" xfId="0" applyFont="1" applyFill="1" applyAlignment="1" applyProtection="1">
      <alignment horizontal="center"/>
    </xf>
    <xf numFmtId="0" fontId="36" fillId="6" borderId="0" xfId="0" applyFont="1" applyFill="1" applyBorder="1" applyAlignment="1" applyProtection="1">
      <alignment horizontal="center"/>
    </xf>
    <xf numFmtId="0" fontId="36" fillId="6" borderId="0" xfId="0" applyFont="1" applyFill="1" applyBorder="1" applyAlignment="1">
      <alignment horizontal="center"/>
    </xf>
    <xf numFmtId="0" fontId="36" fillId="6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0" fillId="3" borderId="0" xfId="0" applyFill="1" applyAlignment="1">
      <alignment horizontal="center" vertical="center"/>
    </xf>
    <xf numFmtId="0" fontId="3" fillId="3" borderId="37" xfId="0" applyFont="1" applyFill="1" applyBorder="1" applyAlignment="1">
      <alignment horizontal="center" vertical="center"/>
    </xf>
    <xf numFmtId="0" fontId="0" fillId="3" borderId="60" xfId="0" applyFill="1" applyBorder="1" applyAlignment="1">
      <alignment horizontal="center" vertical="center"/>
    </xf>
    <xf numFmtId="0" fontId="0" fillId="3" borderId="38" xfId="0" applyFill="1" applyBorder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3" fillId="11" borderId="28" xfId="0" applyFont="1" applyFill="1" applyBorder="1" applyAlignment="1">
      <alignment horizontal="center" vertical="center"/>
    </xf>
    <xf numFmtId="0" fontId="0" fillId="11" borderId="34" xfId="0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0" fillId="11" borderId="35" xfId="0" applyFill="1" applyBorder="1" applyAlignment="1">
      <alignment horizontal="center" vertical="center"/>
    </xf>
    <xf numFmtId="0" fontId="3" fillId="11" borderId="29" xfId="0" applyFont="1" applyFill="1" applyBorder="1" applyAlignment="1">
      <alignment horizontal="center" vertical="center"/>
    </xf>
    <xf numFmtId="0" fontId="0" fillId="11" borderId="0" xfId="0" applyFill="1" applyBorder="1" applyAlignment="1">
      <alignment horizontal="center" vertical="center"/>
    </xf>
    <xf numFmtId="0" fontId="0" fillId="11" borderId="22" xfId="0" applyFill="1" applyBorder="1" applyAlignment="1">
      <alignment horizontal="center" vertical="center"/>
    </xf>
    <xf numFmtId="0" fontId="3" fillId="11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11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13" xfId="0" applyFill="1" applyBorder="1" applyAlignment="1">
      <alignment horizontal="center" vertical="center"/>
    </xf>
    <xf numFmtId="0" fontId="0" fillId="11" borderId="14" xfId="0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2" xfId="0" applyBorder="1" applyAlignment="1">
      <alignment horizontal="center"/>
    </xf>
    <xf numFmtId="14" fontId="19" fillId="13" borderId="10" xfId="0" applyNumberFormat="1" applyFont="1" applyFill="1" applyBorder="1" applyAlignment="1" applyProtection="1">
      <alignment horizontal="center" vertical="center"/>
      <protection locked="0"/>
    </xf>
    <xf numFmtId="0" fontId="0" fillId="0" borderId="5" xfId="0" applyBorder="1"/>
    <xf numFmtId="0" fontId="0" fillId="0" borderId="7" xfId="0" applyBorder="1"/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2" fontId="0" fillId="6" borderId="6" xfId="0" applyNumberFormat="1" applyFill="1" applyBorder="1" applyAlignment="1" applyProtection="1">
      <alignment horizontal="center" vertical="center"/>
      <protection locked="0"/>
    </xf>
    <xf numFmtId="0" fontId="0" fillId="6" borderId="6" xfId="0" applyFill="1" applyBorder="1" applyAlignment="1" applyProtection="1">
      <alignment horizontal="center" vertical="center"/>
      <protection locked="0"/>
    </xf>
    <xf numFmtId="0" fontId="3" fillId="16" borderId="1" xfId="0" applyFont="1" applyFill="1" applyBorder="1" applyAlignment="1">
      <alignment horizontal="center" vertical="center"/>
    </xf>
    <xf numFmtId="0" fontId="1" fillId="16" borderId="1" xfId="0" applyFont="1" applyFill="1" applyBorder="1" applyAlignment="1">
      <alignment horizontal="center" vertical="center"/>
    </xf>
    <xf numFmtId="0" fontId="1" fillId="16" borderId="1" xfId="0" applyFont="1" applyFill="1" applyBorder="1" applyAlignment="1">
      <alignment horizontal="center"/>
    </xf>
    <xf numFmtId="0" fontId="1" fillId="16" borderId="2" xfId="0" applyFont="1" applyFill="1" applyBorder="1" applyAlignment="1">
      <alignment horizontal="center"/>
    </xf>
    <xf numFmtId="0" fontId="0" fillId="0" borderId="0" xfId="0" applyNumberFormat="1" applyBorder="1"/>
    <xf numFmtId="0" fontId="0" fillId="0" borderId="0" xfId="0" applyNumberFormat="1" applyBorder="1" applyAlignment="1">
      <alignment horizontal="center" wrapText="1"/>
    </xf>
    <xf numFmtId="0" fontId="3" fillId="11" borderId="10" xfId="0" applyFont="1" applyFill="1" applyBorder="1" applyAlignment="1">
      <alignment horizontal="center" vertical="center"/>
    </xf>
    <xf numFmtId="0" fontId="0" fillId="16" borderId="13" xfId="0" applyFill="1" applyBorder="1" applyAlignment="1">
      <alignment horizontal="center" vertical="top"/>
    </xf>
    <xf numFmtId="14" fontId="0" fillId="0" borderId="23" xfId="0" applyNumberFormat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63" xfId="0" applyBorder="1"/>
    <xf numFmtId="0" fontId="0" fillId="0" borderId="63" xfId="0" applyBorder="1" applyAlignment="1">
      <alignment horizontal="center"/>
    </xf>
    <xf numFmtId="14" fontId="19" fillId="13" borderId="13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>
      <alignment horizontal="center" vertical="center"/>
    </xf>
    <xf numFmtId="0" fontId="1" fillId="6" borderId="39" xfId="0" applyFont="1" applyFill="1" applyBorder="1" applyAlignment="1" applyProtection="1">
      <alignment horizontal="center"/>
      <protection locked="0"/>
    </xf>
    <xf numFmtId="0" fontId="0" fillId="6" borderId="6" xfId="0" applyFont="1" applyFill="1" applyBorder="1" applyAlignment="1" applyProtection="1">
      <alignment horizontal="center"/>
      <protection locked="0"/>
    </xf>
    <xf numFmtId="14" fontId="0" fillId="6" borderId="6" xfId="0" applyNumberFormat="1" applyFont="1" applyFill="1" applyBorder="1" applyAlignment="1" applyProtection="1">
      <alignment horizontal="center"/>
      <protection locked="0"/>
    </xf>
    <xf numFmtId="0" fontId="0" fillId="6" borderId="6" xfId="0" applyNumberFormat="1" applyFont="1" applyFill="1" applyBorder="1" applyAlignment="1" applyProtection="1">
      <alignment horizontal="center"/>
      <protection locked="0"/>
    </xf>
    <xf numFmtId="0" fontId="0" fillId="3" borderId="6" xfId="0" applyFont="1" applyFill="1" applyBorder="1" applyAlignment="1" applyProtection="1">
      <alignment horizontal="center"/>
      <protection locked="0"/>
    </xf>
    <xf numFmtId="166" fontId="1" fillId="6" borderId="6" xfId="0" applyNumberFormat="1" applyFont="1" applyFill="1" applyBorder="1" applyAlignment="1" applyProtection="1">
      <alignment horizontal="center"/>
      <protection locked="0"/>
    </xf>
    <xf numFmtId="167" fontId="1" fillId="6" borderId="6" xfId="0" applyNumberFormat="1" applyFont="1" applyFill="1" applyBorder="1" applyAlignment="1" applyProtection="1">
      <alignment horizontal="center"/>
      <protection locked="0"/>
    </xf>
    <xf numFmtId="0" fontId="0" fillId="6" borderId="6" xfId="0" applyFont="1" applyFill="1" applyBorder="1" applyAlignment="1" applyProtection="1">
      <alignment horizontal="center" vertical="center"/>
      <protection locked="0"/>
    </xf>
    <xf numFmtId="14" fontId="0" fillId="0" borderId="6" xfId="0" applyNumberFormat="1" applyFont="1" applyBorder="1" applyAlignment="1" applyProtection="1">
      <alignment horizontal="center"/>
      <protection locked="0"/>
    </xf>
    <xf numFmtId="0" fontId="0" fillId="0" borderId="6" xfId="0" applyNumberFormat="1" applyFont="1" applyBorder="1" applyAlignment="1" applyProtection="1">
      <alignment horizontal="center"/>
      <protection locked="0"/>
    </xf>
    <xf numFmtId="0" fontId="0" fillId="0" borderId="6" xfId="0" applyFont="1" applyBorder="1" applyAlignment="1" applyProtection="1">
      <alignment horizontal="center"/>
      <protection locked="0"/>
    </xf>
    <xf numFmtId="0" fontId="0" fillId="0" borderId="6" xfId="0" quotePrefix="1" applyFont="1" applyBorder="1" applyAlignment="1" applyProtection="1">
      <alignment horizontal="center"/>
      <protection locked="0"/>
    </xf>
    <xf numFmtId="165" fontId="0" fillId="0" borderId="6" xfId="0" applyNumberFormat="1" applyFont="1" applyBorder="1" applyAlignment="1" applyProtection="1">
      <alignment horizontal="center"/>
      <protection locked="0"/>
    </xf>
    <xf numFmtId="166" fontId="0" fillId="0" borderId="6" xfId="0" quotePrefix="1" applyNumberFormat="1" applyFont="1" applyBorder="1" applyAlignment="1" applyProtection="1">
      <alignment horizontal="center"/>
      <protection locked="0"/>
    </xf>
    <xf numFmtId="167" fontId="0" fillId="0" borderId="6" xfId="0" quotePrefix="1" applyNumberFormat="1" applyFont="1" applyBorder="1" applyAlignment="1" applyProtection="1">
      <alignment horizontal="center"/>
      <protection locked="0"/>
    </xf>
    <xf numFmtId="14" fontId="0" fillId="6" borderId="6" xfId="0" applyNumberFormat="1" applyFont="1" applyFill="1" applyBorder="1" applyAlignment="1" applyProtection="1">
      <alignment horizontal="center" vertical="center"/>
      <protection locked="0"/>
    </xf>
    <xf numFmtId="0" fontId="0" fillId="6" borderId="6" xfId="0" applyNumberFormat="1" applyFont="1" applyFill="1" applyBorder="1" applyAlignment="1" applyProtection="1">
      <alignment horizontal="center" vertical="center"/>
      <protection locked="0"/>
    </xf>
    <xf numFmtId="166" fontId="0" fillId="6" borderId="6" xfId="0" applyNumberFormat="1" applyFont="1" applyFill="1" applyBorder="1" applyAlignment="1" applyProtection="1">
      <alignment horizontal="center" vertical="center"/>
      <protection locked="0"/>
    </xf>
    <xf numFmtId="167" fontId="0" fillId="6" borderId="6" xfId="0" applyNumberFormat="1" applyFont="1" applyFill="1" applyBorder="1" applyAlignment="1" applyProtection="1">
      <alignment horizontal="center" vertical="center"/>
      <protection locked="0"/>
    </xf>
    <xf numFmtId="167" fontId="0" fillId="0" borderId="6" xfId="0" applyNumberFormat="1" applyFont="1" applyBorder="1" applyAlignment="1" applyProtection="1">
      <alignment horizontal="center"/>
      <protection locked="0"/>
    </xf>
    <xf numFmtId="166" fontId="0" fillId="0" borderId="6" xfId="0" applyNumberFormat="1" applyFont="1" applyBorder="1" applyAlignment="1" applyProtection="1">
      <alignment horizontal="center"/>
      <protection locked="0"/>
    </xf>
    <xf numFmtId="0" fontId="0" fillId="0" borderId="5" xfId="0" applyNumberFormat="1" applyBorder="1" applyAlignment="1">
      <alignment horizontal="center"/>
    </xf>
    <xf numFmtId="0" fontId="0" fillId="0" borderId="6" xfId="0" applyNumberFormat="1" applyBorder="1" applyAlignment="1">
      <alignment horizontal="center"/>
    </xf>
    <xf numFmtId="0" fontId="0" fillId="0" borderId="7" xfId="0" applyNumberFormat="1" applyBorder="1" applyAlignment="1">
      <alignment horizontal="center"/>
    </xf>
    <xf numFmtId="0" fontId="0" fillId="0" borderId="5" xfId="0" applyNumberFormat="1" applyBorder="1"/>
    <xf numFmtId="0" fontId="0" fillId="0" borderId="6" xfId="0" applyNumberFormat="1" applyBorder="1"/>
    <xf numFmtId="0" fontId="0" fillId="0" borderId="7" xfId="0" applyNumberFormat="1" applyBorder="1"/>
    <xf numFmtId="0" fontId="38" fillId="0" borderId="1" xfId="1" applyFont="1" applyBorder="1" applyAlignment="1">
      <alignment horizontal="center" wrapText="1"/>
    </xf>
    <xf numFmtId="164" fontId="39" fillId="0" borderId="1" xfId="1" applyNumberFormat="1" applyFont="1" applyBorder="1" applyAlignment="1">
      <alignment horizontal="center" vertical="center"/>
    </xf>
    <xf numFmtId="0" fontId="41" fillId="0" borderId="0" xfId="0" applyFont="1"/>
    <xf numFmtId="0" fontId="27" fillId="0" borderId="0" xfId="1" applyFont="1" applyAlignment="1" applyProtection="1">
      <alignment horizontal="center" vertical="center"/>
      <protection locked="0"/>
    </xf>
    <xf numFmtId="0" fontId="0" fillId="0" borderId="0" xfId="0" applyAlignment="1" applyProtection="1">
      <protection locked="0"/>
    </xf>
    <xf numFmtId="0" fontId="0" fillId="0" borderId="0" xfId="0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0" xfId="0" applyNumberFormat="1" applyFont="1" applyBorder="1" applyAlignment="1">
      <alignment horizontal="center"/>
    </xf>
    <xf numFmtId="0" fontId="0" fillId="0" borderId="23" xfId="0" applyBorder="1"/>
    <xf numFmtId="0" fontId="8" fillId="0" borderId="5" xfId="0" applyNumberFormat="1" applyFont="1" applyBorder="1" applyAlignment="1">
      <alignment horizontal="center"/>
    </xf>
    <xf numFmtId="0" fontId="8" fillId="0" borderId="6" xfId="0" applyNumberFormat="1" applyFont="1" applyBorder="1" applyAlignment="1">
      <alignment horizontal="center"/>
    </xf>
    <xf numFmtId="0" fontId="8" fillId="0" borderId="7" xfId="0" applyNumberFormat="1" applyFont="1" applyBorder="1" applyAlignment="1">
      <alignment horizontal="center"/>
    </xf>
    <xf numFmtId="0" fontId="0" fillId="0" borderId="63" xfId="0" applyNumberFormat="1" applyBorder="1" applyAlignment="1">
      <alignment horizontal="center"/>
    </xf>
    <xf numFmtId="0" fontId="8" fillId="0" borderId="63" xfId="0" applyNumberFormat="1" applyFont="1" applyBorder="1" applyAlignment="1">
      <alignment horizontal="center"/>
    </xf>
    <xf numFmtId="0" fontId="0" fillId="0" borderId="23" xfId="0" applyNumberFormat="1" applyBorder="1" applyAlignment="1">
      <alignment horizontal="center"/>
    </xf>
    <xf numFmtId="0" fontId="8" fillId="0" borderId="23" xfId="0" applyNumberFormat="1" applyFont="1" applyBorder="1" applyAlignment="1">
      <alignment horizontal="center"/>
    </xf>
    <xf numFmtId="0" fontId="8" fillId="0" borderId="29" xfId="0" applyNumberFormat="1" applyFont="1" applyBorder="1" applyAlignment="1">
      <alignment horizontal="center"/>
    </xf>
    <xf numFmtId="0" fontId="8" fillId="0" borderId="22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42" xfId="0" applyNumberFormat="1" applyBorder="1" applyAlignment="1">
      <alignment horizontal="center"/>
    </xf>
    <xf numFmtId="0" fontId="0" fillId="0" borderId="45" xfId="0" applyBorder="1" applyAlignment="1" applyProtection="1">
      <alignment vertical="center"/>
      <protection locked="0"/>
    </xf>
    <xf numFmtId="0" fontId="0" fillId="0" borderId="46" xfId="0" applyBorder="1" applyAlignment="1" applyProtection="1">
      <alignment vertical="center"/>
      <protection locked="0"/>
    </xf>
    <xf numFmtId="0" fontId="0" fillId="0" borderId="47" xfId="0" applyBorder="1" applyAlignment="1" applyProtection="1">
      <alignment vertical="center"/>
      <protection locked="0"/>
    </xf>
    <xf numFmtId="164" fontId="37" fillId="0" borderId="0" xfId="0" applyNumberFormat="1" applyFont="1" applyAlignment="1">
      <alignment horizontal="center" vertical="center" shrinkToFit="1"/>
    </xf>
    <xf numFmtId="164" fontId="37" fillId="0" borderId="0" xfId="0" applyNumberFormat="1" applyFont="1" applyBorder="1" applyAlignment="1">
      <alignment horizontal="center" vertical="center" shrinkToFit="1"/>
    </xf>
    <xf numFmtId="0" fontId="0" fillId="0" borderId="70" xfId="0" applyNumberForma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22" xfId="0" applyNumberFormat="1" applyBorder="1" applyAlignment="1">
      <alignment horizontal="center"/>
    </xf>
    <xf numFmtId="0" fontId="0" fillId="0" borderId="29" xfId="0" applyNumberFormat="1" applyBorder="1" applyAlignment="1">
      <alignment horizontal="center"/>
    </xf>
    <xf numFmtId="0" fontId="0" fillId="0" borderId="29" xfId="0" applyBorder="1"/>
    <xf numFmtId="0" fontId="0" fillId="0" borderId="22" xfId="0" applyBorder="1"/>
    <xf numFmtId="0" fontId="0" fillId="0" borderId="43" xfId="0" applyNumberFormat="1" applyBorder="1" applyAlignment="1">
      <alignment horizontal="center"/>
    </xf>
    <xf numFmtId="0" fontId="0" fillId="0" borderId="0" xfId="0" quotePrefix="1" applyAlignment="1">
      <alignment horizontal="left" vertical="center"/>
    </xf>
    <xf numFmtId="0" fontId="0" fillId="0" borderId="6" xfId="0" applyBorder="1" applyAlignment="1" applyProtection="1">
      <alignment horizontal="center"/>
      <protection locked="0"/>
    </xf>
    <xf numFmtId="2" fontId="0" fillId="0" borderId="5" xfId="0" applyNumberForma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2" fontId="42" fillId="6" borderId="10" xfId="0" applyNumberFormat="1" applyFont="1" applyFill="1" applyBorder="1" applyAlignment="1" applyProtection="1">
      <alignment horizontal="center"/>
      <protection locked="0"/>
    </xf>
    <xf numFmtId="0" fontId="1" fillId="0" borderId="5" xfId="0" applyNumberFormat="1" applyFont="1" applyFill="1" applyBorder="1" applyAlignment="1">
      <alignment horizontal="center"/>
    </xf>
    <xf numFmtId="2" fontId="0" fillId="2" borderId="6" xfId="0" applyNumberFormat="1" applyFill="1" applyBorder="1" applyAlignment="1">
      <alignment horizontal="center"/>
    </xf>
    <xf numFmtId="0" fontId="1" fillId="2" borderId="6" xfId="0" applyNumberFormat="1" applyFont="1" applyFill="1" applyBorder="1" applyAlignment="1">
      <alignment horizontal="center"/>
    </xf>
    <xf numFmtId="0" fontId="0" fillId="2" borderId="6" xfId="0" applyFill="1" applyBorder="1"/>
    <xf numFmtId="0" fontId="1" fillId="0" borderId="6" xfId="0" applyNumberFormat="1" applyFont="1" applyFill="1" applyBorder="1" applyAlignment="1">
      <alignment horizontal="center"/>
    </xf>
    <xf numFmtId="2" fontId="0" fillId="6" borderId="6" xfId="0" applyNumberFormat="1" applyFill="1" applyBorder="1" applyAlignment="1">
      <alignment horizontal="center"/>
    </xf>
    <xf numFmtId="0" fontId="1" fillId="6" borderId="6" xfId="0" applyNumberFormat="1" applyFont="1" applyFill="1" applyBorder="1" applyAlignment="1">
      <alignment horizontal="center"/>
    </xf>
    <xf numFmtId="0" fontId="0" fillId="6" borderId="6" xfId="0" applyFill="1" applyBorder="1"/>
    <xf numFmtId="2" fontId="0" fillId="2" borderId="7" xfId="0" applyNumberFormat="1" applyFill="1" applyBorder="1" applyAlignment="1">
      <alignment horizontal="center"/>
    </xf>
    <xf numFmtId="0" fontId="1" fillId="2" borderId="7" xfId="0" applyNumberFormat="1" applyFont="1" applyFill="1" applyBorder="1" applyAlignment="1">
      <alignment horizontal="center"/>
    </xf>
    <xf numFmtId="0" fontId="0" fillId="2" borderId="7" xfId="0" applyFill="1" applyBorder="1"/>
    <xf numFmtId="0" fontId="0" fillId="0" borderId="6" xfId="0" applyBorder="1" applyProtection="1">
      <protection locked="0"/>
    </xf>
    <xf numFmtId="0" fontId="0" fillId="0" borderId="49" xfId="0" applyBorder="1" applyProtection="1">
      <protection locked="0"/>
    </xf>
    <xf numFmtId="0" fontId="5" fillId="0" borderId="5" xfId="0" applyFont="1" applyBorder="1" applyAlignment="1">
      <alignment horizontal="center"/>
    </xf>
    <xf numFmtId="0" fontId="20" fillId="15" borderId="17" xfId="1" applyFont="1" applyFill="1" applyBorder="1" applyAlignment="1"/>
    <xf numFmtId="172" fontId="0" fillId="0" borderId="6" xfId="0" applyNumberFormat="1" applyBorder="1" applyAlignment="1" applyProtection="1">
      <alignment horizontal="center"/>
      <protection locked="0"/>
    </xf>
    <xf numFmtId="172" fontId="0" fillId="0" borderId="31" xfId="0" applyNumberFormat="1" applyBorder="1" applyAlignment="1" applyProtection="1">
      <alignment horizontal="center"/>
      <protection locked="0"/>
    </xf>
    <xf numFmtId="172" fontId="0" fillId="0" borderId="6" xfId="0" applyNumberFormat="1" applyBorder="1" applyAlignment="1">
      <alignment horizontal="center"/>
    </xf>
    <xf numFmtId="172" fontId="0" fillId="0" borderId="7" xfId="0" applyNumberFormat="1" applyBorder="1" applyAlignment="1" applyProtection="1">
      <alignment horizontal="center"/>
      <protection locked="0"/>
    </xf>
    <xf numFmtId="172" fontId="0" fillId="0" borderId="7" xfId="0" applyNumberFormat="1" applyBorder="1" applyAlignment="1">
      <alignment horizontal="center"/>
    </xf>
    <xf numFmtId="2" fontId="42" fillId="6" borderId="1" xfId="0" applyNumberFormat="1" applyFont="1" applyFill="1" applyBorder="1" applyAlignment="1" applyProtection="1">
      <alignment horizontal="center"/>
      <protection locked="0"/>
    </xf>
    <xf numFmtId="0" fontId="0" fillId="0" borderId="0" xfId="0" applyFont="1" applyAlignment="1">
      <alignment horizontal="left" vertical="center"/>
    </xf>
    <xf numFmtId="0" fontId="0" fillId="6" borderId="0" xfId="0" applyFont="1" applyFill="1" applyAlignment="1">
      <alignment horizontal="left" vertical="center"/>
    </xf>
    <xf numFmtId="0" fontId="5" fillId="15" borderId="67" xfId="0" applyFont="1" applyFill="1" applyBorder="1" applyAlignment="1">
      <alignment horizontal="center" vertical="center"/>
    </xf>
    <xf numFmtId="0" fontId="2" fillId="15" borderId="75" xfId="1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2" fillId="16" borderId="76" xfId="0" applyFont="1" applyFill="1" applyBorder="1" applyAlignment="1">
      <alignment horizontal="center" vertical="center"/>
    </xf>
    <xf numFmtId="0" fontId="3" fillId="16" borderId="77" xfId="0" applyFont="1" applyFill="1" applyBorder="1" applyAlignment="1">
      <alignment horizontal="center" vertical="center"/>
    </xf>
    <xf numFmtId="0" fontId="3" fillId="16" borderId="78" xfId="0" applyFont="1" applyFill="1" applyBorder="1" applyAlignment="1">
      <alignment horizontal="center" vertical="center"/>
    </xf>
    <xf numFmtId="14" fontId="5" fillId="16" borderId="79" xfId="0" applyNumberFormat="1" applyFont="1" applyFill="1" applyBorder="1" applyAlignment="1">
      <alignment horizontal="center" vertical="center"/>
    </xf>
    <xf numFmtId="14" fontId="5" fillId="16" borderId="67" xfId="0" applyNumberFormat="1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4" fontId="0" fillId="0" borderId="89" xfId="0" applyNumberFormat="1" applyBorder="1" applyAlignment="1">
      <alignment horizontal="center" vertical="center"/>
    </xf>
    <xf numFmtId="0" fontId="0" fillId="0" borderId="89" xfId="0" applyBorder="1" applyAlignment="1">
      <alignment horizontal="center" vertical="center"/>
    </xf>
    <xf numFmtId="2" fontId="0" fillId="0" borderId="89" xfId="0" applyNumberFormat="1" applyBorder="1" applyAlignment="1" applyProtection="1">
      <alignment horizontal="center" vertical="center"/>
      <protection locked="0"/>
    </xf>
    <xf numFmtId="2" fontId="0" fillId="6" borderId="89" xfId="0" applyNumberFormat="1" applyFill="1" applyBorder="1" applyAlignment="1" applyProtection="1">
      <alignment horizontal="center" vertical="center"/>
      <protection locked="0"/>
    </xf>
    <xf numFmtId="2" fontId="0" fillId="0" borderId="69" xfId="0" applyNumberFormat="1" applyBorder="1" applyAlignment="1" applyProtection="1">
      <alignment horizontal="center" vertical="center"/>
      <protection locked="0"/>
    </xf>
    <xf numFmtId="2" fontId="0" fillId="0" borderId="61" xfId="0" applyNumberFormat="1" applyBorder="1" applyAlignment="1" applyProtection="1">
      <alignment horizontal="center" vertical="center"/>
      <protection locked="0"/>
    </xf>
    <xf numFmtId="0" fontId="0" fillId="0" borderId="61" xfId="0" applyBorder="1" applyAlignment="1" applyProtection="1">
      <alignment horizontal="center" vertical="center"/>
      <protection locked="0"/>
    </xf>
    <xf numFmtId="0" fontId="0" fillId="0" borderId="74" xfId="0" applyBorder="1" applyAlignment="1">
      <alignment horizontal="center" vertical="center"/>
    </xf>
    <xf numFmtId="14" fontId="0" fillId="0" borderId="49" xfId="0" applyNumberForma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9" xfId="0" applyBorder="1" applyAlignment="1" applyProtection="1">
      <alignment horizontal="center" vertical="center"/>
      <protection locked="0"/>
    </xf>
    <xf numFmtId="0" fontId="0" fillId="6" borderId="49" xfId="0" applyFill="1" applyBorder="1" applyAlignment="1" applyProtection="1">
      <alignment horizontal="center" vertical="center"/>
      <protection locked="0"/>
    </xf>
    <xf numFmtId="0" fontId="0" fillId="0" borderId="62" xfId="0" applyBorder="1" applyAlignment="1" applyProtection="1">
      <alignment horizontal="center" vertical="center"/>
      <protection locked="0"/>
    </xf>
    <xf numFmtId="2" fontId="0" fillId="6" borderId="49" xfId="0" applyNumberFormat="1" applyFill="1" applyBorder="1" applyAlignment="1" applyProtection="1">
      <alignment horizontal="center" vertical="center"/>
      <protection locked="0"/>
    </xf>
    <xf numFmtId="2" fontId="0" fillId="0" borderId="49" xfId="0" applyNumberFormat="1" applyBorder="1" applyAlignment="1" applyProtection="1">
      <alignment horizontal="center" vertical="center"/>
      <protection locked="0"/>
    </xf>
    <xf numFmtId="14" fontId="5" fillId="16" borderId="64" xfId="0" applyNumberFormat="1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14" fontId="0" fillId="0" borderId="91" xfId="0" applyNumberFormat="1" applyBorder="1" applyAlignment="1">
      <alignment horizontal="center" vertical="center"/>
    </xf>
    <xf numFmtId="14" fontId="0" fillId="0" borderId="92" xfId="0" applyNumberFormat="1" applyBorder="1" applyAlignment="1">
      <alignment horizontal="center" vertical="center"/>
    </xf>
    <xf numFmtId="0" fontId="22" fillId="0" borderId="25" xfId="1" applyFont="1" applyBorder="1" applyAlignment="1">
      <alignment horizontal="center" vertical="center"/>
    </xf>
    <xf numFmtId="0" fontId="0" fillId="0" borderId="89" xfId="0" applyBorder="1" applyAlignment="1">
      <alignment horizontal="center"/>
    </xf>
    <xf numFmtId="0" fontId="0" fillId="0" borderId="89" xfId="0" applyBorder="1" applyAlignment="1" applyProtection="1">
      <alignment horizontal="center" vertical="center"/>
      <protection locked="0"/>
    </xf>
    <xf numFmtId="0" fontId="0" fillId="6" borderId="89" xfId="0" applyFill="1" applyBorder="1" applyAlignment="1" applyProtection="1">
      <alignment horizontal="center" vertical="center"/>
      <protection locked="0"/>
    </xf>
    <xf numFmtId="0" fontId="0" fillId="0" borderId="69" xfId="0" applyBorder="1" applyAlignment="1" applyProtection="1">
      <alignment horizontal="center" vertical="center"/>
      <protection locked="0"/>
    </xf>
    <xf numFmtId="0" fontId="49" fillId="0" borderId="58" xfId="1" applyFont="1" applyBorder="1" applyAlignment="1">
      <alignment horizontal="left"/>
    </xf>
    <xf numFmtId="0" fontId="22" fillId="0" borderId="74" xfId="1" applyFont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1" fillId="7" borderId="60" xfId="0" applyNumberFormat="1" applyFont="1" applyFill="1" applyBorder="1" applyAlignment="1">
      <alignment horizontal="center" vertical="center"/>
    </xf>
    <xf numFmtId="0" fontId="3" fillId="16" borderId="67" xfId="0" applyFont="1" applyFill="1" applyBorder="1" applyAlignment="1">
      <alignment horizontal="center" vertical="center"/>
    </xf>
    <xf numFmtId="0" fontId="3" fillId="16" borderId="75" xfId="0" applyFont="1" applyFill="1" applyBorder="1" applyAlignment="1">
      <alignment horizontal="center" vertical="center"/>
    </xf>
    <xf numFmtId="0" fontId="3" fillId="16" borderId="75" xfId="0" applyNumberFormat="1" applyFont="1" applyFill="1" applyBorder="1" applyAlignment="1">
      <alignment horizontal="center" vertical="center"/>
    </xf>
    <xf numFmtId="0" fontId="3" fillId="16" borderId="66" xfId="0" applyFont="1" applyFill="1" applyBorder="1" applyAlignment="1">
      <alignment horizontal="center" vertical="center"/>
    </xf>
    <xf numFmtId="0" fontId="3" fillId="16" borderId="75" xfId="0" applyFont="1" applyFill="1" applyBorder="1" applyAlignment="1">
      <alignment horizontal="center" vertical="top"/>
    </xf>
    <xf numFmtId="0" fontId="3" fillId="16" borderId="75" xfId="0" applyFont="1" applyFill="1" applyBorder="1" applyAlignment="1">
      <alignment horizontal="center" vertical="center" wrapText="1"/>
    </xf>
    <xf numFmtId="0" fontId="3" fillId="16" borderId="68" xfId="0" applyNumberFormat="1" applyFont="1" applyFill="1" applyBorder="1" applyAlignment="1">
      <alignment horizontal="center" vertical="center"/>
    </xf>
    <xf numFmtId="0" fontId="0" fillId="6" borderId="89" xfId="0" applyFont="1" applyFill="1" applyBorder="1" applyAlignment="1" applyProtection="1">
      <alignment horizontal="center"/>
      <protection locked="0"/>
    </xf>
    <xf numFmtId="14" fontId="0" fillId="6" borderId="89" xfId="0" applyNumberFormat="1" applyFont="1" applyFill="1" applyBorder="1" applyAlignment="1" applyProtection="1">
      <alignment horizontal="center"/>
      <protection locked="0"/>
    </xf>
    <xf numFmtId="0" fontId="0" fillId="6" borderId="89" xfId="0" applyNumberFormat="1" applyFont="1" applyFill="1" applyBorder="1" applyAlignment="1" applyProtection="1">
      <alignment horizontal="center"/>
      <protection locked="0"/>
    </xf>
    <xf numFmtId="0" fontId="0" fillId="5" borderId="89" xfId="0" applyFont="1" applyFill="1" applyBorder="1" applyAlignment="1" applyProtection="1">
      <alignment horizontal="center"/>
      <protection locked="0"/>
    </xf>
    <xf numFmtId="165" fontId="0" fillId="0" borderId="89" xfId="0" applyNumberFormat="1" applyFont="1" applyBorder="1" applyAlignment="1" applyProtection="1">
      <alignment horizontal="center"/>
      <protection locked="0"/>
    </xf>
    <xf numFmtId="166" fontId="1" fillId="6" borderId="89" xfId="0" applyNumberFormat="1" applyFont="1" applyFill="1" applyBorder="1" applyAlignment="1" applyProtection="1">
      <alignment horizontal="center"/>
      <protection locked="0"/>
    </xf>
    <xf numFmtId="167" fontId="1" fillId="6" borderId="89" xfId="0" applyNumberFormat="1" applyFont="1" applyFill="1" applyBorder="1" applyAlignment="1" applyProtection="1">
      <alignment horizontal="center"/>
      <protection locked="0"/>
    </xf>
    <xf numFmtId="0" fontId="0" fillId="6" borderId="49" xfId="0" applyFont="1" applyFill="1" applyBorder="1" applyAlignment="1" applyProtection="1">
      <alignment horizontal="center" vertical="center"/>
      <protection locked="0"/>
    </xf>
    <xf numFmtId="14" fontId="0" fillId="0" borderId="49" xfId="0" applyNumberFormat="1" applyFont="1" applyBorder="1" applyAlignment="1" applyProtection="1">
      <alignment horizontal="center"/>
      <protection locked="0"/>
    </xf>
    <xf numFmtId="0" fontId="0" fillId="0" borderId="49" xfId="0" applyNumberFormat="1" applyFont="1" applyBorder="1" applyAlignment="1" applyProtection="1">
      <alignment horizontal="center"/>
      <protection locked="0"/>
    </xf>
    <xf numFmtId="0" fontId="0" fillId="0" borderId="49" xfId="0" quotePrefix="1" applyFont="1" applyBorder="1" applyAlignment="1" applyProtection="1">
      <alignment horizontal="center"/>
      <protection locked="0"/>
    </xf>
    <xf numFmtId="0" fontId="0" fillId="0" borderId="49" xfId="0" applyFont="1" applyBorder="1" applyAlignment="1" applyProtection="1">
      <alignment horizontal="center"/>
      <protection locked="0"/>
    </xf>
    <xf numFmtId="165" fontId="0" fillId="0" borderId="49" xfId="0" applyNumberFormat="1" applyFont="1" applyBorder="1" applyAlignment="1" applyProtection="1">
      <alignment horizontal="center"/>
      <protection locked="0"/>
    </xf>
    <xf numFmtId="166" fontId="0" fillId="0" borderId="49" xfId="0" quotePrefix="1" applyNumberFormat="1" applyFont="1" applyBorder="1" applyAlignment="1" applyProtection="1">
      <alignment horizontal="center"/>
      <protection locked="0"/>
    </xf>
    <xf numFmtId="0" fontId="49" fillId="6" borderId="30" xfId="1" applyFont="1" applyFill="1" applyBorder="1" applyAlignment="1" applyProtection="1">
      <alignment horizontal="center"/>
      <protection locked="0"/>
    </xf>
    <xf numFmtId="0" fontId="49" fillId="6" borderId="30" xfId="1" applyFont="1" applyFill="1" applyBorder="1" applyAlignment="1" applyProtection="1">
      <alignment horizontal="center" vertical="center"/>
      <protection locked="0"/>
    </xf>
    <xf numFmtId="0" fontId="49" fillId="0" borderId="30" xfId="1" applyFont="1" applyBorder="1" applyAlignment="1" applyProtection="1">
      <alignment horizontal="center"/>
      <protection locked="0"/>
    </xf>
    <xf numFmtId="0" fontId="49" fillId="6" borderId="48" xfId="1" applyFont="1" applyFill="1" applyBorder="1" applyAlignment="1" applyProtection="1">
      <alignment horizontal="center" vertical="center"/>
      <protection locked="0"/>
    </xf>
    <xf numFmtId="0" fontId="49" fillId="6" borderId="69" xfId="1" applyNumberFormat="1" applyFont="1" applyFill="1" applyBorder="1" applyAlignment="1" applyProtection="1">
      <alignment horizontal="center" vertical="center"/>
      <protection locked="0"/>
    </xf>
    <xf numFmtId="0" fontId="49" fillId="6" borderId="61" xfId="1" applyFont="1" applyFill="1" applyBorder="1" applyAlignment="1" applyProtection="1">
      <alignment horizontal="center"/>
      <protection locked="0"/>
    </xf>
    <xf numFmtId="0" fontId="49" fillId="6" borderId="61" xfId="1" applyNumberFormat="1" applyFont="1" applyFill="1" applyBorder="1" applyAlignment="1" applyProtection="1">
      <alignment horizontal="center" vertical="center"/>
      <protection locked="0"/>
    </xf>
    <xf numFmtId="166" fontId="49" fillId="0" borderId="61" xfId="1" quotePrefix="1" applyNumberFormat="1" applyFont="1" applyBorder="1" applyAlignment="1" applyProtection="1">
      <alignment horizontal="center"/>
      <protection locked="0"/>
    </xf>
    <xf numFmtId="166" fontId="49" fillId="0" borderId="62" xfId="1" quotePrefix="1" applyNumberFormat="1" applyFont="1" applyBorder="1" applyAlignment="1" applyProtection="1">
      <alignment horizontal="center"/>
      <protection locked="0"/>
    </xf>
    <xf numFmtId="0" fontId="49" fillId="0" borderId="57" xfId="1" applyFont="1" applyBorder="1" applyAlignment="1">
      <alignment horizontal="left"/>
    </xf>
    <xf numFmtId="0" fontId="49" fillId="0" borderId="59" xfId="1" applyFont="1" applyBorder="1" applyAlignment="1">
      <alignment horizontal="left"/>
    </xf>
    <xf numFmtId="0" fontId="49" fillId="0" borderId="30" xfId="1" applyFont="1" applyBorder="1" applyAlignment="1" applyProtection="1">
      <alignment horizontal="left" vertical="center"/>
    </xf>
    <xf numFmtId="0" fontId="49" fillId="0" borderId="48" xfId="1" applyFont="1" applyBorder="1" applyAlignment="1" applyProtection="1">
      <alignment horizontal="left" vertical="center"/>
    </xf>
    <xf numFmtId="0" fontId="49" fillId="0" borderId="8" xfId="1" applyFont="1" applyBorder="1" applyAlignment="1" applyProtection="1">
      <alignment horizontal="center"/>
      <protection locked="0"/>
    </xf>
    <xf numFmtId="2" fontId="0" fillId="6" borderId="0" xfId="0" applyNumberFormat="1" applyFill="1" applyAlignment="1" applyProtection="1">
      <alignment horizontal="center" vertical="center"/>
      <protection locked="0"/>
    </xf>
    <xf numFmtId="0" fontId="0" fillId="6" borderId="0" xfId="0" applyFill="1" applyAlignment="1" applyProtection="1">
      <alignment horizontal="center" vertical="center"/>
      <protection locked="0"/>
    </xf>
    <xf numFmtId="2" fontId="0" fillId="6" borderId="13" xfId="0" applyNumberFormat="1" applyFill="1" applyBorder="1" applyAlignment="1" applyProtection="1">
      <alignment horizontal="center" vertical="center"/>
      <protection locked="0"/>
    </xf>
    <xf numFmtId="0" fontId="49" fillId="0" borderId="5" xfId="1" applyFont="1" applyBorder="1"/>
    <xf numFmtId="0" fontId="49" fillId="0" borderId="6" xfId="1" applyFont="1" applyBorder="1"/>
    <xf numFmtId="0" fontId="44" fillId="15" borderId="73" xfId="1" applyFont="1" applyFill="1" applyBorder="1" applyAlignment="1" applyProtection="1">
      <alignment horizontal="center" vertical="center"/>
      <protection locked="0"/>
    </xf>
    <xf numFmtId="0" fontId="49" fillId="0" borderId="7" xfId="1" applyFont="1" applyBorder="1"/>
    <xf numFmtId="0" fontId="0" fillId="0" borderId="0" xfId="0"/>
    <xf numFmtId="2" fontId="0" fillId="0" borderId="0" xfId="0" applyNumberFormat="1" applyAlignment="1">
      <alignment horizontal="center"/>
    </xf>
    <xf numFmtId="0" fontId="1" fillId="0" borderId="0" xfId="0" applyNumberFormat="1" applyFont="1" applyAlignment="1">
      <alignment horizontal="center"/>
    </xf>
    <xf numFmtId="2" fontId="0" fillId="0" borderId="1" xfId="0" applyNumberFormat="1" applyBorder="1" applyAlignment="1">
      <alignment horizontal="center"/>
    </xf>
    <xf numFmtId="172" fontId="0" fillId="0" borderId="23" xfId="0" applyNumberFormat="1" applyBorder="1" applyAlignment="1" applyProtection="1">
      <alignment horizontal="center"/>
      <protection locked="0"/>
    </xf>
    <xf numFmtId="172" fontId="0" fillId="0" borderId="71" xfId="0" applyNumberFormat="1" applyBorder="1" applyAlignment="1" applyProtection="1">
      <alignment horizontal="center"/>
      <protection locked="0"/>
    </xf>
    <xf numFmtId="172" fontId="0" fillId="0" borderId="23" xfId="0" applyNumberFormat="1" applyBorder="1" applyAlignment="1">
      <alignment horizontal="center"/>
    </xf>
    <xf numFmtId="2" fontId="42" fillId="6" borderId="13" xfId="0" applyNumberFormat="1" applyFont="1" applyFill="1" applyBorder="1" applyAlignment="1" applyProtection="1">
      <alignment horizontal="center"/>
      <protection locked="0"/>
    </xf>
    <xf numFmtId="2" fontId="0" fillId="0" borderId="14" xfId="0" applyNumberFormat="1" applyBorder="1" applyAlignment="1">
      <alignment horizontal="center"/>
    </xf>
    <xf numFmtId="0" fontId="1" fillId="16" borderId="13" xfId="0" applyFont="1" applyFill="1" applyBorder="1" applyAlignment="1">
      <alignment horizontal="center"/>
    </xf>
    <xf numFmtId="0" fontId="1" fillId="16" borderId="34" xfId="0" applyFont="1" applyFill="1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3" fillId="16" borderId="2" xfId="0" applyFont="1" applyFill="1" applyBorder="1" applyAlignment="1">
      <alignment horizontal="center" vertical="center"/>
    </xf>
    <xf numFmtId="14" fontId="0" fillId="0" borderId="0" xfId="0" applyNumberFormat="1" applyBorder="1" applyAlignment="1" applyProtection="1">
      <alignment horizontal="center" vertical="center"/>
    </xf>
    <xf numFmtId="0" fontId="0" fillId="0" borderId="0" xfId="0" applyAlignment="1">
      <alignment horizontal="left"/>
    </xf>
    <xf numFmtId="166" fontId="0" fillId="0" borderId="42" xfId="0" quotePrefix="1" applyNumberFormat="1" applyFont="1" applyBorder="1" applyAlignment="1" applyProtection="1">
      <alignment horizontal="center"/>
      <protection locked="0"/>
    </xf>
    <xf numFmtId="166" fontId="0" fillId="0" borderId="34" xfId="0" quotePrefix="1" applyNumberFormat="1" applyFont="1" applyBorder="1" applyAlignment="1" applyProtection="1">
      <alignment horizontal="center"/>
      <protection locked="0"/>
    </xf>
    <xf numFmtId="166" fontId="0" fillId="0" borderId="0" xfId="0" quotePrefix="1" applyNumberFormat="1" applyFont="1" applyBorder="1" applyAlignment="1" applyProtection="1">
      <alignment horizontal="center"/>
      <protection locked="0"/>
    </xf>
    <xf numFmtId="0" fontId="0" fillId="22" borderId="3" xfId="0" applyFill="1" applyBorder="1" applyAlignment="1">
      <alignment horizontal="center" vertical="center"/>
    </xf>
    <xf numFmtId="0" fontId="0" fillId="7" borderId="3" xfId="0" applyFill="1" applyBorder="1" applyAlignment="1"/>
    <xf numFmtId="14" fontId="0" fillId="23" borderId="6" xfId="0" applyNumberFormat="1" applyFill="1" applyBorder="1" applyAlignment="1" applyProtection="1">
      <alignment horizontal="center" vertical="center"/>
    </xf>
    <xf numFmtId="14" fontId="0" fillId="23" borderId="7" xfId="0" applyNumberFormat="1" applyFill="1" applyBorder="1" applyAlignment="1" applyProtection="1">
      <alignment horizontal="center" vertical="center"/>
    </xf>
    <xf numFmtId="14" fontId="3" fillId="1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3" xfId="0" applyFont="1" applyBorder="1" applyAlignment="1"/>
    <xf numFmtId="2" fontId="17" fillId="0" borderId="0" xfId="0" applyNumberFormat="1" applyFont="1" applyAlignment="1">
      <alignment horizontal="center"/>
    </xf>
    <xf numFmtId="173" fontId="0" fillId="20" borderId="24" xfId="0" applyNumberFormat="1" applyFill="1" applyBorder="1" applyAlignment="1">
      <alignment horizontal="left"/>
    </xf>
    <xf numFmtId="173" fontId="0" fillId="20" borderId="30" xfId="0" applyNumberFormat="1" applyFill="1" applyBorder="1" applyAlignment="1">
      <alignment horizontal="left"/>
    </xf>
    <xf numFmtId="0" fontId="49" fillId="21" borderId="18" xfId="1" applyFont="1" applyFill="1" applyBorder="1" applyAlignment="1" applyProtection="1">
      <alignment horizontal="center"/>
      <protection locked="0"/>
    </xf>
    <xf numFmtId="0" fontId="49" fillId="4" borderId="19" xfId="1" applyFont="1" applyFill="1" applyBorder="1" applyAlignment="1" applyProtection="1">
      <alignment horizontal="center"/>
      <protection locked="0"/>
    </xf>
    <xf numFmtId="0" fontId="49" fillId="21" borderId="19" xfId="1" applyFont="1" applyFill="1" applyBorder="1" applyAlignment="1" applyProtection="1">
      <alignment horizontal="center"/>
      <protection locked="0"/>
    </xf>
    <xf numFmtId="0" fontId="49" fillId="4" borderId="72" xfId="1" applyFont="1" applyFill="1" applyBorder="1" applyAlignment="1" applyProtection="1">
      <alignment horizontal="center"/>
      <protection locked="0"/>
    </xf>
    <xf numFmtId="0" fontId="49" fillId="20" borderId="45" xfId="1" applyFont="1" applyFill="1" applyBorder="1" applyAlignment="1" applyProtection="1">
      <alignment horizontal="center"/>
      <protection locked="0"/>
    </xf>
    <xf numFmtId="0" fontId="49" fillId="20" borderId="46" xfId="1" applyFont="1" applyFill="1" applyBorder="1" applyAlignment="1" applyProtection="1">
      <alignment horizontal="center"/>
      <protection locked="0"/>
    </xf>
    <xf numFmtId="173" fontId="0" fillId="5" borderId="30" xfId="0" applyNumberFormat="1" applyFill="1" applyBorder="1" applyAlignment="1">
      <alignment horizontal="left"/>
    </xf>
    <xf numFmtId="0" fontId="49" fillId="5" borderId="46" xfId="1" applyFont="1" applyFill="1" applyBorder="1" applyAlignment="1" applyProtection="1">
      <alignment horizontal="center"/>
      <protection locked="0"/>
    </xf>
    <xf numFmtId="173" fontId="0" fillId="5" borderId="48" xfId="0" applyNumberFormat="1" applyFill="1" applyBorder="1" applyAlignment="1">
      <alignment horizontal="left"/>
    </xf>
    <xf numFmtId="0" fontId="49" fillId="5" borderId="47" xfId="1" applyFont="1" applyFill="1" applyBorder="1" applyAlignment="1" applyProtection="1">
      <alignment horizontal="center"/>
      <protection locked="0"/>
    </xf>
    <xf numFmtId="0" fontId="3" fillId="16" borderId="13" xfId="0" applyFont="1" applyFill="1" applyBorder="1" applyAlignment="1">
      <alignment horizontal="center" vertical="center" wrapText="1"/>
    </xf>
    <xf numFmtId="0" fontId="20" fillId="15" borderId="8" xfId="1" applyFont="1" applyFill="1" applyBorder="1" applyAlignment="1" applyProtection="1">
      <alignment horizontal="center" vertical="center"/>
      <protection hidden="1"/>
    </xf>
    <xf numFmtId="0" fontId="4" fillId="0" borderId="0" xfId="1"/>
    <xf numFmtId="0" fontId="7" fillId="0" borderId="0" xfId="0" applyFont="1"/>
    <xf numFmtId="0" fontId="44" fillId="15" borderId="52" xfId="1" applyFont="1" applyFill="1" applyBorder="1" applyAlignment="1" applyProtection="1">
      <alignment horizontal="center" vertical="center"/>
      <protection locked="0"/>
    </xf>
    <xf numFmtId="0" fontId="0" fillId="25" borderId="0" xfId="0" applyFill="1" applyBorder="1" applyAlignment="1" applyProtection="1"/>
    <xf numFmtId="0" fontId="3" fillId="17" borderId="0" xfId="0" applyNumberFormat="1" applyFont="1" applyFill="1" applyBorder="1" applyAlignment="1" applyProtection="1">
      <alignment horizontal="center" vertical="center"/>
    </xf>
    <xf numFmtId="0" fontId="0" fillId="0" borderId="0" xfId="0" applyBorder="1" applyAlignment="1" applyProtection="1"/>
    <xf numFmtId="0" fontId="1" fillId="0" borderId="0" xfId="0" applyNumberFormat="1" applyFont="1" applyBorder="1" applyAlignment="1" applyProtection="1">
      <alignment horizontal="center"/>
    </xf>
    <xf numFmtId="0" fontId="1" fillId="0" borderId="0" xfId="0" applyNumberFormat="1" applyFont="1" applyAlignment="1" applyProtection="1">
      <alignment horizontal="center"/>
    </xf>
    <xf numFmtId="0" fontId="8" fillId="0" borderId="0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0" fillId="0" borderId="0" xfId="0" applyBorder="1" applyProtection="1"/>
    <xf numFmtId="0" fontId="0" fillId="0" borderId="0" xfId="0" applyBorder="1" applyAlignment="1" applyProtection="1">
      <alignment horizontal="center"/>
    </xf>
    <xf numFmtId="0" fontId="16" fillId="9" borderId="0" xfId="0" applyFont="1" applyFill="1" applyBorder="1" applyAlignment="1" applyProtection="1">
      <alignment horizontal="center"/>
    </xf>
    <xf numFmtId="2" fontId="42" fillId="6" borderId="0" xfId="0" applyNumberFormat="1" applyFont="1" applyFill="1" applyBorder="1" applyAlignment="1" applyProtection="1">
      <alignment horizontal="center"/>
    </xf>
    <xf numFmtId="2" fontId="0" fillId="0" borderId="0" xfId="0" applyNumberFormat="1" applyBorder="1" applyAlignment="1" applyProtection="1">
      <alignment horizontal="center"/>
    </xf>
    <xf numFmtId="0" fontId="0" fillId="0" borderId="0" xfId="0" applyProtection="1"/>
    <xf numFmtId="2" fontId="17" fillId="0" borderId="0" xfId="0" applyNumberFormat="1" applyFont="1" applyAlignment="1" applyProtection="1">
      <alignment horizontal="center"/>
    </xf>
    <xf numFmtId="170" fontId="45" fillId="5" borderId="67" xfId="1" applyNumberFormat="1" applyFont="1" applyFill="1" applyBorder="1" applyAlignment="1" applyProtection="1">
      <alignment horizontal="center"/>
      <protection locked="0"/>
    </xf>
    <xf numFmtId="170" fontId="45" fillId="5" borderId="75" xfId="1" applyNumberFormat="1" applyFont="1" applyFill="1" applyBorder="1" applyAlignment="1" applyProtection="1">
      <alignment horizontal="center"/>
      <protection locked="0"/>
    </xf>
    <xf numFmtId="170" fontId="44" fillId="5" borderId="75" xfId="1" applyNumberFormat="1" applyFont="1" applyFill="1" applyBorder="1" applyAlignment="1" applyProtection="1">
      <alignment horizontal="center"/>
      <protection locked="0"/>
    </xf>
    <xf numFmtId="170" fontId="45" fillId="5" borderId="68" xfId="1" applyNumberFormat="1" applyFont="1" applyFill="1" applyBorder="1" applyAlignment="1" applyProtection="1">
      <alignment horizontal="center"/>
      <protection locked="0"/>
    </xf>
    <xf numFmtId="172" fontId="51" fillId="0" borderId="0" xfId="0" applyNumberFormat="1" applyFont="1"/>
    <xf numFmtId="0" fontId="3" fillId="16" borderId="10" xfId="0" applyFont="1" applyFill="1" applyBorder="1" applyAlignment="1">
      <alignment horizontal="center" vertical="center" wrapText="1"/>
    </xf>
    <xf numFmtId="0" fontId="0" fillId="0" borderId="0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wrapText="1"/>
      <protection locked="0"/>
    </xf>
    <xf numFmtId="0" fontId="0" fillId="0" borderId="0" xfId="0" applyBorder="1" applyAlignment="1">
      <alignment wrapText="1"/>
    </xf>
    <xf numFmtId="0" fontId="0" fillId="0" borderId="0" xfId="0" applyAlignment="1">
      <alignment horizontal="center" vertical="center" wrapText="1"/>
    </xf>
    <xf numFmtId="0" fontId="4" fillId="0" borderId="5" xfId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3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wrapText="1"/>
    </xf>
    <xf numFmtId="2" fontId="0" fillId="0" borderId="0" xfId="0" applyNumberFormat="1" applyBorder="1" applyAlignment="1" applyProtection="1">
      <alignment horizontal="center" vertical="center" wrapText="1"/>
    </xf>
    <xf numFmtId="1" fontId="0" fillId="0" borderId="5" xfId="0" applyNumberFormat="1" applyBorder="1" applyAlignment="1" applyProtection="1">
      <alignment horizontal="center" vertical="center" wrapText="1"/>
      <protection locked="0"/>
    </xf>
    <xf numFmtId="1" fontId="0" fillId="0" borderId="6" xfId="0" applyNumberFormat="1" applyBorder="1" applyAlignment="1" applyProtection="1">
      <alignment horizontal="center" vertical="center" wrapText="1"/>
      <protection locked="0"/>
    </xf>
    <xf numFmtId="1" fontId="0" fillId="0" borderId="63" xfId="0" applyNumberFormat="1" applyBorder="1" applyAlignment="1" applyProtection="1">
      <alignment horizontal="center" vertical="center" wrapText="1"/>
      <protection locked="0"/>
    </xf>
    <xf numFmtId="1" fontId="0" fillId="0" borderId="7" xfId="0" applyNumberFormat="1" applyBorder="1" applyAlignment="1" applyProtection="1">
      <alignment horizontal="center" vertical="center" wrapText="1"/>
      <protection locked="0"/>
    </xf>
    <xf numFmtId="175" fontId="0" fillId="0" borderId="23" xfId="0" applyNumberFormat="1" applyBorder="1" applyAlignment="1" applyProtection="1">
      <alignment horizontal="center" vertical="center" wrapText="1"/>
    </xf>
    <xf numFmtId="175" fontId="0" fillId="0" borderId="14" xfId="0" applyNumberFormat="1" applyBorder="1" applyAlignment="1" applyProtection="1">
      <alignment horizontal="center" vertical="center" wrapText="1"/>
    </xf>
    <xf numFmtId="2" fontId="0" fillId="0" borderId="0" xfId="0" applyNumberFormat="1" applyBorder="1" applyAlignment="1" applyProtection="1">
      <alignment horizontal="center" vertical="center" wrapText="1"/>
      <protection locked="0"/>
    </xf>
    <xf numFmtId="2" fontId="0" fillId="0" borderId="6" xfId="0" applyNumberFormat="1" applyBorder="1" applyAlignment="1" applyProtection="1">
      <alignment horizontal="center" vertical="center" wrapText="1"/>
      <protection locked="0"/>
    </xf>
    <xf numFmtId="2" fontId="0" fillId="0" borderId="63" xfId="0" applyNumberFormat="1" applyBorder="1" applyAlignment="1" applyProtection="1">
      <alignment horizontal="center" vertical="center" wrapText="1"/>
      <protection locked="0"/>
    </xf>
    <xf numFmtId="0" fontId="0" fillId="16" borderId="4" xfId="0" applyFill="1" applyBorder="1" applyAlignment="1">
      <alignment wrapText="1"/>
    </xf>
    <xf numFmtId="0" fontId="3" fillId="16" borderId="13" xfId="0" applyNumberFormat="1" applyFont="1" applyFill="1" applyBorder="1" applyAlignment="1">
      <alignment horizontal="center" vertical="center" wrapText="1"/>
    </xf>
    <xf numFmtId="0" fontId="1" fillId="0" borderId="23" xfId="0" applyNumberFormat="1" applyFont="1" applyBorder="1" applyAlignment="1" applyProtection="1">
      <alignment horizontal="center" wrapText="1"/>
      <protection locked="0"/>
    </xf>
    <xf numFmtId="0" fontId="1" fillId="0" borderId="6" xfId="0" applyNumberFormat="1" applyFont="1" applyBorder="1" applyAlignment="1" applyProtection="1">
      <alignment horizontal="center" wrapText="1"/>
      <protection locked="0"/>
    </xf>
    <xf numFmtId="0" fontId="1" fillId="0" borderId="7" xfId="0" applyNumberFormat="1" applyFont="1" applyBorder="1" applyAlignment="1" applyProtection="1">
      <alignment horizontal="center" wrapText="1"/>
      <protection locked="0"/>
    </xf>
    <xf numFmtId="0" fontId="1" fillId="0" borderId="0" xfId="0" applyNumberFormat="1" applyFont="1" applyAlignment="1" applyProtection="1">
      <alignment horizontal="center" wrapText="1"/>
    </xf>
    <xf numFmtId="0" fontId="1" fillId="0" borderId="0" xfId="0" applyNumberFormat="1" applyFont="1" applyAlignment="1">
      <alignment horizontal="center" wrapText="1"/>
    </xf>
    <xf numFmtId="176" fontId="0" fillId="0" borderId="6" xfId="0" applyNumberFormat="1" applyBorder="1" applyAlignment="1" applyProtection="1">
      <alignment horizontal="center" vertical="center" wrapText="1"/>
      <protection locked="0"/>
    </xf>
    <xf numFmtId="176" fontId="0" fillId="0" borderId="7" xfId="0" applyNumberFormat="1" applyBorder="1" applyAlignment="1" applyProtection="1">
      <alignment horizontal="center" vertical="center" wrapText="1"/>
      <protection locked="0"/>
    </xf>
    <xf numFmtId="177" fontId="0" fillId="0" borderId="42" xfId="0" applyNumberFormat="1" applyBorder="1" applyAlignment="1" applyProtection="1">
      <alignment horizontal="left" vertical="center" wrapText="1"/>
      <protection locked="0"/>
    </xf>
    <xf numFmtId="177" fontId="0" fillId="0" borderId="93" xfId="0" applyNumberFormat="1" applyBorder="1" applyAlignment="1" applyProtection="1">
      <alignment horizontal="left" vertical="center" wrapText="1"/>
      <protection locked="0"/>
    </xf>
    <xf numFmtId="178" fontId="0" fillId="0" borderId="31" xfId="0" applyNumberFormat="1" applyBorder="1" applyAlignment="1" applyProtection="1">
      <alignment horizontal="right" vertical="center" wrapText="1"/>
      <protection locked="0"/>
    </xf>
    <xf numFmtId="178" fontId="0" fillId="0" borderId="26" xfId="0" applyNumberFormat="1" applyBorder="1" applyAlignment="1" applyProtection="1">
      <alignment horizontal="right" vertical="center" wrapText="1"/>
      <protection locked="0"/>
    </xf>
    <xf numFmtId="0" fontId="15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174" fontId="54" fillId="16" borderId="1" xfId="5" applyNumberFormat="1" applyFont="1" applyFill="1" applyBorder="1" applyAlignment="1" applyProtection="1">
      <alignment horizontal="center" vertical="center" wrapText="1"/>
    </xf>
    <xf numFmtId="173" fontId="0" fillId="21" borderId="45" xfId="0" applyNumberFormat="1" applyFill="1" applyBorder="1" applyAlignment="1">
      <alignment horizontal="left"/>
    </xf>
    <xf numFmtId="173" fontId="0" fillId="4" borderId="46" xfId="0" applyNumberFormat="1" applyFill="1" applyBorder="1" applyAlignment="1">
      <alignment horizontal="left"/>
    </xf>
    <xf numFmtId="173" fontId="0" fillId="21" borderId="46" xfId="0" applyNumberFormat="1" applyFill="1" applyBorder="1" applyAlignment="1">
      <alignment horizontal="left"/>
    </xf>
    <xf numFmtId="173" fontId="0" fillId="4" borderId="47" xfId="0" applyNumberFormat="1" applyFill="1" applyBorder="1" applyAlignment="1">
      <alignment horizontal="left"/>
    </xf>
    <xf numFmtId="176" fontId="0" fillId="0" borderId="23" xfId="0" applyNumberFormat="1" applyBorder="1" applyAlignment="1" applyProtection="1">
      <alignment horizontal="center" vertical="center" wrapText="1"/>
      <protection locked="0"/>
    </xf>
    <xf numFmtId="164" fontId="1" fillId="0" borderId="0" xfId="0" applyNumberFormat="1" applyFont="1" applyAlignment="1">
      <alignment horizontal="center"/>
    </xf>
    <xf numFmtId="178" fontId="50" fillId="22" borderId="71" xfId="1" applyNumberFormat="1" applyFont="1" applyFill="1" applyBorder="1" applyAlignment="1" applyProtection="1">
      <alignment horizontal="right" vertical="center" wrapText="1"/>
      <protection locked="0"/>
    </xf>
    <xf numFmtId="177" fontId="50" fillId="22" borderId="70" xfId="1" applyNumberFormat="1" applyFont="1" applyFill="1" applyBorder="1" applyAlignment="1" applyProtection="1">
      <alignment horizontal="left" vertical="center" wrapText="1"/>
      <protection locked="0"/>
    </xf>
    <xf numFmtId="0" fontId="7" fillId="0" borderId="0" xfId="0" quotePrefix="1" applyFont="1"/>
    <xf numFmtId="14" fontId="0" fillId="29" borderId="6" xfId="0" applyNumberFormat="1" applyFill="1" applyBorder="1" applyAlignment="1" applyProtection="1">
      <alignment horizontal="center" vertical="center"/>
    </xf>
    <xf numFmtId="174" fontId="0" fillId="6" borderId="23" xfId="0" applyNumberForma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/>
    </xf>
    <xf numFmtId="0" fontId="1" fillId="2" borderId="3" xfId="0" applyNumberFormat="1" applyFont="1" applyFill="1" applyBorder="1" applyAlignment="1">
      <alignment horizontal="center"/>
    </xf>
    <xf numFmtId="0" fontId="1" fillId="2" borderId="4" xfId="0" applyNumberFormat="1" applyFont="1" applyFill="1" applyBorder="1" applyAlignment="1">
      <alignment horizontal="center"/>
    </xf>
    <xf numFmtId="174" fontId="2" fillId="27" borderId="35" xfId="0" applyNumberFormat="1" applyFont="1" applyFill="1" applyBorder="1" applyAlignment="1">
      <alignment horizontal="center" vertical="center"/>
    </xf>
    <xf numFmtId="174" fontId="2" fillId="27" borderId="38" xfId="0" applyNumberFormat="1" applyFont="1" applyFill="1" applyBorder="1" applyAlignment="1">
      <alignment horizontal="center" vertical="center"/>
    </xf>
    <xf numFmtId="164" fontId="37" fillId="15" borderId="2" xfId="0" applyNumberFormat="1" applyFont="1" applyFill="1" applyBorder="1" applyAlignment="1" applyProtection="1">
      <alignment horizontal="center" vertical="center" shrinkToFit="1"/>
      <protection locked="0"/>
    </xf>
    <xf numFmtId="164" fontId="37" fillId="15" borderId="4" xfId="0" applyNumberFormat="1" applyFont="1" applyFill="1" applyBorder="1" applyAlignment="1" applyProtection="1">
      <alignment horizontal="center" vertical="center" shrinkToFit="1"/>
      <protection locked="0"/>
    </xf>
    <xf numFmtId="0" fontId="20" fillId="24" borderId="52" xfId="0" applyFont="1" applyFill="1" applyBorder="1" applyAlignment="1">
      <alignment horizontal="center" vertical="center"/>
    </xf>
    <xf numFmtId="0" fontId="20" fillId="24" borderId="17" xfId="0" applyFont="1" applyFill="1" applyBorder="1" applyAlignment="1">
      <alignment horizontal="center" vertical="center"/>
    </xf>
    <xf numFmtId="0" fontId="40" fillId="17" borderId="0" xfId="1" applyFont="1" applyFill="1" applyBorder="1" applyAlignment="1" applyProtection="1">
      <alignment horizontal="center" vertical="center"/>
      <protection hidden="1"/>
    </xf>
    <xf numFmtId="0" fontId="43" fillId="17" borderId="0" xfId="0" applyFont="1" applyFill="1" applyBorder="1" applyAlignment="1"/>
    <xf numFmtId="0" fontId="45" fillId="19" borderId="50" xfId="1" applyFont="1" applyFill="1" applyBorder="1" applyAlignment="1" applyProtection="1">
      <alignment horizontal="center" vertical="center"/>
      <protection locked="0"/>
    </xf>
    <xf numFmtId="0" fontId="45" fillId="19" borderId="66" xfId="1" applyFont="1" applyFill="1" applyBorder="1" applyAlignment="1" applyProtection="1">
      <alignment vertical="center"/>
      <protection locked="0"/>
    </xf>
    <xf numFmtId="0" fontId="45" fillId="19" borderId="51" xfId="1" applyFont="1" applyFill="1" applyBorder="1" applyAlignment="1" applyProtection="1">
      <alignment vertical="center"/>
      <protection locked="0"/>
    </xf>
    <xf numFmtId="0" fontId="46" fillId="19" borderId="50" xfId="1" applyFont="1" applyFill="1" applyBorder="1" applyAlignment="1" applyProtection="1">
      <alignment horizontal="center" vertical="center"/>
      <protection locked="0"/>
    </xf>
    <xf numFmtId="0" fontId="45" fillId="19" borderId="66" xfId="0" applyFont="1" applyFill="1" applyBorder="1" applyAlignment="1" applyProtection="1">
      <alignment vertical="center"/>
      <protection locked="0"/>
    </xf>
    <xf numFmtId="0" fontId="45" fillId="19" borderId="51" xfId="0" applyFont="1" applyFill="1" applyBorder="1" applyAlignment="1" applyProtection="1">
      <alignment vertical="center"/>
      <protection locked="0"/>
    </xf>
    <xf numFmtId="0" fontId="0" fillId="0" borderId="0" xfId="0"/>
    <xf numFmtId="168" fontId="29" fillId="0" borderId="0" xfId="3" applyNumberFormat="1" applyFont="1" applyAlignment="1">
      <alignment horizontal="center"/>
    </xf>
    <xf numFmtId="0" fontId="48" fillId="10" borderId="8" xfId="3" applyFont="1" applyFill="1" applyBorder="1" applyAlignment="1" applyProtection="1">
      <alignment horizontal="center" vertical="center"/>
      <protection locked="0"/>
    </xf>
    <xf numFmtId="0" fontId="48" fillId="10" borderId="20" xfId="3" applyFont="1" applyFill="1" applyBorder="1" applyAlignment="1" applyProtection="1">
      <alignment horizontal="center" vertical="center"/>
      <protection locked="0"/>
    </xf>
    <xf numFmtId="0" fontId="48" fillId="10" borderId="9" xfId="3" applyFont="1" applyFill="1" applyBorder="1" applyAlignment="1" applyProtection="1">
      <alignment horizontal="center" vertical="center"/>
      <protection locked="0"/>
    </xf>
    <xf numFmtId="0" fontId="48" fillId="10" borderId="15" xfId="3" applyFont="1" applyFill="1" applyBorder="1" applyAlignment="1" applyProtection="1">
      <alignment horizontal="center" vertical="center"/>
      <protection locked="0"/>
    </xf>
    <xf numFmtId="0" fontId="48" fillId="10" borderId="36" xfId="3" applyFont="1" applyFill="1" applyBorder="1" applyAlignment="1" applyProtection="1">
      <alignment horizontal="center" vertical="center"/>
      <protection locked="0"/>
    </xf>
    <xf numFmtId="0" fontId="48" fillId="10" borderId="16" xfId="3" applyFont="1" applyFill="1" applyBorder="1" applyAlignment="1" applyProtection="1">
      <alignment horizontal="center" vertical="center"/>
      <protection locked="0"/>
    </xf>
    <xf numFmtId="164" fontId="1" fillId="26" borderId="2" xfId="0" applyNumberFormat="1" applyFont="1" applyFill="1" applyBorder="1" applyAlignment="1">
      <alignment horizontal="center"/>
    </xf>
    <xf numFmtId="164" fontId="1" fillId="26" borderId="4" xfId="0" applyNumberFormat="1" applyFont="1" applyFill="1" applyBorder="1" applyAlignment="1">
      <alignment horizontal="center"/>
    </xf>
    <xf numFmtId="0" fontId="5" fillId="15" borderId="52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5" fillId="15" borderId="9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44" fillId="26" borderId="8" xfId="1" applyNumberFormat="1" applyFont="1" applyFill="1" applyBorder="1" applyAlignment="1" applyProtection="1">
      <alignment horizontal="center" vertical="center"/>
      <protection locked="0"/>
    </xf>
    <xf numFmtId="0" fontId="44" fillId="26" borderId="20" xfId="1" applyNumberFormat="1" applyFont="1" applyFill="1" applyBorder="1" applyAlignment="1" applyProtection="1">
      <alignment horizontal="center" vertical="center"/>
      <protection locked="0"/>
    </xf>
    <xf numFmtId="0" fontId="44" fillId="26" borderId="9" xfId="1" applyNumberFormat="1" applyFont="1" applyFill="1" applyBorder="1" applyAlignment="1" applyProtection="1">
      <alignment horizontal="center" vertical="center"/>
      <protection locked="0"/>
    </xf>
    <xf numFmtId="0" fontId="44" fillId="26" borderId="15" xfId="1" applyFont="1" applyFill="1" applyBorder="1" applyAlignment="1" applyProtection="1">
      <alignment horizontal="center" vertical="center"/>
      <protection locked="0"/>
    </xf>
    <xf numFmtId="0" fontId="44" fillId="26" borderId="36" xfId="1" applyFont="1" applyFill="1" applyBorder="1" applyAlignment="1" applyProtection="1">
      <alignment horizontal="center" vertical="center"/>
      <protection locked="0"/>
    </xf>
    <xf numFmtId="0" fontId="44" fillId="26" borderId="16" xfId="1" applyFont="1" applyFill="1" applyBorder="1" applyAlignment="1" applyProtection="1">
      <alignment horizontal="center" vertical="center"/>
      <protection locked="0"/>
    </xf>
    <xf numFmtId="0" fontId="44" fillId="15" borderId="8" xfId="1" applyNumberFormat="1" applyFont="1" applyFill="1" applyBorder="1" applyAlignment="1" applyProtection="1">
      <alignment horizontal="center" vertical="center"/>
      <protection locked="0"/>
    </xf>
    <xf numFmtId="0" fontId="44" fillId="15" borderId="20" xfId="1" applyNumberFormat="1" applyFont="1" applyFill="1" applyBorder="1" applyAlignment="1" applyProtection="1">
      <alignment horizontal="center" vertical="center"/>
      <protection locked="0"/>
    </xf>
    <xf numFmtId="0" fontId="44" fillId="15" borderId="9" xfId="1" applyNumberFormat="1" applyFont="1" applyFill="1" applyBorder="1" applyAlignment="1" applyProtection="1">
      <alignment horizontal="center" vertical="center"/>
      <protection locked="0"/>
    </xf>
    <xf numFmtId="0" fontId="44" fillId="15" borderId="15" xfId="1" applyFont="1" applyFill="1" applyBorder="1" applyAlignment="1" applyProtection="1">
      <alignment horizontal="center" vertical="center"/>
      <protection locked="0"/>
    </xf>
    <xf numFmtId="0" fontId="44" fillId="15" borderId="36" xfId="1" applyFont="1" applyFill="1" applyBorder="1" applyAlignment="1" applyProtection="1">
      <alignment horizontal="center" vertical="center"/>
      <protection locked="0"/>
    </xf>
    <xf numFmtId="0" fontId="44" fillId="15" borderId="16" xfId="1" applyFont="1" applyFill="1" applyBorder="1" applyAlignment="1" applyProtection="1">
      <alignment horizontal="center" vertical="center"/>
      <protection locked="0"/>
    </xf>
    <xf numFmtId="0" fontId="5" fillId="18" borderId="8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5" xfId="0" applyBorder="1" applyAlignment="1">
      <alignment horizontal="center"/>
    </xf>
    <xf numFmtId="0" fontId="5" fillId="18" borderId="52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17" xfId="0" applyBorder="1" applyAlignment="1">
      <alignment horizontal="center"/>
    </xf>
    <xf numFmtId="174" fontId="2" fillId="28" borderId="35" xfId="0" applyNumberFormat="1" applyFont="1" applyFill="1" applyBorder="1" applyAlignment="1">
      <alignment horizontal="center" vertical="center"/>
    </xf>
    <xf numFmtId="174" fontId="2" fillId="28" borderId="38" xfId="0" applyNumberFormat="1" applyFont="1" applyFill="1" applyBorder="1" applyAlignment="1">
      <alignment horizontal="center" vertical="center"/>
    </xf>
    <xf numFmtId="0" fontId="5" fillId="16" borderId="87" xfId="0" applyFont="1" applyFill="1" applyBorder="1" applyAlignment="1">
      <alignment horizontal="center" vertical="center"/>
    </xf>
    <xf numFmtId="0" fontId="21" fillId="16" borderId="20" xfId="0" applyFont="1" applyFill="1" applyBorder="1" applyAlignment="1">
      <alignment horizontal="center" vertical="center"/>
    </xf>
    <xf numFmtId="0" fontId="21" fillId="16" borderId="90" xfId="0" applyFont="1" applyFill="1" applyBorder="1" applyAlignment="1">
      <alignment horizontal="center" vertical="center"/>
    </xf>
    <xf numFmtId="0" fontId="5" fillId="16" borderId="65" xfId="0" applyFont="1" applyFill="1" applyBorder="1" applyAlignment="1" applyProtection="1">
      <alignment horizontal="center" vertical="center"/>
      <protection locked="0"/>
    </xf>
    <xf numFmtId="0" fontId="5" fillId="16" borderId="88" xfId="0" applyFont="1" applyFill="1" applyBorder="1" applyAlignment="1" applyProtection="1">
      <alignment horizontal="center" vertical="center"/>
      <protection locked="0"/>
    </xf>
    <xf numFmtId="0" fontId="5" fillId="16" borderId="85" xfId="0" applyFont="1" applyFill="1" applyBorder="1" applyAlignment="1">
      <alignment horizontal="center" vertical="center"/>
    </xf>
    <xf numFmtId="0" fontId="21" fillId="16" borderId="66" xfId="0" applyFont="1" applyFill="1" applyBorder="1" applyAlignment="1">
      <alignment horizontal="center" vertical="center"/>
    </xf>
    <xf numFmtId="0" fontId="21" fillId="16" borderId="86" xfId="0" applyFont="1" applyFill="1" applyBorder="1" applyAlignment="1">
      <alignment horizontal="center" vertical="center"/>
    </xf>
    <xf numFmtId="0" fontId="5" fillId="16" borderId="75" xfId="0" applyFont="1" applyFill="1" applyBorder="1" applyAlignment="1" applyProtection="1">
      <alignment horizontal="center" vertical="center"/>
      <protection locked="0"/>
    </xf>
    <xf numFmtId="0" fontId="5" fillId="16" borderId="68" xfId="0" applyFont="1" applyFill="1" applyBorder="1" applyAlignment="1" applyProtection="1">
      <alignment horizontal="center" vertical="center"/>
      <protection locked="0"/>
    </xf>
    <xf numFmtId="0" fontId="5" fillId="16" borderId="66" xfId="0" applyFont="1" applyFill="1" applyBorder="1" applyAlignment="1">
      <alignment horizontal="center" vertical="center"/>
    </xf>
    <xf numFmtId="0" fontId="5" fillId="16" borderId="86" xfId="0" applyFont="1" applyFill="1" applyBorder="1" applyAlignment="1">
      <alignment horizontal="center" vertical="center"/>
    </xf>
    <xf numFmtId="0" fontId="5" fillId="16" borderId="80" xfId="0" applyFont="1" applyFill="1" applyBorder="1" applyAlignment="1">
      <alignment horizontal="center" vertical="center"/>
    </xf>
    <xf numFmtId="0" fontId="21" fillId="16" borderId="81" xfId="0" applyFont="1" applyFill="1" applyBorder="1" applyAlignment="1">
      <alignment horizontal="center" vertical="center"/>
    </xf>
    <xf numFmtId="0" fontId="21" fillId="16" borderId="82" xfId="0" applyFont="1" applyFill="1" applyBorder="1" applyAlignment="1">
      <alignment horizontal="center" vertical="center"/>
    </xf>
    <xf numFmtId="0" fontId="5" fillId="16" borderId="83" xfId="0" applyFont="1" applyFill="1" applyBorder="1" applyAlignment="1" applyProtection="1">
      <alignment horizontal="center" vertical="center"/>
      <protection locked="0"/>
    </xf>
    <xf numFmtId="0" fontId="5" fillId="16" borderId="84" xfId="0" applyFont="1" applyFill="1" applyBorder="1" applyAlignment="1" applyProtection="1">
      <alignment horizontal="center" vertical="center"/>
      <protection locked="0"/>
    </xf>
    <xf numFmtId="0" fontId="44" fillId="15" borderId="8" xfId="1" applyFont="1" applyFill="1" applyBorder="1" applyAlignment="1" applyProtection="1">
      <alignment horizontal="center" vertical="center"/>
      <protection locked="0"/>
    </xf>
    <xf numFmtId="0" fontId="44" fillId="0" borderId="20" xfId="1" applyFont="1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44" fillId="15" borderId="75" xfId="1" applyFont="1" applyFill="1" applyBorder="1" applyAlignment="1" applyProtection="1">
      <alignment horizontal="center" vertical="center"/>
      <protection locked="0"/>
    </xf>
    <xf numFmtId="0" fontId="44" fillId="0" borderId="75" xfId="1" applyFont="1" applyBorder="1" applyAlignment="1" applyProtection="1">
      <alignment horizontal="center" vertical="center"/>
      <protection locked="0"/>
    </xf>
    <xf numFmtId="0" fontId="44" fillId="0" borderId="68" xfId="1" applyFont="1" applyBorder="1" applyAlignment="1" applyProtection="1">
      <alignment horizontal="center" vertical="center"/>
      <protection locked="0"/>
    </xf>
    <xf numFmtId="0" fontId="47" fillId="0" borderId="75" xfId="0" applyFont="1" applyBorder="1" applyAlignment="1" applyProtection="1">
      <alignment horizontal="center" vertical="center"/>
      <protection locked="0"/>
    </xf>
    <xf numFmtId="0" fontId="44" fillId="15" borderId="52" xfId="1" applyFont="1" applyFill="1" applyBorder="1" applyAlignment="1" applyProtection="1">
      <alignment horizontal="center" vertical="center"/>
      <protection locked="0"/>
    </xf>
    <xf numFmtId="0" fontId="7" fillId="0" borderId="17" xfId="0" applyFont="1" applyBorder="1" applyAlignment="1" applyProtection="1">
      <protection locked="0"/>
    </xf>
    <xf numFmtId="0" fontId="44" fillId="0" borderId="17" xfId="1" applyFont="1" applyBorder="1" applyAlignment="1" applyProtection="1">
      <protection locked="0"/>
    </xf>
    <xf numFmtId="0" fontId="2" fillId="16" borderId="2" xfId="0" applyFont="1" applyFill="1" applyBorder="1" applyAlignment="1">
      <alignment horizontal="center" vertical="center"/>
    </xf>
    <xf numFmtId="0" fontId="0" fillId="16" borderId="4" xfId="0" applyFill="1" applyBorder="1" applyAlignment="1">
      <alignment horizontal="center" vertical="center"/>
    </xf>
    <xf numFmtId="0" fontId="15" fillId="16" borderId="2" xfId="0" applyFont="1" applyFill="1" applyBorder="1" applyAlignment="1">
      <alignment horizontal="center" vertical="center"/>
    </xf>
    <xf numFmtId="0" fontId="0" fillId="0" borderId="3" xfId="0" applyBorder="1" applyAlignment="1"/>
    <xf numFmtId="0" fontId="0" fillId="0" borderId="4" xfId="0" applyBorder="1" applyAlignment="1"/>
    <xf numFmtId="14" fontId="0" fillId="16" borderId="2" xfId="0" applyNumberFormat="1" applyFill="1" applyBorder="1" applyAlignment="1">
      <alignment horizontal="center" vertical="center"/>
    </xf>
    <xf numFmtId="0" fontId="0" fillId="16" borderId="3" xfId="0" applyFill="1" applyBorder="1" applyAlignment="1">
      <alignment horizontal="center" vertical="center"/>
    </xf>
    <xf numFmtId="0" fontId="2" fillId="16" borderId="3" xfId="0" applyFont="1" applyFill="1" applyBorder="1" applyAlignment="1">
      <alignment horizontal="center" vertical="center"/>
    </xf>
    <xf numFmtId="0" fontId="3" fillId="16" borderId="28" xfId="0" applyFont="1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</cellXfs>
  <cellStyles count="6">
    <cellStyle name="Lien hypertexte" xfId="1" builtinId="8"/>
    <cellStyle name="Normal" xfId="0" builtinId="0"/>
    <cellStyle name="Normal 2" xfId="2"/>
    <cellStyle name="Normal 5" xfId="5"/>
    <cellStyle name="Normal_calendrier_auto_CalendrierMatriciel" xfId="4"/>
    <cellStyle name="Normal_CalendrierMatriciel" xfId="3"/>
  </cellStyles>
  <dxfs count="26">
    <dxf>
      <font>
        <color theme="0"/>
      </font>
    </dxf>
    <dxf>
      <font>
        <color theme="0"/>
      </font>
    </dxf>
    <dxf>
      <font>
        <b/>
        <i val="0"/>
        <color rgb="FFFF0000"/>
      </font>
    </dxf>
    <dxf>
      <font>
        <b/>
        <i val="0"/>
        <color theme="1"/>
      </font>
    </dxf>
    <dxf>
      <font>
        <b/>
        <i val="0"/>
        <color rgb="FFFF0000"/>
      </font>
    </dxf>
    <dxf>
      <font>
        <b/>
        <i val="0"/>
        <color theme="1"/>
      </font>
    </dxf>
    <dxf>
      <font>
        <b/>
        <i val="0"/>
        <color rgb="FFFF0000"/>
      </font>
    </dxf>
    <dxf>
      <font>
        <b/>
        <i val="0"/>
        <color theme="1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 patternType="solid">
          <fgColor auto="1"/>
          <bgColor rgb="FFFFCCFF"/>
        </patternFill>
      </fill>
    </dxf>
    <dxf>
      <fill>
        <patternFill patternType="solid">
          <fgColor auto="1"/>
          <bgColor theme="4" tint="0.59996337778862885"/>
        </patternFill>
      </fill>
    </dxf>
    <dxf>
      <font>
        <color theme="0"/>
      </font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rgb="FFFF66FF"/>
        </patternFill>
      </fill>
    </dxf>
    <dxf>
      <font>
        <color theme="0"/>
      </font>
    </dxf>
    <dxf>
      <font>
        <color theme="0"/>
      </font>
    </dxf>
    <dxf>
      <fill>
        <patternFill patternType="solid">
          <fgColor auto="1"/>
          <bgColor rgb="FFFFCCFF"/>
        </patternFill>
      </fill>
    </dxf>
    <dxf>
      <font>
        <color auto="1"/>
      </font>
      <fill>
        <patternFill patternType="solid">
          <fgColor auto="1"/>
          <bgColor theme="4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rgb="FFFF66FF"/>
        </patternFill>
      </fill>
    </dxf>
    <dxf>
      <fill>
        <patternFill>
          <bgColor rgb="FF66FF33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</dxfs>
  <tableStyles count="0" defaultTableStyle="TableStyleMedium2" defaultPivotStyle="PivotStyleLight16"/>
  <colors>
    <mruColors>
      <color rgb="FFFF99FF"/>
      <color rgb="FFFF66FF"/>
      <color rgb="FF0000FF"/>
      <color rgb="FFFFCCFF"/>
      <color rgb="FFF1A60F"/>
      <color rgb="FF66FF33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NN@gmail.com" TargetMode="External"/><Relationship Id="rId13" Type="http://schemas.openxmlformats.org/officeDocument/2006/relationships/hyperlink" Target="mailto:QQ@gmail.com" TargetMode="External"/><Relationship Id="rId18" Type="http://schemas.openxmlformats.org/officeDocument/2006/relationships/hyperlink" Target="mailto:UU@gmail.com" TargetMode="External"/><Relationship Id="rId26" Type="http://schemas.openxmlformats.org/officeDocument/2006/relationships/hyperlink" Target="mailto:CC1@gmail.com" TargetMode="External"/><Relationship Id="rId3" Type="http://schemas.openxmlformats.org/officeDocument/2006/relationships/hyperlink" Target="mailto:AA@gmail.com" TargetMode="External"/><Relationship Id="rId21" Type="http://schemas.openxmlformats.org/officeDocument/2006/relationships/hyperlink" Target="mailto:XX@gmail.com" TargetMode="External"/><Relationship Id="rId7" Type="http://schemas.openxmlformats.org/officeDocument/2006/relationships/hyperlink" Target="mailto:HH@gmail.com" TargetMode="External"/><Relationship Id="rId12" Type="http://schemas.openxmlformats.org/officeDocument/2006/relationships/hyperlink" Target="mailto:PP@gmail.com" TargetMode="External"/><Relationship Id="rId17" Type="http://schemas.openxmlformats.org/officeDocument/2006/relationships/hyperlink" Target="mailto:TT@gmail.com" TargetMode="External"/><Relationship Id="rId25" Type="http://schemas.openxmlformats.org/officeDocument/2006/relationships/hyperlink" Target="mailto:BB1@gmail.com" TargetMode="External"/><Relationship Id="rId33" Type="http://schemas.openxmlformats.org/officeDocument/2006/relationships/printerSettings" Target="../printerSettings/printerSettings2.bin"/><Relationship Id="rId2" Type="http://schemas.openxmlformats.org/officeDocument/2006/relationships/hyperlink" Target="mailto:CC@gmail.com" TargetMode="External"/><Relationship Id="rId16" Type="http://schemas.openxmlformats.org/officeDocument/2006/relationships/hyperlink" Target="mailto:SS@gmail.com" TargetMode="External"/><Relationship Id="rId20" Type="http://schemas.openxmlformats.org/officeDocument/2006/relationships/hyperlink" Target="mailto:WW@gmail.com" TargetMode="External"/><Relationship Id="rId29" Type="http://schemas.openxmlformats.org/officeDocument/2006/relationships/hyperlink" Target="mailto:FF1@gmail.com" TargetMode="External"/><Relationship Id="rId1" Type="http://schemas.openxmlformats.org/officeDocument/2006/relationships/hyperlink" Target="mailto:BB@hotmail.fr" TargetMode="External"/><Relationship Id="rId6" Type="http://schemas.openxmlformats.org/officeDocument/2006/relationships/hyperlink" Target="mailto:GG@gmail.com" TargetMode="External"/><Relationship Id="rId11" Type="http://schemas.openxmlformats.org/officeDocument/2006/relationships/hyperlink" Target="mailto:OO@gmail.com" TargetMode="External"/><Relationship Id="rId24" Type="http://schemas.openxmlformats.org/officeDocument/2006/relationships/hyperlink" Target="mailto:AA1@gmail.com" TargetMode="External"/><Relationship Id="rId32" Type="http://schemas.openxmlformats.org/officeDocument/2006/relationships/hyperlink" Target="mailto:DD@gmail.com" TargetMode="External"/><Relationship Id="rId5" Type="http://schemas.openxmlformats.org/officeDocument/2006/relationships/hyperlink" Target="mailto:FF@gmail.com" TargetMode="External"/><Relationship Id="rId15" Type="http://schemas.openxmlformats.org/officeDocument/2006/relationships/hyperlink" Target="mailto:SS@gmail.com" TargetMode="External"/><Relationship Id="rId23" Type="http://schemas.openxmlformats.org/officeDocument/2006/relationships/hyperlink" Target="mailto:ZZ@gmail.com" TargetMode="External"/><Relationship Id="rId28" Type="http://schemas.openxmlformats.org/officeDocument/2006/relationships/hyperlink" Target="mailto:EE1@gmail.com" TargetMode="External"/><Relationship Id="rId10" Type="http://schemas.openxmlformats.org/officeDocument/2006/relationships/hyperlink" Target="mailto:HH@gmail.com" TargetMode="External"/><Relationship Id="rId19" Type="http://schemas.openxmlformats.org/officeDocument/2006/relationships/hyperlink" Target="mailto:VV@gmail.com" TargetMode="External"/><Relationship Id="rId31" Type="http://schemas.openxmlformats.org/officeDocument/2006/relationships/hyperlink" Target="mailto:SS@gmail.com" TargetMode="External"/><Relationship Id="rId4" Type="http://schemas.openxmlformats.org/officeDocument/2006/relationships/hyperlink" Target="mailto:EE@gmail.com" TargetMode="External"/><Relationship Id="rId9" Type="http://schemas.openxmlformats.org/officeDocument/2006/relationships/hyperlink" Target="mailto:ang@gmail.com" TargetMode="External"/><Relationship Id="rId14" Type="http://schemas.openxmlformats.org/officeDocument/2006/relationships/hyperlink" Target="mailto:RR@gmail.com" TargetMode="External"/><Relationship Id="rId22" Type="http://schemas.openxmlformats.org/officeDocument/2006/relationships/hyperlink" Target="mailto:YY@gmail.com" TargetMode="External"/><Relationship Id="rId27" Type="http://schemas.openxmlformats.org/officeDocument/2006/relationships/hyperlink" Target="mailto:DD1@gmail.com" TargetMode="External"/><Relationship Id="rId30" Type="http://schemas.openxmlformats.org/officeDocument/2006/relationships/hyperlink" Target="mailto:GG1@gmail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AL1006"/>
  <sheetViews>
    <sheetView showGridLines="0" showZeros="0" zoomScale="80" zoomScaleNormal="80" workbookViewId="0">
      <pane xSplit="1" ySplit="3" topLeftCell="L4" activePane="bottomRight" state="frozen"/>
      <selection activeCell="D55" sqref="D55"/>
      <selection pane="topRight" activeCell="D55" sqref="D55"/>
      <selection pane="bottomLeft" activeCell="D55" sqref="D55"/>
      <selection pane="bottomRight" activeCell="AA13" sqref="AA13"/>
    </sheetView>
  </sheetViews>
  <sheetFormatPr baseColWidth="10" defaultColWidth="11.453125" defaultRowHeight="14.5" x14ac:dyDescent="0.35"/>
  <cols>
    <col min="1" max="1" width="30.453125" style="57" customWidth="1"/>
    <col min="2" max="11" width="12.7265625" style="58" customWidth="1"/>
    <col min="12" max="12" width="3.7265625" style="57" customWidth="1"/>
    <col min="13" max="13" width="21.7265625" style="58" customWidth="1"/>
    <col min="14" max="14" width="21.7265625" style="219" customWidth="1"/>
    <col min="15" max="15" width="19.26953125" style="58" hidden="1" customWidth="1"/>
    <col min="16" max="21" width="3.7265625" style="58" hidden="1" customWidth="1"/>
    <col min="22" max="23" width="16.1796875" style="58" customWidth="1"/>
    <col min="24" max="24" width="2.1796875" style="57" customWidth="1"/>
    <col min="25" max="26" width="11.453125" style="58"/>
    <col min="27" max="37" width="11.453125" style="57"/>
    <col min="38" max="38" width="28.26953125" style="57" customWidth="1"/>
    <col min="39" max="16384" width="11.453125" style="57"/>
  </cols>
  <sheetData>
    <row r="1" spans="1:38" ht="23.5" x14ac:dyDescent="0.55000000000000004">
      <c r="D1" s="59"/>
      <c r="V1" s="239"/>
    </row>
    <row r="3" spans="1:38" ht="34.5" customHeight="1" x14ac:dyDescent="0.55000000000000004">
      <c r="B3" s="214">
        <f>Championnats!$B$3</f>
        <v>43101</v>
      </c>
      <c r="C3" s="214">
        <f>Championnats!$B$55</f>
        <v>43133</v>
      </c>
      <c r="D3" s="214">
        <f>Championnats!$B$107</f>
        <v>43162</v>
      </c>
      <c r="E3" s="214">
        <f>Championnats!$B$159</f>
        <v>43194</v>
      </c>
      <c r="F3" s="214">
        <f>Championnats!$B$211</f>
        <v>43225</v>
      </c>
      <c r="G3" s="214">
        <f>Championnats!$B$263</f>
        <v>43257</v>
      </c>
      <c r="H3" s="214">
        <f>Championnats!$B$315</f>
        <v>43288</v>
      </c>
      <c r="I3" s="214">
        <f>Championnats!$B$367</f>
        <v>43320</v>
      </c>
      <c r="J3" s="214">
        <f>Championnats!$B$419</f>
        <v>43352</v>
      </c>
      <c r="K3" s="214">
        <f>Championnats!$B$471</f>
        <v>43383</v>
      </c>
      <c r="M3" s="213" t="s">
        <v>122</v>
      </c>
      <c r="N3" s="213" t="s">
        <v>149</v>
      </c>
      <c r="V3" s="231" t="s">
        <v>142</v>
      </c>
      <c r="W3" s="231" t="s">
        <v>143</v>
      </c>
      <c r="Y3" s="264" t="s">
        <v>113</v>
      </c>
      <c r="Z3" s="264" t="s">
        <v>113</v>
      </c>
    </row>
    <row r="4" spans="1:38" ht="15" customHeight="1" x14ac:dyDescent="0.35">
      <c r="B4" s="469" t="s">
        <v>23</v>
      </c>
      <c r="C4" s="470"/>
      <c r="D4" s="470"/>
      <c r="E4" s="470"/>
      <c r="F4" s="470"/>
      <c r="G4" s="470"/>
      <c r="H4" s="470"/>
      <c r="I4" s="470"/>
      <c r="J4" s="470"/>
      <c r="K4" s="471"/>
      <c r="L4" s="174"/>
      <c r="M4" s="175"/>
      <c r="N4" s="220"/>
      <c r="O4" s="60"/>
      <c r="P4" s="60"/>
      <c r="Q4" s="60"/>
      <c r="R4" s="60"/>
      <c r="S4" s="60"/>
      <c r="T4" s="60"/>
      <c r="U4" s="60"/>
      <c r="V4" s="240"/>
      <c r="W4" s="240"/>
      <c r="X4" s="174"/>
      <c r="Y4" s="208"/>
      <c r="Z4" s="208"/>
    </row>
    <row r="5" spans="1:38" ht="15" customHeight="1" x14ac:dyDescent="0.35">
      <c r="A5" s="164" t="str">
        <f>(Championnats!B$4)</f>
        <v>AAA  LUC</v>
      </c>
      <c r="B5" s="207">
        <f>SUM(Championnats!F4)</f>
        <v>0</v>
      </c>
      <c r="C5" s="207">
        <f>SUM(Championnats!F56)</f>
        <v>0</v>
      </c>
      <c r="D5" s="207">
        <f>SUM(Championnats!F108)</f>
        <v>0</v>
      </c>
      <c r="E5" s="207">
        <f>SUM(Championnats!F160)</f>
        <v>0</v>
      </c>
      <c r="F5" s="207">
        <f>SUM(Championnats!F212)</f>
        <v>0</v>
      </c>
      <c r="G5" s="207">
        <f>SUM(Championnats!F264)</f>
        <v>0</v>
      </c>
      <c r="H5" s="207">
        <f>SUM(Championnats!F316)</f>
        <v>0</v>
      </c>
      <c r="I5" s="207">
        <f>SUM(Championnats!F368)</f>
        <v>0</v>
      </c>
      <c r="J5" s="207">
        <f>SUM(Championnats!F420)</f>
        <v>0</v>
      </c>
      <c r="K5" s="207">
        <f>SUM(Championnats!F472)</f>
        <v>0</v>
      </c>
      <c r="L5" s="174"/>
      <c r="M5" s="207">
        <f>CROSS!$M$4</f>
        <v>1</v>
      </c>
      <c r="N5" s="222">
        <f>SUM(Championnats!AD4,Championnats!AD56,Championnats!AD108,Championnats!AD160,Championnats!AD212,Championnats!AD264,Championnats!AD316,Championnats!AD368,Championnats!AD420,Championnats!AD472)</f>
        <v>0</v>
      </c>
      <c r="O5" s="60">
        <f>SUM(N5+M5)</f>
        <v>1</v>
      </c>
      <c r="P5" s="60"/>
      <c r="Q5" s="60"/>
      <c r="R5" s="60"/>
      <c r="S5" s="60"/>
      <c r="T5" s="60"/>
      <c r="U5" s="60"/>
      <c r="V5" s="227">
        <f t="array" ref="V5">MIN(IF(B5:K5&gt;0,B5:K5))</f>
        <v>0</v>
      </c>
      <c r="W5" s="227">
        <f>MAX(B5:K5)</f>
        <v>0</v>
      </c>
      <c r="X5" s="174"/>
      <c r="Y5" s="248">
        <f ca="1">SUM(CROSS!I4)</f>
        <v>7.9672131211278687</v>
      </c>
      <c r="Z5" s="248">
        <f>SUM(CROSS!J4)</f>
        <v>0</v>
      </c>
      <c r="AA5" s="247">
        <f t="shared" ref="AA5:AA21" si="0">SUM(B5,B58,B110,B162,B214,B266,B318,B370,B422,B474,B526,B578,B630,B682,B734,B786,B838,B890,B942)</f>
        <v>0</v>
      </c>
      <c r="AB5" s="247">
        <f t="shared" ref="AB5:AJ20" si="1">SUM(C5,C58,C110,C162,C214,C266,C318,C370,C422,C474,C526,C578,C630,C682,C734,C786,C838,C890,C942)</f>
        <v>0</v>
      </c>
      <c r="AC5" s="247">
        <f t="shared" si="1"/>
        <v>0</v>
      </c>
      <c r="AD5" s="247">
        <f t="shared" si="1"/>
        <v>0</v>
      </c>
      <c r="AE5" s="247">
        <f t="shared" si="1"/>
        <v>0</v>
      </c>
      <c r="AF5" s="247">
        <f t="shared" si="1"/>
        <v>0</v>
      </c>
      <c r="AG5" s="247">
        <f t="shared" si="1"/>
        <v>0</v>
      </c>
      <c r="AH5" s="247">
        <f t="shared" si="1"/>
        <v>0</v>
      </c>
      <c r="AI5" s="247">
        <f t="shared" si="1"/>
        <v>0</v>
      </c>
      <c r="AJ5" s="247">
        <f t="shared" si="1"/>
        <v>0</v>
      </c>
      <c r="AK5" s="251">
        <f>COUNTIF(AA5:AJ5,"&gt;0")</f>
        <v>0</v>
      </c>
      <c r="AL5" s="164" t="str">
        <f t="shared" ref="AL5:AL54" si="2">A5</f>
        <v>AAA  LUC</v>
      </c>
    </row>
    <row r="6" spans="1:38" ht="15" customHeight="1" x14ac:dyDescent="0.35">
      <c r="A6" s="78" t="str">
        <f>(Championnats!B$5)</f>
        <v>BBB  isabelle</v>
      </c>
      <c r="B6" s="208">
        <f>SUM(Championnats!F5)</f>
        <v>0</v>
      </c>
      <c r="C6" s="208">
        <f>SUM(Championnats!F57)</f>
        <v>0</v>
      </c>
      <c r="D6" s="208">
        <f>SUM(Championnats!F109)</f>
        <v>0</v>
      </c>
      <c r="E6" s="208">
        <f>SUM(Championnats!F161)</f>
        <v>0</v>
      </c>
      <c r="F6" s="208">
        <f>SUM(Championnats!F213)</f>
        <v>0</v>
      </c>
      <c r="G6" s="208">
        <f>SUM(Championnats!F265)</f>
        <v>0</v>
      </c>
      <c r="H6" s="208">
        <f>SUM(Championnats!F317)</f>
        <v>0</v>
      </c>
      <c r="I6" s="208">
        <f>SUM(Championnats!F369)</f>
        <v>0</v>
      </c>
      <c r="J6" s="208">
        <f>SUM(Championnats!F421)</f>
        <v>0</v>
      </c>
      <c r="K6" s="208">
        <f>SUM(Championnats!F473)</f>
        <v>0</v>
      </c>
      <c r="L6" s="174"/>
      <c r="M6" s="208">
        <f>CROSS!$M$5</f>
        <v>1</v>
      </c>
      <c r="N6" s="223">
        <f>SUM(Championnats!AD5,Championnats!AD57,Championnats!AD109,Championnats!AD161,Championnats!AD213,Championnats!AD265,Championnats!AD317,Championnats!AD369,Championnats!AD421,Championnats!AD473)</f>
        <v>0</v>
      </c>
      <c r="O6" s="60"/>
      <c r="P6" s="60"/>
      <c r="Q6" s="60"/>
      <c r="R6" s="60"/>
      <c r="S6" s="60"/>
      <c r="T6" s="60"/>
      <c r="U6" s="60"/>
      <c r="V6" s="208">
        <f t="array" ref="V6">MIN(IF(B6:K6&gt;0,B6:K6))</f>
        <v>0</v>
      </c>
      <c r="W6" s="208">
        <f t="shared" ref="W6:W69" si="3">MAX(B6:K6)</f>
        <v>0</v>
      </c>
      <c r="X6" s="174"/>
      <c r="Y6" s="248">
        <f ca="1">SUM(CROSS!I5)</f>
        <v>6.7868852513311468</v>
      </c>
      <c r="Z6" s="248">
        <f>SUM(CROSS!J5)</f>
        <v>0</v>
      </c>
      <c r="AA6" s="252">
        <f t="shared" si="0"/>
        <v>0</v>
      </c>
      <c r="AB6" s="252">
        <f t="shared" si="1"/>
        <v>0</v>
      </c>
      <c r="AC6" s="252">
        <f t="shared" si="1"/>
        <v>0</v>
      </c>
      <c r="AD6" s="252">
        <f t="shared" si="1"/>
        <v>0</v>
      </c>
      <c r="AE6" s="252">
        <f t="shared" si="1"/>
        <v>0</v>
      </c>
      <c r="AF6" s="252">
        <f t="shared" si="1"/>
        <v>0</v>
      </c>
      <c r="AG6" s="252">
        <f t="shared" si="1"/>
        <v>0</v>
      </c>
      <c r="AH6" s="252">
        <f t="shared" si="1"/>
        <v>0</v>
      </c>
      <c r="AI6" s="252">
        <f t="shared" si="1"/>
        <v>0</v>
      </c>
      <c r="AJ6" s="252">
        <f t="shared" si="1"/>
        <v>0</v>
      </c>
      <c r="AK6" s="253">
        <f t="shared" ref="AK6:AK54" si="4">COUNTIF(AA6:AJ6,"&gt;0")</f>
        <v>0</v>
      </c>
      <c r="AL6" s="254" t="str">
        <f t="shared" si="2"/>
        <v>BBB  isabelle</v>
      </c>
    </row>
    <row r="7" spans="1:38" ht="15" customHeight="1" x14ac:dyDescent="0.35">
      <c r="A7" s="78" t="str">
        <f>(Championnats!B$6)</f>
        <v>KJKLJDFKJG  Agathe</v>
      </c>
      <c r="B7" s="208">
        <f>SUM(Championnats!F6)</f>
        <v>0</v>
      </c>
      <c r="C7" s="208">
        <f>SUM(Championnats!F58)</f>
        <v>0</v>
      </c>
      <c r="D7" s="208">
        <f>SUM(Championnats!F110)</f>
        <v>0</v>
      </c>
      <c r="E7" s="208">
        <f>SUM(Championnats!F162)</f>
        <v>0</v>
      </c>
      <c r="F7" s="208">
        <f>SUM(Championnats!F214)</f>
        <v>0</v>
      </c>
      <c r="G7" s="208">
        <f>SUM(Championnats!F266)</f>
        <v>0</v>
      </c>
      <c r="H7" s="208">
        <f>SUM(Championnats!F318)</f>
        <v>0</v>
      </c>
      <c r="I7" s="208">
        <f>SUM(Championnats!F370)</f>
        <v>0</v>
      </c>
      <c r="J7" s="208">
        <f>SUM(Championnats!F422)</f>
        <v>0</v>
      </c>
      <c r="K7" s="208">
        <f>SUM(Championnats!F474)</f>
        <v>0</v>
      </c>
      <c r="L7" s="174"/>
      <c r="M7" s="208">
        <f>CROSS!$M$6</f>
        <v>1</v>
      </c>
      <c r="N7" s="223">
        <f>SUM(Championnats!AD6,Championnats!AD58,Championnats!AD110,Championnats!AD162,Championnats!AD214,Championnats!AD266,Championnats!AD318,Championnats!AD370,Championnats!AD422,Championnats!AD474)</f>
        <v>0</v>
      </c>
      <c r="O7" s="60"/>
      <c r="P7" s="60"/>
      <c r="Q7" s="60"/>
      <c r="R7" s="60"/>
      <c r="S7" s="60"/>
      <c r="T7" s="60"/>
      <c r="U7" s="60"/>
      <c r="V7" s="208">
        <f t="array" ref="V7">MIN(IF(B7:K7&gt;0,B7:K7))</f>
        <v>0</v>
      </c>
      <c r="W7" s="208">
        <f t="shared" si="3"/>
        <v>0</v>
      </c>
      <c r="X7" s="174"/>
      <c r="Y7" s="248">
        <f ca="1">SUM(CROSS!I6)</f>
        <v>9.1796008942616414</v>
      </c>
      <c r="Z7" s="248">
        <f>SUM(CROSS!J6)</f>
        <v>0</v>
      </c>
      <c r="AA7" s="248">
        <f t="shared" si="0"/>
        <v>0</v>
      </c>
      <c r="AB7" s="248">
        <f t="shared" si="1"/>
        <v>0</v>
      </c>
      <c r="AC7" s="248">
        <f t="shared" si="1"/>
        <v>0</v>
      </c>
      <c r="AD7" s="248">
        <f t="shared" si="1"/>
        <v>0</v>
      </c>
      <c r="AE7" s="248">
        <f t="shared" si="1"/>
        <v>0</v>
      </c>
      <c r="AF7" s="248">
        <f t="shared" si="1"/>
        <v>0</v>
      </c>
      <c r="AG7" s="248">
        <f t="shared" si="1"/>
        <v>0</v>
      </c>
      <c r="AH7" s="248">
        <f t="shared" si="1"/>
        <v>0</v>
      </c>
      <c r="AI7" s="248">
        <f t="shared" si="1"/>
        <v>0</v>
      </c>
      <c r="AJ7" s="248">
        <f t="shared" si="1"/>
        <v>0</v>
      </c>
      <c r="AK7" s="255">
        <f t="shared" si="4"/>
        <v>0</v>
      </c>
      <c r="AL7" s="78" t="str">
        <f t="shared" si="2"/>
        <v>KJKLJDFKJG  Agathe</v>
      </c>
    </row>
    <row r="8" spans="1:38" ht="15" customHeight="1" x14ac:dyDescent="0.35">
      <c r="A8" s="78" t="str">
        <f>(Championnats!B$7)</f>
        <v>DDD  Léa</v>
      </c>
      <c r="B8" s="208">
        <f>SUM(Championnats!F7)</f>
        <v>0</v>
      </c>
      <c r="C8" s="208">
        <f>SUM(Championnats!F59)</f>
        <v>0</v>
      </c>
      <c r="D8" s="208">
        <f>SUM(Championnats!F111)</f>
        <v>0</v>
      </c>
      <c r="E8" s="208">
        <f>SUM(Championnats!F163)</f>
        <v>0</v>
      </c>
      <c r="F8" s="208">
        <f>SUM(Championnats!F215)</f>
        <v>0</v>
      </c>
      <c r="G8" s="208">
        <f>SUM(Championnats!F267)</f>
        <v>0</v>
      </c>
      <c r="H8" s="208">
        <f>SUM(Championnats!F319)</f>
        <v>0</v>
      </c>
      <c r="I8" s="208">
        <f>SUM(Championnats!F371)</f>
        <v>0</v>
      </c>
      <c r="J8" s="208">
        <f>SUM(Championnats!F423)</f>
        <v>0</v>
      </c>
      <c r="K8" s="208">
        <f>SUM(Championnats!F475)</f>
        <v>0</v>
      </c>
      <c r="L8" s="174"/>
      <c r="M8" s="208">
        <f>CROSS!$M$7</f>
        <v>1</v>
      </c>
      <c r="N8" s="223">
        <f>SUM(Championnats!AD7,Championnats!AD59,Championnats!AD111,Championnats!AD163,Championnats!AD215,Championnats!AD267,Championnats!AD319,Championnats!AD371,Championnats!AD423,Championnats!AD475)</f>
        <v>0</v>
      </c>
      <c r="O8" s="60"/>
      <c r="P8" s="60"/>
      <c r="Q8" s="60"/>
      <c r="R8" s="60"/>
      <c r="S8" s="60"/>
      <c r="T8" s="60"/>
      <c r="U8" s="60"/>
      <c r="V8" s="208">
        <f t="array" ref="V8">MIN(IF(B8:K8&gt;0,B8:K8))</f>
        <v>0</v>
      </c>
      <c r="W8" s="208">
        <f t="shared" si="3"/>
        <v>0</v>
      </c>
      <c r="X8" s="174"/>
      <c r="Y8" s="248">
        <f ca="1">SUM(CROSS!I7)</f>
        <v>13.663366347564356</v>
      </c>
      <c r="Z8" s="248">
        <f>SUM(CROSS!J7)</f>
        <v>0</v>
      </c>
      <c r="AA8" s="252">
        <f t="shared" si="0"/>
        <v>0</v>
      </c>
      <c r="AB8" s="252">
        <f t="shared" si="1"/>
        <v>0</v>
      </c>
      <c r="AC8" s="252">
        <f t="shared" si="1"/>
        <v>0</v>
      </c>
      <c r="AD8" s="252">
        <f t="shared" si="1"/>
        <v>0</v>
      </c>
      <c r="AE8" s="252">
        <f t="shared" si="1"/>
        <v>0</v>
      </c>
      <c r="AF8" s="252">
        <f t="shared" si="1"/>
        <v>0</v>
      </c>
      <c r="AG8" s="252">
        <f t="shared" si="1"/>
        <v>0</v>
      </c>
      <c r="AH8" s="252">
        <f t="shared" si="1"/>
        <v>0</v>
      </c>
      <c r="AI8" s="252">
        <f t="shared" si="1"/>
        <v>0</v>
      </c>
      <c r="AJ8" s="252">
        <f t="shared" si="1"/>
        <v>0</v>
      </c>
      <c r="AK8" s="253">
        <f t="shared" si="4"/>
        <v>0</v>
      </c>
      <c r="AL8" s="254" t="str">
        <f t="shared" si="2"/>
        <v>DDD  Léa</v>
      </c>
    </row>
    <row r="9" spans="1:38" ht="15" customHeight="1" x14ac:dyDescent="0.35">
      <c r="A9" s="78" t="str">
        <f>(Championnats!B$8)</f>
        <v>KUYFRJGF  Mélissa</v>
      </c>
      <c r="B9" s="208">
        <f>SUM(Championnats!F8)</f>
        <v>0</v>
      </c>
      <c r="C9" s="208">
        <f>SUM(Championnats!F60)</f>
        <v>0</v>
      </c>
      <c r="D9" s="208">
        <f>SUM(Championnats!F112)</f>
        <v>0</v>
      </c>
      <c r="E9" s="208">
        <f>SUM(Championnats!F164)</f>
        <v>0</v>
      </c>
      <c r="F9" s="208">
        <f>SUM(Championnats!F216)</f>
        <v>0</v>
      </c>
      <c r="G9" s="208">
        <f>SUM(Championnats!F268)</f>
        <v>0</v>
      </c>
      <c r="H9" s="208">
        <f>SUM(Championnats!F320)</f>
        <v>0</v>
      </c>
      <c r="I9" s="208">
        <f>SUM(Championnats!F372)</f>
        <v>0</v>
      </c>
      <c r="J9" s="208">
        <f>SUM(Championnats!F424)</f>
        <v>0</v>
      </c>
      <c r="K9" s="208">
        <f>SUM(Championnats!F476)</f>
        <v>0</v>
      </c>
      <c r="L9" s="174"/>
      <c r="M9" s="208">
        <f>CROSS!$M$8</f>
        <v>1</v>
      </c>
      <c r="N9" s="223">
        <f>SUM(Championnats!AD8,Championnats!AD60,Championnats!AD112,Championnats!AD164,Championnats!AD216,Championnats!AD268,Championnats!AD320,Championnats!AD372,Championnats!AD424,Championnats!AD476)</f>
        <v>0</v>
      </c>
      <c r="O9" s="60"/>
      <c r="P9" s="60"/>
      <c r="Q9" s="60"/>
      <c r="R9" s="60"/>
      <c r="S9" s="60"/>
      <c r="T9" s="60"/>
      <c r="U9" s="60"/>
      <c r="V9" s="208">
        <f t="array" ref="V9">MIN(IF(B9:K9&gt;0,B9:K9))</f>
        <v>0</v>
      </c>
      <c r="W9" s="208">
        <f t="shared" si="3"/>
        <v>0</v>
      </c>
      <c r="X9" s="174"/>
      <c r="Y9" s="248">
        <f ca="1">SUM(CROSS!I8)</f>
        <v>12.069970855137026</v>
      </c>
      <c r="Z9" s="248">
        <f>SUM(CROSS!J8)</f>
        <v>0</v>
      </c>
      <c r="AA9" s="248">
        <f t="shared" si="0"/>
        <v>0</v>
      </c>
      <c r="AB9" s="248">
        <f t="shared" si="1"/>
        <v>0</v>
      </c>
      <c r="AC9" s="248">
        <f t="shared" si="1"/>
        <v>0</v>
      </c>
      <c r="AD9" s="248">
        <f t="shared" si="1"/>
        <v>0</v>
      </c>
      <c r="AE9" s="248">
        <f t="shared" si="1"/>
        <v>0</v>
      </c>
      <c r="AF9" s="248">
        <f t="shared" si="1"/>
        <v>0</v>
      </c>
      <c r="AG9" s="248">
        <f t="shared" si="1"/>
        <v>0</v>
      </c>
      <c r="AH9" s="248">
        <f t="shared" si="1"/>
        <v>0</v>
      </c>
      <c r="AI9" s="248">
        <f t="shared" si="1"/>
        <v>0</v>
      </c>
      <c r="AJ9" s="248">
        <f t="shared" si="1"/>
        <v>0</v>
      </c>
      <c r="AK9" s="255">
        <f t="shared" si="4"/>
        <v>0</v>
      </c>
      <c r="AL9" s="78" t="str">
        <f t="shared" si="2"/>
        <v>KUYFRJGF  Mélissa</v>
      </c>
    </row>
    <row r="10" spans="1:38" ht="15" customHeight="1" x14ac:dyDescent="0.35">
      <c r="A10" s="78" t="str">
        <f>(Championnats!B$9)</f>
        <v>FFF  Eric</v>
      </c>
      <c r="B10" s="208">
        <f>SUM(Championnats!F9)</f>
        <v>0</v>
      </c>
      <c r="C10" s="208">
        <f>SUM(Championnats!F61)</f>
        <v>0</v>
      </c>
      <c r="D10" s="208">
        <f>SUM(Championnats!F113)</f>
        <v>0</v>
      </c>
      <c r="E10" s="208">
        <f>SUM(Championnats!F165)</f>
        <v>0</v>
      </c>
      <c r="F10" s="208">
        <f>SUM(Championnats!F217)</f>
        <v>0</v>
      </c>
      <c r="G10" s="208">
        <f>SUM(Championnats!F269)</f>
        <v>0</v>
      </c>
      <c r="H10" s="208">
        <f>SUM(Championnats!F321)</f>
        <v>0</v>
      </c>
      <c r="I10" s="208">
        <f>SUM(Championnats!F373)</f>
        <v>0</v>
      </c>
      <c r="J10" s="208">
        <f>SUM(Championnats!F425)</f>
        <v>0</v>
      </c>
      <c r="K10" s="208">
        <f>SUM(Championnats!F477)</f>
        <v>0</v>
      </c>
      <c r="L10" s="174"/>
      <c r="M10" s="208">
        <f>CROSS!$M$9</f>
        <v>1</v>
      </c>
      <c r="N10" s="223">
        <f>SUM(Championnats!AD9,Championnats!AD61,Championnats!AD113,Championnats!AD165,Championnats!AD217,Championnats!AD269,Championnats!AD321,Championnats!AD373,Championnats!AD425,Championnats!AD477)</f>
        <v>0</v>
      </c>
      <c r="O10" s="60"/>
      <c r="P10" s="60"/>
      <c r="Q10" s="60"/>
      <c r="R10" s="60"/>
      <c r="S10" s="60"/>
      <c r="T10" s="60"/>
      <c r="U10" s="60"/>
      <c r="V10" s="208">
        <f t="array" ref="V10">MIN(IF(B10:K10&gt;0,B10:K10))</f>
        <v>0</v>
      </c>
      <c r="W10" s="208">
        <f t="shared" si="3"/>
        <v>0</v>
      </c>
      <c r="X10" s="174"/>
      <c r="Y10" s="248">
        <f ca="1">SUM(CROSS!I9)</f>
        <v>12.874172195729802</v>
      </c>
      <c r="Z10" s="248">
        <f>SUM(CROSS!J9)</f>
        <v>0</v>
      </c>
      <c r="AA10" s="252">
        <f t="shared" si="0"/>
        <v>0</v>
      </c>
      <c r="AB10" s="252">
        <f t="shared" si="1"/>
        <v>0</v>
      </c>
      <c r="AC10" s="252">
        <f t="shared" si="1"/>
        <v>0</v>
      </c>
      <c r="AD10" s="252">
        <f t="shared" si="1"/>
        <v>0</v>
      </c>
      <c r="AE10" s="252">
        <f t="shared" si="1"/>
        <v>0</v>
      </c>
      <c r="AF10" s="252">
        <f t="shared" si="1"/>
        <v>0</v>
      </c>
      <c r="AG10" s="252">
        <f t="shared" si="1"/>
        <v>0</v>
      </c>
      <c r="AH10" s="252">
        <f t="shared" si="1"/>
        <v>0</v>
      </c>
      <c r="AI10" s="252">
        <f t="shared" si="1"/>
        <v>0</v>
      </c>
      <c r="AJ10" s="252">
        <f t="shared" si="1"/>
        <v>0</v>
      </c>
      <c r="AK10" s="253">
        <f t="shared" si="4"/>
        <v>0</v>
      </c>
      <c r="AL10" s="254" t="str">
        <f t="shared" si="2"/>
        <v>FFF  Eric</v>
      </c>
    </row>
    <row r="11" spans="1:38" ht="15" customHeight="1" x14ac:dyDescent="0.35">
      <c r="A11" s="78" t="str">
        <f>(Championnats!B$10)</f>
        <v>GGG  Lucie</v>
      </c>
      <c r="B11" s="208">
        <f>SUM(Championnats!F10)</f>
        <v>0</v>
      </c>
      <c r="C11" s="208">
        <f>SUM(Championnats!F62)</f>
        <v>0</v>
      </c>
      <c r="D11" s="208">
        <f>SUM(Championnats!F114)</f>
        <v>0</v>
      </c>
      <c r="E11" s="208">
        <f>SUM(Championnats!F166)</f>
        <v>0</v>
      </c>
      <c r="F11" s="208">
        <f>SUM(Championnats!F218)</f>
        <v>0</v>
      </c>
      <c r="G11" s="208">
        <f>SUM(Championnats!F270)</f>
        <v>0</v>
      </c>
      <c r="H11" s="208">
        <f>SUM(Championnats!F322)</f>
        <v>0</v>
      </c>
      <c r="I11" s="208">
        <f>SUM(Championnats!F374)</f>
        <v>0</v>
      </c>
      <c r="J11" s="208">
        <f>SUM(Championnats!F426)</f>
        <v>0</v>
      </c>
      <c r="K11" s="208">
        <f>SUM(Championnats!F478)</f>
        <v>0</v>
      </c>
      <c r="L11" s="174"/>
      <c r="M11" s="208">
        <f>CROSS!$M$10</f>
        <v>0</v>
      </c>
      <c r="N11" s="223">
        <f>SUM(Championnats!AD10,Championnats!AD62,Championnats!AD114,Championnats!AD166,Championnats!AD218,Championnats!AD270,Championnats!AD322,Championnats!AD374,Championnats!AD426,Championnats!AD478)</f>
        <v>0</v>
      </c>
      <c r="O11" s="60"/>
      <c r="P11" s="60"/>
      <c r="Q11" s="60"/>
      <c r="R11" s="60"/>
      <c r="S11" s="60"/>
      <c r="T11" s="60"/>
      <c r="U11" s="60"/>
      <c r="V11" s="208">
        <f t="array" ref="V11">MIN(IF(B11:K11&gt;0,B11:K11))</f>
        <v>0</v>
      </c>
      <c r="W11" s="208">
        <f t="shared" si="3"/>
        <v>0</v>
      </c>
      <c r="X11" s="174"/>
      <c r="Y11" s="248">
        <f>SUM(CROSS!I10)</f>
        <v>0</v>
      </c>
      <c r="Z11" s="248">
        <f>SUM(CROSS!J10)</f>
        <v>0</v>
      </c>
      <c r="AA11" s="256">
        <f t="shared" si="0"/>
        <v>0</v>
      </c>
      <c r="AB11" s="256">
        <f t="shared" si="1"/>
        <v>0</v>
      </c>
      <c r="AC11" s="256">
        <f t="shared" si="1"/>
        <v>0</v>
      </c>
      <c r="AD11" s="256">
        <f t="shared" si="1"/>
        <v>0</v>
      </c>
      <c r="AE11" s="256">
        <f t="shared" si="1"/>
        <v>0</v>
      </c>
      <c r="AF11" s="256">
        <f t="shared" si="1"/>
        <v>0</v>
      </c>
      <c r="AG11" s="256">
        <f t="shared" si="1"/>
        <v>0</v>
      </c>
      <c r="AH11" s="256">
        <f t="shared" si="1"/>
        <v>0</v>
      </c>
      <c r="AI11" s="256">
        <f t="shared" si="1"/>
        <v>0</v>
      </c>
      <c r="AJ11" s="256">
        <f t="shared" si="1"/>
        <v>0</v>
      </c>
      <c r="AK11" s="257">
        <f t="shared" si="4"/>
        <v>0</v>
      </c>
      <c r="AL11" s="258" t="str">
        <f t="shared" si="2"/>
        <v>GGG  Lucie</v>
      </c>
    </row>
    <row r="12" spans="1:38" ht="15" customHeight="1" x14ac:dyDescent="0.35">
      <c r="A12" s="78" t="str">
        <f>(Championnats!B$11)</f>
        <v>HHH  Eva</v>
      </c>
      <c r="B12" s="208">
        <f>SUM(Championnats!F11)</f>
        <v>0</v>
      </c>
      <c r="C12" s="208">
        <f>SUM(Championnats!F63)</f>
        <v>0</v>
      </c>
      <c r="D12" s="208">
        <f>SUM(Championnats!F115)</f>
        <v>0</v>
      </c>
      <c r="E12" s="208">
        <f>SUM(Championnats!F167)</f>
        <v>0</v>
      </c>
      <c r="F12" s="208">
        <f>SUM(Championnats!F219)</f>
        <v>0</v>
      </c>
      <c r="G12" s="208">
        <f>SUM(Championnats!F271)</f>
        <v>0</v>
      </c>
      <c r="H12" s="208">
        <f>SUM(Championnats!F323)</f>
        <v>0</v>
      </c>
      <c r="I12" s="208">
        <f>SUM(Championnats!F375)</f>
        <v>0</v>
      </c>
      <c r="J12" s="208">
        <f>SUM(Championnats!F427)</f>
        <v>0</v>
      </c>
      <c r="K12" s="208">
        <f>SUM(Championnats!F479)</f>
        <v>0</v>
      </c>
      <c r="L12" s="174"/>
      <c r="M12" s="208">
        <f>CROSS!$M$11</f>
        <v>0</v>
      </c>
      <c r="N12" s="223">
        <f>SUM(Championnats!AD11,Championnats!AD63,Championnats!AD115,Championnats!AD167,Championnats!AD219,Championnats!AD271,Championnats!AD323,Championnats!AD375,Championnats!AD427,Championnats!AD479)</f>
        <v>0</v>
      </c>
      <c r="O12" s="60"/>
      <c r="P12" s="60"/>
      <c r="Q12" s="60"/>
      <c r="R12" s="60"/>
      <c r="S12" s="60"/>
      <c r="T12" s="60"/>
      <c r="U12" s="60"/>
      <c r="V12" s="208">
        <f t="array" ref="V12">MIN(IF(B12:K12&gt;0,B12:K12))</f>
        <v>0</v>
      </c>
      <c r="W12" s="208">
        <f t="shared" si="3"/>
        <v>0</v>
      </c>
      <c r="X12" s="174"/>
      <c r="Y12" s="248">
        <f>SUM(CROSS!I11)</f>
        <v>0</v>
      </c>
      <c r="Z12" s="248">
        <f>SUM(CROSS!J11)</f>
        <v>0</v>
      </c>
      <c r="AA12" s="252">
        <f t="shared" si="0"/>
        <v>0</v>
      </c>
      <c r="AB12" s="252">
        <f t="shared" si="1"/>
        <v>0</v>
      </c>
      <c r="AC12" s="252">
        <f t="shared" si="1"/>
        <v>0</v>
      </c>
      <c r="AD12" s="252">
        <f t="shared" si="1"/>
        <v>0</v>
      </c>
      <c r="AE12" s="252">
        <f t="shared" si="1"/>
        <v>0</v>
      </c>
      <c r="AF12" s="252">
        <f t="shared" si="1"/>
        <v>0</v>
      </c>
      <c r="AG12" s="252">
        <f t="shared" si="1"/>
        <v>0</v>
      </c>
      <c r="AH12" s="252">
        <f t="shared" si="1"/>
        <v>0</v>
      </c>
      <c r="AI12" s="252">
        <f t="shared" si="1"/>
        <v>0</v>
      </c>
      <c r="AJ12" s="252">
        <f t="shared" si="1"/>
        <v>0</v>
      </c>
      <c r="AK12" s="253">
        <f t="shared" si="4"/>
        <v>0</v>
      </c>
      <c r="AL12" s="254" t="str">
        <f t="shared" si="2"/>
        <v>HHH  Eva</v>
      </c>
    </row>
    <row r="13" spans="1:38" ht="15" customHeight="1" x14ac:dyDescent="0.35">
      <c r="A13" s="78" t="str">
        <f>(Championnats!B$12)</f>
        <v>PERNOIS  LUC</v>
      </c>
      <c r="B13" s="208">
        <f>SUM(Championnats!F12)</f>
        <v>7.2</v>
      </c>
      <c r="C13" s="208">
        <f>SUM(Championnats!F64)</f>
        <v>0</v>
      </c>
      <c r="D13" s="208">
        <f>SUM(Championnats!F116)</f>
        <v>0</v>
      </c>
      <c r="E13" s="208">
        <f>SUM(Championnats!F168)</f>
        <v>0</v>
      </c>
      <c r="F13" s="208">
        <f>SUM(Championnats!F220)</f>
        <v>0</v>
      </c>
      <c r="G13" s="208">
        <f>SUM(Championnats!F272)</f>
        <v>0</v>
      </c>
      <c r="H13" s="208">
        <f>SUM(Championnats!F324)</f>
        <v>0</v>
      </c>
      <c r="I13" s="208">
        <f>SUM(Championnats!F376)</f>
        <v>0</v>
      </c>
      <c r="J13" s="208">
        <f>SUM(Championnats!F428)</f>
        <v>0</v>
      </c>
      <c r="K13" s="208">
        <f>SUM(Championnats!F480)</f>
        <v>0</v>
      </c>
      <c r="L13" s="174"/>
      <c r="M13" s="208">
        <f>CROSS!$M$12</f>
        <v>0</v>
      </c>
      <c r="N13" s="223">
        <f>SUM(Championnats!AD12,Championnats!AD64,Championnats!AD116,Championnats!AD168,Championnats!AD220,Championnats!AD272,Championnats!AD324,Championnats!AD376,Championnats!AD428,Championnats!AD480)</f>
        <v>11</v>
      </c>
      <c r="O13" s="60"/>
      <c r="P13" s="60"/>
      <c r="Q13" s="60"/>
      <c r="R13" s="60"/>
      <c r="S13" s="60"/>
      <c r="T13" s="60"/>
      <c r="U13" s="60"/>
      <c r="V13" s="208">
        <f t="array" ref="V13">MIN(IF(B13:K13&gt;0,B13:K13))</f>
        <v>7.2</v>
      </c>
      <c r="W13" s="208">
        <f t="shared" si="3"/>
        <v>7.2</v>
      </c>
      <c r="X13" s="174"/>
      <c r="Y13" s="248">
        <f>SUM(CROSS!I12)</f>
        <v>0</v>
      </c>
      <c r="Z13" s="248">
        <f>SUM(CROSS!J12)</f>
        <v>0</v>
      </c>
      <c r="AA13" s="248">
        <f t="shared" si="0"/>
        <v>169.51</v>
      </c>
      <c r="AB13" s="248">
        <f t="shared" si="1"/>
        <v>0</v>
      </c>
      <c r="AC13" s="248">
        <f t="shared" si="1"/>
        <v>0</v>
      </c>
      <c r="AD13" s="248">
        <f t="shared" si="1"/>
        <v>0</v>
      </c>
      <c r="AE13" s="248">
        <f t="shared" si="1"/>
        <v>0</v>
      </c>
      <c r="AF13" s="248">
        <f t="shared" si="1"/>
        <v>0</v>
      </c>
      <c r="AG13" s="248">
        <f t="shared" si="1"/>
        <v>0</v>
      </c>
      <c r="AH13" s="248">
        <f t="shared" si="1"/>
        <v>0</v>
      </c>
      <c r="AI13" s="248">
        <f t="shared" si="1"/>
        <v>0</v>
      </c>
      <c r="AJ13" s="248">
        <f t="shared" si="1"/>
        <v>0</v>
      </c>
      <c r="AK13" s="255">
        <f t="shared" si="4"/>
        <v>1</v>
      </c>
      <c r="AL13" s="78" t="str">
        <f t="shared" si="2"/>
        <v>PERNOIS  LUC</v>
      </c>
    </row>
    <row r="14" spans="1:38" ht="15" customHeight="1" x14ac:dyDescent="0.35">
      <c r="A14" s="78" t="str">
        <f>(Championnats!B$13)</f>
        <v>JJJ  Mélania</v>
      </c>
      <c r="B14" s="208">
        <f>SUM(Championnats!F13)</f>
        <v>0</v>
      </c>
      <c r="C14" s="208">
        <f>SUM(Championnats!F65)</f>
        <v>0</v>
      </c>
      <c r="D14" s="208">
        <f>SUM(Championnats!F117)</f>
        <v>0</v>
      </c>
      <c r="E14" s="208">
        <f>SUM(Championnats!F169)</f>
        <v>0</v>
      </c>
      <c r="F14" s="208">
        <f>SUM(Championnats!F221)</f>
        <v>0</v>
      </c>
      <c r="G14" s="208">
        <f>SUM(Championnats!F273)</f>
        <v>0</v>
      </c>
      <c r="H14" s="208">
        <f>SUM(Championnats!F325)</f>
        <v>0</v>
      </c>
      <c r="I14" s="208">
        <f>SUM(Championnats!F377)</f>
        <v>0</v>
      </c>
      <c r="J14" s="208">
        <f>SUM(Championnats!F429)</f>
        <v>0</v>
      </c>
      <c r="K14" s="208">
        <f>SUM(Championnats!F481)</f>
        <v>0</v>
      </c>
      <c r="L14" s="174"/>
      <c r="M14" s="208">
        <f>CROSS!$M$13</f>
        <v>0</v>
      </c>
      <c r="N14" s="223">
        <f>SUM(Championnats!AD13,Championnats!AD65,Championnats!AD117,Championnats!AD169,Championnats!AD221,Championnats!AD273,Championnats!AD325,Championnats!AD377,Championnats!AD429,Championnats!AD481)</f>
        <v>0</v>
      </c>
      <c r="O14" s="60"/>
      <c r="P14" s="60"/>
      <c r="Q14" s="60"/>
      <c r="R14" s="60"/>
      <c r="S14" s="60"/>
      <c r="T14" s="60"/>
      <c r="U14" s="60"/>
      <c r="V14" s="208">
        <f t="array" ref="V14">MIN(IF(B14:K14&gt;0,B14:K14))</f>
        <v>0</v>
      </c>
      <c r="W14" s="208">
        <f t="shared" si="3"/>
        <v>0</v>
      </c>
      <c r="X14" s="174"/>
      <c r="Y14" s="248">
        <f>SUM(CROSS!I13)</f>
        <v>0</v>
      </c>
      <c r="Z14" s="248">
        <f>SUM(CROSS!J13)</f>
        <v>0</v>
      </c>
      <c r="AA14" s="252">
        <f t="shared" si="0"/>
        <v>0</v>
      </c>
      <c r="AB14" s="252">
        <f t="shared" si="1"/>
        <v>0</v>
      </c>
      <c r="AC14" s="252">
        <f t="shared" si="1"/>
        <v>0</v>
      </c>
      <c r="AD14" s="252">
        <f t="shared" si="1"/>
        <v>0</v>
      </c>
      <c r="AE14" s="252">
        <f t="shared" si="1"/>
        <v>0</v>
      </c>
      <c r="AF14" s="252">
        <f t="shared" si="1"/>
        <v>0</v>
      </c>
      <c r="AG14" s="252">
        <f t="shared" si="1"/>
        <v>0</v>
      </c>
      <c r="AH14" s="252">
        <f t="shared" si="1"/>
        <v>0</v>
      </c>
      <c r="AI14" s="252">
        <f t="shared" si="1"/>
        <v>0</v>
      </c>
      <c r="AJ14" s="252">
        <f t="shared" si="1"/>
        <v>0</v>
      </c>
      <c r="AK14" s="253">
        <f t="shared" si="4"/>
        <v>0</v>
      </c>
      <c r="AL14" s="254" t="str">
        <f t="shared" si="2"/>
        <v>JJJ  Mélania</v>
      </c>
    </row>
    <row r="15" spans="1:38" ht="15" customHeight="1" x14ac:dyDescent="0.35">
      <c r="A15" s="78" t="str">
        <f>(Championnats!B$14)</f>
        <v>KKK  Mélanie</v>
      </c>
      <c r="B15" s="208">
        <f>SUM(Championnats!F14)</f>
        <v>0</v>
      </c>
      <c r="C15" s="208">
        <f>SUM(Championnats!F66)</f>
        <v>0</v>
      </c>
      <c r="D15" s="208">
        <f>SUM(Championnats!F118)</f>
        <v>0</v>
      </c>
      <c r="E15" s="208">
        <f>SUM(Championnats!F170)</f>
        <v>0</v>
      </c>
      <c r="F15" s="208">
        <f>SUM(Championnats!F222)</f>
        <v>0</v>
      </c>
      <c r="G15" s="208">
        <f>SUM(Championnats!F274)</f>
        <v>0</v>
      </c>
      <c r="H15" s="208">
        <f>SUM(Championnats!F326)</f>
        <v>0</v>
      </c>
      <c r="I15" s="208">
        <f>SUM(Championnats!F378)</f>
        <v>0</v>
      </c>
      <c r="J15" s="208">
        <f>SUM(Championnats!F430)</f>
        <v>0</v>
      </c>
      <c r="K15" s="208">
        <f>SUM(Championnats!F482)</f>
        <v>0</v>
      </c>
      <c r="L15" s="174"/>
      <c r="M15" s="208">
        <f>CROSS!$M$14</f>
        <v>0</v>
      </c>
      <c r="N15" s="223">
        <f>SUM(Championnats!AD14,Championnats!AD66,Championnats!AD118,Championnats!AD170,Championnats!AD222,Championnats!AD274,Championnats!AD326,Championnats!AD378,Championnats!AD430,Championnats!AD482)</f>
        <v>0</v>
      </c>
      <c r="O15" s="60"/>
      <c r="P15" s="60"/>
      <c r="Q15" s="60"/>
      <c r="R15" s="60"/>
      <c r="S15" s="60"/>
      <c r="T15" s="60"/>
      <c r="U15" s="60"/>
      <c r="V15" s="208">
        <f t="array" ref="V15">MIN(IF(B15:K15&gt;0,B15:K15))</f>
        <v>0</v>
      </c>
      <c r="W15" s="208">
        <f t="shared" si="3"/>
        <v>0</v>
      </c>
      <c r="X15" s="174"/>
      <c r="Y15" s="248">
        <f>SUM(CROSS!I14)</f>
        <v>0</v>
      </c>
      <c r="Z15" s="248">
        <f>SUM(CROSS!J14)</f>
        <v>0</v>
      </c>
      <c r="AA15" s="248">
        <f t="shared" si="0"/>
        <v>0</v>
      </c>
      <c r="AB15" s="248">
        <f t="shared" si="1"/>
        <v>0</v>
      </c>
      <c r="AC15" s="248">
        <f t="shared" si="1"/>
        <v>0</v>
      </c>
      <c r="AD15" s="248">
        <f t="shared" si="1"/>
        <v>0</v>
      </c>
      <c r="AE15" s="248">
        <f t="shared" si="1"/>
        <v>0</v>
      </c>
      <c r="AF15" s="248">
        <f t="shared" si="1"/>
        <v>0</v>
      </c>
      <c r="AG15" s="248">
        <f t="shared" si="1"/>
        <v>0</v>
      </c>
      <c r="AH15" s="248">
        <f t="shared" si="1"/>
        <v>0</v>
      </c>
      <c r="AI15" s="248">
        <f t="shared" si="1"/>
        <v>0</v>
      </c>
      <c r="AJ15" s="248">
        <f t="shared" si="1"/>
        <v>0</v>
      </c>
      <c r="AK15" s="255">
        <f t="shared" si="4"/>
        <v>0</v>
      </c>
      <c r="AL15" s="78" t="str">
        <f t="shared" si="2"/>
        <v>KKK  Mélanie</v>
      </c>
    </row>
    <row r="16" spans="1:38" ht="15" customHeight="1" x14ac:dyDescent="0.35">
      <c r="A16" s="78" t="str">
        <f>(Championnats!B$15)</f>
        <v>LLL  Cryss</v>
      </c>
      <c r="B16" s="208">
        <f>SUM(Championnats!F15)</f>
        <v>0</v>
      </c>
      <c r="C16" s="208">
        <f>SUM(Championnats!F67)</f>
        <v>0</v>
      </c>
      <c r="D16" s="208">
        <f>SUM(Championnats!F119)</f>
        <v>0</v>
      </c>
      <c r="E16" s="208">
        <f>SUM(Championnats!F171)</f>
        <v>0</v>
      </c>
      <c r="F16" s="208">
        <f>SUM(Championnats!F223)</f>
        <v>0</v>
      </c>
      <c r="G16" s="208">
        <f>SUM(Championnats!F275)</f>
        <v>0</v>
      </c>
      <c r="H16" s="208">
        <f>SUM(Championnats!F327)</f>
        <v>0</v>
      </c>
      <c r="I16" s="208">
        <f>SUM(Championnats!F379)</f>
        <v>0</v>
      </c>
      <c r="J16" s="208">
        <f>SUM(Championnats!F431)</f>
        <v>0</v>
      </c>
      <c r="K16" s="208">
        <f>SUM(Championnats!F483)</f>
        <v>0</v>
      </c>
      <c r="L16" s="174"/>
      <c r="M16" s="208">
        <f>CROSS!$M$15</f>
        <v>0</v>
      </c>
      <c r="N16" s="223">
        <f>SUM(Championnats!AD15,Championnats!AD67,Championnats!AD119,Championnats!AD171,Championnats!AD223,Championnats!AD275,Championnats!AD327,Championnats!AD379,Championnats!AD431,Championnats!AD483)</f>
        <v>0</v>
      </c>
      <c r="O16" s="60"/>
      <c r="P16" s="60"/>
      <c r="Q16" s="60"/>
      <c r="R16" s="60"/>
      <c r="S16" s="60"/>
      <c r="T16" s="60"/>
      <c r="U16" s="60"/>
      <c r="V16" s="208">
        <f t="array" ref="V16">MIN(IF(B16:K16&gt;0,B16:K16))</f>
        <v>0</v>
      </c>
      <c r="W16" s="208">
        <f t="shared" si="3"/>
        <v>0</v>
      </c>
      <c r="X16" s="174"/>
      <c r="Y16" s="248">
        <f>SUM(CROSS!I15)</f>
        <v>0</v>
      </c>
      <c r="Z16" s="248">
        <f>SUM(CROSS!J15)</f>
        <v>0</v>
      </c>
      <c r="AA16" s="252">
        <f t="shared" si="0"/>
        <v>0</v>
      </c>
      <c r="AB16" s="252">
        <f t="shared" si="1"/>
        <v>0</v>
      </c>
      <c r="AC16" s="252">
        <f t="shared" si="1"/>
        <v>0</v>
      </c>
      <c r="AD16" s="252">
        <f t="shared" si="1"/>
        <v>0</v>
      </c>
      <c r="AE16" s="252">
        <f t="shared" si="1"/>
        <v>0</v>
      </c>
      <c r="AF16" s="252">
        <f t="shared" si="1"/>
        <v>0</v>
      </c>
      <c r="AG16" s="252">
        <f t="shared" si="1"/>
        <v>0</v>
      </c>
      <c r="AH16" s="252">
        <f t="shared" si="1"/>
        <v>0</v>
      </c>
      <c r="AI16" s="252">
        <f t="shared" si="1"/>
        <v>0</v>
      </c>
      <c r="AJ16" s="252">
        <f t="shared" si="1"/>
        <v>0</v>
      </c>
      <c r="AK16" s="253">
        <f t="shared" si="4"/>
        <v>0</v>
      </c>
      <c r="AL16" s="254" t="str">
        <f t="shared" si="2"/>
        <v>LLL  Cryss</v>
      </c>
    </row>
    <row r="17" spans="1:38" ht="15" customHeight="1" x14ac:dyDescent="0.35">
      <c r="A17" s="78" t="str">
        <f>(Championnats!B$16)</f>
        <v>MMMM  Sambou</v>
      </c>
      <c r="B17" s="208">
        <f>SUM(Championnats!F16)</f>
        <v>0</v>
      </c>
      <c r="C17" s="208">
        <f>SUM(Championnats!F68)</f>
        <v>0</v>
      </c>
      <c r="D17" s="208">
        <f>SUM(Championnats!F120)</f>
        <v>0</v>
      </c>
      <c r="E17" s="208">
        <f>SUM(Championnats!F172)</f>
        <v>0</v>
      </c>
      <c r="F17" s="208">
        <f>SUM(Championnats!F224)</f>
        <v>0</v>
      </c>
      <c r="G17" s="208">
        <f>SUM(Championnats!F276)</f>
        <v>0</v>
      </c>
      <c r="H17" s="208">
        <f>SUM(Championnats!F328)</f>
        <v>0</v>
      </c>
      <c r="I17" s="208">
        <f>SUM(Championnats!F380)</f>
        <v>0</v>
      </c>
      <c r="J17" s="208">
        <f>SUM(Championnats!F432)</f>
        <v>0</v>
      </c>
      <c r="K17" s="208">
        <f>SUM(Championnats!F484)</f>
        <v>0</v>
      </c>
      <c r="L17" s="174"/>
      <c r="M17" s="208">
        <f>CROSS!$M$16</f>
        <v>0</v>
      </c>
      <c r="N17" s="223">
        <f>SUM(Championnats!AD16,Championnats!AD68,Championnats!AD120,Championnats!AD172,Championnats!AD224,Championnats!AD276,Championnats!AD328,Championnats!AD380,Championnats!AD432,Championnats!AD484)</f>
        <v>0</v>
      </c>
      <c r="O17" s="60"/>
      <c r="P17" s="60"/>
      <c r="Q17" s="60"/>
      <c r="R17" s="60"/>
      <c r="S17" s="60"/>
      <c r="T17" s="60"/>
      <c r="U17" s="60"/>
      <c r="V17" s="208">
        <f t="array" ref="V17">MIN(IF(B17:K17&gt;0,B17:K17))</f>
        <v>0</v>
      </c>
      <c r="W17" s="208">
        <f t="shared" si="3"/>
        <v>0</v>
      </c>
      <c r="X17" s="174"/>
      <c r="Y17" s="248">
        <f>SUM(CROSS!I16)</f>
        <v>0</v>
      </c>
      <c r="Z17" s="248">
        <f>SUM(CROSS!J16)</f>
        <v>0</v>
      </c>
      <c r="AA17" s="248">
        <f t="shared" si="0"/>
        <v>0</v>
      </c>
      <c r="AB17" s="248">
        <f t="shared" si="1"/>
        <v>0</v>
      </c>
      <c r="AC17" s="248">
        <f t="shared" si="1"/>
        <v>0</v>
      </c>
      <c r="AD17" s="248">
        <f t="shared" si="1"/>
        <v>0</v>
      </c>
      <c r="AE17" s="248">
        <f t="shared" si="1"/>
        <v>0</v>
      </c>
      <c r="AF17" s="248">
        <f t="shared" si="1"/>
        <v>0</v>
      </c>
      <c r="AG17" s="248">
        <f t="shared" si="1"/>
        <v>0</v>
      </c>
      <c r="AH17" s="248">
        <f t="shared" si="1"/>
        <v>0</v>
      </c>
      <c r="AI17" s="248">
        <f t="shared" si="1"/>
        <v>0</v>
      </c>
      <c r="AJ17" s="248">
        <f t="shared" si="1"/>
        <v>0</v>
      </c>
      <c r="AK17" s="255">
        <f t="shared" si="4"/>
        <v>0</v>
      </c>
      <c r="AL17" s="78" t="str">
        <f t="shared" si="2"/>
        <v>MMMM  Sambou</v>
      </c>
    </row>
    <row r="18" spans="1:38" ht="15" customHeight="1" x14ac:dyDescent="0.35">
      <c r="A18" s="78" t="str">
        <f>(Championnats!B$17)</f>
        <v>NNN  Dylan</v>
      </c>
      <c r="B18" s="208">
        <f>SUM(Championnats!F17)</f>
        <v>0</v>
      </c>
      <c r="C18" s="208">
        <f>SUM(Championnats!F69)</f>
        <v>0</v>
      </c>
      <c r="D18" s="208">
        <f>SUM(Championnats!F121)</f>
        <v>0</v>
      </c>
      <c r="E18" s="208">
        <f>SUM(Championnats!F173)</f>
        <v>0</v>
      </c>
      <c r="F18" s="208">
        <f>SUM(Championnats!F225)</f>
        <v>0</v>
      </c>
      <c r="G18" s="208">
        <f>SUM(Championnats!F277)</f>
        <v>0</v>
      </c>
      <c r="H18" s="208">
        <f>SUM(Championnats!F329)</f>
        <v>0</v>
      </c>
      <c r="I18" s="208">
        <f>SUM(Championnats!F381)</f>
        <v>0</v>
      </c>
      <c r="J18" s="208">
        <f>SUM(Championnats!F433)</f>
        <v>0</v>
      </c>
      <c r="K18" s="208">
        <f>SUM(Championnats!F485)</f>
        <v>0</v>
      </c>
      <c r="L18" s="174"/>
      <c r="M18" s="208">
        <f>CROSS!$M$17</f>
        <v>0</v>
      </c>
      <c r="N18" s="223">
        <f>SUM(Championnats!AD17,Championnats!AD69,Championnats!AD121,Championnats!AD173,Championnats!AD225,Championnats!AD277,Championnats!AD329,Championnats!AD381,Championnats!AD433,Championnats!AD485)</f>
        <v>0</v>
      </c>
      <c r="O18" s="60"/>
      <c r="P18" s="60"/>
      <c r="Q18" s="60"/>
      <c r="R18" s="60"/>
      <c r="S18" s="60"/>
      <c r="T18" s="60"/>
      <c r="U18" s="60"/>
      <c r="V18" s="208">
        <f t="array" ref="V18">MIN(IF(B18:K18&gt;0,B18:K18))</f>
        <v>0</v>
      </c>
      <c r="W18" s="208">
        <f t="shared" si="3"/>
        <v>0</v>
      </c>
      <c r="X18" s="174"/>
      <c r="Y18" s="248">
        <f>SUM(CROSS!I17)</f>
        <v>0</v>
      </c>
      <c r="Z18" s="248">
        <f>SUM(CROSS!J17)</f>
        <v>0</v>
      </c>
      <c r="AA18" s="252">
        <f t="shared" si="0"/>
        <v>0</v>
      </c>
      <c r="AB18" s="252">
        <f t="shared" si="1"/>
        <v>0</v>
      </c>
      <c r="AC18" s="252">
        <f t="shared" si="1"/>
        <v>0</v>
      </c>
      <c r="AD18" s="252">
        <f t="shared" si="1"/>
        <v>0</v>
      </c>
      <c r="AE18" s="252">
        <f t="shared" si="1"/>
        <v>0</v>
      </c>
      <c r="AF18" s="252">
        <f t="shared" si="1"/>
        <v>0</v>
      </c>
      <c r="AG18" s="252">
        <f t="shared" si="1"/>
        <v>0</v>
      </c>
      <c r="AH18" s="252">
        <f t="shared" si="1"/>
        <v>0</v>
      </c>
      <c r="AI18" s="252">
        <f t="shared" si="1"/>
        <v>0</v>
      </c>
      <c r="AJ18" s="252">
        <f t="shared" si="1"/>
        <v>0</v>
      </c>
      <c r="AK18" s="253">
        <f t="shared" si="4"/>
        <v>0</v>
      </c>
      <c r="AL18" s="254" t="str">
        <f t="shared" si="2"/>
        <v>NNN  Dylan</v>
      </c>
    </row>
    <row r="19" spans="1:38" ht="15" customHeight="1" x14ac:dyDescent="0.35">
      <c r="A19" s="78" t="str">
        <f>(Championnats!B$18)</f>
        <v>OOO  Philippe</v>
      </c>
      <c r="B19" s="208">
        <f>SUM(Championnats!F18)</f>
        <v>0</v>
      </c>
      <c r="C19" s="208">
        <f>SUM(Championnats!F70)</f>
        <v>0</v>
      </c>
      <c r="D19" s="208">
        <f>SUM(Championnats!F122)</f>
        <v>0</v>
      </c>
      <c r="E19" s="208">
        <f>SUM(Championnats!F174)</f>
        <v>0</v>
      </c>
      <c r="F19" s="208">
        <f>SUM(Championnats!F226)</f>
        <v>0</v>
      </c>
      <c r="G19" s="208">
        <f>SUM(Championnats!F278)</f>
        <v>0</v>
      </c>
      <c r="H19" s="208">
        <f>SUM(Championnats!F330)</f>
        <v>0</v>
      </c>
      <c r="I19" s="208">
        <f>SUM(Championnats!F382)</f>
        <v>0</v>
      </c>
      <c r="J19" s="208">
        <f>SUM(Championnats!F434)</f>
        <v>0</v>
      </c>
      <c r="K19" s="208">
        <f>SUM(Championnats!F486)</f>
        <v>0</v>
      </c>
      <c r="L19" s="174"/>
      <c r="M19" s="208">
        <f>CROSS!$M$18</f>
        <v>0</v>
      </c>
      <c r="N19" s="223">
        <f>SUM(Championnats!AD18,Championnats!AD70,Championnats!AD122,Championnats!AD174,Championnats!AD226,Championnats!AD278,Championnats!AD330,Championnats!AD382,Championnats!AD434,Championnats!AD486)</f>
        <v>0</v>
      </c>
      <c r="O19" s="60"/>
      <c r="P19" s="60"/>
      <c r="Q19" s="60"/>
      <c r="R19" s="60"/>
      <c r="S19" s="60"/>
      <c r="T19" s="60"/>
      <c r="U19" s="60"/>
      <c r="V19" s="208">
        <f t="array" ref="V19">MIN(IF(B19:K19&gt;0,B19:K19))</f>
        <v>0</v>
      </c>
      <c r="W19" s="208">
        <f t="shared" si="3"/>
        <v>0</v>
      </c>
      <c r="X19" s="174"/>
      <c r="Y19" s="248">
        <f>SUM(CROSS!I18)</f>
        <v>0</v>
      </c>
      <c r="Z19" s="248">
        <f>SUM(CROSS!J18)</f>
        <v>0</v>
      </c>
      <c r="AA19" s="248">
        <f t="shared" si="0"/>
        <v>0</v>
      </c>
      <c r="AB19" s="248">
        <f t="shared" si="1"/>
        <v>0</v>
      </c>
      <c r="AC19" s="248">
        <f t="shared" si="1"/>
        <v>0</v>
      </c>
      <c r="AD19" s="248">
        <f t="shared" si="1"/>
        <v>0</v>
      </c>
      <c r="AE19" s="248">
        <f t="shared" si="1"/>
        <v>0</v>
      </c>
      <c r="AF19" s="248">
        <f t="shared" si="1"/>
        <v>0</v>
      </c>
      <c r="AG19" s="248">
        <f t="shared" si="1"/>
        <v>0</v>
      </c>
      <c r="AH19" s="248">
        <f t="shared" si="1"/>
        <v>0</v>
      </c>
      <c r="AI19" s="248">
        <f t="shared" si="1"/>
        <v>0</v>
      </c>
      <c r="AJ19" s="248">
        <f t="shared" si="1"/>
        <v>0</v>
      </c>
      <c r="AK19" s="255">
        <f t="shared" si="4"/>
        <v>0</v>
      </c>
      <c r="AL19" s="78" t="str">
        <f t="shared" si="2"/>
        <v>OOO  Philippe</v>
      </c>
    </row>
    <row r="20" spans="1:38" ht="15" customHeight="1" x14ac:dyDescent="0.35">
      <c r="A20" s="78" t="str">
        <f>(Championnats!B$19)</f>
        <v>PPP  Oumar</v>
      </c>
      <c r="B20" s="208">
        <f>SUM(Championnats!F19)</f>
        <v>0</v>
      </c>
      <c r="C20" s="208">
        <f>SUM(Championnats!F71)</f>
        <v>0</v>
      </c>
      <c r="D20" s="208">
        <f>SUM(Championnats!F123)</f>
        <v>0</v>
      </c>
      <c r="E20" s="208">
        <f>SUM(Championnats!F175)</f>
        <v>0</v>
      </c>
      <c r="F20" s="208">
        <f>SUM(Championnats!F227)</f>
        <v>0</v>
      </c>
      <c r="G20" s="208">
        <f>SUM(Championnats!F279)</f>
        <v>0</v>
      </c>
      <c r="H20" s="208">
        <f>SUM(Championnats!F331)</f>
        <v>0</v>
      </c>
      <c r="I20" s="208">
        <f>SUM(Championnats!F383)</f>
        <v>0</v>
      </c>
      <c r="J20" s="208">
        <f>SUM(Championnats!F435)</f>
        <v>0</v>
      </c>
      <c r="K20" s="208">
        <f>SUM(Championnats!F487)</f>
        <v>0</v>
      </c>
      <c r="L20" s="174"/>
      <c r="M20" s="208">
        <f>CROSS!$M$19</f>
        <v>0</v>
      </c>
      <c r="N20" s="223">
        <f>SUM(Championnats!AD19,Championnats!AD71,Championnats!AD123,Championnats!AD175,Championnats!AD227,Championnats!AD279,Championnats!AD331,Championnats!AD383,Championnats!AD435,Championnats!AD487)</f>
        <v>0</v>
      </c>
      <c r="O20" s="60"/>
      <c r="P20" s="60"/>
      <c r="Q20" s="60"/>
      <c r="R20" s="60"/>
      <c r="S20" s="60"/>
      <c r="T20" s="60"/>
      <c r="U20" s="60"/>
      <c r="V20" s="208">
        <f t="array" ref="V20">MIN(IF(B20:K20&gt;0,B20:K20))</f>
        <v>0</v>
      </c>
      <c r="W20" s="208">
        <f t="shared" si="3"/>
        <v>0</v>
      </c>
      <c r="X20" s="174"/>
      <c r="Y20" s="248">
        <f>SUM(CROSS!I19)</f>
        <v>0</v>
      </c>
      <c r="Z20" s="248">
        <f>SUM(CROSS!J19)</f>
        <v>0</v>
      </c>
      <c r="AA20" s="252">
        <f t="shared" si="0"/>
        <v>0</v>
      </c>
      <c r="AB20" s="252">
        <f t="shared" si="1"/>
        <v>0</v>
      </c>
      <c r="AC20" s="252">
        <f t="shared" si="1"/>
        <v>0</v>
      </c>
      <c r="AD20" s="252">
        <f t="shared" si="1"/>
        <v>0</v>
      </c>
      <c r="AE20" s="252">
        <f t="shared" si="1"/>
        <v>0</v>
      </c>
      <c r="AF20" s="252">
        <f t="shared" si="1"/>
        <v>0</v>
      </c>
      <c r="AG20" s="252">
        <f t="shared" si="1"/>
        <v>0</v>
      </c>
      <c r="AH20" s="252">
        <f t="shared" si="1"/>
        <v>0</v>
      </c>
      <c r="AI20" s="252">
        <f t="shared" si="1"/>
        <v>0</v>
      </c>
      <c r="AJ20" s="252">
        <f t="shared" si="1"/>
        <v>0</v>
      </c>
      <c r="AK20" s="253">
        <f t="shared" si="4"/>
        <v>0</v>
      </c>
      <c r="AL20" s="254" t="str">
        <f t="shared" si="2"/>
        <v>PPP  Oumar</v>
      </c>
    </row>
    <row r="21" spans="1:38" ht="15" customHeight="1" x14ac:dyDescent="0.35">
      <c r="A21" s="78" t="str">
        <f>(Championnats!B$20)</f>
        <v>QQQ  Ibrahim</v>
      </c>
      <c r="B21" s="208">
        <f>SUM(Championnats!F20)</f>
        <v>0</v>
      </c>
      <c r="C21" s="208">
        <f>SUM(Championnats!F72)</f>
        <v>0</v>
      </c>
      <c r="D21" s="208">
        <f>SUM(Championnats!F124)</f>
        <v>0</v>
      </c>
      <c r="E21" s="208">
        <f>SUM(Championnats!F176)</f>
        <v>0</v>
      </c>
      <c r="F21" s="208">
        <f>SUM(Championnats!F228)</f>
        <v>0</v>
      </c>
      <c r="G21" s="208">
        <f>SUM(Championnats!F280)</f>
        <v>0</v>
      </c>
      <c r="H21" s="208">
        <f>SUM(Championnats!F332)</f>
        <v>0</v>
      </c>
      <c r="I21" s="208">
        <f>SUM(Championnats!F384)</f>
        <v>0</v>
      </c>
      <c r="J21" s="208">
        <f>SUM(Championnats!F436)</f>
        <v>0</v>
      </c>
      <c r="K21" s="208">
        <f>SUM(Championnats!F488)</f>
        <v>0</v>
      </c>
      <c r="L21" s="174"/>
      <c r="M21" s="208">
        <f>CROSS!$M$20</f>
        <v>0</v>
      </c>
      <c r="N21" s="223">
        <f>SUM(Championnats!AD20,Championnats!AD72,Championnats!AD124,Championnats!AD176,Championnats!AD228,Championnats!AD280,Championnats!AD332,Championnats!AD384,Championnats!AD436,Championnats!AD488)</f>
        <v>0</v>
      </c>
      <c r="O21" s="60"/>
      <c r="P21" s="60"/>
      <c r="Q21" s="60"/>
      <c r="R21" s="60"/>
      <c r="S21" s="60"/>
      <c r="T21" s="60"/>
      <c r="U21" s="60"/>
      <c r="V21" s="208">
        <f t="array" ref="V21">MIN(IF(B21:K21&gt;0,B21:K21))</f>
        <v>0</v>
      </c>
      <c r="W21" s="208">
        <f t="shared" si="3"/>
        <v>0</v>
      </c>
      <c r="X21" s="174"/>
      <c r="Y21" s="248">
        <f>SUM(CROSS!I20)</f>
        <v>0</v>
      </c>
      <c r="Z21" s="248">
        <f>SUM(CROSS!J20)</f>
        <v>0</v>
      </c>
      <c r="AA21" s="248">
        <f t="shared" si="0"/>
        <v>0</v>
      </c>
      <c r="AB21" s="248">
        <f t="shared" ref="AB21:AJ21" si="5">SUM(C21,C74,C126,C178,C230,C282,C334,C386,C438,C490,C542,C594,C646,C698,C750,C802,C854,C906,C958)</f>
        <v>0</v>
      </c>
      <c r="AC21" s="248">
        <f t="shared" si="5"/>
        <v>0</v>
      </c>
      <c r="AD21" s="248">
        <f t="shared" si="5"/>
        <v>0</v>
      </c>
      <c r="AE21" s="248">
        <f t="shared" si="5"/>
        <v>0</v>
      </c>
      <c r="AF21" s="248">
        <f t="shared" si="5"/>
        <v>0</v>
      </c>
      <c r="AG21" s="248">
        <f t="shared" si="5"/>
        <v>0</v>
      </c>
      <c r="AH21" s="248">
        <f t="shared" si="5"/>
        <v>0</v>
      </c>
      <c r="AI21" s="248">
        <f t="shared" si="5"/>
        <v>0</v>
      </c>
      <c r="AJ21" s="248">
        <f t="shared" si="5"/>
        <v>0</v>
      </c>
      <c r="AK21" s="255">
        <f t="shared" si="4"/>
        <v>0</v>
      </c>
      <c r="AL21" s="78" t="str">
        <f t="shared" si="2"/>
        <v>QQQ  Ibrahim</v>
      </c>
    </row>
    <row r="22" spans="1:38" ht="15" customHeight="1" x14ac:dyDescent="0.35">
      <c r="A22" s="78" t="str">
        <f>(Championnats!B$21)</f>
        <v>RRR  Seydou</v>
      </c>
      <c r="B22" s="208">
        <f>SUM(Championnats!F21)</f>
        <v>0</v>
      </c>
      <c r="C22" s="208">
        <f>SUM(Championnats!F73)</f>
        <v>0</v>
      </c>
      <c r="D22" s="208">
        <f>SUM(Championnats!F125)</f>
        <v>0</v>
      </c>
      <c r="E22" s="208">
        <f>SUM(Championnats!F177)</f>
        <v>0</v>
      </c>
      <c r="F22" s="208">
        <f>SUM(Championnats!F229)</f>
        <v>0</v>
      </c>
      <c r="G22" s="208">
        <f>SUM(Championnats!F281)</f>
        <v>0</v>
      </c>
      <c r="H22" s="208">
        <f>SUM(Championnats!F333)</f>
        <v>0</v>
      </c>
      <c r="I22" s="208">
        <f>SUM(Championnats!F385)</f>
        <v>0</v>
      </c>
      <c r="J22" s="208">
        <f>SUM(Championnats!F437)</f>
        <v>0</v>
      </c>
      <c r="K22" s="208">
        <f>SUM(Championnats!F489)</f>
        <v>0</v>
      </c>
      <c r="L22" s="174"/>
      <c r="M22" s="208">
        <f>CROSS!$M$21</f>
        <v>0</v>
      </c>
      <c r="N22" s="223">
        <f>SUM(Championnats!AD21,Championnats!AD73,Championnats!AD125,Championnats!AD177,Championnats!AD229,Championnats!AD281,Championnats!AD333,Championnats!AD385,Championnats!AD437,Championnats!AD489)</f>
        <v>0</v>
      </c>
      <c r="O22" s="60"/>
      <c r="P22" s="60"/>
      <c r="Q22" s="60"/>
      <c r="R22" s="60"/>
      <c r="S22" s="60"/>
      <c r="T22" s="60"/>
      <c r="U22" s="60"/>
      <c r="V22" s="208">
        <f t="array" ref="V22">MIN(IF(B22:K22&gt;0,B22:K22))</f>
        <v>0</v>
      </c>
      <c r="W22" s="208">
        <f t="shared" si="3"/>
        <v>0</v>
      </c>
      <c r="X22" s="174"/>
      <c r="Y22" s="248">
        <f>SUM(CROSS!I21)</f>
        <v>0</v>
      </c>
      <c r="Z22" s="248">
        <f>SUM(CROSS!J21)</f>
        <v>0</v>
      </c>
      <c r="AA22" s="252">
        <f t="shared" ref="AA22:AJ37" si="6">SUM(B22,B75,B127,B179,B231,B283,B335,B387,B439,B491,B543,B595,B647,B699,B751,B803,B855,B907,B959)</f>
        <v>0</v>
      </c>
      <c r="AB22" s="252">
        <f t="shared" si="6"/>
        <v>0</v>
      </c>
      <c r="AC22" s="252">
        <f t="shared" si="6"/>
        <v>0</v>
      </c>
      <c r="AD22" s="252">
        <f t="shared" si="6"/>
        <v>0</v>
      </c>
      <c r="AE22" s="252">
        <f t="shared" si="6"/>
        <v>0</v>
      </c>
      <c r="AF22" s="252">
        <f t="shared" si="6"/>
        <v>0</v>
      </c>
      <c r="AG22" s="252">
        <f t="shared" si="6"/>
        <v>0</v>
      </c>
      <c r="AH22" s="252">
        <f t="shared" si="6"/>
        <v>0</v>
      </c>
      <c r="AI22" s="252">
        <f t="shared" si="6"/>
        <v>0</v>
      </c>
      <c r="AJ22" s="252">
        <f t="shared" si="6"/>
        <v>0</v>
      </c>
      <c r="AK22" s="253">
        <f t="shared" si="4"/>
        <v>0</v>
      </c>
      <c r="AL22" s="254" t="str">
        <f t="shared" si="2"/>
        <v>RRR  Seydou</v>
      </c>
    </row>
    <row r="23" spans="1:38" ht="15" customHeight="1" x14ac:dyDescent="0.35">
      <c r="A23" s="78" t="str">
        <f>(Championnats!B$22)</f>
        <v>SSS  Lucas</v>
      </c>
      <c r="B23" s="208">
        <f>SUM(Championnats!F22)</f>
        <v>0</v>
      </c>
      <c r="C23" s="208">
        <f>SUM(Championnats!F74)</f>
        <v>0</v>
      </c>
      <c r="D23" s="208">
        <f>SUM(Championnats!F126)</f>
        <v>0</v>
      </c>
      <c r="E23" s="208">
        <f>SUM(Championnats!F178)</f>
        <v>0</v>
      </c>
      <c r="F23" s="208">
        <f>SUM(Championnats!F230)</f>
        <v>0</v>
      </c>
      <c r="G23" s="208">
        <f>SUM(Championnats!F282)</f>
        <v>0</v>
      </c>
      <c r="H23" s="208">
        <f>SUM(Championnats!F334)</f>
        <v>0</v>
      </c>
      <c r="I23" s="208">
        <f>SUM(Championnats!F386)</f>
        <v>0</v>
      </c>
      <c r="J23" s="208">
        <f>SUM(Championnats!F438)</f>
        <v>0</v>
      </c>
      <c r="K23" s="208">
        <f>SUM(Championnats!F490)</f>
        <v>0</v>
      </c>
      <c r="L23" s="174"/>
      <c r="M23" s="208">
        <f>CROSS!$M$22</f>
        <v>0</v>
      </c>
      <c r="N23" s="223">
        <f>SUM(Championnats!AD22,Championnats!AD74,Championnats!AD126,Championnats!AD178,Championnats!AD230,Championnats!AD282,Championnats!AD334,Championnats!AD386,Championnats!AD438,Championnats!AD490)</f>
        <v>0</v>
      </c>
      <c r="O23" s="60"/>
      <c r="P23" s="60"/>
      <c r="Q23" s="60"/>
      <c r="R23" s="60"/>
      <c r="S23" s="60"/>
      <c r="T23" s="60"/>
      <c r="U23" s="60"/>
      <c r="V23" s="208">
        <f t="array" ref="V23">MIN(IF(B23:K23&gt;0,B23:K23))</f>
        <v>0</v>
      </c>
      <c r="W23" s="208">
        <f t="shared" si="3"/>
        <v>0</v>
      </c>
      <c r="X23" s="174"/>
      <c r="Y23" s="248">
        <f>SUM(CROSS!I22)</f>
        <v>0</v>
      </c>
      <c r="Z23" s="248">
        <f>SUM(CROSS!J22)</f>
        <v>0</v>
      </c>
      <c r="AA23" s="248">
        <f t="shared" si="6"/>
        <v>0</v>
      </c>
      <c r="AB23" s="248">
        <f t="shared" si="6"/>
        <v>0</v>
      </c>
      <c r="AC23" s="248">
        <f t="shared" si="6"/>
        <v>0</v>
      </c>
      <c r="AD23" s="248">
        <f t="shared" si="6"/>
        <v>0</v>
      </c>
      <c r="AE23" s="248">
        <f t="shared" si="6"/>
        <v>0</v>
      </c>
      <c r="AF23" s="248">
        <f t="shared" si="6"/>
        <v>0</v>
      </c>
      <c r="AG23" s="248">
        <f t="shared" si="6"/>
        <v>0</v>
      </c>
      <c r="AH23" s="248">
        <f t="shared" si="6"/>
        <v>0</v>
      </c>
      <c r="AI23" s="248">
        <f t="shared" si="6"/>
        <v>0</v>
      </c>
      <c r="AJ23" s="248">
        <f t="shared" si="6"/>
        <v>0</v>
      </c>
      <c r="AK23" s="255">
        <f t="shared" si="4"/>
        <v>0</v>
      </c>
      <c r="AL23" s="78" t="str">
        <f t="shared" si="2"/>
        <v>SSS  Lucas</v>
      </c>
    </row>
    <row r="24" spans="1:38" ht="15" customHeight="1" x14ac:dyDescent="0.35">
      <c r="A24" s="78" t="str">
        <f>(Championnats!B$23)</f>
        <v>TTT  Samba</v>
      </c>
      <c r="B24" s="208">
        <f>SUM(Championnats!F23)</f>
        <v>0</v>
      </c>
      <c r="C24" s="208">
        <f>SUM(Championnats!F75)</f>
        <v>0</v>
      </c>
      <c r="D24" s="208">
        <f>SUM(Championnats!F127)</f>
        <v>0</v>
      </c>
      <c r="E24" s="208">
        <f>SUM(Championnats!F179)</f>
        <v>0</v>
      </c>
      <c r="F24" s="208">
        <f>SUM(Championnats!F231)</f>
        <v>0</v>
      </c>
      <c r="G24" s="208">
        <f>SUM(Championnats!F283)</f>
        <v>0</v>
      </c>
      <c r="H24" s="208">
        <f>SUM(Championnats!F335)</f>
        <v>0</v>
      </c>
      <c r="I24" s="208">
        <f>SUM(Championnats!F387)</f>
        <v>0</v>
      </c>
      <c r="J24" s="208">
        <f>SUM(Championnats!F439)</f>
        <v>0</v>
      </c>
      <c r="K24" s="208">
        <f>SUM(Championnats!F491)</f>
        <v>0</v>
      </c>
      <c r="L24" s="174"/>
      <c r="M24" s="208">
        <f>CROSS!$M$23</f>
        <v>0</v>
      </c>
      <c r="N24" s="223">
        <f>SUM(Championnats!AD23,Championnats!AD75,Championnats!AD127,Championnats!AD179,Championnats!AD231,Championnats!AD283,Championnats!AD335,Championnats!AD387,Championnats!AD439,Championnats!AD491)</f>
        <v>0</v>
      </c>
      <c r="O24" s="60"/>
      <c r="P24" s="60"/>
      <c r="Q24" s="60"/>
      <c r="R24" s="60"/>
      <c r="S24" s="60"/>
      <c r="T24" s="60"/>
      <c r="U24" s="60"/>
      <c r="V24" s="208">
        <f t="array" ref="V24">MIN(IF(B24:K24&gt;0,B24:K24))</f>
        <v>0</v>
      </c>
      <c r="W24" s="208">
        <f t="shared" si="3"/>
        <v>0</v>
      </c>
      <c r="X24" s="174"/>
      <c r="Y24" s="248">
        <f>SUM(CROSS!I23)</f>
        <v>0</v>
      </c>
      <c r="Z24" s="248">
        <f>SUM(CROSS!J23)</f>
        <v>0</v>
      </c>
      <c r="AA24" s="252">
        <f t="shared" si="6"/>
        <v>0</v>
      </c>
      <c r="AB24" s="252">
        <f t="shared" si="6"/>
        <v>0</v>
      </c>
      <c r="AC24" s="252">
        <f t="shared" si="6"/>
        <v>0</v>
      </c>
      <c r="AD24" s="252">
        <f t="shared" si="6"/>
        <v>0</v>
      </c>
      <c r="AE24" s="252">
        <f t="shared" si="6"/>
        <v>0</v>
      </c>
      <c r="AF24" s="252">
        <f t="shared" si="6"/>
        <v>0</v>
      </c>
      <c r="AG24" s="252">
        <f t="shared" si="6"/>
        <v>0</v>
      </c>
      <c r="AH24" s="252">
        <f t="shared" si="6"/>
        <v>0</v>
      </c>
      <c r="AI24" s="252">
        <f t="shared" si="6"/>
        <v>0</v>
      </c>
      <c r="AJ24" s="252">
        <f t="shared" si="6"/>
        <v>0</v>
      </c>
      <c r="AK24" s="253">
        <f t="shared" si="4"/>
        <v>0</v>
      </c>
      <c r="AL24" s="254" t="str">
        <f t="shared" si="2"/>
        <v>TTT  Samba</v>
      </c>
    </row>
    <row r="25" spans="1:38" ht="15" customHeight="1" x14ac:dyDescent="0.35">
      <c r="A25" s="78" t="str">
        <f>(Championnats!B$24)</f>
        <v>UUU  Miguel</v>
      </c>
      <c r="B25" s="208">
        <f>SUM(Championnats!F24)</f>
        <v>0</v>
      </c>
      <c r="C25" s="208">
        <f>SUM(Championnats!F76)</f>
        <v>0</v>
      </c>
      <c r="D25" s="208">
        <f>SUM(Championnats!F128)</f>
        <v>0</v>
      </c>
      <c r="E25" s="208">
        <f>SUM(Championnats!F180)</f>
        <v>0</v>
      </c>
      <c r="F25" s="208">
        <f>SUM(Championnats!F232)</f>
        <v>0</v>
      </c>
      <c r="G25" s="208">
        <f>SUM(Championnats!F284)</f>
        <v>0</v>
      </c>
      <c r="H25" s="208">
        <f>SUM(Championnats!F336)</f>
        <v>0</v>
      </c>
      <c r="I25" s="208">
        <f>SUM(Championnats!F388)</f>
        <v>0</v>
      </c>
      <c r="J25" s="208">
        <f>SUM(Championnats!F440)</f>
        <v>0</v>
      </c>
      <c r="K25" s="208">
        <f>SUM(Championnats!F492)</f>
        <v>0</v>
      </c>
      <c r="L25" s="174"/>
      <c r="M25" s="208">
        <f>CROSS!$M$24</f>
        <v>0</v>
      </c>
      <c r="N25" s="223">
        <f>SUM(Championnats!AD24,Championnats!AD76,Championnats!AD128,Championnats!AD180,Championnats!AD232,Championnats!AD284,Championnats!AD336,Championnats!AD388,Championnats!AD440,Championnats!AD492)</f>
        <v>0</v>
      </c>
      <c r="O25" s="60"/>
      <c r="P25" s="60"/>
      <c r="Q25" s="60"/>
      <c r="R25" s="60"/>
      <c r="S25" s="60"/>
      <c r="T25" s="60"/>
      <c r="U25" s="60"/>
      <c r="V25" s="208">
        <f t="array" ref="V25">MIN(IF(B25:K25&gt;0,B25:K25))</f>
        <v>0</v>
      </c>
      <c r="W25" s="208">
        <f t="shared" si="3"/>
        <v>0</v>
      </c>
      <c r="X25" s="174"/>
      <c r="Y25" s="248">
        <f>SUM(CROSS!I24)</f>
        <v>0</v>
      </c>
      <c r="Z25" s="248">
        <f>SUM(CROSS!J24)</f>
        <v>0</v>
      </c>
      <c r="AA25" s="248">
        <f t="shared" si="6"/>
        <v>0</v>
      </c>
      <c r="AB25" s="248">
        <f t="shared" si="6"/>
        <v>0</v>
      </c>
      <c r="AC25" s="248">
        <f t="shared" si="6"/>
        <v>0</v>
      </c>
      <c r="AD25" s="248">
        <f t="shared" si="6"/>
        <v>0</v>
      </c>
      <c r="AE25" s="248">
        <f t="shared" si="6"/>
        <v>0</v>
      </c>
      <c r="AF25" s="248">
        <f t="shared" si="6"/>
        <v>0</v>
      </c>
      <c r="AG25" s="248">
        <f t="shared" si="6"/>
        <v>0</v>
      </c>
      <c r="AH25" s="248">
        <f t="shared" si="6"/>
        <v>0</v>
      </c>
      <c r="AI25" s="248">
        <f t="shared" si="6"/>
        <v>0</v>
      </c>
      <c r="AJ25" s="248">
        <f t="shared" si="6"/>
        <v>0</v>
      </c>
      <c r="AK25" s="255">
        <f t="shared" si="4"/>
        <v>0</v>
      </c>
      <c r="AL25" s="78" t="str">
        <f t="shared" si="2"/>
        <v>UUU  Miguel</v>
      </c>
    </row>
    <row r="26" spans="1:38" ht="15" customHeight="1" x14ac:dyDescent="0.35">
      <c r="A26" s="78" t="str">
        <f>(Championnats!B$25)</f>
        <v>VVV  Nicolas</v>
      </c>
      <c r="B26" s="208">
        <f>SUM(Championnats!F25)</f>
        <v>0</v>
      </c>
      <c r="C26" s="208">
        <f>SUM(Championnats!F77)</f>
        <v>0</v>
      </c>
      <c r="D26" s="208">
        <f>SUM(Championnats!F129)</f>
        <v>0</v>
      </c>
      <c r="E26" s="208">
        <f>SUM(Championnats!F181)</f>
        <v>0</v>
      </c>
      <c r="F26" s="208">
        <f>SUM(Championnats!F233)</f>
        <v>0</v>
      </c>
      <c r="G26" s="208">
        <f>SUM(Championnats!F285)</f>
        <v>0</v>
      </c>
      <c r="H26" s="208">
        <f>SUM(Championnats!F337)</f>
        <v>0</v>
      </c>
      <c r="I26" s="208">
        <f>SUM(Championnats!F389)</f>
        <v>0</v>
      </c>
      <c r="J26" s="208">
        <f>SUM(Championnats!F441)</f>
        <v>0</v>
      </c>
      <c r="K26" s="208">
        <f>SUM(Championnats!F493)</f>
        <v>0</v>
      </c>
      <c r="L26" s="174"/>
      <c r="M26" s="208">
        <f>CROSS!$M$25</f>
        <v>0</v>
      </c>
      <c r="N26" s="223">
        <f>SUM(Championnats!AD25,Championnats!AD77,Championnats!AD129,Championnats!AD181,Championnats!AD233,Championnats!AD285,Championnats!AD337,Championnats!AD389,Championnats!AD441,Championnats!AD493)</f>
        <v>0</v>
      </c>
      <c r="O26" s="60"/>
      <c r="P26" s="60"/>
      <c r="Q26" s="60"/>
      <c r="R26" s="60"/>
      <c r="S26" s="60"/>
      <c r="T26" s="60"/>
      <c r="U26" s="60"/>
      <c r="V26" s="208">
        <f t="array" ref="V26">MIN(IF(B26:K26&gt;0,B26:K26))</f>
        <v>0</v>
      </c>
      <c r="W26" s="208">
        <f t="shared" si="3"/>
        <v>0</v>
      </c>
      <c r="X26" s="174"/>
      <c r="Y26" s="248">
        <f>SUM(CROSS!I25)</f>
        <v>0</v>
      </c>
      <c r="Z26" s="248">
        <f>SUM(CROSS!J25)</f>
        <v>0</v>
      </c>
      <c r="AA26" s="252">
        <f t="shared" si="6"/>
        <v>0</v>
      </c>
      <c r="AB26" s="252">
        <f t="shared" si="6"/>
        <v>0</v>
      </c>
      <c r="AC26" s="252">
        <f t="shared" si="6"/>
        <v>0</v>
      </c>
      <c r="AD26" s="252">
        <f t="shared" si="6"/>
        <v>0</v>
      </c>
      <c r="AE26" s="252">
        <f t="shared" si="6"/>
        <v>0</v>
      </c>
      <c r="AF26" s="252">
        <f t="shared" si="6"/>
        <v>0</v>
      </c>
      <c r="AG26" s="252">
        <f t="shared" si="6"/>
        <v>0</v>
      </c>
      <c r="AH26" s="252">
        <f t="shared" si="6"/>
        <v>0</v>
      </c>
      <c r="AI26" s="252">
        <f t="shared" si="6"/>
        <v>0</v>
      </c>
      <c r="AJ26" s="252">
        <f t="shared" si="6"/>
        <v>0</v>
      </c>
      <c r="AK26" s="253">
        <f t="shared" si="4"/>
        <v>0</v>
      </c>
      <c r="AL26" s="254" t="str">
        <f t="shared" si="2"/>
        <v>VVV  Nicolas</v>
      </c>
    </row>
    <row r="27" spans="1:38" ht="15" customHeight="1" x14ac:dyDescent="0.35">
      <c r="A27" s="78" t="str">
        <f>(Championnats!B$26)</f>
        <v>WWW  Bilal</v>
      </c>
      <c r="B27" s="208">
        <f>SUM(Championnats!F26)</f>
        <v>0</v>
      </c>
      <c r="C27" s="208">
        <f>SUM(Championnats!F78)</f>
        <v>0</v>
      </c>
      <c r="D27" s="208">
        <f>SUM(Championnats!F130)</f>
        <v>0</v>
      </c>
      <c r="E27" s="208">
        <f>SUM(Championnats!F182)</f>
        <v>0</v>
      </c>
      <c r="F27" s="208">
        <f>SUM(Championnats!F234)</f>
        <v>0</v>
      </c>
      <c r="G27" s="208">
        <f>SUM(Championnats!F286)</f>
        <v>0</v>
      </c>
      <c r="H27" s="208">
        <f>SUM(Championnats!F338)</f>
        <v>0</v>
      </c>
      <c r="I27" s="208">
        <f>SUM(Championnats!F390)</f>
        <v>0</v>
      </c>
      <c r="J27" s="208">
        <f>SUM(Championnats!F442)</f>
        <v>0</v>
      </c>
      <c r="K27" s="208">
        <f>SUM(Championnats!F494)</f>
        <v>0</v>
      </c>
      <c r="L27" s="174"/>
      <c r="M27" s="208">
        <f>CROSS!$M$26</f>
        <v>0</v>
      </c>
      <c r="N27" s="223">
        <f>SUM(Championnats!AD26,Championnats!AD78,Championnats!AD130,Championnats!AD182,Championnats!AD234,Championnats!AD286,Championnats!AD338,Championnats!AD390,Championnats!AD442,Championnats!AD494)</f>
        <v>0</v>
      </c>
      <c r="O27" s="60"/>
      <c r="P27" s="60"/>
      <c r="Q27" s="60"/>
      <c r="R27" s="60"/>
      <c r="S27" s="60"/>
      <c r="T27" s="60"/>
      <c r="U27" s="60"/>
      <c r="V27" s="208">
        <f t="array" ref="V27">MIN(IF(B27:K27&gt;0,B27:K27))</f>
        <v>0</v>
      </c>
      <c r="W27" s="208">
        <f t="shared" si="3"/>
        <v>0</v>
      </c>
      <c r="X27" s="174"/>
      <c r="Y27" s="248">
        <f>SUM(CROSS!I26)</f>
        <v>0</v>
      </c>
      <c r="Z27" s="248">
        <f>SUM(CROSS!J26)</f>
        <v>0</v>
      </c>
      <c r="AA27" s="248">
        <f t="shared" si="6"/>
        <v>0</v>
      </c>
      <c r="AB27" s="248">
        <f t="shared" si="6"/>
        <v>0</v>
      </c>
      <c r="AC27" s="248">
        <f t="shared" si="6"/>
        <v>0</v>
      </c>
      <c r="AD27" s="248">
        <f t="shared" si="6"/>
        <v>0</v>
      </c>
      <c r="AE27" s="248">
        <f t="shared" si="6"/>
        <v>0</v>
      </c>
      <c r="AF27" s="248">
        <f t="shared" si="6"/>
        <v>0</v>
      </c>
      <c r="AG27" s="248">
        <f t="shared" si="6"/>
        <v>0</v>
      </c>
      <c r="AH27" s="248">
        <f t="shared" si="6"/>
        <v>0</v>
      </c>
      <c r="AI27" s="248">
        <f t="shared" si="6"/>
        <v>0</v>
      </c>
      <c r="AJ27" s="248">
        <f t="shared" si="6"/>
        <v>0</v>
      </c>
      <c r="AK27" s="255">
        <f t="shared" si="4"/>
        <v>0</v>
      </c>
      <c r="AL27" s="78" t="str">
        <f t="shared" si="2"/>
        <v>WWW  Bilal</v>
      </c>
    </row>
    <row r="28" spans="1:38" ht="15" customHeight="1" x14ac:dyDescent="0.35">
      <c r="A28" s="78" t="str">
        <f>(Championnats!B$27)</f>
        <v>XXX  Florent</v>
      </c>
      <c r="B28" s="208">
        <f>SUM(Championnats!F27)</f>
        <v>0</v>
      </c>
      <c r="C28" s="208">
        <f>SUM(Championnats!F79)</f>
        <v>0</v>
      </c>
      <c r="D28" s="208">
        <f>SUM(Championnats!F131)</f>
        <v>0</v>
      </c>
      <c r="E28" s="208">
        <f>SUM(Championnats!F183)</f>
        <v>0</v>
      </c>
      <c r="F28" s="208">
        <f>SUM(Championnats!F235)</f>
        <v>0</v>
      </c>
      <c r="G28" s="208">
        <f>SUM(Championnats!F287)</f>
        <v>0</v>
      </c>
      <c r="H28" s="208">
        <f>SUM(Championnats!F339)</f>
        <v>0</v>
      </c>
      <c r="I28" s="208">
        <f>SUM(Championnats!F391)</f>
        <v>0</v>
      </c>
      <c r="J28" s="208">
        <f>SUM(Championnats!F443)</f>
        <v>0</v>
      </c>
      <c r="K28" s="208">
        <f>SUM(Championnats!F495)</f>
        <v>0</v>
      </c>
      <c r="L28" s="174"/>
      <c r="M28" s="208">
        <f>CROSS!$M$27</f>
        <v>0</v>
      </c>
      <c r="N28" s="223">
        <f>SUM(Championnats!AD27,Championnats!AD79,Championnats!AD131,Championnats!AD183,Championnats!AD235,Championnats!AD287,Championnats!AD339,Championnats!AD391,Championnats!AD443,Championnats!AD495)</f>
        <v>0</v>
      </c>
      <c r="O28" s="60"/>
      <c r="P28" s="60"/>
      <c r="Q28" s="60"/>
      <c r="R28" s="60"/>
      <c r="S28" s="60"/>
      <c r="T28" s="60"/>
      <c r="U28" s="60"/>
      <c r="V28" s="208">
        <f t="array" ref="V28">MIN(IF(B28:K28&gt;0,B28:K28))</f>
        <v>0</v>
      </c>
      <c r="W28" s="208">
        <f t="shared" si="3"/>
        <v>0</v>
      </c>
      <c r="X28" s="174"/>
      <c r="Y28" s="248">
        <f>SUM(CROSS!I27)</f>
        <v>0</v>
      </c>
      <c r="Z28" s="248">
        <f>SUM(CROSS!J27)</f>
        <v>0</v>
      </c>
      <c r="AA28" s="252">
        <f t="shared" si="6"/>
        <v>0</v>
      </c>
      <c r="AB28" s="252">
        <f t="shared" si="6"/>
        <v>0</v>
      </c>
      <c r="AC28" s="252">
        <f t="shared" si="6"/>
        <v>0</v>
      </c>
      <c r="AD28" s="252">
        <f t="shared" si="6"/>
        <v>0</v>
      </c>
      <c r="AE28" s="252">
        <f t="shared" si="6"/>
        <v>0</v>
      </c>
      <c r="AF28" s="252">
        <f t="shared" si="6"/>
        <v>0</v>
      </c>
      <c r="AG28" s="252">
        <f t="shared" si="6"/>
        <v>0</v>
      </c>
      <c r="AH28" s="252">
        <f t="shared" si="6"/>
        <v>0</v>
      </c>
      <c r="AI28" s="252">
        <f t="shared" si="6"/>
        <v>0</v>
      </c>
      <c r="AJ28" s="252">
        <f t="shared" si="6"/>
        <v>0</v>
      </c>
      <c r="AK28" s="253">
        <f t="shared" si="4"/>
        <v>0</v>
      </c>
      <c r="AL28" s="254" t="str">
        <f t="shared" si="2"/>
        <v>XXX  Florent</v>
      </c>
    </row>
    <row r="29" spans="1:38" ht="15" customHeight="1" x14ac:dyDescent="0.35">
      <c r="A29" s="78" t="str">
        <f>(Championnats!B$28)</f>
        <v>YYYY  Célia</v>
      </c>
      <c r="B29" s="208">
        <f>SUM(Championnats!F28)</f>
        <v>0</v>
      </c>
      <c r="C29" s="208">
        <f>SUM(Championnats!F80)</f>
        <v>0</v>
      </c>
      <c r="D29" s="208">
        <f>SUM(Championnats!F132)</f>
        <v>0</v>
      </c>
      <c r="E29" s="208">
        <f>SUM(Championnats!F184)</f>
        <v>0</v>
      </c>
      <c r="F29" s="208">
        <f>SUM(Championnats!F236)</f>
        <v>0</v>
      </c>
      <c r="G29" s="208">
        <f>SUM(Championnats!F288)</f>
        <v>0</v>
      </c>
      <c r="H29" s="208">
        <f>SUM(Championnats!F340)</f>
        <v>0</v>
      </c>
      <c r="I29" s="208">
        <f>SUM(Championnats!F392)</f>
        <v>0</v>
      </c>
      <c r="J29" s="208">
        <f>SUM(Championnats!F444)</f>
        <v>0</v>
      </c>
      <c r="K29" s="208">
        <f>SUM(Championnats!F496)</f>
        <v>0</v>
      </c>
      <c r="L29" s="174"/>
      <c r="M29" s="208">
        <f>CROSS!$M$28</f>
        <v>0</v>
      </c>
      <c r="N29" s="223">
        <f>SUM(Championnats!AD28,Championnats!AD80,Championnats!AD132,Championnats!AD184,Championnats!AD236,Championnats!AD288,Championnats!AD340,Championnats!AD392,Championnats!AD444,Championnats!AD496)</f>
        <v>0</v>
      </c>
      <c r="O29" s="60"/>
      <c r="P29" s="60"/>
      <c r="Q29" s="60"/>
      <c r="R29" s="60"/>
      <c r="S29" s="60"/>
      <c r="T29" s="60"/>
      <c r="U29" s="60"/>
      <c r="V29" s="208">
        <f t="array" ref="V29">MIN(IF(B29:K29&gt;0,B29:K29))</f>
        <v>0</v>
      </c>
      <c r="W29" s="208">
        <f t="shared" si="3"/>
        <v>0</v>
      </c>
      <c r="X29" s="174"/>
      <c r="Y29" s="248">
        <f>SUM(CROSS!I28)</f>
        <v>0</v>
      </c>
      <c r="Z29" s="248">
        <f>SUM(CROSS!J28)</f>
        <v>0</v>
      </c>
      <c r="AA29" s="248">
        <f t="shared" si="6"/>
        <v>0</v>
      </c>
      <c r="AB29" s="248">
        <f t="shared" si="6"/>
        <v>0</v>
      </c>
      <c r="AC29" s="248">
        <f t="shared" si="6"/>
        <v>0</v>
      </c>
      <c r="AD29" s="248">
        <f t="shared" si="6"/>
        <v>0</v>
      </c>
      <c r="AE29" s="248">
        <f t="shared" si="6"/>
        <v>0</v>
      </c>
      <c r="AF29" s="248">
        <f t="shared" si="6"/>
        <v>0</v>
      </c>
      <c r="AG29" s="248">
        <f t="shared" si="6"/>
        <v>0</v>
      </c>
      <c r="AH29" s="248">
        <f t="shared" si="6"/>
        <v>0</v>
      </c>
      <c r="AI29" s="248">
        <f t="shared" si="6"/>
        <v>0</v>
      </c>
      <c r="AJ29" s="248">
        <f t="shared" si="6"/>
        <v>0</v>
      </c>
      <c r="AK29" s="255">
        <f t="shared" si="4"/>
        <v>0</v>
      </c>
      <c r="AL29" s="78" t="str">
        <f t="shared" si="2"/>
        <v>YYYY  Célia</v>
      </c>
    </row>
    <row r="30" spans="1:38" ht="15" customHeight="1" x14ac:dyDescent="0.35">
      <c r="A30" s="78" t="str">
        <f>(Championnats!B$29)</f>
        <v>ZZZ  Rehu Magnifié</v>
      </c>
      <c r="B30" s="208">
        <f>SUM(Championnats!F29)</f>
        <v>0</v>
      </c>
      <c r="C30" s="208">
        <f>SUM(Championnats!F81)</f>
        <v>0</v>
      </c>
      <c r="D30" s="208">
        <f>SUM(Championnats!F133)</f>
        <v>0</v>
      </c>
      <c r="E30" s="208">
        <f>SUM(Championnats!F185)</f>
        <v>0</v>
      </c>
      <c r="F30" s="208">
        <f>SUM(Championnats!F237)</f>
        <v>0</v>
      </c>
      <c r="G30" s="208">
        <f>SUM(Championnats!F289)</f>
        <v>0</v>
      </c>
      <c r="H30" s="208">
        <f>SUM(Championnats!F341)</f>
        <v>0</v>
      </c>
      <c r="I30" s="208">
        <f>SUM(Championnats!F393)</f>
        <v>0</v>
      </c>
      <c r="J30" s="208">
        <f>SUM(Championnats!F445)</f>
        <v>0</v>
      </c>
      <c r="K30" s="208">
        <f>SUM(Championnats!F497)</f>
        <v>0</v>
      </c>
      <c r="L30" s="174"/>
      <c r="M30" s="208">
        <f>CROSS!$M$29</f>
        <v>0</v>
      </c>
      <c r="N30" s="223">
        <f>SUM(Championnats!AD29,Championnats!AD81,Championnats!AD133,Championnats!AD185,Championnats!AD237,Championnats!AD289,Championnats!AD341,Championnats!AD393,Championnats!AD445,Championnats!AD497)</f>
        <v>0</v>
      </c>
      <c r="O30" s="60"/>
      <c r="P30" s="60"/>
      <c r="Q30" s="60"/>
      <c r="R30" s="60"/>
      <c r="S30" s="60"/>
      <c r="T30" s="60"/>
      <c r="U30" s="60"/>
      <c r="V30" s="208">
        <f t="array" ref="V30">MIN(IF(B30:K30&gt;0,B30:K30))</f>
        <v>0</v>
      </c>
      <c r="W30" s="208">
        <f t="shared" si="3"/>
        <v>0</v>
      </c>
      <c r="X30" s="174"/>
      <c r="Y30" s="248">
        <f>SUM(CROSS!I29)</f>
        <v>0</v>
      </c>
      <c r="Z30" s="248">
        <f>SUM(CROSS!J29)</f>
        <v>0</v>
      </c>
      <c r="AA30" s="252">
        <f t="shared" si="6"/>
        <v>0</v>
      </c>
      <c r="AB30" s="252">
        <f t="shared" si="6"/>
        <v>0</v>
      </c>
      <c r="AC30" s="252">
        <f t="shared" si="6"/>
        <v>0</v>
      </c>
      <c r="AD30" s="252">
        <f t="shared" si="6"/>
        <v>0</v>
      </c>
      <c r="AE30" s="252">
        <f t="shared" si="6"/>
        <v>0</v>
      </c>
      <c r="AF30" s="252">
        <f t="shared" si="6"/>
        <v>0</v>
      </c>
      <c r="AG30" s="252">
        <f t="shared" si="6"/>
        <v>0</v>
      </c>
      <c r="AH30" s="252">
        <f t="shared" si="6"/>
        <v>0</v>
      </c>
      <c r="AI30" s="252">
        <f t="shared" si="6"/>
        <v>0</v>
      </c>
      <c r="AJ30" s="252">
        <f t="shared" si="6"/>
        <v>0</v>
      </c>
      <c r="AK30" s="253">
        <f t="shared" si="4"/>
        <v>0</v>
      </c>
      <c r="AL30" s="254" t="str">
        <f t="shared" si="2"/>
        <v>ZZZ  Rehu Magnifié</v>
      </c>
    </row>
    <row r="31" spans="1:38" ht="15" customHeight="1" x14ac:dyDescent="0.35">
      <c r="A31" s="78" t="str">
        <f>(Championnats!B$30)</f>
        <v>AAABBB  Prisca</v>
      </c>
      <c r="B31" s="208">
        <f>SUM(Championnats!F30)</f>
        <v>0</v>
      </c>
      <c r="C31" s="208">
        <f>SUM(Championnats!F82)</f>
        <v>0</v>
      </c>
      <c r="D31" s="208">
        <f>SUM(Championnats!F134)</f>
        <v>0</v>
      </c>
      <c r="E31" s="208">
        <f>SUM(Championnats!F186)</f>
        <v>0</v>
      </c>
      <c r="F31" s="208">
        <f>SUM(Championnats!F238)</f>
        <v>0</v>
      </c>
      <c r="G31" s="208">
        <f>SUM(Championnats!F290)</f>
        <v>0</v>
      </c>
      <c r="H31" s="208">
        <f>SUM(Championnats!F342)</f>
        <v>0</v>
      </c>
      <c r="I31" s="208">
        <f>SUM(Championnats!F394)</f>
        <v>0</v>
      </c>
      <c r="J31" s="208">
        <f>SUM(Championnats!F446)</f>
        <v>0</v>
      </c>
      <c r="K31" s="208">
        <f>SUM(Championnats!F498)</f>
        <v>0</v>
      </c>
      <c r="L31" s="174"/>
      <c r="M31" s="208">
        <f>CROSS!$M$30</f>
        <v>0</v>
      </c>
      <c r="N31" s="223">
        <f>SUM(Championnats!AD30,Championnats!AD82,Championnats!AD134,Championnats!AD186,Championnats!AD238,Championnats!AD290,Championnats!AD342,Championnats!AD394,Championnats!AD446,Championnats!AD498)</f>
        <v>0</v>
      </c>
      <c r="O31" s="60"/>
      <c r="P31" s="60"/>
      <c r="Q31" s="60"/>
      <c r="R31" s="60"/>
      <c r="S31" s="60"/>
      <c r="T31" s="60"/>
      <c r="U31" s="60"/>
      <c r="V31" s="208">
        <f t="array" ref="V31">MIN(IF(B31:K31&gt;0,B31:K31))</f>
        <v>0</v>
      </c>
      <c r="W31" s="208">
        <f t="shared" si="3"/>
        <v>0</v>
      </c>
      <c r="X31" s="174"/>
      <c r="Y31" s="248">
        <f>SUM(CROSS!I30)</f>
        <v>0</v>
      </c>
      <c r="Z31" s="248">
        <f>SUM(CROSS!J30)</f>
        <v>0</v>
      </c>
      <c r="AA31" s="248">
        <f t="shared" si="6"/>
        <v>0</v>
      </c>
      <c r="AB31" s="248">
        <f t="shared" si="6"/>
        <v>0</v>
      </c>
      <c r="AC31" s="248">
        <f t="shared" si="6"/>
        <v>0</v>
      </c>
      <c r="AD31" s="248">
        <f t="shared" si="6"/>
        <v>0</v>
      </c>
      <c r="AE31" s="248">
        <f t="shared" si="6"/>
        <v>0</v>
      </c>
      <c r="AF31" s="248">
        <f t="shared" si="6"/>
        <v>0</v>
      </c>
      <c r="AG31" s="248">
        <f t="shared" si="6"/>
        <v>0</v>
      </c>
      <c r="AH31" s="248">
        <f t="shared" si="6"/>
        <v>0</v>
      </c>
      <c r="AI31" s="248">
        <f t="shared" si="6"/>
        <v>0</v>
      </c>
      <c r="AJ31" s="248">
        <f t="shared" si="6"/>
        <v>0</v>
      </c>
      <c r="AK31" s="255">
        <f t="shared" si="4"/>
        <v>0</v>
      </c>
      <c r="AL31" s="78" t="str">
        <f t="shared" si="2"/>
        <v>AAABBB  Prisca</v>
      </c>
    </row>
    <row r="32" spans="1:38" ht="15" customHeight="1" x14ac:dyDescent="0.35">
      <c r="A32" s="78" t="str">
        <f>(Championnats!B$31)</f>
        <v>BBBCCC  Océane</v>
      </c>
      <c r="B32" s="208">
        <f>SUM(Championnats!F31)</f>
        <v>0</v>
      </c>
      <c r="C32" s="208">
        <f>SUM(Championnats!F83)</f>
        <v>0</v>
      </c>
      <c r="D32" s="208">
        <f>SUM(Championnats!F135)</f>
        <v>0</v>
      </c>
      <c r="E32" s="208">
        <f>SUM(Championnats!F187)</f>
        <v>0</v>
      </c>
      <c r="F32" s="208">
        <f>SUM(Championnats!F239)</f>
        <v>0</v>
      </c>
      <c r="G32" s="208">
        <f>SUM(Championnats!F291)</f>
        <v>0</v>
      </c>
      <c r="H32" s="208">
        <f>SUM(Championnats!F343)</f>
        <v>0</v>
      </c>
      <c r="I32" s="208">
        <f>SUM(Championnats!F395)</f>
        <v>0</v>
      </c>
      <c r="J32" s="208">
        <f>SUM(Championnats!F447)</f>
        <v>0</v>
      </c>
      <c r="K32" s="208">
        <f>SUM(Championnats!F499)</f>
        <v>0</v>
      </c>
      <c r="L32" s="174"/>
      <c r="M32" s="208">
        <f>CROSS!$M$31</f>
        <v>0</v>
      </c>
      <c r="N32" s="223">
        <f>SUM(Championnats!AD31,Championnats!AD83,Championnats!AD135,Championnats!AD187,Championnats!AD239,Championnats!AD291,Championnats!AD343,Championnats!AD395,Championnats!AD447,Championnats!AD499)</f>
        <v>0</v>
      </c>
      <c r="O32" s="60"/>
      <c r="P32" s="60"/>
      <c r="Q32" s="60"/>
      <c r="R32" s="60"/>
      <c r="S32" s="60"/>
      <c r="T32" s="60"/>
      <c r="U32" s="60"/>
      <c r="V32" s="208">
        <f t="array" ref="V32">MIN(IF(B32:K32&gt;0,B32:K32))</f>
        <v>0</v>
      </c>
      <c r="W32" s="208">
        <f t="shared" si="3"/>
        <v>0</v>
      </c>
      <c r="X32" s="174"/>
      <c r="Y32" s="248">
        <f>SUM(CROSS!I31)</f>
        <v>0</v>
      </c>
      <c r="Z32" s="248">
        <f>SUM(CROSS!J31)</f>
        <v>0</v>
      </c>
      <c r="AA32" s="252">
        <f t="shared" si="6"/>
        <v>0</v>
      </c>
      <c r="AB32" s="252">
        <f t="shared" si="6"/>
        <v>0</v>
      </c>
      <c r="AC32" s="252">
        <f t="shared" si="6"/>
        <v>0</v>
      </c>
      <c r="AD32" s="252">
        <f t="shared" si="6"/>
        <v>0</v>
      </c>
      <c r="AE32" s="252">
        <f t="shared" si="6"/>
        <v>0</v>
      </c>
      <c r="AF32" s="252">
        <f t="shared" si="6"/>
        <v>0</v>
      </c>
      <c r="AG32" s="252">
        <f t="shared" si="6"/>
        <v>0</v>
      </c>
      <c r="AH32" s="252">
        <f t="shared" si="6"/>
        <v>0</v>
      </c>
      <c r="AI32" s="252">
        <f t="shared" si="6"/>
        <v>0</v>
      </c>
      <c r="AJ32" s="252">
        <f t="shared" si="6"/>
        <v>0</v>
      </c>
      <c r="AK32" s="253">
        <f t="shared" si="4"/>
        <v>0</v>
      </c>
      <c r="AL32" s="254" t="str">
        <f t="shared" si="2"/>
        <v>BBBCCC  Océane</v>
      </c>
    </row>
    <row r="33" spans="1:38" ht="15" customHeight="1" x14ac:dyDescent="0.35">
      <c r="A33" s="78" t="str">
        <f>(Championnats!B$32)</f>
        <v>CCCDDD  Balkis-Imane</v>
      </c>
      <c r="B33" s="208">
        <f>SUM(Championnats!F32)</f>
        <v>0</v>
      </c>
      <c r="C33" s="208">
        <f>SUM(Championnats!F84)</f>
        <v>0</v>
      </c>
      <c r="D33" s="208">
        <f>SUM(Championnats!F136)</f>
        <v>0</v>
      </c>
      <c r="E33" s="208">
        <f>SUM(Championnats!F188)</f>
        <v>0</v>
      </c>
      <c r="F33" s="208">
        <f>SUM(Championnats!F240)</f>
        <v>0</v>
      </c>
      <c r="G33" s="208">
        <f>SUM(Championnats!F292)</f>
        <v>0</v>
      </c>
      <c r="H33" s="208">
        <f>SUM(Championnats!F344)</f>
        <v>0</v>
      </c>
      <c r="I33" s="208">
        <f>SUM(Championnats!F396)</f>
        <v>0</v>
      </c>
      <c r="J33" s="208">
        <f>SUM(Championnats!F448)</f>
        <v>0</v>
      </c>
      <c r="K33" s="208">
        <f>SUM(Championnats!F500)</f>
        <v>0</v>
      </c>
      <c r="L33" s="174"/>
      <c r="M33" s="208">
        <f>CROSS!$M$32</f>
        <v>0</v>
      </c>
      <c r="N33" s="223">
        <f>SUM(Championnats!AD32,Championnats!AD84,Championnats!AD136,Championnats!AD188,Championnats!AD240,Championnats!AD292,Championnats!AD344,Championnats!AD396,Championnats!AD448,Championnats!AD500)</f>
        <v>0</v>
      </c>
      <c r="O33" s="60"/>
      <c r="P33" s="60"/>
      <c r="Q33" s="60"/>
      <c r="R33" s="60"/>
      <c r="S33" s="60"/>
      <c r="T33" s="60"/>
      <c r="U33" s="60"/>
      <c r="V33" s="208">
        <f t="array" ref="V33">MIN(IF(B33:K33&gt;0,B33:K33))</f>
        <v>0</v>
      </c>
      <c r="W33" s="208">
        <f t="shared" si="3"/>
        <v>0</v>
      </c>
      <c r="X33" s="174"/>
      <c r="Y33" s="248">
        <f>SUM(CROSS!I32)</f>
        <v>0</v>
      </c>
      <c r="Z33" s="248">
        <f>SUM(CROSS!J32)</f>
        <v>0</v>
      </c>
      <c r="AA33" s="248">
        <f t="shared" si="6"/>
        <v>0</v>
      </c>
      <c r="AB33" s="248">
        <f t="shared" si="6"/>
        <v>0</v>
      </c>
      <c r="AC33" s="248">
        <f t="shared" si="6"/>
        <v>0</v>
      </c>
      <c r="AD33" s="248">
        <f t="shared" si="6"/>
        <v>0</v>
      </c>
      <c r="AE33" s="248">
        <f t="shared" si="6"/>
        <v>0</v>
      </c>
      <c r="AF33" s="248">
        <f t="shared" si="6"/>
        <v>0</v>
      </c>
      <c r="AG33" s="248">
        <f t="shared" si="6"/>
        <v>0</v>
      </c>
      <c r="AH33" s="248">
        <f t="shared" si="6"/>
        <v>0</v>
      </c>
      <c r="AI33" s="248">
        <f t="shared" si="6"/>
        <v>0</v>
      </c>
      <c r="AJ33" s="248">
        <f t="shared" si="6"/>
        <v>0</v>
      </c>
      <c r="AK33" s="255">
        <f t="shared" si="4"/>
        <v>0</v>
      </c>
      <c r="AL33" s="78" t="str">
        <f t="shared" si="2"/>
        <v>CCCDDD  Balkis-Imane</v>
      </c>
    </row>
    <row r="34" spans="1:38" ht="15" customHeight="1" x14ac:dyDescent="0.35">
      <c r="A34" s="78" t="str">
        <f>(Championnats!B$33)</f>
        <v>DDDEEE  Hamza</v>
      </c>
      <c r="B34" s="208">
        <f>SUM(Championnats!F33)</f>
        <v>0</v>
      </c>
      <c r="C34" s="208">
        <f>SUM(Championnats!F85)</f>
        <v>0</v>
      </c>
      <c r="D34" s="208">
        <f>SUM(Championnats!F137)</f>
        <v>0</v>
      </c>
      <c r="E34" s="208">
        <f>SUM(Championnats!F189)</f>
        <v>0</v>
      </c>
      <c r="F34" s="208">
        <f>SUM(Championnats!F241)</f>
        <v>0</v>
      </c>
      <c r="G34" s="208">
        <f>SUM(Championnats!F293)</f>
        <v>0</v>
      </c>
      <c r="H34" s="208">
        <f>SUM(Championnats!F345)</f>
        <v>0</v>
      </c>
      <c r="I34" s="208">
        <f>SUM(Championnats!F397)</f>
        <v>0</v>
      </c>
      <c r="J34" s="208">
        <f>SUM(Championnats!F449)</f>
        <v>0</v>
      </c>
      <c r="K34" s="208">
        <f>SUM(Championnats!F501)</f>
        <v>0</v>
      </c>
      <c r="L34" s="174"/>
      <c r="M34" s="208">
        <f>CROSS!$M$33</f>
        <v>0</v>
      </c>
      <c r="N34" s="223">
        <f>SUM(Championnats!AD33,Championnats!AD85,Championnats!AD137,Championnats!AD189,Championnats!AD241,Championnats!AD293,Championnats!AD345,Championnats!AD397,Championnats!AD449,Championnats!AD501)</f>
        <v>0</v>
      </c>
      <c r="O34" s="60"/>
      <c r="P34" s="60"/>
      <c r="Q34" s="60"/>
      <c r="R34" s="60"/>
      <c r="S34" s="60"/>
      <c r="T34" s="60"/>
      <c r="U34" s="60"/>
      <c r="V34" s="208">
        <f t="array" ref="V34">MIN(IF(B34:K34&gt;0,B34:K34))</f>
        <v>0</v>
      </c>
      <c r="W34" s="208">
        <f t="shared" si="3"/>
        <v>0</v>
      </c>
      <c r="X34" s="174"/>
      <c r="Y34" s="248">
        <f>SUM(CROSS!I33)</f>
        <v>0</v>
      </c>
      <c r="Z34" s="248">
        <f>SUM(CROSS!J33)</f>
        <v>0</v>
      </c>
      <c r="AA34" s="252">
        <f t="shared" si="6"/>
        <v>0</v>
      </c>
      <c r="AB34" s="252">
        <f t="shared" si="6"/>
        <v>0</v>
      </c>
      <c r="AC34" s="252">
        <f t="shared" si="6"/>
        <v>0</v>
      </c>
      <c r="AD34" s="252">
        <f t="shared" si="6"/>
        <v>0</v>
      </c>
      <c r="AE34" s="252">
        <f t="shared" si="6"/>
        <v>0</v>
      </c>
      <c r="AF34" s="252">
        <f t="shared" si="6"/>
        <v>0</v>
      </c>
      <c r="AG34" s="252">
        <f t="shared" si="6"/>
        <v>0</v>
      </c>
      <c r="AH34" s="252">
        <f t="shared" si="6"/>
        <v>0</v>
      </c>
      <c r="AI34" s="252">
        <f t="shared" si="6"/>
        <v>0</v>
      </c>
      <c r="AJ34" s="252">
        <f t="shared" si="6"/>
        <v>0</v>
      </c>
      <c r="AK34" s="253">
        <f t="shared" si="4"/>
        <v>0</v>
      </c>
      <c r="AL34" s="254" t="str">
        <f t="shared" si="2"/>
        <v>DDDEEE  Hamza</v>
      </c>
    </row>
    <row r="35" spans="1:38" ht="15" customHeight="1" x14ac:dyDescent="0.35">
      <c r="A35" s="78" t="str">
        <f>(Championnats!B$34)</f>
        <v>EEEFFF  Beverly</v>
      </c>
      <c r="B35" s="208">
        <f>SUM(Championnats!F34)</f>
        <v>0</v>
      </c>
      <c r="C35" s="208">
        <f>SUM(Championnats!F86)</f>
        <v>0</v>
      </c>
      <c r="D35" s="208">
        <f>SUM(Championnats!F138)</f>
        <v>0</v>
      </c>
      <c r="E35" s="208">
        <f>SUM(Championnats!F190)</f>
        <v>0</v>
      </c>
      <c r="F35" s="208">
        <f>SUM(Championnats!F242)</f>
        <v>0</v>
      </c>
      <c r="G35" s="208">
        <f>SUM(Championnats!F294)</f>
        <v>0</v>
      </c>
      <c r="H35" s="208">
        <f>SUM(Championnats!F346)</f>
        <v>0</v>
      </c>
      <c r="I35" s="208">
        <f>SUM(Championnats!F398)</f>
        <v>0</v>
      </c>
      <c r="J35" s="208">
        <f>SUM(Championnats!F450)</f>
        <v>0</v>
      </c>
      <c r="K35" s="208">
        <f>SUM(Championnats!F502)</f>
        <v>0</v>
      </c>
      <c r="L35" s="174"/>
      <c r="M35" s="208">
        <f>CROSS!$M$34</f>
        <v>0</v>
      </c>
      <c r="N35" s="223">
        <f>SUM(Championnats!AD34,Championnats!AD86,Championnats!AD138,Championnats!AD190,Championnats!AD242,Championnats!AD294,Championnats!AD346,Championnats!AD398,Championnats!AD450,Championnats!AD502)</f>
        <v>0</v>
      </c>
      <c r="O35" s="60"/>
      <c r="P35" s="60"/>
      <c r="Q35" s="60"/>
      <c r="R35" s="60"/>
      <c r="S35" s="60"/>
      <c r="T35" s="60"/>
      <c r="U35" s="60"/>
      <c r="V35" s="208">
        <f t="array" ref="V35">MIN(IF(B35:K35&gt;0,B35:K35))</f>
        <v>0</v>
      </c>
      <c r="W35" s="208">
        <f t="shared" si="3"/>
        <v>0</v>
      </c>
      <c r="X35" s="174"/>
      <c r="Y35" s="248">
        <f>SUM(CROSS!I34)</f>
        <v>0</v>
      </c>
      <c r="Z35" s="248">
        <f>SUM(CROSS!J34)</f>
        <v>0</v>
      </c>
      <c r="AA35" s="248">
        <f t="shared" si="6"/>
        <v>0</v>
      </c>
      <c r="AB35" s="248">
        <f t="shared" si="6"/>
        <v>0</v>
      </c>
      <c r="AC35" s="248">
        <f t="shared" si="6"/>
        <v>0</v>
      </c>
      <c r="AD35" s="248">
        <f t="shared" si="6"/>
        <v>0</v>
      </c>
      <c r="AE35" s="248">
        <f t="shared" si="6"/>
        <v>0</v>
      </c>
      <c r="AF35" s="248">
        <f t="shared" si="6"/>
        <v>0</v>
      </c>
      <c r="AG35" s="248">
        <f t="shared" si="6"/>
        <v>0</v>
      </c>
      <c r="AH35" s="248">
        <f t="shared" si="6"/>
        <v>0</v>
      </c>
      <c r="AI35" s="248">
        <f t="shared" si="6"/>
        <v>0</v>
      </c>
      <c r="AJ35" s="248">
        <f t="shared" si="6"/>
        <v>0</v>
      </c>
      <c r="AK35" s="255">
        <f t="shared" si="4"/>
        <v>0</v>
      </c>
      <c r="AL35" s="78" t="str">
        <f t="shared" si="2"/>
        <v>EEEFFF  Beverly</v>
      </c>
    </row>
    <row r="36" spans="1:38" ht="15" customHeight="1" x14ac:dyDescent="0.35">
      <c r="A36" s="78" t="str">
        <f>(Championnats!B$35)</f>
        <v>FFFGGG  Flore</v>
      </c>
      <c r="B36" s="208">
        <f>SUM(Championnats!F35)</f>
        <v>0</v>
      </c>
      <c r="C36" s="208">
        <f>SUM(Championnats!F87)</f>
        <v>0</v>
      </c>
      <c r="D36" s="208">
        <f>SUM(Championnats!F139)</f>
        <v>0</v>
      </c>
      <c r="E36" s="208">
        <f>SUM(Championnats!F191)</f>
        <v>0</v>
      </c>
      <c r="F36" s="208">
        <f>SUM(Championnats!F243)</f>
        <v>0</v>
      </c>
      <c r="G36" s="208">
        <f>SUM(Championnats!F295)</f>
        <v>0</v>
      </c>
      <c r="H36" s="208">
        <f>SUM(Championnats!F347)</f>
        <v>0</v>
      </c>
      <c r="I36" s="208">
        <f>SUM(Championnats!F399)</f>
        <v>0</v>
      </c>
      <c r="J36" s="208">
        <f>SUM(Championnats!F451)</f>
        <v>0</v>
      </c>
      <c r="K36" s="208">
        <f>SUM(Championnats!F503)</f>
        <v>0</v>
      </c>
      <c r="L36" s="174"/>
      <c r="M36" s="208">
        <f>CROSS!$M$35</f>
        <v>0</v>
      </c>
      <c r="N36" s="223">
        <f>SUM(Championnats!AD35,Championnats!AD87,Championnats!AD139,Championnats!AD191,Championnats!AD243,Championnats!AD295,Championnats!AD347,Championnats!AD399,Championnats!AD451,Championnats!AD503)</f>
        <v>0</v>
      </c>
      <c r="O36" s="60"/>
      <c r="P36" s="60"/>
      <c r="Q36" s="60"/>
      <c r="R36" s="60"/>
      <c r="S36" s="60"/>
      <c r="T36" s="60"/>
      <c r="U36" s="60"/>
      <c r="V36" s="208">
        <f t="array" ref="V36">MIN(IF(B36:K36&gt;0,B36:K36))</f>
        <v>0</v>
      </c>
      <c r="W36" s="208">
        <f t="shared" si="3"/>
        <v>0</v>
      </c>
      <c r="X36" s="174"/>
      <c r="Y36" s="248">
        <f>SUM(CROSS!I35)</f>
        <v>0</v>
      </c>
      <c r="Z36" s="248">
        <f>SUM(CROSS!J35)</f>
        <v>0</v>
      </c>
      <c r="AA36" s="252">
        <f t="shared" si="6"/>
        <v>0</v>
      </c>
      <c r="AB36" s="252">
        <f t="shared" si="6"/>
        <v>0</v>
      </c>
      <c r="AC36" s="252">
        <f t="shared" si="6"/>
        <v>0</v>
      </c>
      <c r="AD36" s="252">
        <f t="shared" si="6"/>
        <v>0</v>
      </c>
      <c r="AE36" s="252">
        <f t="shared" si="6"/>
        <v>0</v>
      </c>
      <c r="AF36" s="252">
        <f t="shared" si="6"/>
        <v>0</v>
      </c>
      <c r="AG36" s="252">
        <f t="shared" si="6"/>
        <v>0</v>
      </c>
      <c r="AH36" s="252">
        <f t="shared" si="6"/>
        <v>0</v>
      </c>
      <c r="AI36" s="252">
        <f t="shared" si="6"/>
        <v>0</v>
      </c>
      <c r="AJ36" s="252">
        <f t="shared" si="6"/>
        <v>0</v>
      </c>
      <c r="AK36" s="253">
        <f t="shared" si="4"/>
        <v>0</v>
      </c>
      <c r="AL36" s="254" t="str">
        <f t="shared" si="2"/>
        <v>FFFGGG  Flore</v>
      </c>
    </row>
    <row r="37" spans="1:38" ht="15" customHeight="1" x14ac:dyDescent="0.35">
      <c r="A37" s="78" t="str">
        <f>(Championnats!B$36)</f>
        <v>GGGGHHH  Lauryne</v>
      </c>
      <c r="B37" s="208">
        <f>SUM(Championnats!F36)</f>
        <v>0</v>
      </c>
      <c r="C37" s="208">
        <f>SUM(Championnats!F88)</f>
        <v>0</v>
      </c>
      <c r="D37" s="208">
        <f>SUM(Championnats!F140)</f>
        <v>0</v>
      </c>
      <c r="E37" s="208">
        <f>SUM(Championnats!F192)</f>
        <v>0</v>
      </c>
      <c r="F37" s="208">
        <f>SUM(Championnats!F244)</f>
        <v>0</v>
      </c>
      <c r="G37" s="208">
        <f>SUM(Championnats!F296)</f>
        <v>0</v>
      </c>
      <c r="H37" s="208">
        <f>SUM(Championnats!F348)</f>
        <v>0</v>
      </c>
      <c r="I37" s="208">
        <f>SUM(Championnats!F400)</f>
        <v>0</v>
      </c>
      <c r="J37" s="208">
        <f>SUM(Championnats!F452)</f>
        <v>0</v>
      </c>
      <c r="K37" s="208">
        <f>SUM(Championnats!F504)</f>
        <v>0</v>
      </c>
      <c r="L37" s="174"/>
      <c r="M37" s="208">
        <f>CROSS!$M$36</f>
        <v>0</v>
      </c>
      <c r="N37" s="223">
        <f>SUM(Championnats!AD36,Championnats!AD88,Championnats!AD140,Championnats!AD192,Championnats!AD244,Championnats!AD296,Championnats!AD348,Championnats!AD400,Championnats!AD452,Championnats!AD504)</f>
        <v>0</v>
      </c>
      <c r="O37" s="60"/>
      <c r="P37" s="60"/>
      <c r="Q37" s="60"/>
      <c r="R37" s="60"/>
      <c r="S37" s="60"/>
      <c r="T37" s="60"/>
      <c r="U37" s="60"/>
      <c r="V37" s="208">
        <f t="array" ref="V37">MIN(IF(B37:K37&gt;0,B37:K37))</f>
        <v>0</v>
      </c>
      <c r="W37" s="208">
        <f t="shared" si="3"/>
        <v>0</v>
      </c>
      <c r="X37" s="174"/>
      <c r="Y37" s="248">
        <f>SUM(CROSS!I36)</f>
        <v>0</v>
      </c>
      <c r="Z37" s="248">
        <f>SUM(CROSS!J36)</f>
        <v>0</v>
      </c>
      <c r="AA37" s="248">
        <f t="shared" si="6"/>
        <v>0</v>
      </c>
      <c r="AB37" s="248">
        <f t="shared" si="6"/>
        <v>0</v>
      </c>
      <c r="AC37" s="248">
        <f t="shared" si="6"/>
        <v>0</v>
      </c>
      <c r="AD37" s="248">
        <f t="shared" si="6"/>
        <v>0</v>
      </c>
      <c r="AE37" s="248">
        <f t="shared" si="6"/>
        <v>0</v>
      </c>
      <c r="AF37" s="248">
        <f t="shared" si="6"/>
        <v>0</v>
      </c>
      <c r="AG37" s="248">
        <f t="shared" si="6"/>
        <v>0</v>
      </c>
      <c r="AH37" s="248">
        <f t="shared" si="6"/>
        <v>0</v>
      </c>
      <c r="AI37" s="248">
        <f t="shared" si="6"/>
        <v>0</v>
      </c>
      <c r="AJ37" s="248">
        <f t="shared" si="6"/>
        <v>0</v>
      </c>
      <c r="AK37" s="255">
        <f t="shared" si="4"/>
        <v>0</v>
      </c>
      <c r="AL37" s="78" t="str">
        <f t="shared" si="2"/>
        <v>GGGGHHH  Lauryne</v>
      </c>
    </row>
    <row r="38" spans="1:38" ht="15" customHeight="1" x14ac:dyDescent="0.35">
      <c r="A38" s="78" t="str">
        <f>(Championnats!B$37)</f>
        <v>HHHHIII  Steven</v>
      </c>
      <c r="B38" s="208">
        <f>SUM(Championnats!F37)</f>
        <v>0</v>
      </c>
      <c r="C38" s="208">
        <f>SUM(Championnats!F89)</f>
        <v>0</v>
      </c>
      <c r="D38" s="208">
        <f>SUM(Championnats!F141)</f>
        <v>0</v>
      </c>
      <c r="E38" s="208">
        <f>SUM(Championnats!F193)</f>
        <v>0</v>
      </c>
      <c r="F38" s="208">
        <f>SUM(Championnats!F245)</f>
        <v>0</v>
      </c>
      <c r="G38" s="208">
        <f>SUM(Championnats!F297)</f>
        <v>0</v>
      </c>
      <c r="H38" s="208">
        <f>SUM(Championnats!F349)</f>
        <v>0</v>
      </c>
      <c r="I38" s="208">
        <f>SUM(Championnats!F401)</f>
        <v>0</v>
      </c>
      <c r="J38" s="208">
        <f>SUM(Championnats!F453)</f>
        <v>0</v>
      </c>
      <c r="K38" s="208">
        <f>SUM(Championnats!F505)</f>
        <v>0</v>
      </c>
      <c r="L38" s="174"/>
      <c r="M38" s="208">
        <f>CROSS!$M$37</f>
        <v>0</v>
      </c>
      <c r="N38" s="223">
        <f>SUM(Championnats!AD37,Championnats!AD89,Championnats!AD141,Championnats!AD193,Championnats!AD245,Championnats!AD297,Championnats!AD349,Championnats!AD401,Championnats!AD453,Championnats!AD505)</f>
        <v>0</v>
      </c>
      <c r="O38" s="60"/>
      <c r="P38" s="60"/>
      <c r="Q38" s="60"/>
      <c r="R38" s="60"/>
      <c r="S38" s="60"/>
      <c r="T38" s="60"/>
      <c r="U38" s="60"/>
      <c r="V38" s="208">
        <f t="array" ref="V38">MIN(IF(B38:K38&gt;0,B38:K38))</f>
        <v>0</v>
      </c>
      <c r="W38" s="208">
        <f t="shared" si="3"/>
        <v>0</v>
      </c>
      <c r="X38" s="174"/>
      <c r="Y38" s="248">
        <f>SUM(CROSS!I37)</f>
        <v>0</v>
      </c>
      <c r="Z38" s="248">
        <f>SUM(CROSS!J37)</f>
        <v>0</v>
      </c>
      <c r="AA38" s="252">
        <f t="shared" ref="AA38:AJ53" si="7">SUM(B38,B91,B143,B195,B247,B299,B351,B403,B455,B507,B559,B611,B663,B715,B767,B819,B871,B923,B975)</f>
        <v>0</v>
      </c>
      <c r="AB38" s="252">
        <f t="shared" si="7"/>
        <v>0</v>
      </c>
      <c r="AC38" s="252">
        <f t="shared" si="7"/>
        <v>0</v>
      </c>
      <c r="AD38" s="252">
        <f t="shared" si="7"/>
        <v>0</v>
      </c>
      <c r="AE38" s="252">
        <f t="shared" si="7"/>
        <v>0</v>
      </c>
      <c r="AF38" s="252">
        <f t="shared" si="7"/>
        <v>0</v>
      </c>
      <c r="AG38" s="252">
        <f t="shared" si="7"/>
        <v>0</v>
      </c>
      <c r="AH38" s="252">
        <f t="shared" si="7"/>
        <v>0</v>
      </c>
      <c r="AI38" s="252">
        <f t="shared" si="7"/>
        <v>0</v>
      </c>
      <c r="AJ38" s="252">
        <f t="shared" si="7"/>
        <v>0</v>
      </c>
      <c r="AK38" s="253">
        <f t="shared" si="4"/>
        <v>0</v>
      </c>
      <c r="AL38" s="254" t="str">
        <f t="shared" si="2"/>
        <v>HHHHIII  Steven</v>
      </c>
    </row>
    <row r="39" spans="1:38" ht="15" customHeight="1" x14ac:dyDescent="0.35">
      <c r="A39" s="78" t="str">
        <f>(Championnats!B$38)</f>
        <v>IIIJJJJJ  PIERRE</v>
      </c>
      <c r="B39" s="208">
        <f>SUM(Championnats!F38)</f>
        <v>0</v>
      </c>
      <c r="C39" s="208">
        <f>SUM(Championnats!F90)</f>
        <v>0</v>
      </c>
      <c r="D39" s="208">
        <f>SUM(Championnats!F142)</f>
        <v>0</v>
      </c>
      <c r="E39" s="208">
        <f>SUM(Championnats!F194)</f>
        <v>0</v>
      </c>
      <c r="F39" s="208">
        <f>SUM(Championnats!F246)</f>
        <v>0</v>
      </c>
      <c r="G39" s="208">
        <f>SUM(Championnats!F298)</f>
        <v>0</v>
      </c>
      <c r="H39" s="208">
        <f>SUM(Championnats!F350)</f>
        <v>0</v>
      </c>
      <c r="I39" s="208">
        <f>SUM(Championnats!F402)</f>
        <v>0</v>
      </c>
      <c r="J39" s="208">
        <f>SUM(Championnats!F454)</f>
        <v>0</v>
      </c>
      <c r="K39" s="208">
        <f>SUM(Championnats!F506)</f>
        <v>0</v>
      </c>
      <c r="L39" s="174"/>
      <c r="M39" s="208">
        <f>CROSS!$M$38</f>
        <v>0</v>
      </c>
      <c r="N39" s="223">
        <f>SUM(Championnats!AD38,Championnats!AD90,Championnats!AD142,Championnats!AD194,Championnats!AD246,Championnats!AD298,Championnats!AD350,Championnats!AD402,Championnats!AD454,Championnats!AD506)</f>
        <v>0</v>
      </c>
      <c r="O39" s="60"/>
      <c r="P39" s="60"/>
      <c r="Q39" s="60"/>
      <c r="R39" s="60"/>
      <c r="S39" s="60"/>
      <c r="T39" s="60"/>
      <c r="U39" s="60"/>
      <c r="V39" s="208">
        <f t="array" ref="V39">MIN(IF(B39:K39&gt;0,B39:K39))</f>
        <v>0</v>
      </c>
      <c r="W39" s="208">
        <f t="shared" si="3"/>
        <v>0</v>
      </c>
      <c r="X39" s="174"/>
      <c r="Y39" s="248">
        <f>SUM(CROSS!I38)</f>
        <v>0</v>
      </c>
      <c r="Z39" s="248">
        <f>SUM(CROSS!J38)</f>
        <v>0</v>
      </c>
      <c r="AA39" s="248">
        <f t="shared" si="7"/>
        <v>0</v>
      </c>
      <c r="AB39" s="248">
        <f t="shared" si="7"/>
        <v>0</v>
      </c>
      <c r="AC39" s="248">
        <f t="shared" si="7"/>
        <v>0</v>
      </c>
      <c r="AD39" s="248">
        <f t="shared" si="7"/>
        <v>0</v>
      </c>
      <c r="AE39" s="248">
        <f t="shared" si="7"/>
        <v>0</v>
      </c>
      <c r="AF39" s="248">
        <f t="shared" si="7"/>
        <v>0</v>
      </c>
      <c r="AG39" s="248">
        <f t="shared" si="7"/>
        <v>0</v>
      </c>
      <c r="AH39" s="248">
        <f t="shared" si="7"/>
        <v>0</v>
      </c>
      <c r="AI39" s="248">
        <f t="shared" si="7"/>
        <v>0</v>
      </c>
      <c r="AJ39" s="248">
        <f t="shared" si="7"/>
        <v>0</v>
      </c>
      <c r="AK39" s="255">
        <f t="shared" si="4"/>
        <v>0</v>
      </c>
      <c r="AL39" s="78" t="str">
        <f t="shared" si="2"/>
        <v>IIIJJJJJ  PIERRE</v>
      </c>
    </row>
    <row r="40" spans="1:38" ht="15" customHeight="1" x14ac:dyDescent="0.35">
      <c r="A40" s="78" t="str">
        <f>(Championnats!B$39)</f>
        <v>JJJJKKKK  Christelle</v>
      </c>
      <c r="B40" s="208">
        <f>SUM(Championnats!F39)</f>
        <v>0</v>
      </c>
      <c r="C40" s="208">
        <f>SUM(Championnats!F91)</f>
        <v>0</v>
      </c>
      <c r="D40" s="208">
        <f>SUM(Championnats!F143)</f>
        <v>0</v>
      </c>
      <c r="E40" s="208">
        <f>SUM(Championnats!F195)</f>
        <v>0</v>
      </c>
      <c r="F40" s="208">
        <f>SUM(Championnats!F247)</f>
        <v>0</v>
      </c>
      <c r="G40" s="208">
        <f>SUM(Championnats!F299)</f>
        <v>0</v>
      </c>
      <c r="H40" s="208">
        <f>SUM(Championnats!F351)</f>
        <v>0</v>
      </c>
      <c r="I40" s="208">
        <f>SUM(Championnats!F403)</f>
        <v>0</v>
      </c>
      <c r="J40" s="208">
        <f>SUM(Championnats!F455)</f>
        <v>0</v>
      </c>
      <c r="K40" s="208">
        <f>SUM(Championnats!F507)</f>
        <v>0</v>
      </c>
      <c r="L40" s="174"/>
      <c r="M40" s="208">
        <f>CROSS!$M$39</f>
        <v>0</v>
      </c>
      <c r="N40" s="223">
        <f>SUM(Championnats!AD39,Championnats!AD91,Championnats!AD143,Championnats!AD195,Championnats!AD247,Championnats!AD299,Championnats!AD351,Championnats!AD403,Championnats!AD455,Championnats!AD507)</f>
        <v>0</v>
      </c>
      <c r="O40" s="60"/>
      <c r="P40" s="60"/>
      <c r="Q40" s="60"/>
      <c r="R40" s="60"/>
      <c r="S40" s="60"/>
      <c r="T40" s="60"/>
      <c r="U40" s="60"/>
      <c r="V40" s="208">
        <f t="array" ref="V40">MIN(IF(B40:K40&gt;0,B40:K40))</f>
        <v>0</v>
      </c>
      <c r="W40" s="208">
        <f t="shared" si="3"/>
        <v>0</v>
      </c>
      <c r="X40" s="174"/>
      <c r="Y40" s="248">
        <f>SUM(CROSS!I39)</f>
        <v>0</v>
      </c>
      <c r="Z40" s="248">
        <f>SUM(CROSS!J39)</f>
        <v>0</v>
      </c>
      <c r="AA40" s="252">
        <f t="shared" si="7"/>
        <v>0</v>
      </c>
      <c r="AB40" s="252">
        <f t="shared" si="7"/>
        <v>0</v>
      </c>
      <c r="AC40" s="252">
        <f t="shared" si="7"/>
        <v>0</v>
      </c>
      <c r="AD40" s="252">
        <f t="shared" si="7"/>
        <v>0</v>
      </c>
      <c r="AE40" s="252">
        <f t="shared" si="7"/>
        <v>0</v>
      </c>
      <c r="AF40" s="252">
        <f t="shared" si="7"/>
        <v>0</v>
      </c>
      <c r="AG40" s="252">
        <f t="shared" si="7"/>
        <v>0</v>
      </c>
      <c r="AH40" s="252">
        <f t="shared" si="7"/>
        <v>0</v>
      </c>
      <c r="AI40" s="252">
        <f t="shared" si="7"/>
        <v>0</v>
      </c>
      <c r="AJ40" s="252">
        <f t="shared" si="7"/>
        <v>0</v>
      </c>
      <c r="AK40" s="253">
        <f t="shared" si="4"/>
        <v>0</v>
      </c>
      <c r="AL40" s="254" t="str">
        <f t="shared" si="2"/>
        <v>JJJJKKKK  Christelle</v>
      </c>
    </row>
    <row r="41" spans="1:38" ht="15" customHeight="1" x14ac:dyDescent="0.35">
      <c r="A41" s="78" t="str">
        <f>(Championnats!B$40)</f>
        <v>KKKLLL  Pierre</v>
      </c>
      <c r="B41" s="208">
        <f>SUM(Championnats!F40)</f>
        <v>0</v>
      </c>
      <c r="C41" s="208">
        <f>SUM(Championnats!F92)</f>
        <v>0</v>
      </c>
      <c r="D41" s="208">
        <f>SUM(Championnats!F144)</f>
        <v>0</v>
      </c>
      <c r="E41" s="208">
        <f>SUM(Championnats!F196)</f>
        <v>0</v>
      </c>
      <c r="F41" s="208">
        <f>SUM(Championnats!F248)</f>
        <v>0</v>
      </c>
      <c r="G41" s="208">
        <f>SUM(Championnats!F300)</f>
        <v>0</v>
      </c>
      <c r="H41" s="208">
        <f>SUM(Championnats!F352)</f>
        <v>0</v>
      </c>
      <c r="I41" s="208">
        <f>SUM(Championnats!F404)</f>
        <v>0</v>
      </c>
      <c r="J41" s="208">
        <f>SUM(Championnats!F456)</f>
        <v>0</v>
      </c>
      <c r="K41" s="208">
        <f>SUM(Championnats!F508)</f>
        <v>0</v>
      </c>
      <c r="L41" s="174"/>
      <c r="M41" s="208">
        <f>CROSS!$M$40</f>
        <v>0</v>
      </c>
      <c r="N41" s="223">
        <f>SUM(Championnats!AD40,Championnats!AD92,Championnats!AD144,Championnats!AD196,Championnats!AD248,Championnats!AD300,Championnats!AD352,Championnats!AD404,Championnats!AD456,Championnats!AD508)</f>
        <v>0</v>
      </c>
      <c r="O41" s="60"/>
      <c r="P41" s="60"/>
      <c r="Q41" s="60"/>
      <c r="R41" s="60"/>
      <c r="S41" s="60"/>
      <c r="T41" s="60"/>
      <c r="U41" s="60"/>
      <c r="V41" s="208">
        <f t="array" ref="V41">MIN(IF(B41:K41&gt;0,B41:K41))</f>
        <v>0</v>
      </c>
      <c r="W41" s="208">
        <f t="shared" si="3"/>
        <v>0</v>
      </c>
      <c r="X41" s="174"/>
      <c r="Y41" s="248">
        <f>SUM(CROSS!I40)</f>
        <v>0</v>
      </c>
      <c r="Z41" s="248">
        <f>SUM(CROSS!J40)</f>
        <v>0</v>
      </c>
      <c r="AA41" s="248">
        <f t="shared" si="7"/>
        <v>0</v>
      </c>
      <c r="AB41" s="248">
        <f t="shared" si="7"/>
        <v>0</v>
      </c>
      <c r="AC41" s="248">
        <f t="shared" si="7"/>
        <v>0</v>
      </c>
      <c r="AD41" s="248">
        <f t="shared" si="7"/>
        <v>0</v>
      </c>
      <c r="AE41" s="248">
        <f t="shared" si="7"/>
        <v>0</v>
      </c>
      <c r="AF41" s="248">
        <f t="shared" si="7"/>
        <v>0</v>
      </c>
      <c r="AG41" s="248">
        <f t="shared" si="7"/>
        <v>0</v>
      </c>
      <c r="AH41" s="248">
        <f t="shared" si="7"/>
        <v>0</v>
      </c>
      <c r="AI41" s="248">
        <f t="shared" si="7"/>
        <v>0</v>
      </c>
      <c r="AJ41" s="248">
        <f t="shared" si="7"/>
        <v>0</v>
      </c>
      <c r="AK41" s="255">
        <f t="shared" si="4"/>
        <v>0</v>
      </c>
      <c r="AL41" s="78" t="str">
        <f t="shared" si="2"/>
        <v>KKKLLL  Pierre</v>
      </c>
    </row>
    <row r="42" spans="1:38" ht="15" customHeight="1" x14ac:dyDescent="0.35">
      <c r="A42" s="78" t="str">
        <f>(Championnats!B$41)</f>
        <v>LLLLMMMM  Didier</v>
      </c>
      <c r="B42" s="208">
        <f>SUM(Championnats!F41)</f>
        <v>0</v>
      </c>
      <c r="C42" s="208">
        <f>SUM(Championnats!F93)</f>
        <v>0</v>
      </c>
      <c r="D42" s="208">
        <f>SUM(Championnats!F145)</f>
        <v>0</v>
      </c>
      <c r="E42" s="208">
        <f>SUM(Championnats!F197)</f>
        <v>0</v>
      </c>
      <c r="F42" s="208">
        <f>SUM(Championnats!F249)</f>
        <v>0</v>
      </c>
      <c r="G42" s="208">
        <f>SUM(Championnats!F301)</f>
        <v>0</v>
      </c>
      <c r="H42" s="208">
        <f>SUM(Championnats!F353)</f>
        <v>0</v>
      </c>
      <c r="I42" s="208">
        <f>SUM(Championnats!F405)</f>
        <v>0</v>
      </c>
      <c r="J42" s="208">
        <f>SUM(Championnats!F457)</f>
        <v>0</v>
      </c>
      <c r="K42" s="208">
        <f>SUM(Championnats!F509)</f>
        <v>0</v>
      </c>
      <c r="L42" s="174"/>
      <c r="M42" s="208">
        <f>CROSS!$M$41</f>
        <v>0</v>
      </c>
      <c r="N42" s="223">
        <f>SUM(Championnats!AD41,Championnats!AD93,Championnats!AD145,Championnats!AD197,Championnats!AD249,Championnats!AD301,Championnats!AD353,Championnats!AD405,Championnats!AD457,Championnats!AD509)</f>
        <v>0</v>
      </c>
      <c r="O42" s="60"/>
      <c r="P42" s="60"/>
      <c r="Q42" s="60"/>
      <c r="R42" s="60"/>
      <c r="S42" s="60"/>
      <c r="T42" s="60"/>
      <c r="U42" s="60"/>
      <c r="V42" s="208">
        <f t="array" ref="V42">MIN(IF(B42:K42&gt;0,B42:K42))</f>
        <v>0</v>
      </c>
      <c r="W42" s="208">
        <f t="shared" si="3"/>
        <v>0</v>
      </c>
      <c r="X42" s="174"/>
      <c r="Y42" s="248">
        <f>SUM(CROSS!I41)</f>
        <v>0</v>
      </c>
      <c r="Z42" s="248">
        <f>SUM(CROSS!J41)</f>
        <v>0</v>
      </c>
      <c r="AA42" s="252">
        <f t="shared" si="7"/>
        <v>0</v>
      </c>
      <c r="AB42" s="252">
        <f t="shared" si="7"/>
        <v>0</v>
      </c>
      <c r="AC42" s="252">
        <f t="shared" si="7"/>
        <v>0</v>
      </c>
      <c r="AD42" s="252">
        <f t="shared" si="7"/>
        <v>0</v>
      </c>
      <c r="AE42" s="252">
        <f t="shared" si="7"/>
        <v>0</v>
      </c>
      <c r="AF42" s="252">
        <f t="shared" si="7"/>
        <v>0</v>
      </c>
      <c r="AG42" s="252">
        <f t="shared" si="7"/>
        <v>0</v>
      </c>
      <c r="AH42" s="252">
        <f t="shared" si="7"/>
        <v>0</v>
      </c>
      <c r="AI42" s="252">
        <f t="shared" si="7"/>
        <v>0</v>
      </c>
      <c r="AJ42" s="252">
        <f t="shared" si="7"/>
        <v>0</v>
      </c>
      <c r="AK42" s="253">
        <f t="shared" si="4"/>
        <v>0</v>
      </c>
      <c r="AL42" s="254" t="str">
        <f t="shared" si="2"/>
        <v>LLLLMMMM  Didier</v>
      </c>
    </row>
    <row r="43" spans="1:38" ht="15" customHeight="1" x14ac:dyDescent="0.35">
      <c r="A43" s="78" t="str">
        <f>(Championnats!B$42)</f>
        <v>MMMNNN  Barbara</v>
      </c>
      <c r="B43" s="208">
        <f>SUM(Championnats!F42)</f>
        <v>0</v>
      </c>
      <c r="C43" s="208">
        <f>SUM(Championnats!F94)</f>
        <v>0</v>
      </c>
      <c r="D43" s="208">
        <f>SUM(Championnats!F146)</f>
        <v>0</v>
      </c>
      <c r="E43" s="208">
        <f>SUM(Championnats!F198)</f>
        <v>0</v>
      </c>
      <c r="F43" s="208">
        <f>SUM(Championnats!F250)</f>
        <v>0</v>
      </c>
      <c r="G43" s="208">
        <f>SUM(Championnats!F302)</f>
        <v>0</v>
      </c>
      <c r="H43" s="208">
        <f>SUM(Championnats!F354)</f>
        <v>0</v>
      </c>
      <c r="I43" s="208">
        <f>SUM(Championnats!F406)</f>
        <v>0</v>
      </c>
      <c r="J43" s="208">
        <f>SUM(Championnats!F458)</f>
        <v>0</v>
      </c>
      <c r="K43" s="208">
        <f>SUM(Championnats!F510)</f>
        <v>0</v>
      </c>
      <c r="L43" s="174"/>
      <c r="M43" s="208">
        <f>CROSS!$M$42</f>
        <v>0</v>
      </c>
      <c r="N43" s="223">
        <f>SUM(Championnats!AD42,Championnats!AD94,Championnats!AD146,Championnats!AD198,Championnats!AD250,Championnats!AD302,Championnats!AD354,Championnats!AD406,Championnats!AD458,Championnats!AD510)</f>
        <v>0</v>
      </c>
      <c r="O43" s="60"/>
      <c r="P43" s="60"/>
      <c r="Q43" s="60"/>
      <c r="R43" s="60"/>
      <c r="S43" s="60"/>
      <c r="T43" s="60"/>
      <c r="U43" s="60"/>
      <c r="V43" s="208">
        <f t="array" ref="V43">MIN(IF(B43:K43&gt;0,B43:K43))</f>
        <v>0</v>
      </c>
      <c r="W43" s="208">
        <f t="shared" si="3"/>
        <v>0</v>
      </c>
      <c r="X43" s="174"/>
      <c r="Y43" s="248">
        <f>SUM(CROSS!I42)</f>
        <v>0</v>
      </c>
      <c r="Z43" s="248">
        <f>SUM(CROSS!J42)</f>
        <v>0</v>
      </c>
      <c r="AA43" s="248">
        <f t="shared" si="7"/>
        <v>0</v>
      </c>
      <c r="AB43" s="248">
        <f t="shared" si="7"/>
        <v>0</v>
      </c>
      <c r="AC43" s="248">
        <f t="shared" si="7"/>
        <v>0</v>
      </c>
      <c r="AD43" s="248">
        <f t="shared" si="7"/>
        <v>0</v>
      </c>
      <c r="AE43" s="248">
        <f t="shared" si="7"/>
        <v>0</v>
      </c>
      <c r="AF43" s="248">
        <f t="shared" si="7"/>
        <v>0</v>
      </c>
      <c r="AG43" s="248">
        <f t="shared" si="7"/>
        <v>0</v>
      </c>
      <c r="AH43" s="248">
        <f t="shared" si="7"/>
        <v>0</v>
      </c>
      <c r="AI43" s="248">
        <f t="shared" si="7"/>
        <v>0</v>
      </c>
      <c r="AJ43" s="248">
        <f t="shared" si="7"/>
        <v>0</v>
      </c>
      <c r="AK43" s="255">
        <f t="shared" si="4"/>
        <v>0</v>
      </c>
      <c r="AL43" s="78" t="str">
        <f t="shared" si="2"/>
        <v>MMMNNN  Barbara</v>
      </c>
    </row>
    <row r="44" spans="1:38" ht="18" customHeight="1" x14ac:dyDescent="0.35">
      <c r="A44" s="78" t="str">
        <f>(Championnats!B$43)</f>
        <v>NNNNOOO  Julie</v>
      </c>
      <c r="B44" s="208">
        <f>SUM(Championnats!F43)</f>
        <v>0</v>
      </c>
      <c r="C44" s="208">
        <f>SUM(Championnats!F95)</f>
        <v>0</v>
      </c>
      <c r="D44" s="208">
        <f>SUM(Championnats!F147)</f>
        <v>0</v>
      </c>
      <c r="E44" s="208">
        <f>SUM(Championnats!F199)</f>
        <v>0</v>
      </c>
      <c r="F44" s="208">
        <f>SUM(Championnats!F251)</f>
        <v>0</v>
      </c>
      <c r="G44" s="208">
        <f>SUM(Championnats!F303)</f>
        <v>0</v>
      </c>
      <c r="H44" s="208">
        <f>SUM(Championnats!F355)</f>
        <v>0</v>
      </c>
      <c r="I44" s="208">
        <f>SUM(Championnats!F407)</f>
        <v>0</v>
      </c>
      <c r="J44" s="208">
        <f>SUM(Championnats!F459)</f>
        <v>0</v>
      </c>
      <c r="K44" s="208">
        <f>SUM(Championnats!F511)</f>
        <v>0</v>
      </c>
      <c r="L44" s="174"/>
      <c r="M44" s="208">
        <f>CROSS!$M$43</f>
        <v>0</v>
      </c>
      <c r="N44" s="223">
        <f>SUM(Championnats!AD43,Championnats!AD95,Championnats!AD147,Championnats!AD199,Championnats!AD251,Championnats!AD303,Championnats!AD355,Championnats!AD407,Championnats!AD459,Championnats!AD511)</f>
        <v>0</v>
      </c>
      <c r="O44" s="60"/>
      <c r="P44" s="60"/>
      <c r="Q44" s="60"/>
      <c r="R44" s="60"/>
      <c r="S44" s="60"/>
      <c r="T44" s="60"/>
      <c r="U44" s="60"/>
      <c r="V44" s="208">
        <f t="array" ref="V44">MIN(IF(B44:K44&gt;0,B44:K44))</f>
        <v>0</v>
      </c>
      <c r="W44" s="208">
        <f t="shared" si="3"/>
        <v>0</v>
      </c>
      <c r="X44" s="174"/>
      <c r="Y44" s="248">
        <f>SUM(CROSS!I43)</f>
        <v>0</v>
      </c>
      <c r="Z44" s="248">
        <f>SUM(CROSS!J43)</f>
        <v>0</v>
      </c>
      <c r="AA44" s="252">
        <f t="shared" si="7"/>
        <v>0</v>
      </c>
      <c r="AB44" s="252">
        <f t="shared" si="7"/>
        <v>0</v>
      </c>
      <c r="AC44" s="252">
        <f t="shared" si="7"/>
        <v>0</v>
      </c>
      <c r="AD44" s="252">
        <f t="shared" si="7"/>
        <v>0</v>
      </c>
      <c r="AE44" s="252">
        <f t="shared" si="7"/>
        <v>0</v>
      </c>
      <c r="AF44" s="252">
        <f t="shared" si="7"/>
        <v>0</v>
      </c>
      <c r="AG44" s="252">
        <f t="shared" si="7"/>
        <v>0</v>
      </c>
      <c r="AH44" s="252">
        <f t="shared" si="7"/>
        <v>0</v>
      </c>
      <c r="AI44" s="252">
        <f t="shared" si="7"/>
        <v>0</v>
      </c>
      <c r="AJ44" s="252">
        <f t="shared" si="7"/>
        <v>0</v>
      </c>
      <c r="AK44" s="253">
        <f t="shared" si="4"/>
        <v>0</v>
      </c>
      <c r="AL44" s="254" t="str">
        <f t="shared" si="2"/>
        <v>NNNNOOO  Julie</v>
      </c>
    </row>
    <row r="45" spans="1:38" ht="18" customHeight="1" x14ac:dyDescent="0.35">
      <c r="A45" s="78" t="str">
        <f>(Championnats!B$44)</f>
        <v>OOOPPP  André</v>
      </c>
      <c r="B45" s="208">
        <f>SUM(Championnats!F44)</f>
        <v>0</v>
      </c>
      <c r="C45" s="208">
        <f>SUM(Championnats!F96)</f>
        <v>0</v>
      </c>
      <c r="D45" s="208">
        <f>SUM(Championnats!F148)</f>
        <v>0</v>
      </c>
      <c r="E45" s="208">
        <f>SUM(Championnats!F200)</f>
        <v>0</v>
      </c>
      <c r="F45" s="208">
        <f>SUM(Championnats!F252)</f>
        <v>0</v>
      </c>
      <c r="G45" s="208">
        <f>SUM(Championnats!F304)</f>
        <v>0</v>
      </c>
      <c r="H45" s="208">
        <f>SUM(Championnats!F356)</f>
        <v>0</v>
      </c>
      <c r="I45" s="208">
        <f>SUM(Championnats!F408)</f>
        <v>0</v>
      </c>
      <c r="J45" s="208">
        <f>SUM(Championnats!F460)</f>
        <v>0</v>
      </c>
      <c r="K45" s="208">
        <f>SUM(Championnats!F512)</f>
        <v>0</v>
      </c>
      <c r="L45" s="174"/>
      <c r="M45" s="208">
        <f>CROSS!$M$44</f>
        <v>0</v>
      </c>
      <c r="N45" s="223">
        <f>SUM(Championnats!AD44,Championnats!AD96,Championnats!AD148,Championnats!AD200,Championnats!AD252,Championnats!AD304,Championnats!AD356,Championnats!AD408,Championnats!AD460,Championnats!AD512)</f>
        <v>0</v>
      </c>
      <c r="O45" s="60"/>
      <c r="P45" s="60"/>
      <c r="Q45" s="60"/>
      <c r="R45" s="60"/>
      <c r="S45" s="60"/>
      <c r="T45" s="60"/>
      <c r="U45" s="60"/>
      <c r="V45" s="208">
        <f t="array" ref="V45">MIN(IF(B45:K45&gt;0,B45:K45))</f>
        <v>0</v>
      </c>
      <c r="W45" s="208">
        <f t="shared" si="3"/>
        <v>0</v>
      </c>
      <c r="X45" s="174"/>
      <c r="Y45" s="248">
        <f>SUM(CROSS!I44)</f>
        <v>0</v>
      </c>
      <c r="Z45" s="248">
        <f>SUM(CROSS!J44)</f>
        <v>0</v>
      </c>
      <c r="AA45" s="248">
        <f t="shared" si="7"/>
        <v>0</v>
      </c>
      <c r="AB45" s="248">
        <f t="shared" si="7"/>
        <v>0</v>
      </c>
      <c r="AC45" s="248">
        <f t="shared" si="7"/>
        <v>0</v>
      </c>
      <c r="AD45" s="248">
        <f t="shared" si="7"/>
        <v>0</v>
      </c>
      <c r="AE45" s="248">
        <f t="shared" si="7"/>
        <v>0</v>
      </c>
      <c r="AF45" s="248">
        <f t="shared" si="7"/>
        <v>0</v>
      </c>
      <c r="AG45" s="248">
        <f t="shared" si="7"/>
        <v>0</v>
      </c>
      <c r="AH45" s="248">
        <f t="shared" si="7"/>
        <v>0</v>
      </c>
      <c r="AI45" s="248">
        <f t="shared" si="7"/>
        <v>0</v>
      </c>
      <c r="AJ45" s="248">
        <f t="shared" si="7"/>
        <v>0</v>
      </c>
      <c r="AK45" s="255">
        <f t="shared" si="4"/>
        <v>0</v>
      </c>
      <c r="AL45" s="78" t="str">
        <f t="shared" si="2"/>
        <v>OOOPPP  André</v>
      </c>
    </row>
    <row r="46" spans="1:38" ht="18" customHeight="1" x14ac:dyDescent="0.35">
      <c r="A46" s="78" t="str">
        <f>(Championnats!B$45)</f>
        <v>PPPQQQQ  Roland</v>
      </c>
      <c r="B46" s="208">
        <f>SUM(Championnats!F45)</f>
        <v>0</v>
      </c>
      <c r="C46" s="208">
        <f>SUM(Championnats!F97)</f>
        <v>0</v>
      </c>
      <c r="D46" s="208">
        <f>SUM(Championnats!F149)</f>
        <v>0</v>
      </c>
      <c r="E46" s="208">
        <f>SUM(Championnats!F201)</f>
        <v>0</v>
      </c>
      <c r="F46" s="208">
        <f>SUM(Championnats!F253)</f>
        <v>0</v>
      </c>
      <c r="G46" s="208">
        <f>SUM(Championnats!F305)</f>
        <v>0</v>
      </c>
      <c r="H46" s="208">
        <f>SUM(Championnats!F357)</f>
        <v>0</v>
      </c>
      <c r="I46" s="208">
        <f>SUM(Championnats!F409)</f>
        <v>0</v>
      </c>
      <c r="J46" s="208">
        <f>SUM(Championnats!F461)</f>
        <v>0</v>
      </c>
      <c r="K46" s="208">
        <f>SUM(Championnats!F513)</f>
        <v>0</v>
      </c>
      <c r="L46" s="174"/>
      <c r="M46" s="208">
        <f>CROSS!$M$45</f>
        <v>0</v>
      </c>
      <c r="N46" s="223">
        <f>SUM(Championnats!AD45,Championnats!AD97,Championnats!AD149,Championnats!AD201,Championnats!AD253,Championnats!AD305,Championnats!AD357,Championnats!AD409,Championnats!AD461,Championnats!AD513)</f>
        <v>0</v>
      </c>
      <c r="O46" s="60"/>
      <c r="P46" s="60"/>
      <c r="Q46" s="60"/>
      <c r="R46" s="60"/>
      <c r="S46" s="60"/>
      <c r="T46" s="60"/>
      <c r="U46" s="60"/>
      <c r="V46" s="208">
        <f t="array" ref="V46">MIN(IF(B46:K46&gt;0,B46:K46))</f>
        <v>0</v>
      </c>
      <c r="W46" s="208">
        <f t="shared" si="3"/>
        <v>0</v>
      </c>
      <c r="X46" s="174"/>
      <c r="Y46" s="248">
        <f>SUM(CROSS!I45)</f>
        <v>0</v>
      </c>
      <c r="Z46" s="248">
        <f>SUM(CROSS!J45)</f>
        <v>0</v>
      </c>
      <c r="AA46" s="252">
        <f t="shared" si="7"/>
        <v>0</v>
      </c>
      <c r="AB46" s="252">
        <f t="shared" si="7"/>
        <v>0</v>
      </c>
      <c r="AC46" s="252">
        <f t="shared" si="7"/>
        <v>0</v>
      </c>
      <c r="AD46" s="252">
        <f t="shared" si="7"/>
        <v>0</v>
      </c>
      <c r="AE46" s="252">
        <f t="shared" si="7"/>
        <v>0</v>
      </c>
      <c r="AF46" s="252">
        <f t="shared" si="7"/>
        <v>0</v>
      </c>
      <c r="AG46" s="252">
        <f t="shared" si="7"/>
        <v>0</v>
      </c>
      <c r="AH46" s="252">
        <f t="shared" si="7"/>
        <v>0</v>
      </c>
      <c r="AI46" s="252">
        <f t="shared" si="7"/>
        <v>0</v>
      </c>
      <c r="AJ46" s="252">
        <f t="shared" si="7"/>
        <v>0</v>
      </c>
      <c r="AK46" s="253">
        <f t="shared" si="4"/>
        <v>0</v>
      </c>
      <c r="AL46" s="254" t="str">
        <f t="shared" si="2"/>
        <v>PPPQQQQ  Roland</v>
      </c>
    </row>
    <row r="47" spans="1:38" ht="18" customHeight="1" x14ac:dyDescent="0.35">
      <c r="A47" s="78" t="str">
        <f>(Championnats!B$46)</f>
        <v>QQQRRR  Sylvain</v>
      </c>
      <c r="B47" s="208">
        <f>SUM(Championnats!F46)</f>
        <v>0</v>
      </c>
      <c r="C47" s="208">
        <f>SUM(Championnats!F98)</f>
        <v>0</v>
      </c>
      <c r="D47" s="208">
        <f>SUM(Championnats!F150)</f>
        <v>0</v>
      </c>
      <c r="E47" s="208">
        <f>SUM(Championnats!F202)</f>
        <v>0</v>
      </c>
      <c r="F47" s="208">
        <f>SUM(Championnats!F254)</f>
        <v>0</v>
      </c>
      <c r="G47" s="208">
        <f>SUM(Championnats!F306)</f>
        <v>0</v>
      </c>
      <c r="H47" s="208">
        <f>SUM(Championnats!F358)</f>
        <v>0</v>
      </c>
      <c r="I47" s="208">
        <f>SUM(Championnats!F410)</f>
        <v>0</v>
      </c>
      <c r="J47" s="208">
        <f>SUM(Championnats!F462)</f>
        <v>0</v>
      </c>
      <c r="K47" s="208">
        <f>SUM(Championnats!F514)</f>
        <v>0</v>
      </c>
      <c r="L47" s="174"/>
      <c r="M47" s="208">
        <f>CROSS!$M$46</f>
        <v>0</v>
      </c>
      <c r="N47" s="223">
        <f>SUM(Championnats!AD46,Championnats!AD98,Championnats!AD150,Championnats!AD202,Championnats!AD254,Championnats!AD306,Championnats!AD358,Championnats!AD410,Championnats!AD462,Championnats!AD514)</f>
        <v>0</v>
      </c>
      <c r="O47" s="60"/>
      <c r="P47" s="60"/>
      <c r="Q47" s="60"/>
      <c r="R47" s="60"/>
      <c r="S47" s="60"/>
      <c r="T47" s="60"/>
      <c r="U47" s="60"/>
      <c r="V47" s="208">
        <f t="array" ref="V47">MIN(IF(B47:K47&gt;0,B47:K47))</f>
        <v>0</v>
      </c>
      <c r="W47" s="208">
        <f t="shared" si="3"/>
        <v>0</v>
      </c>
      <c r="X47" s="174"/>
      <c r="Y47" s="248">
        <f>SUM(CROSS!I46)</f>
        <v>0</v>
      </c>
      <c r="Z47" s="248">
        <f>SUM(CROSS!J46)</f>
        <v>0</v>
      </c>
      <c r="AA47" s="248">
        <f t="shared" si="7"/>
        <v>0</v>
      </c>
      <c r="AB47" s="248">
        <f t="shared" si="7"/>
        <v>0</v>
      </c>
      <c r="AC47" s="248">
        <f t="shared" si="7"/>
        <v>0</v>
      </c>
      <c r="AD47" s="248">
        <f t="shared" si="7"/>
        <v>0</v>
      </c>
      <c r="AE47" s="248">
        <f t="shared" si="7"/>
        <v>0</v>
      </c>
      <c r="AF47" s="248">
        <f t="shared" si="7"/>
        <v>0</v>
      </c>
      <c r="AG47" s="248">
        <f t="shared" si="7"/>
        <v>0</v>
      </c>
      <c r="AH47" s="248">
        <f t="shared" si="7"/>
        <v>0</v>
      </c>
      <c r="AI47" s="248">
        <f t="shared" si="7"/>
        <v>0</v>
      </c>
      <c r="AJ47" s="248">
        <f t="shared" si="7"/>
        <v>0</v>
      </c>
      <c r="AK47" s="255">
        <f t="shared" si="4"/>
        <v>0</v>
      </c>
      <c r="AL47" s="78" t="str">
        <f t="shared" si="2"/>
        <v>QQQRRR  Sylvain</v>
      </c>
    </row>
    <row r="48" spans="1:38" ht="18" customHeight="1" x14ac:dyDescent="0.35">
      <c r="A48" s="78" t="str">
        <f>(Championnats!B$47)</f>
        <v>RRRSSS  Veronica</v>
      </c>
      <c r="B48" s="208">
        <f>SUM(Championnats!F47)</f>
        <v>0</v>
      </c>
      <c r="C48" s="208">
        <f>SUM(Championnats!F99)</f>
        <v>0</v>
      </c>
      <c r="D48" s="208">
        <f>SUM(Championnats!F151)</f>
        <v>0</v>
      </c>
      <c r="E48" s="208">
        <f>SUM(Championnats!F203)</f>
        <v>0</v>
      </c>
      <c r="F48" s="208">
        <f>SUM(Championnats!F255)</f>
        <v>0</v>
      </c>
      <c r="G48" s="208">
        <f>SUM(Championnats!F307)</f>
        <v>0</v>
      </c>
      <c r="H48" s="208">
        <f>SUM(Championnats!F359)</f>
        <v>0</v>
      </c>
      <c r="I48" s="208">
        <f>SUM(Championnats!F411)</f>
        <v>0</v>
      </c>
      <c r="J48" s="208">
        <f>SUM(Championnats!F463)</f>
        <v>0</v>
      </c>
      <c r="K48" s="208">
        <f>SUM(Championnats!F515)</f>
        <v>0</v>
      </c>
      <c r="L48" s="174"/>
      <c r="M48" s="208">
        <f>CROSS!$M$47</f>
        <v>0</v>
      </c>
      <c r="N48" s="223">
        <f>SUM(Championnats!AD47,Championnats!AD99,Championnats!AD151,Championnats!AD203,Championnats!AD255,Championnats!AD307,Championnats!AD359,Championnats!AD411,Championnats!AD463,Championnats!AD515)</f>
        <v>0</v>
      </c>
      <c r="O48" s="60"/>
      <c r="P48" s="60"/>
      <c r="Q48" s="60"/>
      <c r="R48" s="60"/>
      <c r="S48" s="60"/>
      <c r="T48" s="60"/>
      <c r="U48" s="60"/>
      <c r="V48" s="208">
        <f t="array" ref="V48">MIN(IF(B48:K48&gt;0,B48:K48))</f>
        <v>0</v>
      </c>
      <c r="W48" s="208">
        <f t="shared" si="3"/>
        <v>0</v>
      </c>
      <c r="X48" s="174"/>
      <c r="Y48" s="248">
        <f>SUM(CROSS!I47)</f>
        <v>0</v>
      </c>
      <c r="Z48" s="248">
        <f>SUM(CROSS!J47)</f>
        <v>0</v>
      </c>
      <c r="AA48" s="252">
        <f t="shared" si="7"/>
        <v>0</v>
      </c>
      <c r="AB48" s="252">
        <f t="shared" si="7"/>
        <v>0</v>
      </c>
      <c r="AC48" s="252">
        <f t="shared" si="7"/>
        <v>0</v>
      </c>
      <c r="AD48" s="252">
        <f t="shared" si="7"/>
        <v>0</v>
      </c>
      <c r="AE48" s="252">
        <f t="shared" si="7"/>
        <v>0</v>
      </c>
      <c r="AF48" s="252">
        <f t="shared" si="7"/>
        <v>0</v>
      </c>
      <c r="AG48" s="252">
        <f t="shared" si="7"/>
        <v>0</v>
      </c>
      <c r="AH48" s="252">
        <f t="shared" si="7"/>
        <v>0</v>
      </c>
      <c r="AI48" s="252">
        <f t="shared" si="7"/>
        <v>0</v>
      </c>
      <c r="AJ48" s="252">
        <f t="shared" si="7"/>
        <v>0</v>
      </c>
      <c r="AK48" s="253">
        <f t="shared" si="4"/>
        <v>0</v>
      </c>
      <c r="AL48" s="254" t="str">
        <f t="shared" si="2"/>
        <v>RRRSSS  Veronica</v>
      </c>
    </row>
    <row r="49" spans="1:38" ht="18" customHeight="1" x14ac:dyDescent="0.35">
      <c r="A49" s="78" t="str">
        <f>(Championnats!B$48)</f>
        <v>SSSTTT  Luc</v>
      </c>
      <c r="B49" s="208">
        <f>SUM(Championnats!F48)</f>
        <v>0</v>
      </c>
      <c r="C49" s="208">
        <f>SUM(Championnats!F100)</f>
        <v>0</v>
      </c>
      <c r="D49" s="208">
        <f>SUM(Championnats!F152)</f>
        <v>0</v>
      </c>
      <c r="E49" s="208">
        <f>SUM(Championnats!F204)</f>
        <v>0</v>
      </c>
      <c r="F49" s="208">
        <f>SUM(Championnats!F256)</f>
        <v>0</v>
      </c>
      <c r="G49" s="208">
        <f>SUM(Championnats!F308)</f>
        <v>0</v>
      </c>
      <c r="H49" s="208">
        <f>SUM(Championnats!F360)</f>
        <v>0</v>
      </c>
      <c r="I49" s="208">
        <f>SUM(Championnats!F412)</f>
        <v>0</v>
      </c>
      <c r="J49" s="208">
        <f>SUM(Championnats!F464)</f>
        <v>0</v>
      </c>
      <c r="K49" s="208">
        <f>SUM(Championnats!F516)</f>
        <v>0</v>
      </c>
      <c r="L49" s="174"/>
      <c r="M49" s="208">
        <f>CROSS!$M$48</f>
        <v>0</v>
      </c>
      <c r="N49" s="223">
        <f>SUM(Championnats!AD48,Championnats!AD100,Championnats!AD152,Championnats!AD204,Championnats!AD256,Championnats!AD308,Championnats!AD360,Championnats!AD412,Championnats!AD464,Championnats!AD516)</f>
        <v>0</v>
      </c>
      <c r="O49" s="60"/>
      <c r="P49" s="60"/>
      <c r="Q49" s="60"/>
      <c r="R49" s="60"/>
      <c r="S49" s="60"/>
      <c r="T49" s="60"/>
      <c r="U49" s="60"/>
      <c r="V49" s="208">
        <f t="array" ref="V49">MIN(IF(B49:K49&gt;0,B49:K49))</f>
        <v>0</v>
      </c>
      <c r="W49" s="208">
        <f t="shared" si="3"/>
        <v>0</v>
      </c>
      <c r="X49" s="174"/>
      <c r="Y49" s="248">
        <f>SUM(CROSS!I48)</f>
        <v>0</v>
      </c>
      <c r="Z49" s="248">
        <f>SUM(CROSS!J48)</f>
        <v>0</v>
      </c>
      <c r="AA49" s="248">
        <f t="shared" si="7"/>
        <v>0</v>
      </c>
      <c r="AB49" s="248">
        <f t="shared" si="7"/>
        <v>0</v>
      </c>
      <c r="AC49" s="248">
        <f t="shared" si="7"/>
        <v>0</v>
      </c>
      <c r="AD49" s="248">
        <f t="shared" si="7"/>
        <v>0</v>
      </c>
      <c r="AE49" s="248">
        <f t="shared" si="7"/>
        <v>0</v>
      </c>
      <c r="AF49" s="248">
        <f t="shared" si="7"/>
        <v>0</v>
      </c>
      <c r="AG49" s="248">
        <f t="shared" si="7"/>
        <v>0</v>
      </c>
      <c r="AH49" s="248">
        <f t="shared" si="7"/>
        <v>0</v>
      </c>
      <c r="AI49" s="248">
        <f t="shared" si="7"/>
        <v>0</v>
      </c>
      <c r="AJ49" s="248">
        <f t="shared" si="7"/>
        <v>0</v>
      </c>
      <c r="AK49" s="255">
        <f t="shared" si="4"/>
        <v>0</v>
      </c>
      <c r="AL49" s="78" t="str">
        <f t="shared" si="2"/>
        <v>SSSTTT  Luc</v>
      </c>
    </row>
    <row r="50" spans="1:38" ht="18" customHeight="1" x14ac:dyDescent="0.35">
      <c r="A50" s="78" t="str">
        <f>(Championnats!B$49)</f>
        <v>TTTUUU  Cryss</v>
      </c>
      <c r="B50" s="208">
        <f>SUM(Championnats!F49)</f>
        <v>0</v>
      </c>
      <c r="C50" s="208">
        <f>SUM(Championnats!F101)</f>
        <v>0</v>
      </c>
      <c r="D50" s="208">
        <f>SUM(Championnats!F153)</f>
        <v>0</v>
      </c>
      <c r="E50" s="208">
        <f>SUM(Championnats!F205)</f>
        <v>0</v>
      </c>
      <c r="F50" s="208">
        <f>SUM(Championnats!F257)</f>
        <v>0</v>
      </c>
      <c r="G50" s="208">
        <f>SUM(Championnats!F309)</f>
        <v>0</v>
      </c>
      <c r="H50" s="208">
        <f>SUM(Championnats!F361)</f>
        <v>0</v>
      </c>
      <c r="I50" s="208">
        <f>SUM(Championnats!F413)</f>
        <v>0</v>
      </c>
      <c r="J50" s="208">
        <f>SUM(Championnats!F465)</f>
        <v>0</v>
      </c>
      <c r="K50" s="208">
        <f>SUM(Championnats!F517)</f>
        <v>0</v>
      </c>
      <c r="L50" s="174"/>
      <c r="M50" s="208">
        <f>CROSS!$M$49</f>
        <v>0</v>
      </c>
      <c r="N50" s="223">
        <f>SUM(Championnats!AD49,Championnats!AD101,Championnats!AD153,Championnats!AD205,Championnats!AD257,Championnats!AD309,Championnats!AD361,Championnats!AD413,Championnats!AD465,Championnats!AD517)</f>
        <v>0</v>
      </c>
      <c r="O50" s="60"/>
      <c r="P50" s="60"/>
      <c r="Q50" s="60"/>
      <c r="R50" s="60"/>
      <c r="S50" s="60"/>
      <c r="T50" s="60"/>
      <c r="U50" s="60"/>
      <c r="V50" s="208">
        <f t="array" ref="V50">MIN(IF(B50:K50&gt;0,B50:K50))</f>
        <v>0</v>
      </c>
      <c r="W50" s="208">
        <f t="shared" si="3"/>
        <v>0</v>
      </c>
      <c r="X50" s="174"/>
      <c r="Y50" s="248">
        <f>SUM(CROSS!I49)</f>
        <v>0</v>
      </c>
      <c r="Z50" s="248">
        <f>SUM(CROSS!J49)</f>
        <v>0</v>
      </c>
      <c r="AA50" s="252">
        <f t="shared" si="7"/>
        <v>0</v>
      </c>
      <c r="AB50" s="252">
        <f t="shared" si="7"/>
        <v>0</v>
      </c>
      <c r="AC50" s="252">
        <f t="shared" si="7"/>
        <v>0</v>
      </c>
      <c r="AD50" s="252">
        <f t="shared" si="7"/>
        <v>0</v>
      </c>
      <c r="AE50" s="252">
        <f t="shared" si="7"/>
        <v>0</v>
      </c>
      <c r="AF50" s="252">
        <f t="shared" si="7"/>
        <v>0</v>
      </c>
      <c r="AG50" s="252">
        <f t="shared" si="7"/>
        <v>0</v>
      </c>
      <c r="AH50" s="252">
        <f t="shared" si="7"/>
        <v>0</v>
      </c>
      <c r="AI50" s="252">
        <f t="shared" si="7"/>
        <v>0</v>
      </c>
      <c r="AJ50" s="252">
        <f t="shared" si="7"/>
        <v>0</v>
      </c>
      <c r="AK50" s="253">
        <f t="shared" si="4"/>
        <v>0</v>
      </c>
      <c r="AL50" s="254" t="str">
        <f t="shared" si="2"/>
        <v>TTTUUU  Cryss</v>
      </c>
    </row>
    <row r="51" spans="1:38" ht="18" customHeight="1" x14ac:dyDescent="0.35">
      <c r="A51" s="78" t="str">
        <f>(Championnats!B$50)</f>
        <v>UUUVVV  Sambou</v>
      </c>
      <c r="B51" s="208">
        <f>SUM(Championnats!F50)</f>
        <v>0</v>
      </c>
      <c r="C51" s="208">
        <f>SUM(Championnats!F102)</f>
        <v>0</v>
      </c>
      <c r="D51" s="208">
        <f>SUM(Championnats!F154)</f>
        <v>0</v>
      </c>
      <c r="E51" s="208">
        <f>SUM(Championnats!F206)</f>
        <v>0</v>
      </c>
      <c r="F51" s="208">
        <f>SUM(Championnats!F258)</f>
        <v>0</v>
      </c>
      <c r="G51" s="208">
        <f>SUM(Championnats!F310)</f>
        <v>0</v>
      </c>
      <c r="H51" s="208">
        <f>SUM(Championnats!F362)</f>
        <v>0</v>
      </c>
      <c r="I51" s="208">
        <f>SUM(Championnats!F414)</f>
        <v>0</v>
      </c>
      <c r="J51" s="208">
        <f>SUM(Championnats!F466)</f>
        <v>0</v>
      </c>
      <c r="K51" s="208">
        <f>SUM(Championnats!F518)</f>
        <v>0</v>
      </c>
      <c r="L51" s="174"/>
      <c r="M51" s="208">
        <f>CROSS!$M$50</f>
        <v>0</v>
      </c>
      <c r="N51" s="223">
        <f>SUM(Championnats!AD50,Championnats!AD102,Championnats!AD154,Championnats!AD206,Championnats!AD258,Championnats!AD310,Championnats!AD362,Championnats!AD414,Championnats!AD466,Championnats!AD518)</f>
        <v>0</v>
      </c>
      <c r="O51" s="60"/>
      <c r="P51" s="60"/>
      <c r="Q51" s="60"/>
      <c r="R51" s="60"/>
      <c r="S51" s="60"/>
      <c r="T51" s="60"/>
      <c r="U51" s="60"/>
      <c r="V51" s="208">
        <f t="array" ref="V51">MIN(IF(B51:K51&gt;0,B51:K51))</f>
        <v>0</v>
      </c>
      <c r="W51" s="208">
        <f t="shared" si="3"/>
        <v>0</v>
      </c>
      <c r="X51" s="174"/>
      <c r="Y51" s="248">
        <f>SUM(CROSS!I50)</f>
        <v>0</v>
      </c>
      <c r="Z51" s="248">
        <f>SUM(CROSS!J50)</f>
        <v>0</v>
      </c>
      <c r="AA51" s="248">
        <f t="shared" si="7"/>
        <v>0</v>
      </c>
      <c r="AB51" s="248">
        <f t="shared" si="7"/>
        <v>0</v>
      </c>
      <c r="AC51" s="248">
        <f t="shared" si="7"/>
        <v>0</v>
      </c>
      <c r="AD51" s="248">
        <f t="shared" si="7"/>
        <v>0</v>
      </c>
      <c r="AE51" s="248">
        <f t="shared" si="7"/>
        <v>0</v>
      </c>
      <c r="AF51" s="248">
        <f t="shared" si="7"/>
        <v>0</v>
      </c>
      <c r="AG51" s="248">
        <f t="shared" si="7"/>
        <v>0</v>
      </c>
      <c r="AH51" s="248">
        <f t="shared" si="7"/>
        <v>0</v>
      </c>
      <c r="AI51" s="248">
        <f t="shared" si="7"/>
        <v>0</v>
      </c>
      <c r="AJ51" s="248">
        <f t="shared" si="7"/>
        <v>0</v>
      </c>
      <c r="AK51" s="255">
        <f t="shared" si="4"/>
        <v>0</v>
      </c>
      <c r="AL51" s="78" t="str">
        <f t="shared" si="2"/>
        <v>UUUVVV  Sambou</v>
      </c>
    </row>
    <row r="52" spans="1:38" ht="18" customHeight="1" x14ac:dyDescent="0.35">
      <c r="A52" s="78" t="str">
        <f>(Championnats!B$51)</f>
        <v>VVVVXXX  Dylan</v>
      </c>
      <c r="B52" s="208">
        <f>SUM(Championnats!F51)</f>
        <v>0</v>
      </c>
      <c r="C52" s="208">
        <f>SUM(Championnats!F103)</f>
        <v>0</v>
      </c>
      <c r="D52" s="208">
        <f>SUM(Championnats!F155)</f>
        <v>0</v>
      </c>
      <c r="E52" s="208">
        <f>SUM(Championnats!F207)</f>
        <v>0</v>
      </c>
      <c r="F52" s="208">
        <f>SUM(Championnats!F259)</f>
        <v>0</v>
      </c>
      <c r="G52" s="208">
        <f>SUM(Championnats!F311)</f>
        <v>0</v>
      </c>
      <c r="H52" s="208">
        <f>SUM(Championnats!F363)</f>
        <v>0</v>
      </c>
      <c r="I52" s="208">
        <f>SUM(Championnats!F415)</f>
        <v>0</v>
      </c>
      <c r="J52" s="208">
        <f>SUM(Championnats!F467)</f>
        <v>0</v>
      </c>
      <c r="K52" s="208">
        <f>SUM(Championnats!F519)</f>
        <v>0</v>
      </c>
      <c r="L52" s="174"/>
      <c r="M52" s="208">
        <f>CROSS!$M$51</f>
        <v>0</v>
      </c>
      <c r="N52" s="223">
        <f>SUM(Championnats!AD51,Championnats!AD103,Championnats!AD155,Championnats!AD207,Championnats!AD259,Championnats!AD311,Championnats!AD363,Championnats!AD415,Championnats!AD467,Championnats!AD519)</f>
        <v>0</v>
      </c>
      <c r="O52" s="60"/>
      <c r="P52" s="60"/>
      <c r="Q52" s="60"/>
      <c r="R52" s="60"/>
      <c r="S52" s="60"/>
      <c r="T52" s="60"/>
      <c r="U52" s="60"/>
      <c r="V52" s="208">
        <f t="array" ref="V52">MIN(IF(B52:K52&gt;0,B52:K52))</f>
        <v>0</v>
      </c>
      <c r="W52" s="208">
        <f t="shared" si="3"/>
        <v>0</v>
      </c>
      <c r="X52" s="174"/>
      <c r="Y52" s="248">
        <f>SUM(CROSS!I51)</f>
        <v>0</v>
      </c>
      <c r="Z52" s="248">
        <f>SUM(CROSS!J51)</f>
        <v>0</v>
      </c>
      <c r="AA52" s="252">
        <f t="shared" si="7"/>
        <v>0</v>
      </c>
      <c r="AB52" s="252">
        <f t="shared" si="7"/>
        <v>0</v>
      </c>
      <c r="AC52" s="252">
        <f t="shared" si="7"/>
        <v>0</v>
      </c>
      <c r="AD52" s="252">
        <f t="shared" si="7"/>
        <v>0</v>
      </c>
      <c r="AE52" s="252">
        <f t="shared" si="7"/>
        <v>0</v>
      </c>
      <c r="AF52" s="252">
        <f t="shared" si="7"/>
        <v>0</v>
      </c>
      <c r="AG52" s="252">
        <f t="shared" si="7"/>
        <v>0</v>
      </c>
      <c r="AH52" s="252">
        <f t="shared" si="7"/>
        <v>0</v>
      </c>
      <c r="AI52" s="252">
        <f t="shared" si="7"/>
        <v>0</v>
      </c>
      <c r="AJ52" s="252">
        <f t="shared" si="7"/>
        <v>0</v>
      </c>
      <c r="AK52" s="253">
        <f t="shared" si="4"/>
        <v>0</v>
      </c>
      <c r="AL52" s="254" t="str">
        <f t="shared" si="2"/>
        <v>VVVVXXX  Dylan</v>
      </c>
    </row>
    <row r="53" spans="1:38" ht="18" customHeight="1" x14ac:dyDescent="0.35">
      <c r="A53" s="78" t="str">
        <f>(Championnats!B$52)</f>
        <v>XXXYYY  Lucie</v>
      </c>
      <c r="B53" s="208">
        <f>SUM(Championnats!F52)</f>
        <v>0</v>
      </c>
      <c r="C53" s="208">
        <f>SUM(Championnats!F104)</f>
        <v>0</v>
      </c>
      <c r="D53" s="208">
        <f>SUM(Championnats!F156)</f>
        <v>0</v>
      </c>
      <c r="E53" s="208">
        <f>SUM(Championnats!F208)</f>
        <v>0</v>
      </c>
      <c r="F53" s="208">
        <f>SUM(Championnats!F260)</f>
        <v>0</v>
      </c>
      <c r="G53" s="208">
        <f>SUM(Championnats!F312)</f>
        <v>0</v>
      </c>
      <c r="H53" s="208">
        <f>SUM(Championnats!F364)</f>
        <v>0</v>
      </c>
      <c r="I53" s="208">
        <f>SUM(Championnats!F416)</f>
        <v>0</v>
      </c>
      <c r="J53" s="208">
        <f>SUM(Championnats!F468)</f>
        <v>0</v>
      </c>
      <c r="K53" s="208">
        <f>SUM(Championnats!F520)</f>
        <v>0</v>
      </c>
      <c r="L53" s="174"/>
      <c r="M53" s="208">
        <f>CROSS!$M$52</f>
        <v>0</v>
      </c>
      <c r="N53" s="223">
        <f>SUM(Championnats!AD52,Championnats!AD104,Championnats!AD156,Championnats!AD208,Championnats!AD260,Championnats!AD312,Championnats!AD364,Championnats!AD416,Championnats!AD468,Championnats!AD520)</f>
        <v>0</v>
      </c>
      <c r="O53" s="60"/>
      <c r="P53" s="60"/>
      <c r="Q53" s="60"/>
      <c r="R53" s="60"/>
      <c r="S53" s="60"/>
      <c r="T53" s="60"/>
      <c r="U53" s="60"/>
      <c r="V53" s="208">
        <f t="array" ref="V53">MIN(IF(B53:K53&gt;0,B53:K53))</f>
        <v>0</v>
      </c>
      <c r="W53" s="208">
        <f t="shared" si="3"/>
        <v>0</v>
      </c>
      <c r="X53" s="174"/>
      <c r="Y53" s="248">
        <f>SUM(CROSS!I52)</f>
        <v>0</v>
      </c>
      <c r="Z53" s="248">
        <f>SUM(CROSS!J52)</f>
        <v>0</v>
      </c>
      <c r="AA53" s="248">
        <f t="shared" si="7"/>
        <v>0</v>
      </c>
      <c r="AB53" s="248">
        <f t="shared" si="7"/>
        <v>0</v>
      </c>
      <c r="AC53" s="248">
        <f t="shared" si="7"/>
        <v>0</v>
      </c>
      <c r="AD53" s="248">
        <f t="shared" si="7"/>
        <v>0</v>
      </c>
      <c r="AE53" s="248">
        <f t="shared" si="7"/>
        <v>0</v>
      </c>
      <c r="AF53" s="248">
        <f t="shared" si="7"/>
        <v>0</v>
      </c>
      <c r="AG53" s="248">
        <f t="shared" si="7"/>
        <v>0</v>
      </c>
      <c r="AH53" s="248">
        <f t="shared" si="7"/>
        <v>0</v>
      </c>
      <c r="AI53" s="248">
        <f t="shared" si="7"/>
        <v>0</v>
      </c>
      <c r="AJ53" s="248">
        <f t="shared" si="7"/>
        <v>0</v>
      </c>
      <c r="AK53" s="255">
        <f t="shared" si="4"/>
        <v>0</v>
      </c>
      <c r="AL53" s="78" t="str">
        <f t="shared" si="2"/>
        <v>XXXYYY  Lucie</v>
      </c>
    </row>
    <row r="54" spans="1:38" ht="18" customHeight="1" x14ac:dyDescent="0.35">
      <c r="A54" s="182" t="str">
        <f>(Championnats!B$53)</f>
        <v>YYYZZZ  Eva</v>
      </c>
      <c r="B54" s="209">
        <f>SUM(Championnats!F53)</f>
        <v>0</v>
      </c>
      <c r="C54" s="225">
        <f>SUM(Championnats!F105)</f>
        <v>0</v>
      </c>
      <c r="D54" s="225">
        <f>SUM(Championnats!F157)</f>
        <v>0</v>
      </c>
      <c r="E54" s="225">
        <f>SUM(Championnats!F209)</f>
        <v>0</v>
      </c>
      <c r="F54" s="225">
        <f>SUM(Championnats!F261)</f>
        <v>0</v>
      </c>
      <c r="G54" s="225">
        <f>SUM(Championnats!F313)</f>
        <v>0</v>
      </c>
      <c r="H54" s="225">
        <f>SUM(Championnats!F365)</f>
        <v>0</v>
      </c>
      <c r="I54" s="225">
        <f>SUM(Championnats!F417)</f>
        <v>0</v>
      </c>
      <c r="J54" s="225">
        <f>SUM(Championnats!F469)</f>
        <v>0</v>
      </c>
      <c r="K54" s="225">
        <f>SUM(Championnats!F521)</f>
        <v>0</v>
      </c>
      <c r="L54" s="174"/>
      <c r="M54" s="209">
        <f>CROSS!$M$53</f>
        <v>0</v>
      </c>
      <c r="N54" s="224">
        <f>SUM(Championnats!AD53,Championnats!AD105,Championnats!AD157,Championnats!AD209,Championnats!AD261,Championnats!AD313,Championnats!AD365,Championnats!AD417,Championnats!AD469,Championnats!AD521)</f>
        <v>0</v>
      </c>
      <c r="O54" s="60"/>
      <c r="P54" s="60"/>
      <c r="Q54" s="60"/>
      <c r="R54" s="60"/>
      <c r="S54" s="60"/>
      <c r="T54" s="60"/>
      <c r="U54" s="60"/>
      <c r="V54" s="209">
        <f t="array" ref="V54">MIN(IF(B54:K54&gt;0,B54:K54))</f>
        <v>0</v>
      </c>
      <c r="W54" s="209">
        <f t="shared" si="3"/>
        <v>0</v>
      </c>
      <c r="X54" s="174"/>
      <c r="Y54" s="248">
        <f>SUM(CROSS!I53)</f>
        <v>0</v>
      </c>
      <c r="Z54" s="248">
        <f>SUM(CROSS!J53)</f>
        <v>0</v>
      </c>
      <c r="AA54" s="259">
        <f t="shared" ref="AA54:AJ54" si="8">SUM(B54,B107,B159,B211,B263,B315,B367,B419,B471,B523,B575,B627,B679,B731,B783,B835,B887,B939,B991)</f>
        <v>0</v>
      </c>
      <c r="AB54" s="259">
        <f t="shared" si="8"/>
        <v>0</v>
      </c>
      <c r="AC54" s="259">
        <f t="shared" si="8"/>
        <v>0</v>
      </c>
      <c r="AD54" s="259">
        <f t="shared" si="8"/>
        <v>0</v>
      </c>
      <c r="AE54" s="259">
        <f t="shared" si="8"/>
        <v>0</v>
      </c>
      <c r="AF54" s="259">
        <f t="shared" si="8"/>
        <v>0</v>
      </c>
      <c r="AG54" s="259">
        <f t="shared" si="8"/>
        <v>0</v>
      </c>
      <c r="AH54" s="259">
        <f t="shared" si="8"/>
        <v>0</v>
      </c>
      <c r="AI54" s="259">
        <f t="shared" si="8"/>
        <v>0</v>
      </c>
      <c r="AJ54" s="259">
        <f t="shared" si="8"/>
        <v>0</v>
      </c>
      <c r="AK54" s="260">
        <f t="shared" si="4"/>
        <v>0</v>
      </c>
      <c r="AL54" s="261" t="str">
        <f t="shared" si="2"/>
        <v>YYYZZZ  Eva</v>
      </c>
    </row>
    <row r="55" spans="1:38" ht="15" customHeight="1" x14ac:dyDescent="0.35">
      <c r="A55" s="242"/>
      <c r="B55" s="241"/>
      <c r="C55" s="241"/>
      <c r="D55" s="241"/>
      <c r="E55" s="241"/>
      <c r="F55" s="241"/>
      <c r="G55" s="241"/>
      <c r="H55" s="241"/>
      <c r="I55" s="241"/>
      <c r="J55" s="241"/>
      <c r="K55" s="241"/>
      <c r="L55" s="174"/>
      <c r="M55" s="60"/>
      <c r="N55" s="220"/>
      <c r="O55" s="60"/>
      <c r="P55" s="60"/>
      <c r="Q55" s="60"/>
      <c r="R55" s="60"/>
      <c r="S55" s="60"/>
      <c r="T55" s="60"/>
      <c r="U55" s="60"/>
      <c r="V55" s="60">
        <f t="array" ref="V55">MIN(IF(B55:K55&gt;0,B55:K55))</f>
        <v>0</v>
      </c>
      <c r="W55" s="60">
        <f t="shared" si="3"/>
        <v>0</v>
      </c>
      <c r="X55" s="174"/>
      <c r="Y55" s="248">
        <f>SUM(CROSS!I54)</f>
        <v>0</v>
      </c>
      <c r="Z55" s="248">
        <f>SUM(CROSS!J54)</f>
        <v>0</v>
      </c>
    </row>
    <row r="56" spans="1:38" ht="15" customHeight="1" x14ac:dyDescent="0.35">
      <c r="A56" s="243"/>
      <c r="B56" s="469" t="s">
        <v>22</v>
      </c>
      <c r="C56" s="470"/>
      <c r="D56" s="470"/>
      <c r="E56" s="470"/>
      <c r="F56" s="470"/>
      <c r="G56" s="470"/>
      <c r="H56" s="470"/>
      <c r="I56" s="470"/>
      <c r="J56" s="470"/>
      <c r="K56" s="471"/>
      <c r="L56" s="174"/>
      <c r="M56" s="60"/>
      <c r="N56" s="220"/>
      <c r="O56" s="60"/>
      <c r="P56" s="60"/>
      <c r="Q56" s="60"/>
      <c r="R56" s="60"/>
      <c r="S56" s="60"/>
      <c r="T56" s="60"/>
      <c r="U56" s="60"/>
      <c r="V56" s="60"/>
      <c r="W56" s="60"/>
      <c r="X56" s="174"/>
      <c r="Y56" s="248">
        <f>SUM(CROSS!I55)</f>
        <v>0</v>
      </c>
      <c r="Z56" s="248">
        <f>SUM(CROSS!J55)</f>
        <v>0</v>
      </c>
    </row>
    <row r="57" spans="1:38" ht="15" hidden="1" customHeight="1" x14ac:dyDescent="0.35">
      <c r="A57" s="221"/>
      <c r="B57" s="60">
        <f>Championnats!$B$3</f>
        <v>43101</v>
      </c>
      <c r="C57" s="60">
        <f>Championnats!$B$55</f>
        <v>43133</v>
      </c>
      <c r="D57" s="60">
        <f>Championnats!$B$107</f>
        <v>43162</v>
      </c>
      <c r="E57" s="60">
        <f>Championnats!$B$159</f>
        <v>43194</v>
      </c>
      <c r="F57" s="60">
        <f>Championnats!$B$211</f>
        <v>43225</v>
      </c>
      <c r="G57" s="60">
        <f>Championnats!$B$263</f>
        <v>43257</v>
      </c>
      <c r="H57" s="60">
        <f>Championnats!$B$315</f>
        <v>43288</v>
      </c>
      <c r="I57" s="60">
        <f>Championnats!$B$367</f>
        <v>43320</v>
      </c>
      <c r="J57" s="60">
        <f>Championnats!$B$419</f>
        <v>43352</v>
      </c>
      <c r="K57" s="60">
        <f>Championnats!$B$471</f>
        <v>43383</v>
      </c>
      <c r="L57" s="174"/>
      <c r="M57" s="60"/>
      <c r="N57" s="220"/>
      <c r="O57" s="60"/>
      <c r="P57" s="60"/>
      <c r="Q57" s="60"/>
      <c r="R57" s="60"/>
      <c r="S57" s="60"/>
      <c r="T57" s="60"/>
      <c r="U57" s="60"/>
      <c r="V57" s="60">
        <f t="array" ref="V57">MIN(IF(B57:K57&gt;0,B57:K57))</f>
        <v>43101</v>
      </c>
      <c r="W57" s="60">
        <f t="shared" si="3"/>
        <v>43383</v>
      </c>
      <c r="X57" s="174"/>
      <c r="Y57" s="248" t="e">
        <f>SUM(CROSS!#REF!)</f>
        <v>#REF!</v>
      </c>
      <c r="Z57" s="248" t="e">
        <f>SUM(CROSS!#REF!)</f>
        <v>#REF!</v>
      </c>
    </row>
    <row r="58" spans="1:38" ht="15" customHeight="1" x14ac:dyDescent="0.35">
      <c r="A58" s="78" t="str">
        <f>(Championnats!B$4)</f>
        <v>AAA  LUC</v>
      </c>
      <c r="B58" s="207">
        <f>SUM(Championnats!$G4)</f>
        <v>0</v>
      </c>
      <c r="C58" s="207">
        <f>SUM(Championnats!$G56)</f>
        <v>0</v>
      </c>
      <c r="D58" s="207">
        <f>SUM(Championnats!$G108)</f>
        <v>0</v>
      </c>
      <c r="E58" s="207">
        <f>SUM(Championnats!$G160)</f>
        <v>0</v>
      </c>
      <c r="F58" s="207">
        <f>SUM(Championnats!$G212)</f>
        <v>0</v>
      </c>
      <c r="G58" s="207">
        <f>SUM(Championnats!$G264)</f>
        <v>0</v>
      </c>
      <c r="H58" s="207">
        <f>SUM(Championnats!$G316)</f>
        <v>0</v>
      </c>
      <c r="I58" s="207">
        <f>SUM(Championnats!$G368)</f>
        <v>0</v>
      </c>
      <c r="J58" s="207">
        <f>SUM(Championnats!$G420)</f>
        <v>0</v>
      </c>
      <c r="K58" s="207">
        <f>SUM(Championnats!$G472)</f>
        <v>0</v>
      </c>
      <c r="L58" s="174"/>
      <c r="M58" s="207">
        <f>CROSS!$M$4</f>
        <v>1</v>
      </c>
      <c r="N58" s="222">
        <f t="shared" ref="N58:N89" si="9">N5</f>
        <v>0</v>
      </c>
      <c r="O58" s="207"/>
      <c r="P58" s="207"/>
      <c r="Q58" s="207"/>
      <c r="R58" s="207"/>
      <c r="S58" s="207"/>
      <c r="T58" s="207"/>
      <c r="U58" s="207"/>
      <c r="V58" s="207">
        <f t="array" ref="V58">MIN(IF(B58:K58&gt;0,B58:K58))</f>
        <v>0</v>
      </c>
      <c r="W58" s="207">
        <f t="shared" si="3"/>
        <v>0</v>
      </c>
      <c r="X58" s="174"/>
      <c r="Y58" s="248" t="e">
        <f>SUM(CROSS!#REF!)</f>
        <v>#REF!</v>
      </c>
      <c r="Z58" s="248" t="e">
        <f>SUM(CROSS!#REF!)</f>
        <v>#REF!</v>
      </c>
    </row>
    <row r="59" spans="1:38" ht="15" customHeight="1" x14ac:dyDescent="0.35">
      <c r="A59" s="78" t="str">
        <f>(Championnats!B$5)</f>
        <v>BBB  isabelle</v>
      </c>
      <c r="B59" s="208">
        <f>SUM(Championnats!$G5)</f>
        <v>0</v>
      </c>
      <c r="C59" s="208">
        <f>SUM(Championnats!$G57)</f>
        <v>0</v>
      </c>
      <c r="D59" s="208">
        <f>SUM(Championnats!$G109)</f>
        <v>0</v>
      </c>
      <c r="E59" s="208">
        <f>SUM(Championnats!$G161)</f>
        <v>0</v>
      </c>
      <c r="F59" s="208">
        <f>SUM(Championnats!$G213)</f>
        <v>0</v>
      </c>
      <c r="G59" s="208">
        <f>SUM(Championnats!$G265)</f>
        <v>0</v>
      </c>
      <c r="H59" s="208">
        <f>SUM(Championnats!$G317)</f>
        <v>0</v>
      </c>
      <c r="I59" s="208">
        <f>SUM(Championnats!$G369)</f>
        <v>0</v>
      </c>
      <c r="J59" s="208">
        <f>SUM(Championnats!$G421)</f>
        <v>0</v>
      </c>
      <c r="K59" s="208">
        <f>SUM(Championnats!$G473)</f>
        <v>0</v>
      </c>
      <c r="L59" s="174"/>
      <c r="M59" s="208">
        <f>CROSS!$M$5</f>
        <v>1</v>
      </c>
      <c r="N59" s="223">
        <f t="shared" si="9"/>
        <v>0</v>
      </c>
      <c r="O59" s="208"/>
      <c r="P59" s="208"/>
      <c r="Q59" s="208"/>
      <c r="R59" s="208"/>
      <c r="S59" s="208"/>
      <c r="T59" s="208"/>
      <c r="U59" s="208"/>
      <c r="V59" s="208">
        <f t="array" ref="V59">MIN(IF(B59:K59&gt;0,B59:K59))</f>
        <v>0</v>
      </c>
      <c r="W59" s="208">
        <f t="shared" si="3"/>
        <v>0</v>
      </c>
      <c r="X59" s="174"/>
      <c r="Y59" s="248" t="e">
        <f>SUM(CROSS!#REF!)</f>
        <v>#REF!</v>
      </c>
      <c r="Z59" s="248" t="e">
        <f>SUM(CROSS!#REF!)</f>
        <v>#REF!</v>
      </c>
    </row>
    <row r="60" spans="1:38" ht="15" customHeight="1" x14ac:dyDescent="0.35">
      <c r="A60" s="78" t="str">
        <f>(Championnats!B$6)</f>
        <v>KJKLJDFKJG  Agathe</v>
      </c>
      <c r="B60" s="208">
        <f>SUM(Championnats!$G6)</f>
        <v>0</v>
      </c>
      <c r="C60" s="208">
        <f>SUM(Championnats!$G58)</f>
        <v>0</v>
      </c>
      <c r="D60" s="208">
        <f>SUM(Championnats!$G110)</f>
        <v>0</v>
      </c>
      <c r="E60" s="208">
        <f>SUM(Championnats!$G162)</f>
        <v>0</v>
      </c>
      <c r="F60" s="208">
        <f>SUM(Championnats!$G214)</f>
        <v>0</v>
      </c>
      <c r="G60" s="208">
        <f>SUM(Championnats!$G266)</f>
        <v>0</v>
      </c>
      <c r="H60" s="208">
        <f>SUM(Championnats!$G318)</f>
        <v>0</v>
      </c>
      <c r="I60" s="208">
        <f>SUM(Championnats!$G370)</f>
        <v>0</v>
      </c>
      <c r="J60" s="208">
        <f>SUM(Championnats!$G422)</f>
        <v>0</v>
      </c>
      <c r="K60" s="208">
        <f>SUM(Championnats!$G474)</f>
        <v>0</v>
      </c>
      <c r="L60" s="174"/>
      <c r="M60" s="208">
        <f>CROSS!$M$6</f>
        <v>1</v>
      </c>
      <c r="N60" s="223">
        <f t="shared" si="9"/>
        <v>0</v>
      </c>
      <c r="O60" s="208"/>
      <c r="P60" s="208"/>
      <c r="Q60" s="208"/>
      <c r="R60" s="208"/>
      <c r="S60" s="208"/>
      <c r="T60" s="208"/>
      <c r="U60" s="208"/>
      <c r="V60" s="208">
        <f t="array" ref="V60">MIN(IF(B60:K60&gt;0,B60:K60))</f>
        <v>0</v>
      </c>
      <c r="W60" s="208">
        <f t="shared" si="3"/>
        <v>0</v>
      </c>
      <c r="X60" s="174"/>
      <c r="Y60" s="248" t="e">
        <f>SUM(CROSS!#REF!)</f>
        <v>#REF!</v>
      </c>
      <c r="Z60" s="248" t="e">
        <f>SUM(CROSS!#REF!)</f>
        <v>#REF!</v>
      </c>
    </row>
    <row r="61" spans="1:38" ht="15" customHeight="1" x14ac:dyDescent="0.35">
      <c r="A61" s="78" t="str">
        <f>(Championnats!B$7)</f>
        <v>DDD  Léa</v>
      </c>
      <c r="B61" s="208">
        <f>SUM(Championnats!$G7)</f>
        <v>0</v>
      </c>
      <c r="C61" s="208">
        <f>SUM(Championnats!$G59)</f>
        <v>0</v>
      </c>
      <c r="D61" s="208">
        <f>SUM(Championnats!$G111)</f>
        <v>0</v>
      </c>
      <c r="E61" s="208">
        <f>SUM(Championnats!$G163)</f>
        <v>0</v>
      </c>
      <c r="F61" s="208">
        <f>SUM(Championnats!$G215)</f>
        <v>0</v>
      </c>
      <c r="G61" s="208">
        <f>SUM(Championnats!$G267)</f>
        <v>0</v>
      </c>
      <c r="H61" s="208">
        <f>SUM(Championnats!$G319)</f>
        <v>0</v>
      </c>
      <c r="I61" s="208">
        <f>SUM(Championnats!$G371)</f>
        <v>0</v>
      </c>
      <c r="J61" s="208">
        <f>SUM(Championnats!$G423)</f>
        <v>0</v>
      </c>
      <c r="K61" s="208">
        <f>SUM(Championnats!$G475)</f>
        <v>0</v>
      </c>
      <c r="L61" s="174"/>
      <c r="M61" s="208">
        <f>CROSS!$M$7</f>
        <v>1</v>
      </c>
      <c r="N61" s="223">
        <f t="shared" si="9"/>
        <v>0</v>
      </c>
      <c r="O61" s="208"/>
      <c r="P61" s="208"/>
      <c r="Q61" s="208"/>
      <c r="R61" s="208"/>
      <c r="S61" s="208"/>
      <c r="T61" s="208"/>
      <c r="U61" s="208"/>
      <c r="V61" s="208">
        <f t="array" ref="V61">MIN(IF(B61:K61&gt;0,B61:K61))</f>
        <v>0</v>
      </c>
      <c r="W61" s="208">
        <f t="shared" si="3"/>
        <v>0</v>
      </c>
      <c r="X61" s="174"/>
      <c r="Y61" s="248" t="e">
        <f>SUM(CROSS!#REF!)</f>
        <v>#REF!</v>
      </c>
      <c r="Z61" s="248" t="e">
        <f>SUM(CROSS!#REF!)</f>
        <v>#REF!</v>
      </c>
    </row>
    <row r="62" spans="1:38" ht="15" customHeight="1" x14ac:dyDescent="0.35">
      <c r="A62" s="78" t="str">
        <f>(Championnats!B$8)</f>
        <v>KUYFRJGF  Mélissa</v>
      </c>
      <c r="B62" s="208">
        <f>SUM(Championnats!$G8)</f>
        <v>0</v>
      </c>
      <c r="C62" s="208">
        <f>SUM(Championnats!$G60)</f>
        <v>0</v>
      </c>
      <c r="D62" s="208">
        <f>SUM(Championnats!$G112)</f>
        <v>0</v>
      </c>
      <c r="E62" s="208">
        <f>SUM(Championnats!$G164)</f>
        <v>0</v>
      </c>
      <c r="F62" s="208">
        <f>SUM(Championnats!$G216)</f>
        <v>0</v>
      </c>
      <c r="G62" s="208">
        <f>SUM(Championnats!$G268)</f>
        <v>0</v>
      </c>
      <c r="H62" s="208">
        <f>SUM(Championnats!$G320)</f>
        <v>0</v>
      </c>
      <c r="I62" s="208">
        <f>SUM(Championnats!$G372)</f>
        <v>0</v>
      </c>
      <c r="J62" s="208">
        <f>SUM(Championnats!$G424)</f>
        <v>0</v>
      </c>
      <c r="K62" s="208">
        <f>SUM(Championnats!$G476)</f>
        <v>0</v>
      </c>
      <c r="L62" s="174"/>
      <c r="M62" s="208">
        <f>CROSS!$M$8</f>
        <v>1</v>
      </c>
      <c r="N62" s="223">
        <f t="shared" si="9"/>
        <v>0</v>
      </c>
      <c r="O62" s="208"/>
      <c r="P62" s="208"/>
      <c r="Q62" s="208"/>
      <c r="R62" s="208"/>
      <c r="S62" s="208"/>
      <c r="T62" s="208"/>
      <c r="U62" s="208"/>
      <c r="V62" s="208">
        <f t="array" ref="V62">MIN(IF(B62:K62&gt;0,B62:K62))</f>
        <v>0</v>
      </c>
      <c r="W62" s="208">
        <f t="shared" si="3"/>
        <v>0</v>
      </c>
      <c r="X62" s="174"/>
      <c r="Y62" s="248" t="e">
        <f>SUM(CROSS!#REF!)</f>
        <v>#REF!</v>
      </c>
      <c r="Z62" s="248" t="e">
        <f>SUM(CROSS!#REF!)</f>
        <v>#REF!</v>
      </c>
    </row>
    <row r="63" spans="1:38" ht="15" customHeight="1" x14ac:dyDescent="0.35">
      <c r="A63" s="78" t="str">
        <f>(Championnats!B$9)</f>
        <v>FFF  Eric</v>
      </c>
      <c r="B63" s="208">
        <f>SUM(Championnats!$G9)</f>
        <v>0</v>
      </c>
      <c r="C63" s="208">
        <f>SUM(Championnats!$G61)</f>
        <v>0</v>
      </c>
      <c r="D63" s="208">
        <f>SUM(Championnats!$G113)</f>
        <v>0</v>
      </c>
      <c r="E63" s="208">
        <f>SUM(Championnats!$G165)</f>
        <v>0</v>
      </c>
      <c r="F63" s="208">
        <f>SUM(Championnats!$G217)</f>
        <v>0</v>
      </c>
      <c r="G63" s="208">
        <f>SUM(Championnats!$G269)</f>
        <v>0</v>
      </c>
      <c r="H63" s="208">
        <f>SUM(Championnats!$G321)</f>
        <v>0</v>
      </c>
      <c r="I63" s="208">
        <f>SUM(Championnats!$G373)</f>
        <v>0</v>
      </c>
      <c r="J63" s="208">
        <f>SUM(Championnats!$G425)</f>
        <v>0</v>
      </c>
      <c r="K63" s="208">
        <f>SUM(Championnats!$G477)</f>
        <v>0</v>
      </c>
      <c r="L63" s="174"/>
      <c r="M63" s="208">
        <f>CROSS!$M$9</f>
        <v>1</v>
      </c>
      <c r="N63" s="223">
        <f t="shared" si="9"/>
        <v>0</v>
      </c>
      <c r="O63" s="208"/>
      <c r="P63" s="208"/>
      <c r="Q63" s="208"/>
      <c r="R63" s="208"/>
      <c r="S63" s="208"/>
      <c r="T63" s="208"/>
      <c r="U63" s="208"/>
      <c r="V63" s="208">
        <f t="array" ref="V63">MIN(IF(B63:K63&gt;0,B63:K63))</f>
        <v>0</v>
      </c>
      <c r="W63" s="208">
        <f t="shared" si="3"/>
        <v>0</v>
      </c>
      <c r="X63" s="174"/>
      <c r="Y63" s="248" t="e">
        <f>SUM(CROSS!#REF!)</f>
        <v>#REF!</v>
      </c>
      <c r="Z63" s="248" t="e">
        <f>SUM(CROSS!#REF!)</f>
        <v>#REF!</v>
      </c>
    </row>
    <row r="64" spans="1:38" ht="15" customHeight="1" x14ac:dyDescent="0.35">
      <c r="A64" s="78" t="str">
        <f>(Championnats!B$10)</f>
        <v>GGG  Lucie</v>
      </c>
      <c r="B64" s="208">
        <f>SUM(Championnats!$G10)</f>
        <v>0</v>
      </c>
      <c r="C64" s="208">
        <f>SUM(Championnats!$G62)</f>
        <v>0</v>
      </c>
      <c r="D64" s="208">
        <f>SUM(Championnats!$G114)</f>
        <v>0</v>
      </c>
      <c r="E64" s="208">
        <f>SUM(Championnats!$G166)</f>
        <v>0</v>
      </c>
      <c r="F64" s="208">
        <f>SUM(Championnats!$G218)</f>
        <v>0</v>
      </c>
      <c r="G64" s="208">
        <f>SUM(Championnats!$G270)</f>
        <v>0</v>
      </c>
      <c r="H64" s="208">
        <f>SUM(Championnats!$G322)</f>
        <v>0</v>
      </c>
      <c r="I64" s="208">
        <f>SUM(Championnats!$G374)</f>
        <v>0</v>
      </c>
      <c r="J64" s="208">
        <f>SUM(Championnats!$G426)</f>
        <v>0</v>
      </c>
      <c r="K64" s="208">
        <f>SUM(Championnats!$G478)</f>
        <v>0</v>
      </c>
      <c r="L64" s="174"/>
      <c r="M64" s="208">
        <f>CROSS!$M$10</f>
        <v>0</v>
      </c>
      <c r="N64" s="223">
        <f t="shared" si="9"/>
        <v>0</v>
      </c>
      <c r="O64" s="208"/>
      <c r="P64" s="208"/>
      <c r="Q64" s="208"/>
      <c r="R64" s="208"/>
      <c r="S64" s="208"/>
      <c r="T64" s="208"/>
      <c r="U64" s="208"/>
      <c r="V64" s="208">
        <f t="array" ref="V64">MIN(IF(B64:K64&gt;0,B64:K64))</f>
        <v>0</v>
      </c>
      <c r="W64" s="208">
        <f t="shared" si="3"/>
        <v>0</v>
      </c>
      <c r="X64" s="174"/>
      <c r="Y64" s="248" t="e">
        <f>SUM(CROSS!#REF!)</f>
        <v>#REF!</v>
      </c>
      <c r="Z64" s="248" t="e">
        <f>SUM(CROSS!#REF!)</f>
        <v>#REF!</v>
      </c>
    </row>
    <row r="65" spans="1:26" ht="15" customHeight="1" x14ac:dyDescent="0.35">
      <c r="A65" s="78" t="str">
        <f>(Championnats!B$11)</f>
        <v>HHH  Eva</v>
      </c>
      <c r="B65" s="208">
        <f>SUM(Championnats!$G11)</f>
        <v>0</v>
      </c>
      <c r="C65" s="208">
        <f>SUM(Championnats!$G63)</f>
        <v>0</v>
      </c>
      <c r="D65" s="208">
        <f>SUM(Championnats!$G115)</f>
        <v>0</v>
      </c>
      <c r="E65" s="208">
        <f>SUM(Championnats!$G167)</f>
        <v>0</v>
      </c>
      <c r="F65" s="208">
        <f>SUM(Championnats!$G219)</f>
        <v>0</v>
      </c>
      <c r="G65" s="208">
        <f>SUM(Championnats!$G271)</f>
        <v>0</v>
      </c>
      <c r="H65" s="208">
        <f>SUM(Championnats!$G323)</f>
        <v>0</v>
      </c>
      <c r="I65" s="208">
        <f>SUM(Championnats!$G375)</f>
        <v>0</v>
      </c>
      <c r="J65" s="208">
        <f>SUM(Championnats!$G427)</f>
        <v>0</v>
      </c>
      <c r="K65" s="208">
        <f>SUM(Championnats!$G479)</f>
        <v>0</v>
      </c>
      <c r="L65" s="174"/>
      <c r="M65" s="208">
        <f>CROSS!$M$11</f>
        <v>0</v>
      </c>
      <c r="N65" s="223">
        <f t="shared" si="9"/>
        <v>0</v>
      </c>
      <c r="O65" s="208"/>
      <c r="P65" s="208"/>
      <c r="Q65" s="208"/>
      <c r="R65" s="208"/>
      <c r="S65" s="208"/>
      <c r="T65" s="208"/>
      <c r="U65" s="208"/>
      <c r="V65" s="208">
        <f t="array" ref="V65">MIN(IF(B65:K65&gt;0,B65:K65))</f>
        <v>0</v>
      </c>
      <c r="W65" s="208">
        <f t="shared" si="3"/>
        <v>0</v>
      </c>
      <c r="X65" s="174"/>
      <c r="Y65" s="248" t="e">
        <f>SUM(CROSS!#REF!)</f>
        <v>#REF!</v>
      </c>
      <c r="Z65" s="248" t="e">
        <f>SUM(CROSS!#REF!)</f>
        <v>#REF!</v>
      </c>
    </row>
    <row r="66" spans="1:26" ht="15" customHeight="1" x14ac:dyDescent="0.35">
      <c r="A66" s="78" t="str">
        <f>(Championnats!B$12)</f>
        <v>PERNOIS  LUC</v>
      </c>
      <c r="B66" s="208">
        <f>SUM(Championnats!$G12)</f>
        <v>12</v>
      </c>
      <c r="C66" s="208">
        <f>SUM(Championnats!$G64)</f>
        <v>0</v>
      </c>
      <c r="D66" s="208">
        <f>SUM(Championnats!$G116)</f>
        <v>0</v>
      </c>
      <c r="E66" s="208">
        <f>SUM(Championnats!$G168)</f>
        <v>0</v>
      </c>
      <c r="F66" s="208">
        <f>SUM(Championnats!$G220)</f>
        <v>0</v>
      </c>
      <c r="G66" s="208">
        <f>SUM(Championnats!$G272)</f>
        <v>0</v>
      </c>
      <c r="H66" s="208">
        <f>SUM(Championnats!$G324)</f>
        <v>0</v>
      </c>
      <c r="I66" s="208">
        <f>SUM(Championnats!$G376)</f>
        <v>0</v>
      </c>
      <c r="J66" s="208">
        <f>SUM(Championnats!$G428)</f>
        <v>0</v>
      </c>
      <c r="K66" s="208">
        <f>SUM(Championnats!$G480)</f>
        <v>0</v>
      </c>
      <c r="L66" s="174"/>
      <c r="M66" s="208">
        <f>CROSS!$M$12</f>
        <v>0</v>
      </c>
      <c r="N66" s="223">
        <f t="shared" si="9"/>
        <v>11</v>
      </c>
      <c r="O66" s="208"/>
      <c r="P66" s="208"/>
      <c r="Q66" s="208"/>
      <c r="R66" s="208"/>
      <c r="S66" s="208"/>
      <c r="T66" s="208"/>
      <c r="U66" s="208"/>
      <c r="V66" s="208">
        <f t="array" ref="V66">MIN(IF(B66:K66&gt;0,B66:K66))</f>
        <v>12</v>
      </c>
      <c r="W66" s="208">
        <f t="shared" si="3"/>
        <v>12</v>
      </c>
      <c r="X66" s="174"/>
      <c r="Y66" s="248" t="e">
        <f>SUM(CROSS!#REF!)</f>
        <v>#REF!</v>
      </c>
      <c r="Z66" s="248" t="e">
        <f>SUM(CROSS!#REF!)</f>
        <v>#REF!</v>
      </c>
    </row>
    <row r="67" spans="1:26" ht="15" customHeight="1" x14ac:dyDescent="0.35">
      <c r="A67" s="78" t="str">
        <f>(Championnats!B$13)</f>
        <v>JJJ  Mélania</v>
      </c>
      <c r="B67" s="208">
        <f>SUM(Championnats!$G13)</f>
        <v>0</v>
      </c>
      <c r="C67" s="208">
        <f>SUM(Championnats!$G65)</f>
        <v>0</v>
      </c>
      <c r="D67" s="208">
        <f>SUM(Championnats!$G117)</f>
        <v>0</v>
      </c>
      <c r="E67" s="208">
        <f>SUM(Championnats!$G169)</f>
        <v>0</v>
      </c>
      <c r="F67" s="208">
        <f>SUM(Championnats!$G221)</f>
        <v>0</v>
      </c>
      <c r="G67" s="208">
        <f>SUM(Championnats!$G273)</f>
        <v>0</v>
      </c>
      <c r="H67" s="208">
        <f>SUM(Championnats!$G325)</f>
        <v>0</v>
      </c>
      <c r="I67" s="208">
        <f>SUM(Championnats!$G377)</f>
        <v>0</v>
      </c>
      <c r="J67" s="208">
        <f>SUM(Championnats!$G429)</f>
        <v>0</v>
      </c>
      <c r="K67" s="208">
        <f>SUM(Championnats!$G481)</f>
        <v>0</v>
      </c>
      <c r="L67" s="174"/>
      <c r="M67" s="208">
        <f>CROSS!$M$13</f>
        <v>0</v>
      </c>
      <c r="N67" s="223">
        <f t="shared" si="9"/>
        <v>0</v>
      </c>
      <c r="O67" s="208"/>
      <c r="P67" s="208"/>
      <c r="Q67" s="208"/>
      <c r="R67" s="208"/>
      <c r="S67" s="208"/>
      <c r="T67" s="208"/>
      <c r="U67" s="208"/>
      <c r="V67" s="208">
        <f t="array" ref="V67">MIN(IF(B67:K67&gt;0,B67:K67))</f>
        <v>0</v>
      </c>
      <c r="W67" s="208">
        <f t="shared" si="3"/>
        <v>0</v>
      </c>
      <c r="X67" s="174"/>
      <c r="Y67" s="248" t="e">
        <f>SUM(CROSS!#REF!)</f>
        <v>#REF!</v>
      </c>
      <c r="Z67" s="248" t="e">
        <f>SUM(CROSS!#REF!)</f>
        <v>#REF!</v>
      </c>
    </row>
    <row r="68" spans="1:26" ht="15" customHeight="1" x14ac:dyDescent="0.35">
      <c r="A68" s="78" t="str">
        <f>(Championnats!B$14)</f>
        <v>KKK  Mélanie</v>
      </c>
      <c r="B68" s="208">
        <f>SUM(Championnats!$G14)</f>
        <v>0</v>
      </c>
      <c r="C68" s="208">
        <f>SUM(Championnats!$G66)</f>
        <v>0</v>
      </c>
      <c r="D68" s="208">
        <f>SUM(Championnats!$G118)</f>
        <v>0</v>
      </c>
      <c r="E68" s="208">
        <f>SUM(Championnats!$G170)</f>
        <v>0</v>
      </c>
      <c r="F68" s="208">
        <f>SUM(Championnats!$G222)</f>
        <v>0</v>
      </c>
      <c r="G68" s="208">
        <f>SUM(Championnats!$G274)</f>
        <v>0</v>
      </c>
      <c r="H68" s="208">
        <f>SUM(Championnats!$G326)</f>
        <v>0</v>
      </c>
      <c r="I68" s="208">
        <f>SUM(Championnats!$G378)</f>
        <v>0</v>
      </c>
      <c r="J68" s="208">
        <f>SUM(Championnats!$G430)</f>
        <v>0</v>
      </c>
      <c r="K68" s="208">
        <f>SUM(Championnats!$G482)</f>
        <v>0</v>
      </c>
      <c r="L68" s="174"/>
      <c r="M68" s="208">
        <f>CROSS!$M$14</f>
        <v>0</v>
      </c>
      <c r="N68" s="223">
        <f t="shared" si="9"/>
        <v>0</v>
      </c>
      <c r="O68" s="208"/>
      <c r="P68" s="208"/>
      <c r="Q68" s="208"/>
      <c r="R68" s="208"/>
      <c r="S68" s="208"/>
      <c r="T68" s="208"/>
      <c r="U68" s="208"/>
      <c r="V68" s="208">
        <f t="array" ref="V68">MIN(IF(B68:K68&gt;0,B68:K68))</f>
        <v>0</v>
      </c>
      <c r="W68" s="208">
        <f t="shared" si="3"/>
        <v>0</v>
      </c>
      <c r="X68" s="174"/>
      <c r="Y68" s="248" t="e">
        <f>SUM(CROSS!#REF!)</f>
        <v>#REF!</v>
      </c>
      <c r="Z68" s="248" t="e">
        <f>SUM(CROSS!#REF!)</f>
        <v>#REF!</v>
      </c>
    </row>
    <row r="69" spans="1:26" ht="15" customHeight="1" x14ac:dyDescent="0.35">
      <c r="A69" s="78" t="str">
        <f>(Championnats!B$15)</f>
        <v>LLL  Cryss</v>
      </c>
      <c r="B69" s="208">
        <f>SUM(Championnats!$G15)</f>
        <v>0</v>
      </c>
      <c r="C69" s="208">
        <f>SUM(Championnats!$G67)</f>
        <v>0</v>
      </c>
      <c r="D69" s="208">
        <f>SUM(Championnats!$G119)</f>
        <v>0</v>
      </c>
      <c r="E69" s="208">
        <f>SUM(Championnats!$G171)</f>
        <v>0</v>
      </c>
      <c r="F69" s="208">
        <f>SUM(Championnats!$G223)</f>
        <v>0</v>
      </c>
      <c r="G69" s="208">
        <f>SUM(Championnats!$G275)</f>
        <v>0</v>
      </c>
      <c r="H69" s="208">
        <f>SUM(Championnats!$G327)</f>
        <v>0</v>
      </c>
      <c r="I69" s="208">
        <f>SUM(Championnats!$G379)</f>
        <v>0</v>
      </c>
      <c r="J69" s="208">
        <f>SUM(Championnats!$G431)</f>
        <v>0</v>
      </c>
      <c r="K69" s="208">
        <f>SUM(Championnats!$G483)</f>
        <v>0</v>
      </c>
      <c r="L69" s="174"/>
      <c r="M69" s="208">
        <f>CROSS!$M$15</f>
        <v>0</v>
      </c>
      <c r="N69" s="223">
        <f t="shared" si="9"/>
        <v>0</v>
      </c>
      <c r="O69" s="208"/>
      <c r="P69" s="208"/>
      <c r="Q69" s="208"/>
      <c r="R69" s="208"/>
      <c r="S69" s="208"/>
      <c r="T69" s="208"/>
      <c r="U69" s="208"/>
      <c r="V69" s="208">
        <f t="array" ref="V69">MIN(IF(B69:K69&gt;0,B69:K69))</f>
        <v>0</v>
      </c>
      <c r="W69" s="208">
        <f t="shared" si="3"/>
        <v>0</v>
      </c>
      <c r="X69" s="174"/>
      <c r="Y69" s="248" t="e">
        <f>SUM(CROSS!#REF!)</f>
        <v>#REF!</v>
      </c>
      <c r="Z69" s="248" t="e">
        <f>SUM(CROSS!#REF!)</f>
        <v>#REF!</v>
      </c>
    </row>
    <row r="70" spans="1:26" ht="15" customHeight="1" x14ac:dyDescent="0.35">
      <c r="A70" s="78" t="str">
        <f>(Championnats!B$16)</f>
        <v>MMMM  Sambou</v>
      </c>
      <c r="B70" s="208">
        <f>SUM(Championnats!$G16)</f>
        <v>0</v>
      </c>
      <c r="C70" s="208">
        <f>SUM(Championnats!$G68)</f>
        <v>0</v>
      </c>
      <c r="D70" s="208">
        <f>SUM(Championnats!$G120)</f>
        <v>0</v>
      </c>
      <c r="E70" s="208">
        <f>SUM(Championnats!$G172)</f>
        <v>0</v>
      </c>
      <c r="F70" s="208">
        <f>SUM(Championnats!$G224)</f>
        <v>0</v>
      </c>
      <c r="G70" s="208">
        <f>SUM(Championnats!$G276)</f>
        <v>0</v>
      </c>
      <c r="H70" s="208">
        <f>SUM(Championnats!$G328)</f>
        <v>0</v>
      </c>
      <c r="I70" s="208">
        <f>SUM(Championnats!$G380)</f>
        <v>0</v>
      </c>
      <c r="J70" s="208">
        <f>SUM(Championnats!$G432)</f>
        <v>0</v>
      </c>
      <c r="K70" s="208">
        <f>SUM(Championnats!$G484)</f>
        <v>0</v>
      </c>
      <c r="L70" s="174"/>
      <c r="M70" s="208">
        <f>CROSS!$M$16</f>
        <v>0</v>
      </c>
      <c r="N70" s="223">
        <f t="shared" si="9"/>
        <v>0</v>
      </c>
      <c r="O70" s="208"/>
      <c r="P70" s="208"/>
      <c r="Q70" s="208"/>
      <c r="R70" s="208"/>
      <c r="S70" s="208"/>
      <c r="T70" s="208"/>
      <c r="U70" s="208"/>
      <c r="V70" s="208">
        <f t="array" ref="V70">MIN(IF(B70:K70&gt;0,B70:K70))</f>
        <v>0</v>
      </c>
      <c r="W70" s="208">
        <f t="shared" ref="W70:W133" si="10">MAX(B70:K70)</f>
        <v>0</v>
      </c>
      <c r="X70" s="174"/>
      <c r="Y70" s="248" t="e">
        <f>SUM(CROSS!#REF!)</f>
        <v>#REF!</v>
      </c>
      <c r="Z70" s="248" t="e">
        <f>SUM(CROSS!#REF!)</f>
        <v>#REF!</v>
      </c>
    </row>
    <row r="71" spans="1:26" ht="15" customHeight="1" x14ac:dyDescent="0.35">
      <c r="A71" s="78" t="str">
        <f>(Championnats!B$17)</f>
        <v>NNN  Dylan</v>
      </c>
      <c r="B71" s="208">
        <f>SUM(Championnats!$G17)</f>
        <v>0</v>
      </c>
      <c r="C71" s="208">
        <f>SUM(Championnats!$G69)</f>
        <v>0</v>
      </c>
      <c r="D71" s="208">
        <f>SUM(Championnats!$G121)</f>
        <v>0</v>
      </c>
      <c r="E71" s="208">
        <f>SUM(Championnats!$G173)</f>
        <v>0</v>
      </c>
      <c r="F71" s="208">
        <f>SUM(Championnats!$G225)</f>
        <v>0</v>
      </c>
      <c r="G71" s="208">
        <f>SUM(Championnats!$G277)</f>
        <v>0</v>
      </c>
      <c r="H71" s="208">
        <f>SUM(Championnats!$G329)</f>
        <v>0</v>
      </c>
      <c r="I71" s="208">
        <f>SUM(Championnats!$G381)</f>
        <v>0</v>
      </c>
      <c r="J71" s="208">
        <f>SUM(Championnats!$G433)</f>
        <v>0</v>
      </c>
      <c r="K71" s="208">
        <f>SUM(Championnats!$G485)</f>
        <v>0</v>
      </c>
      <c r="L71" s="174"/>
      <c r="M71" s="208">
        <f>CROSS!$M$17</f>
        <v>0</v>
      </c>
      <c r="N71" s="223">
        <f t="shared" si="9"/>
        <v>0</v>
      </c>
      <c r="O71" s="208"/>
      <c r="P71" s="208"/>
      <c r="Q71" s="208"/>
      <c r="R71" s="208"/>
      <c r="S71" s="208"/>
      <c r="T71" s="208"/>
      <c r="U71" s="208"/>
      <c r="V71" s="208">
        <f t="array" ref="V71">MIN(IF(B71:K71&gt;0,B71:K71))</f>
        <v>0</v>
      </c>
      <c r="W71" s="208">
        <f t="shared" si="10"/>
        <v>0</v>
      </c>
      <c r="X71" s="174"/>
      <c r="Y71" s="248" t="e">
        <f>SUM(CROSS!#REF!)</f>
        <v>#REF!</v>
      </c>
      <c r="Z71" s="248" t="e">
        <f>SUM(CROSS!#REF!)</f>
        <v>#REF!</v>
      </c>
    </row>
    <row r="72" spans="1:26" ht="15" customHeight="1" x14ac:dyDescent="0.35">
      <c r="A72" s="78" t="str">
        <f>(Championnats!B$18)</f>
        <v>OOO  Philippe</v>
      </c>
      <c r="B72" s="208">
        <f>SUM(Championnats!$G18)</f>
        <v>0</v>
      </c>
      <c r="C72" s="208">
        <f>SUM(Championnats!$G70)</f>
        <v>0</v>
      </c>
      <c r="D72" s="208">
        <f>SUM(Championnats!$G122)</f>
        <v>0</v>
      </c>
      <c r="E72" s="208">
        <f>SUM(Championnats!$G174)</f>
        <v>0</v>
      </c>
      <c r="F72" s="208">
        <f>SUM(Championnats!$G226)</f>
        <v>0</v>
      </c>
      <c r="G72" s="208">
        <f>SUM(Championnats!$G278)</f>
        <v>0</v>
      </c>
      <c r="H72" s="208">
        <f>SUM(Championnats!$G330)</f>
        <v>0</v>
      </c>
      <c r="I72" s="208">
        <f>SUM(Championnats!$G382)</f>
        <v>0</v>
      </c>
      <c r="J72" s="208">
        <f>SUM(Championnats!$G434)</f>
        <v>0</v>
      </c>
      <c r="K72" s="208">
        <f>SUM(Championnats!$G486)</f>
        <v>0</v>
      </c>
      <c r="L72" s="174"/>
      <c r="M72" s="208">
        <f>CROSS!$M$18</f>
        <v>0</v>
      </c>
      <c r="N72" s="223">
        <f t="shared" si="9"/>
        <v>0</v>
      </c>
      <c r="O72" s="208"/>
      <c r="P72" s="208"/>
      <c r="Q72" s="208"/>
      <c r="R72" s="208"/>
      <c r="S72" s="208"/>
      <c r="T72" s="208"/>
      <c r="U72" s="208"/>
      <c r="V72" s="208">
        <f t="array" ref="V72">MIN(IF(B72:K72&gt;0,B72:K72))</f>
        <v>0</v>
      </c>
      <c r="W72" s="208">
        <f t="shared" si="10"/>
        <v>0</v>
      </c>
      <c r="X72" s="174"/>
      <c r="Y72" s="248" t="e">
        <f>SUM(CROSS!#REF!)</f>
        <v>#REF!</v>
      </c>
      <c r="Z72" s="248" t="e">
        <f>SUM(CROSS!#REF!)</f>
        <v>#REF!</v>
      </c>
    </row>
    <row r="73" spans="1:26" ht="15" customHeight="1" x14ac:dyDescent="0.35">
      <c r="A73" s="78" t="str">
        <f>(Championnats!B$19)</f>
        <v>PPP  Oumar</v>
      </c>
      <c r="B73" s="208">
        <f>SUM(Championnats!$G19)</f>
        <v>0</v>
      </c>
      <c r="C73" s="208">
        <f>SUM(Championnats!$G71)</f>
        <v>0</v>
      </c>
      <c r="D73" s="208">
        <f>SUM(Championnats!$G123)</f>
        <v>0</v>
      </c>
      <c r="E73" s="208">
        <f>SUM(Championnats!$G175)</f>
        <v>0</v>
      </c>
      <c r="F73" s="208">
        <f>SUM(Championnats!$G227)</f>
        <v>0</v>
      </c>
      <c r="G73" s="208">
        <f>SUM(Championnats!$G279)</f>
        <v>0</v>
      </c>
      <c r="H73" s="208">
        <f>SUM(Championnats!$G331)</f>
        <v>0</v>
      </c>
      <c r="I73" s="208">
        <f>SUM(Championnats!$G383)</f>
        <v>0</v>
      </c>
      <c r="J73" s="208">
        <f>SUM(Championnats!$G435)</f>
        <v>0</v>
      </c>
      <c r="K73" s="208">
        <f>SUM(Championnats!$G487)</f>
        <v>0</v>
      </c>
      <c r="L73" s="174"/>
      <c r="M73" s="208">
        <f>CROSS!$M$19</f>
        <v>0</v>
      </c>
      <c r="N73" s="223">
        <f t="shared" si="9"/>
        <v>0</v>
      </c>
      <c r="O73" s="208"/>
      <c r="P73" s="208"/>
      <c r="Q73" s="208"/>
      <c r="R73" s="208"/>
      <c r="S73" s="208"/>
      <c r="T73" s="208"/>
      <c r="U73" s="208"/>
      <c r="V73" s="208">
        <f t="array" ref="V73">MIN(IF(B73:K73&gt;0,B73:K73))</f>
        <v>0</v>
      </c>
      <c r="W73" s="208">
        <f t="shared" si="10"/>
        <v>0</v>
      </c>
      <c r="X73" s="174"/>
      <c r="Y73" s="248" t="e">
        <f>SUM(CROSS!#REF!)</f>
        <v>#REF!</v>
      </c>
      <c r="Z73" s="248" t="e">
        <f>SUM(CROSS!#REF!)</f>
        <v>#REF!</v>
      </c>
    </row>
    <row r="74" spans="1:26" ht="15" customHeight="1" x14ac:dyDescent="0.35">
      <c r="A74" s="78" t="str">
        <f>(Championnats!B$20)</f>
        <v>QQQ  Ibrahim</v>
      </c>
      <c r="B74" s="208">
        <f>SUM(Championnats!$G20)</f>
        <v>0</v>
      </c>
      <c r="C74" s="208">
        <f>SUM(Championnats!$G72)</f>
        <v>0</v>
      </c>
      <c r="D74" s="208">
        <f>SUM(Championnats!$G124)</f>
        <v>0</v>
      </c>
      <c r="E74" s="208">
        <f>SUM(Championnats!$G176)</f>
        <v>0</v>
      </c>
      <c r="F74" s="208">
        <f>SUM(Championnats!$G228)</f>
        <v>0</v>
      </c>
      <c r="G74" s="208">
        <f>SUM(Championnats!$G280)</f>
        <v>0</v>
      </c>
      <c r="H74" s="208">
        <f>SUM(Championnats!$G332)</f>
        <v>0</v>
      </c>
      <c r="I74" s="208">
        <f>SUM(Championnats!$G384)</f>
        <v>0</v>
      </c>
      <c r="J74" s="208">
        <f>SUM(Championnats!$G436)</f>
        <v>0</v>
      </c>
      <c r="K74" s="208">
        <f>SUM(Championnats!$G488)</f>
        <v>0</v>
      </c>
      <c r="L74" s="174"/>
      <c r="M74" s="208">
        <f>CROSS!$M$20</f>
        <v>0</v>
      </c>
      <c r="N74" s="223">
        <f t="shared" si="9"/>
        <v>0</v>
      </c>
      <c r="O74" s="208"/>
      <c r="P74" s="208"/>
      <c r="Q74" s="208"/>
      <c r="R74" s="208"/>
      <c r="S74" s="208"/>
      <c r="T74" s="208"/>
      <c r="U74" s="208"/>
      <c r="V74" s="208">
        <f t="array" ref="V74">MIN(IF(B74:K74&gt;0,B74:K74))</f>
        <v>0</v>
      </c>
      <c r="W74" s="208">
        <f t="shared" si="10"/>
        <v>0</v>
      </c>
      <c r="X74" s="174"/>
      <c r="Y74" s="248" t="e">
        <f>SUM(CROSS!#REF!)</f>
        <v>#REF!</v>
      </c>
      <c r="Z74" s="248" t="e">
        <f>SUM(CROSS!#REF!)</f>
        <v>#REF!</v>
      </c>
    </row>
    <row r="75" spans="1:26" ht="15" customHeight="1" x14ac:dyDescent="0.35">
      <c r="A75" s="78" t="str">
        <f>(Championnats!B$21)</f>
        <v>RRR  Seydou</v>
      </c>
      <c r="B75" s="208">
        <f>SUM(Championnats!$G21)</f>
        <v>0</v>
      </c>
      <c r="C75" s="208">
        <f>SUM(Championnats!$G73)</f>
        <v>0</v>
      </c>
      <c r="D75" s="208">
        <f>SUM(Championnats!$G125)</f>
        <v>0</v>
      </c>
      <c r="E75" s="208">
        <f>SUM(Championnats!$G177)</f>
        <v>0</v>
      </c>
      <c r="F75" s="208">
        <f>SUM(Championnats!$G229)</f>
        <v>0</v>
      </c>
      <c r="G75" s="208">
        <f>SUM(Championnats!$G281)</f>
        <v>0</v>
      </c>
      <c r="H75" s="208">
        <f>SUM(Championnats!$G333)</f>
        <v>0</v>
      </c>
      <c r="I75" s="208">
        <f>SUM(Championnats!$G385)</f>
        <v>0</v>
      </c>
      <c r="J75" s="208">
        <f>SUM(Championnats!$G437)</f>
        <v>0</v>
      </c>
      <c r="K75" s="208">
        <f>SUM(Championnats!$G489)</f>
        <v>0</v>
      </c>
      <c r="L75" s="174"/>
      <c r="M75" s="208">
        <f>CROSS!$M$21</f>
        <v>0</v>
      </c>
      <c r="N75" s="223">
        <f t="shared" si="9"/>
        <v>0</v>
      </c>
      <c r="O75" s="208"/>
      <c r="P75" s="208"/>
      <c r="Q75" s="208"/>
      <c r="R75" s="208"/>
      <c r="S75" s="208"/>
      <c r="T75" s="208"/>
      <c r="U75" s="208"/>
      <c r="V75" s="208">
        <f t="array" ref="V75">MIN(IF(B75:K75&gt;0,B75:K75))</f>
        <v>0</v>
      </c>
      <c r="W75" s="208">
        <f t="shared" si="10"/>
        <v>0</v>
      </c>
      <c r="X75" s="174"/>
      <c r="Y75" s="248" t="e">
        <f>SUM(CROSS!#REF!)</f>
        <v>#REF!</v>
      </c>
      <c r="Z75" s="248" t="e">
        <f>SUM(CROSS!#REF!)</f>
        <v>#REF!</v>
      </c>
    </row>
    <row r="76" spans="1:26" ht="15" customHeight="1" x14ac:dyDescent="0.35">
      <c r="A76" s="78" t="str">
        <f>(Championnats!B$22)</f>
        <v>SSS  Lucas</v>
      </c>
      <c r="B76" s="208">
        <f>SUM(Championnats!$G22)</f>
        <v>0</v>
      </c>
      <c r="C76" s="208">
        <f>SUM(Championnats!$G74)</f>
        <v>0</v>
      </c>
      <c r="D76" s="208">
        <f>SUM(Championnats!$G126)</f>
        <v>0</v>
      </c>
      <c r="E76" s="208">
        <f>SUM(Championnats!$G178)</f>
        <v>0</v>
      </c>
      <c r="F76" s="208">
        <f>SUM(Championnats!$G230)</f>
        <v>0</v>
      </c>
      <c r="G76" s="208">
        <f>SUM(Championnats!$G282)</f>
        <v>0</v>
      </c>
      <c r="H76" s="208">
        <f>SUM(Championnats!$G334)</f>
        <v>0</v>
      </c>
      <c r="I76" s="208">
        <f>SUM(Championnats!$G386)</f>
        <v>0</v>
      </c>
      <c r="J76" s="208">
        <f>SUM(Championnats!$G438)</f>
        <v>0</v>
      </c>
      <c r="K76" s="208">
        <f>SUM(Championnats!$G490)</f>
        <v>0</v>
      </c>
      <c r="L76" s="174"/>
      <c r="M76" s="208">
        <f>CROSS!$M$22</f>
        <v>0</v>
      </c>
      <c r="N76" s="223">
        <f t="shared" si="9"/>
        <v>0</v>
      </c>
      <c r="O76" s="208"/>
      <c r="P76" s="208"/>
      <c r="Q76" s="208"/>
      <c r="R76" s="208"/>
      <c r="S76" s="208"/>
      <c r="T76" s="208"/>
      <c r="U76" s="208"/>
      <c r="V76" s="208">
        <f t="array" ref="V76">MIN(IF(B76:K76&gt;0,B76:K76))</f>
        <v>0</v>
      </c>
      <c r="W76" s="208">
        <f t="shared" si="10"/>
        <v>0</v>
      </c>
      <c r="X76" s="174"/>
      <c r="Y76" s="248" t="e">
        <f>SUM(CROSS!#REF!)</f>
        <v>#REF!</v>
      </c>
      <c r="Z76" s="248" t="e">
        <f>SUM(CROSS!#REF!)</f>
        <v>#REF!</v>
      </c>
    </row>
    <row r="77" spans="1:26" ht="15" customHeight="1" x14ac:dyDescent="0.35">
      <c r="A77" s="78" t="str">
        <f>(Championnats!B$23)</f>
        <v>TTT  Samba</v>
      </c>
      <c r="B77" s="208">
        <f>SUM(Championnats!$G23)</f>
        <v>0</v>
      </c>
      <c r="C77" s="208">
        <f>SUM(Championnats!$G75)</f>
        <v>0</v>
      </c>
      <c r="D77" s="208">
        <f>SUM(Championnats!$G127)</f>
        <v>0</v>
      </c>
      <c r="E77" s="208">
        <f>SUM(Championnats!$G179)</f>
        <v>0</v>
      </c>
      <c r="F77" s="208">
        <f>SUM(Championnats!$G231)</f>
        <v>0</v>
      </c>
      <c r="G77" s="208">
        <f>SUM(Championnats!$G283)</f>
        <v>0</v>
      </c>
      <c r="H77" s="208">
        <f>SUM(Championnats!$G335)</f>
        <v>0</v>
      </c>
      <c r="I77" s="208">
        <f>SUM(Championnats!$G387)</f>
        <v>0</v>
      </c>
      <c r="J77" s="208">
        <f>SUM(Championnats!$G439)</f>
        <v>0</v>
      </c>
      <c r="K77" s="208">
        <f>SUM(Championnats!$G491)</f>
        <v>0</v>
      </c>
      <c r="L77" s="174"/>
      <c r="M77" s="208">
        <f>CROSS!$M$23</f>
        <v>0</v>
      </c>
      <c r="N77" s="223">
        <f t="shared" si="9"/>
        <v>0</v>
      </c>
      <c r="O77" s="208"/>
      <c r="P77" s="208"/>
      <c r="Q77" s="208"/>
      <c r="R77" s="208"/>
      <c r="S77" s="208"/>
      <c r="T77" s="208"/>
      <c r="U77" s="208"/>
      <c r="V77" s="208">
        <f t="array" ref="V77">MIN(IF(B77:K77&gt;0,B77:K77))</f>
        <v>0</v>
      </c>
      <c r="W77" s="208">
        <f t="shared" si="10"/>
        <v>0</v>
      </c>
      <c r="X77" s="174"/>
      <c r="Y77" s="248" t="e">
        <f>SUM(CROSS!#REF!)</f>
        <v>#REF!</v>
      </c>
      <c r="Z77" s="248" t="e">
        <f>SUM(CROSS!#REF!)</f>
        <v>#REF!</v>
      </c>
    </row>
    <row r="78" spans="1:26" ht="15" customHeight="1" x14ac:dyDescent="0.35">
      <c r="A78" s="78" t="str">
        <f>(Championnats!B$24)</f>
        <v>UUU  Miguel</v>
      </c>
      <c r="B78" s="208">
        <f>SUM(Championnats!$G24)</f>
        <v>0</v>
      </c>
      <c r="C78" s="208">
        <f>SUM(Championnats!$G76)</f>
        <v>0</v>
      </c>
      <c r="D78" s="208">
        <f>SUM(Championnats!$G128)</f>
        <v>0</v>
      </c>
      <c r="E78" s="208">
        <f>SUM(Championnats!$G180)</f>
        <v>0</v>
      </c>
      <c r="F78" s="208">
        <f>SUM(Championnats!$G232)</f>
        <v>0</v>
      </c>
      <c r="G78" s="208">
        <f>SUM(Championnats!$G284)</f>
        <v>0</v>
      </c>
      <c r="H78" s="208">
        <f>SUM(Championnats!$G336)</f>
        <v>0</v>
      </c>
      <c r="I78" s="208">
        <f>SUM(Championnats!$G388)</f>
        <v>0</v>
      </c>
      <c r="J78" s="208">
        <f>SUM(Championnats!$G440)</f>
        <v>0</v>
      </c>
      <c r="K78" s="208">
        <f>SUM(Championnats!$G492)</f>
        <v>0</v>
      </c>
      <c r="L78" s="174"/>
      <c r="M78" s="208">
        <f>CROSS!$M$24</f>
        <v>0</v>
      </c>
      <c r="N78" s="223">
        <f t="shared" si="9"/>
        <v>0</v>
      </c>
      <c r="O78" s="208"/>
      <c r="P78" s="208"/>
      <c r="Q78" s="208"/>
      <c r="R78" s="208"/>
      <c r="S78" s="208"/>
      <c r="T78" s="208"/>
      <c r="U78" s="208"/>
      <c r="V78" s="208">
        <f t="array" ref="V78">MIN(IF(B78:K78&gt;0,B78:K78))</f>
        <v>0</v>
      </c>
      <c r="W78" s="208">
        <f t="shared" si="10"/>
        <v>0</v>
      </c>
      <c r="X78" s="174"/>
      <c r="Y78" s="248" t="e">
        <f>SUM(CROSS!#REF!)</f>
        <v>#REF!</v>
      </c>
      <c r="Z78" s="248" t="e">
        <f>SUM(CROSS!#REF!)</f>
        <v>#REF!</v>
      </c>
    </row>
    <row r="79" spans="1:26" ht="15" customHeight="1" x14ac:dyDescent="0.35">
      <c r="A79" s="78" t="str">
        <f>(Championnats!B$25)</f>
        <v>VVV  Nicolas</v>
      </c>
      <c r="B79" s="208">
        <f>SUM(Championnats!$G25)</f>
        <v>0</v>
      </c>
      <c r="C79" s="208">
        <f>SUM(Championnats!$G77)</f>
        <v>0</v>
      </c>
      <c r="D79" s="208">
        <f>SUM(Championnats!$G129)</f>
        <v>0</v>
      </c>
      <c r="E79" s="208">
        <f>SUM(Championnats!$G181)</f>
        <v>0</v>
      </c>
      <c r="F79" s="208">
        <f>SUM(Championnats!$G233)</f>
        <v>0</v>
      </c>
      <c r="G79" s="208">
        <f>SUM(Championnats!$G285)</f>
        <v>0</v>
      </c>
      <c r="H79" s="208">
        <f>SUM(Championnats!$G337)</f>
        <v>0</v>
      </c>
      <c r="I79" s="208">
        <f>SUM(Championnats!$G389)</f>
        <v>0</v>
      </c>
      <c r="J79" s="208">
        <f>SUM(Championnats!$G441)</f>
        <v>0</v>
      </c>
      <c r="K79" s="208">
        <f>SUM(Championnats!$G493)</f>
        <v>0</v>
      </c>
      <c r="L79" s="174"/>
      <c r="M79" s="208">
        <f>CROSS!$M$25</f>
        <v>0</v>
      </c>
      <c r="N79" s="223">
        <f t="shared" si="9"/>
        <v>0</v>
      </c>
      <c r="O79" s="208"/>
      <c r="P79" s="208"/>
      <c r="Q79" s="208"/>
      <c r="R79" s="208"/>
      <c r="S79" s="208"/>
      <c r="T79" s="208"/>
      <c r="U79" s="208"/>
      <c r="V79" s="208">
        <f t="array" ref="V79">MIN(IF(B79:K79&gt;0,B79:K79))</f>
        <v>0</v>
      </c>
      <c r="W79" s="208">
        <f t="shared" si="10"/>
        <v>0</v>
      </c>
      <c r="X79" s="174"/>
      <c r="Y79" s="248" t="e">
        <f>SUM(CROSS!#REF!)</f>
        <v>#REF!</v>
      </c>
      <c r="Z79" s="248" t="e">
        <f>SUM(CROSS!#REF!)</f>
        <v>#REF!</v>
      </c>
    </row>
    <row r="80" spans="1:26" ht="15" customHeight="1" x14ac:dyDescent="0.35">
      <c r="A80" s="78" t="str">
        <f>(Championnats!B$26)</f>
        <v>WWW  Bilal</v>
      </c>
      <c r="B80" s="208">
        <f>SUM(Championnats!$G26)</f>
        <v>0</v>
      </c>
      <c r="C80" s="208">
        <f>SUM(Championnats!$G78)</f>
        <v>0</v>
      </c>
      <c r="D80" s="208">
        <f>SUM(Championnats!$G130)</f>
        <v>0</v>
      </c>
      <c r="E80" s="208">
        <f>SUM(Championnats!$G182)</f>
        <v>0</v>
      </c>
      <c r="F80" s="208">
        <f>SUM(Championnats!$G234)</f>
        <v>0</v>
      </c>
      <c r="G80" s="208">
        <f>SUM(Championnats!$G286)</f>
        <v>0</v>
      </c>
      <c r="H80" s="208">
        <f>SUM(Championnats!$G338)</f>
        <v>0</v>
      </c>
      <c r="I80" s="208">
        <f>SUM(Championnats!$G390)</f>
        <v>0</v>
      </c>
      <c r="J80" s="208">
        <f>SUM(Championnats!$G442)</f>
        <v>0</v>
      </c>
      <c r="K80" s="208">
        <f>SUM(Championnats!$G494)</f>
        <v>0</v>
      </c>
      <c r="L80" s="174"/>
      <c r="M80" s="208">
        <f>CROSS!$M$26</f>
        <v>0</v>
      </c>
      <c r="N80" s="223">
        <f t="shared" si="9"/>
        <v>0</v>
      </c>
      <c r="O80" s="208"/>
      <c r="P80" s="208"/>
      <c r="Q80" s="208"/>
      <c r="R80" s="208"/>
      <c r="S80" s="208"/>
      <c r="T80" s="208"/>
      <c r="U80" s="208"/>
      <c r="V80" s="208">
        <f t="array" ref="V80">MIN(IF(B80:K80&gt;0,B80:K80))</f>
        <v>0</v>
      </c>
      <c r="W80" s="208">
        <f t="shared" si="10"/>
        <v>0</v>
      </c>
      <c r="X80" s="174"/>
      <c r="Y80" s="248" t="e">
        <f>SUM(CROSS!#REF!)</f>
        <v>#REF!</v>
      </c>
      <c r="Z80" s="248" t="e">
        <f>SUM(CROSS!#REF!)</f>
        <v>#REF!</v>
      </c>
    </row>
    <row r="81" spans="1:26" ht="15" customHeight="1" x14ac:dyDescent="0.35">
      <c r="A81" s="78" t="str">
        <f>(Championnats!B$27)</f>
        <v>XXX  Florent</v>
      </c>
      <c r="B81" s="208">
        <f>SUM(Championnats!$G27)</f>
        <v>0</v>
      </c>
      <c r="C81" s="208">
        <f>SUM(Championnats!$G79)</f>
        <v>0</v>
      </c>
      <c r="D81" s="208">
        <f>SUM(Championnats!$G131)</f>
        <v>0</v>
      </c>
      <c r="E81" s="208">
        <f>SUM(Championnats!$G183)</f>
        <v>0</v>
      </c>
      <c r="F81" s="208">
        <f>SUM(Championnats!$G235)</f>
        <v>0</v>
      </c>
      <c r="G81" s="208">
        <f>SUM(Championnats!$G287)</f>
        <v>0</v>
      </c>
      <c r="H81" s="208">
        <f>SUM(Championnats!$G339)</f>
        <v>0</v>
      </c>
      <c r="I81" s="208">
        <f>SUM(Championnats!$G391)</f>
        <v>0</v>
      </c>
      <c r="J81" s="208">
        <f>SUM(Championnats!$G443)</f>
        <v>0</v>
      </c>
      <c r="K81" s="208">
        <f>SUM(Championnats!$G495)</f>
        <v>0</v>
      </c>
      <c r="L81" s="174"/>
      <c r="M81" s="208">
        <f>CROSS!$M$27</f>
        <v>0</v>
      </c>
      <c r="N81" s="223">
        <f t="shared" si="9"/>
        <v>0</v>
      </c>
      <c r="O81" s="208"/>
      <c r="P81" s="208"/>
      <c r="Q81" s="208"/>
      <c r="R81" s="208"/>
      <c r="S81" s="208"/>
      <c r="T81" s="208"/>
      <c r="U81" s="208"/>
      <c r="V81" s="208">
        <f t="array" ref="V81">MIN(IF(B81:K81&gt;0,B81:K81))</f>
        <v>0</v>
      </c>
      <c r="W81" s="208">
        <f t="shared" si="10"/>
        <v>0</v>
      </c>
      <c r="X81" s="174"/>
      <c r="Y81" s="248" t="e">
        <f>SUM(CROSS!#REF!)</f>
        <v>#REF!</v>
      </c>
      <c r="Z81" s="248" t="e">
        <f>SUM(CROSS!#REF!)</f>
        <v>#REF!</v>
      </c>
    </row>
    <row r="82" spans="1:26" ht="15" customHeight="1" x14ac:dyDescent="0.35">
      <c r="A82" s="78" t="str">
        <f>(Championnats!B$28)</f>
        <v>YYYY  Célia</v>
      </c>
      <c r="B82" s="208">
        <f>SUM(Championnats!$G28)</f>
        <v>0</v>
      </c>
      <c r="C82" s="208">
        <f>SUM(Championnats!$G80)</f>
        <v>0</v>
      </c>
      <c r="D82" s="208">
        <f>SUM(Championnats!$G132)</f>
        <v>0</v>
      </c>
      <c r="E82" s="208">
        <f>SUM(Championnats!$G184)</f>
        <v>0</v>
      </c>
      <c r="F82" s="208">
        <f>SUM(Championnats!$G236)</f>
        <v>0</v>
      </c>
      <c r="G82" s="208">
        <f>SUM(Championnats!$G288)</f>
        <v>0</v>
      </c>
      <c r="H82" s="208">
        <f>SUM(Championnats!$G340)</f>
        <v>0</v>
      </c>
      <c r="I82" s="208">
        <f>SUM(Championnats!$G392)</f>
        <v>0</v>
      </c>
      <c r="J82" s="208">
        <f>SUM(Championnats!$G444)</f>
        <v>0</v>
      </c>
      <c r="K82" s="208">
        <f>SUM(Championnats!$G496)</f>
        <v>0</v>
      </c>
      <c r="L82" s="174"/>
      <c r="M82" s="208">
        <f>CROSS!$M$28</f>
        <v>0</v>
      </c>
      <c r="N82" s="223">
        <f t="shared" si="9"/>
        <v>0</v>
      </c>
      <c r="O82" s="208"/>
      <c r="P82" s="208"/>
      <c r="Q82" s="208"/>
      <c r="R82" s="208"/>
      <c r="S82" s="208"/>
      <c r="T82" s="208"/>
      <c r="U82" s="208"/>
      <c r="V82" s="208">
        <f t="array" ref="V82">MIN(IF(B82:K82&gt;0,B82:K82))</f>
        <v>0</v>
      </c>
      <c r="W82" s="208">
        <f t="shared" si="10"/>
        <v>0</v>
      </c>
      <c r="X82" s="174"/>
      <c r="Y82" s="248" t="e">
        <f>SUM(CROSS!#REF!)</f>
        <v>#REF!</v>
      </c>
      <c r="Z82" s="248" t="e">
        <f>SUM(CROSS!#REF!)</f>
        <v>#REF!</v>
      </c>
    </row>
    <row r="83" spans="1:26" ht="15" customHeight="1" x14ac:dyDescent="0.35">
      <c r="A83" s="78" t="str">
        <f>(Championnats!B$29)</f>
        <v>ZZZ  Rehu Magnifié</v>
      </c>
      <c r="B83" s="208">
        <f>SUM(Championnats!$G29)</f>
        <v>0</v>
      </c>
      <c r="C83" s="208">
        <f>SUM(Championnats!$G81)</f>
        <v>0</v>
      </c>
      <c r="D83" s="208">
        <f>SUM(Championnats!$G133)</f>
        <v>0</v>
      </c>
      <c r="E83" s="208">
        <f>SUM(Championnats!$G185)</f>
        <v>0</v>
      </c>
      <c r="F83" s="208">
        <f>SUM(Championnats!$G237)</f>
        <v>0</v>
      </c>
      <c r="G83" s="208">
        <f>SUM(Championnats!$G289)</f>
        <v>0</v>
      </c>
      <c r="H83" s="208">
        <f>SUM(Championnats!$G341)</f>
        <v>0</v>
      </c>
      <c r="I83" s="208">
        <f>SUM(Championnats!$G393)</f>
        <v>0</v>
      </c>
      <c r="J83" s="208">
        <f>SUM(Championnats!$G445)</f>
        <v>0</v>
      </c>
      <c r="K83" s="208">
        <f>SUM(Championnats!$G497)</f>
        <v>0</v>
      </c>
      <c r="L83" s="174"/>
      <c r="M83" s="208">
        <f>CROSS!$M$29</f>
        <v>0</v>
      </c>
      <c r="N83" s="223">
        <f t="shared" si="9"/>
        <v>0</v>
      </c>
      <c r="O83" s="208"/>
      <c r="P83" s="208"/>
      <c r="Q83" s="208"/>
      <c r="R83" s="208"/>
      <c r="S83" s="208"/>
      <c r="T83" s="208"/>
      <c r="U83" s="208"/>
      <c r="V83" s="208">
        <f t="array" ref="V83">MIN(IF(B83:K83&gt;0,B83:K83))</f>
        <v>0</v>
      </c>
      <c r="W83" s="208">
        <f t="shared" si="10"/>
        <v>0</v>
      </c>
      <c r="X83" s="174"/>
      <c r="Y83" s="248" t="e">
        <f>SUM(CROSS!#REF!)</f>
        <v>#REF!</v>
      </c>
      <c r="Z83" s="248" t="e">
        <f>SUM(CROSS!#REF!)</f>
        <v>#REF!</v>
      </c>
    </row>
    <row r="84" spans="1:26" ht="15" customHeight="1" x14ac:dyDescent="0.35">
      <c r="A84" s="78" t="str">
        <f>(Championnats!B$30)</f>
        <v>AAABBB  Prisca</v>
      </c>
      <c r="B84" s="208">
        <f>SUM(Championnats!$G30)</f>
        <v>0</v>
      </c>
      <c r="C84" s="208">
        <f>SUM(Championnats!$G82)</f>
        <v>0</v>
      </c>
      <c r="D84" s="208">
        <f>SUM(Championnats!$G134)</f>
        <v>0</v>
      </c>
      <c r="E84" s="208">
        <f>SUM(Championnats!$G186)</f>
        <v>0</v>
      </c>
      <c r="F84" s="208">
        <f>SUM(Championnats!$G238)</f>
        <v>0</v>
      </c>
      <c r="G84" s="208">
        <f>SUM(Championnats!$G290)</f>
        <v>0</v>
      </c>
      <c r="H84" s="208">
        <f>SUM(Championnats!$G342)</f>
        <v>0</v>
      </c>
      <c r="I84" s="208">
        <f>SUM(Championnats!$G394)</f>
        <v>0</v>
      </c>
      <c r="J84" s="208">
        <f>SUM(Championnats!$G446)</f>
        <v>0</v>
      </c>
      <c r="K84" s="208">
        <f>SUM(Championnats!$G498)</f>
        <v>0</v>
      </c>
      <c r="L84" s="174"/>
      <c r="M84" s="208">
        <f>CROSS!$M$30</f>
        <v>0</v>
      </c>
      <c r="N84" s="223">
        <f t="shared" si="9"/>
        <v>0</v>
      </c>
      <c r="O84" s="208"/>
      <c r="P84" s="208"/>
      <c r="Q84" s="208"/>
      <c r="R84" s="208"/>
      <c r="S84" s="208"/>
      <c r="T84" s="208"/>
      <c r="U84" s="208"/>
      <c r="V84" s="208">
        <f t="array" ref="V84">MIN(IF(B84:K84&gt;0,B84:K84))</f>
        <v>0</v>
      </c>
      <c r="W84" s="208">
        <f t="shared" si="10"/>
        <v>0</v>
      </c>
      <c r="X84" s="174"/>
      <c r="Y84" s="248" t="e">
        <f>SUM(CROSS!#REF!)</f>
        <v>#REF!</v>
      </c>
      <c r="Z84" s="248" t="e">
        <f>SUM(CROSS!#REF!)</f>
        <v>#REF!</v>
      </c>
    </row>
    <row r="85" spans="1:26" ht="15" customHeight="1" x14ac:dyDescent="0.35">
      <c r="A85" s="78" t="str">
        <f>(Championnats!B$31)</f>
        <v>BBBCCC  Océane</v>
      </c>
      <c r="B85" s="208">
        <f>SUM(Championnats!$G31)</f>
        <v>0</v>
      </c>
      <c r="C85" s="208">
        <f>SUM(Championnats!$G83)</f>
        <v>0</v>
      </c>
      <c r="D85" s="208">
        <f>SUM(Championnats!$G135)</f>
        <v>0</v>
      </c>
      <c r="E85" s="208">
        <f>SUM(Championnats!$G187)</f>
        <v>0</v>
      </c>
      <c r="F85" s="208">
        <f>SUM(Championnats!$G239)</f>
        <v>0</v>
      </c>
      <c r="G85" s="208">
        <f>SUM(Championnats!$G291)</f>
        <v>0</v>
      </c>
      <c r="H85" s="208">
        <f>SUM(Championnats!$G343)</f>
        <v>0</v>
      </c>
      <c r="I85" s="208">
        <f>SUM(Championnats!$G395)</f>
        <v>0</v>
      </c>
      <c r="J85" s="208">
        <f>SUM(Championnats!$G447)</f>
        <v>0</v>
      </c>
      <c r="K85" s="208">
        <f>SUM(Championnats!$G499)</f>
        <v>0</v>
      </c>
      <c r="L85" s="174"/>
      <c r="M85" s="208">
        <f>CROSS!$M$31</f>
        <v>0</v>
      </c>
      <c r="N85" s="223">
        <f t="shared" si="9"/>
        <v>0</v>
      </c>
      <c r="O85" s="208"/>
      <c r="P85" s="208"/>
      <c r="Q85" s="208"/>
      <c r="R85" s="208"/>
      <c r="S85" s="208"/>
      <c r="T85" s="208"/>
      <c r="U85" s="208"/>
      <c r="V85" s="208">
        <f t="array" ref="V85">MIN(IF(B85:K85&gt;0,B85:K85))</f>
        <v>0</v>
      </c>
      <c r="W85" s="208">
        <f t="shared" si="10"/>
        <v>0</v>
      </c>
      <c r="X85" s="174"/>
      <c r="Y85" s="248" t="e">
        <f>SUM(CROSS!#REF!)</f>
        <v>#REF!</v>
      </c>
      <c r="Z85" s="248" t="e">
        <f>SUM(CROSS!#REF!)</f>
        <v>#REF!</v>
      </c>
    </row>
    <row r="86" spans="1:26" ht="15" customHeight="1" x14ac:dyDescent="0.35">
      <c r="A86" s="78" t="str">
        <f>(Championnats!B$32)</f>
        <v>CCCDDD  Balkis-Imane</v>
      </c>
      <c r="B86" s="208">
        <f>SUM(Championnats!$G32)</f>
        <v>0</v>
      </c>
      <c r="C86" s="208">
        <f>SUM(Championnats!$G84)</f>
        <v>0</v>
      </c>
      <c r="D86" s="208">
        <f>SUM(Championnats!$G136)</f>
        <v>0</v>
      </c>
      <c r="E86" s="208">
        <f>SUM(Championnats!$G188)</f>
        <v>0</v>
      </c>
      <c r="F86" s="208">
        <f>SUM(Championnats!$G240)</f>
        <v>0</v>
      </c>
      <c r="G86" s="208">
        <f>SUM(Championnats!$G292)</f>
        <v>0</v>
      </c>
      <c r="H86" s="208">
        <f>SUM(Championnats!$G344)</f>
        <v>0</v>
      </c>
      <c r="I86" s="208">
        <f>SUM(Championnats!$G396)</f>
        <v>0</v>
      </c>
      <c r="J86" s="208">
        <f>SUM(Championnats!$G448)</f>
        <v>0</v>
      </c>
      <c r="K86" s="208">
        <f>SUM(Championnats!$G500)</f>
        <v>0</v>
      </c>
      <c r="L86" s="174"/>
      <c r="M86" s="208">
        <f>CROSS!$M$32</f>
        <v>0</v>
      </c>
      <c r="N86" s="223">
        <f t="shared" si="9"/>
        <v>0</v>
      </c>
      <c r="O86" s="208"/>
      <c r="P86" s="208"/>
      <c r="Q86" s="208"/>
      <c r="R86" s="208"/>
      <c r="S86" s="208"/>
      <c r="T86" s="208"/>
      <c r="U86" s="208"/>
      <c r="V86" s="208">
        <f t="array" ref="V86">MIN(IF(B86:K86&gt;0,B86:K86))</f>
        <v>0</v>
      </c>
      <c r="W86" s="208">
        <f t="shared" si="10"/>
        <v>0</v>
      </c>
      <c r="X86" s="174"/>
      <c r="Y86" s="248" t="e">
        <f>SUM(CROSS!#REF!)</f>
        <v>#REF!</v>
      </c>
      <c r="Z86" s="248" t="e">
        <f>SUM(CROSS!#REF!)</f>
        <v>#REF!</v>
      </c>
    </row>
    <row r="87" spans="1:26" ht="15" customHeight="1" x14ac:dyDescent="0.35">
      <c r="A87" s="78" t="str">
        <f>(Championnats!B$33)</f>
        <v>DDDEEE  Hamza</v>
      </c>
      <c r="B87" s="208">
        <f>SUM(Championnats!$G33)</f>
        <v>0</v>
      </c>
      <c r="C87" s="208">
        <f>SUM(Championnats!$G85)</f>
        <v>0</v>
      </c>
      <c r="D87" s="208">
        <f>SUM(Championnats!$G137)</f>
        <v>0</v>
      </c>
      <c r="E87" s="208">
        <f>SUM(Championnats!$G189)</f>
        <v>0</v>
      </c>
      <c r="F87" s="208">
        <f>SUM(Championnats!$G241)</f>
        <v>0</v>
      </c>
      <c r="G87" s="208">
        <f>SUM(Championnats!$G293)</f>
        <v>0</v>
      </c>
      <c r="H87" s="208">
        <f>SUM(Championnats!$G345)</f>
        <v>0</v>
      </c>
      <c r="I87" s="208">
        <f>SUM(Championnats!$G397)</f>
        <v>0</v>
      </c>
      <c r="J87" s="208">
        <f>SUM(Championnats!$G449)</f>
        <v>0</v>
      </c>
      <c r="K87" s="208">
        <f>SUM(Championnats!$G501)</f>
        <v>0</v>
      </c>
      <c r="L87" s="174"/>
      <c r="M87" s="208">
        <f>CROSS!$M$33</f>
        <v>0</v>
      </c>
      <c r="N87" s="223">
        <f t="shared" si="9"/>
        <v>0</v>
      </c>
      <c r="O87" s="208"/>
      <c r="P87" s="208"/>
      <c r="Q87" s="208"/>
      <c r="R87" s="208"/>
      <c r="S87" s="208"/>
      <c r="T87" s="208"/>
      <c r="U87" s="208"/>
      <c r="V87" s="208">
        <f t="array" ref="V87">MIN(IF(B87:K87&gt;0,B87:K87))</f>
        <v>0</v>
      </c>
      <c r="W87" s="208">
        <f t="shared" si="10"/>
        <v>0</v>
      </c>
      <c r="X87" s="174"/>
      <c r="Y87" s="248" t="e">
        <f>SUM(CROSS!#REF!)</f>
        <v>#REF!</v>
      </c>
      <c r="Z87" s="248" t="e">
        <f>SUM(CROSS!#REF!)</f>
        <v>#REF!</v>
      </c>
    </row>
    <row r="88" spans="1:26" ht="15" customHeight="1" x14ac:dyDescent="0.35">
      <c r="A88" s="78" t="str">
        <f>(Championnats!B$34)</f>
        <v>EEEFFF  Beverly</v>
      </c>
      <c r="B88" s="208">
        <f>SUM(Championnats!$G34)</f>
        <v>0</v>
      </c>
      <c r="C88" s="208">
        <f>SUM(Championnats!$G86)</f>
        <v>0</v>
      </c>
      <c r="D88" s="208">
        <f>SUM(Championnats!$G138)</f>
        <v>0</v>
      </c>
      <c r="E88" s="208">
        <f>SUM(Championnats!$G190)</f>
        <v>0</v>
      </c>
      <c r="F88" s="208">
        <f>SUM(Championnats!$G242)</f>
        <v>0</v>
      </c>
      <c r="G88" s="208">
        <f>SUM(Championnats!$G294)</f>
        <v>0</v>
      </c>
      <c r="H88" s="208">
        <f>SUM(Championnats!$G346)</f>
        <v>0</v>
      </c>
      <c r="I88" s="208">
        <f>SUM(Championnats!$G398)</f>
        <v>0</v>
      </c>
      <c r="J88" s="208">
        <f>SUM(Championnats!$G450)</f>
        <v>0</v>
      </c>
      <c r="K88" s="208">
        <f>SUM(Championnats!$G502)</f>
        <v>0</v>
      </c>
      <c r="L88" s="174"/>
      <c r="M88" s="208">
        <f>CROSS!$M$34</f>
        <v>0</v>
      </c>
      <c r="N88" s="223">
        <f t="shared" si="9"/>
        <v>0</v>
      </c>
      <c r="O88" s="208"/>
      <c r="P88" s="208"/>
      <c r="Q88" s="208"/>
      <c r="R88" s="208"/>
      <c r="S88" s="208"/>
      <c r="T88" s="208"/>
      <c r="U88" s="208"/>
      <c r="V88" s="208">
        <f t="array" ref="V88">MIN(IF(B88:K88&gt;0,B88:K88))</f>
        <v>0</v>
      </c>
      <c r="W88" s="208">
        <f t="shared" si="10"/>
        <v>0</v>
      </c>
      <c r="X88" s="174"/>
      <c r="Y88" s="248" t="e">
        <f>SUM(CROSS!#REF!)</f>
        <v>#REF!</v>
      </c>
      <c r="Z88" s="248" t="e">
        <f>SUM(CROSS!#REF!)</f>
        <v>#REF!</v>
      </c>
    </row>
    <row r="89" spans="1:26" ht="15" customHeight="1" x14ac:dyDescent="0.35">
      <c r="A89" s="78" t="str">
        <f>(Championnats!B$35)</f>
        <v>FFFGGG  Flore</v>
      </c>
      <c r="B89" s="208">
        <f>SUM(Championnats!$G35)</f>
        <v>0</v>
      </c>
      <c r="C89" s="208">
        <f>SUM(Championnats!$G87)</f>
        <v>0</v>
      </c>
      <c r="D89" s="208">
        <f>SUM(Championnats!$G139)</f>
        <v>0</v>
      </c>
      <c r="E89" s="208">
        <f>SUM(Championnats!$G191)</f>
        <v>0</v>
      </c>
      <c r="F89" s="208">
        <f>SUM(Championnats!$G243)</f>
        <v>0</v>
      </c>
      <c r="G89" s="208">
        <f>SUM(Championnats!$G295)</f>
        <v>0</v>
      </c>
      <c r="H89" s="208">
        <f>SUM(Championnats!$G347)</f>
        <v>0</v>
      </c>
      <c r="I89" s="208">
        <f>SUM(Championnats!$G399)</f>
        <v>0</v>
      </c>
      <c r="J89" s="208">
        <f>SUM(Championnats!$G451)</f>
        <v>0</v>
      </c>
      <c r="K89" s="208">
        <f>SUM(Championnats!$G503)</f>
        <v>0</v>
      </c>
      <c r="L89" s="174"/>
      <c r="M89" s="208">
        <f>CROSS!$M$35</f>
        <v>0</v>
      </c>
      <c r="N89" s="223">
        <f t="shared" si="9"/>
        <v>0</v>
      </c>
      <c r="O89" s="208"/>
      <c r="P89" s="208"/>
      <c r="Q89" s="208"/>
      <c r="R89" s="208"/>
      <c r="S89" s="208"/>
      <c r="T89" s="208"/>
      <c r="U89" s="208"/>
      <c r="V89" s="208">
        <f t="array" ref="V89">MIN(IF(B89:K89&gt;0,B89:K89))</f>
        <v>0</v>
      </c>
      <c r="W89" s="208">
        <f t="shared" si="10"/>
        <v>0</v>
      </c>
      <c r="X89" s="174"/>
      <c r="Y89" s="248" t="e">
        <f>SUM(CROSS!#REF!)</f>
        <v>#REF!</v>
      </c>
      <c r="Z89" s="248" t="e">
        <f>SUM(CROSS!#REF!)</f>
        <v>#REF!</v>
      </c>
    </row>
    <row r="90" spans="1:26" ht="15" customHeight="1" x14ac:dyDescent="0.35">
      <c r="A90" s="78" t="str">
        <f>(Championnats!B$36)</f>
        <v>GGGGHHH  Lauryne</v>
      </c>
      <c r="B90" s="208">
        <f>SUM(Championnats!$G36)</f>
        <v>0</v>
      </c>
      <c r="C90" s="208">
        <f>SUM(Championnats!$G88)</f>
        <v>0</v>
      </c>
      <c r="D90" s="208">
        <f>SUM(Championnats!$G140)</f>
        <v>0</v>
      </c>
      <c r="E90" s="208">
        <f>SUM(Championnats!$G192)</f>
        <v>0</v>
      </c>
      <c r="F90" s="208">
        <f>SUM(Championnats!$G244)</f>
        <v>0</v>
      </c>
      <c r="G90" s="208">
        <f>SUM(Championnats!$G296)</f>
        <v>0</v>
      </c>
      <c r="H90" s="208">
        <f>SUM(Championnats!$G348)</f>
        <v>0</v>
      </c>
      <c r="I90" s="208">
        <f>SUM(Championnats!$G400)</f>
        <v>0</v>
      </c>
      <c r="J90" s="208">
        <f>SUM(Championnats!$G452)</f>
        <v>0</v>
      </c>
      <c r="K90" s="208">
        <f>SUM(Championnats!$G504)</f>
        <v>0</v>
      </c>
      <c r="L90" s="174"/>
      <c r="M90" s="208">
        <f>CROSS!$M$36</f>
        <v>0</v>
      </c>
      <c r="N90" s="223">
        <f t="shared" ref="N90:N107" si="11">N37</f>
        <v>0</v>
      </c>
      <c r="O90" s="208"/>
      <c r="P90" s="208"/>
      <c r="Q90" s="208"/>
      <c r="R90" s="208"/>
      <c r="S90" s="208"/>
      <c r="T90" s="208"/>
      <c r="U90" s="208"/>
      <c r="V90" s="208">
        <f t="array" ref="V90">MIN(IF(B90:K90&gt;0,B90:K90))</f>
        <v>0</v>
      </c>
      <c r="W90" s="208">
        <f t="shared" si="10"/>
        <v>0</v>
      </c>
      <c r="X90" s="174"/>
      <c r="Y90" s="248" t="e">
        <f>SUM(CROSS!#REF!)</f>
        <v>#REF!</v>
      </c>
      <c r="Z90" s="248" t="e">
        <f>SUM(CROSS!#REF!)</f>
        <v>#REF!</v>
      </c>
    </row>
    <row r="91" spans="1:26" ht="15" customHeight="1" x14ac:dyDescent="0.35">
      <c r="A91" s="78" t="str">
        <f>(Championnats!B$37)</f>
        <v>HHHHIII  Steven</v>
      </c>
      <c r="B91" s="208">
        <f>SUM(Championnats!$G37)</f>
        <v>0</v>
      </c>
      <c r="C91" s="208">
        <f>SUM(Championnats!$G89)</f>
        <v>0</v>
      </c>
      <c r="D91" s="208">
        <f>SUM(Championnats!$G141)</f>
        <v>0</v>
      </c>
      <c r="E91" s="208">
        <f>SUM(Championnats!$G193)</f>
        <v>0</v>
      </c>
      <c r="F91" s="208">
        <f>SUM(Championnats!$G245)</f>
        <v>0</v>
      </c>
      <c r="G91" s="208">
        <f>SUM(Championnats!$G297)</f>
        <v>0</v>
      </c>
      <c r="H91" s="208">
        <f>SUM(Championnats!$G349)</f>
        <v>0</v>
      </c>
      <c r="I91" s="208">
        <f>SUM(Championnats!$G401)</f>
        <v>0</v>
      </c>
      <c r="J91" s="208">
        <f>SUM(Championnats!$G453)</f>
        <v>0</v>
      </c>
      <c r="K91" s="208">
        <f>SUM(Championnats!$G505)</f>
        <v>0</v>
      </c>
      <c r="L91" s="174"/>
      <c r="M91" s="208">
        <f>CROSS!$M$37</f>
        <v>0</v>
      </c>
      <c r="N91" s="223">
        <f t="shared" si="11"/>
        <v>0</v>
      </c>
      <c r="O91" s="208"/>
      <c r="P91" s="208"/>
      <c r="Q91" s="208"/>
      <c r="R91" s="208"/>
      <c r="S91" s="208"/>
      <c r="T91" s="208"/>
      <c r="U91" s="208"/>
      <c r="V91" s="208">
        <f t="array" ref="V91">MIN(IF(B91:K91&gt;0,B91:K91))</f>
        <v>0</v>
      </c>
      <c r="W91" s="208">
        <f t="shared" si="10"/>
        <v>0</v>
      </c>
      <c r="X91" s="174"/>
      <c r="Y91" s="248" t="e">
        <f>SUM(CROSS!#REF!)</f>
        <v>#REF!</v>
      </c>
      <c r="Z91" s="248" t="e">
        <f>SUM(CROSS!#REF!)</f>
        <v>#REF!</v>
      </c>
    </row>
    <row r="92" spans="1:26" ht="15" customHeight="1" x14ac:dyDescent="0.35">
      <c r="A92" s="78" t="str">
        <f>(Championnats!B$38)</f>
        <v>IIIJJJJJ  PIERRE</v>
      </c>
      <c r="B92" s="208">
        <f>SUM(Championnats!$G38)</f>
        <v>0</v>
      </c>
      <c r="C92" s="208">
        <f>SUM(Championnats!$G90)</f>
        <v>0</v>
      </c>
      <c r="D92" s="208">
        <f>SUM(Championnats!$G142)</f>
        <v>0</v>
      </c>
      <c r="E92" s="208">
        <f>SUM(Championnats!$G194)</f>
        <v>0</v>
      </c>
      <c r="F92" s="208">
        <f>SUM(Championnats!$G246)</f>
        <v>0</v>
      </c>
      <c r="G92" s="208">
        <f>SUM(Championnats!$G298)</f>
        <v>0</v>
      </c>
      <c r="H92" s="208">
        <f>SUM(Championnats!$G350)</f>
        <v>0</v>
      </c>
      <c r="I92" s="208">
        <f>SUM(Championnats!$G402)</f>
        <v>0</v>
      </c>
      <c r="J92" s="208">
        <f>SUM(Championnats!$G454)</f>
        <v>0</v>
      </c>
      <c r="K92" s="208">
        <f>SUM(Championnats!$G506)</f>
        <v>0</v>
      </c>
      <c r="L92" s="174"/>
      <c r="M92" s="208">
        <f>CROSS!$M$38</f>
        <v>0</v>
      </c>
      <c r="N92" s="223">
        <f t="shared" si="11"/>
        <v>0</v>
      </c>
      <c r="O92" s="208"/>
      <c r="P92" s="208"/>
      <c r="Q92" s="208"/>
      <c r="R92" s="208"/>
      <c r="S92" s="208"/>
      <c r="T92" s="208"/>
      <c r="U92" s="208"/>
      <c r="V92" s="208">
        <f t="array" ref="V92">MIN(IF(B92:K92&gt;0,B92:K92))</f>
        <v>0</v>
      </c>
      <c r="W92" s="208">
        <f t="shared" si="10"/>
        <v>0</v>
      </c>
      <c r="X92" s="174"/>
      <c r="Y92" s="248" t="e">
        <f>SUM(CROSS!#REF!)</f>
        <v>#REF!</v>
      </c>
      <c r="Z92" s="248" t="e">
        <f>SUM(CROSS!#REF!)</f>
        <v>#REF!</v>
      </c>
    </row>
    <row r="93" spans="1:26" ht="15" customHeight="1" x14ac:dyDescent="0.35">
      <c r="A93" s="78" t="str">
        <f>(Championnats!B$39)</f>
        <v>JJJJKKKK  Christelle</v>
      </c>
      <c r="B93" s="208">
        <f>SUM(Championnats!$G39)</f>
        <v>0</v>
      </c>
      <c r="C93" s="208">
        <f>SUM(Championnats!$G91)</f>
        <v>0</v>
      </c>
      <c r="D93" s="208">
        <f>SUM(Championnats!$G143)</f>
        <v>0</v>
      </c>
      <c r="E93" s="208">
        <f>SUM(Championnats!$G195)</f>
        <v>0</v>
      </c>
      <c r="F93" s="208">
        <f>SUM(Championnats!$G247)</f>
        <v>0</v>
      </c>
      <c r="G93" s="208">
        <f>SUM(Championnats!$G299)</f>
        <v>0</v>
      </c>
      <c r="H93" s="208">
        <f>SUM(Championnats!$G351)</f>
        <v>0</v>
      </c>
      <c r="I93" s="208">
        <f>SUM(Championnats!$G403)</f>
        <v>0</v>
      </c>
      <c r="J93" s="208">
        <f>SUM(Championnats!$G455)</f>
        <v>0</v>
      </c>
      <c r="K93" s="208">
        <f>SUM(Championnats!$G507)</f>
        <v>0</v>
      </c>
      <c r="L93" s="174"/>
      <c r="M93" s="208">
        <f>CROSS!$M$39</f>
        <v>0</v>
      </c>
      <c r="N93" s="223">
        <f t="shared" si="11"/>
        <v>0</v>
      </c>
      <c r="O93" s="208"/>
      <c r="P93" s="208"/>
      <c r="Q93" s="208"/>
      <c r="R93" s="208"/>
      <c r="S93" s="208"/>
      <c r="T93" s="208"/>
      <c r="U93" s="208"/>
      <c r="V93" s="208">
        <f t="array" ref="V93">MIN(IF(B93:K93&gt;0,B93:K93))</f>
        <v>0</v>
      </c>
      <c r="W93" s="208">
        <f t="shared" si="10"/>
        <v>0</v>
      </c>
      <c r="X93" s="174"/>
      <c r="Y93" s="248" t="e">
        <f>SUM(CROSS!#REF!)</f>
        <v>#REF!</v>
      </c>
      <c r="Z93" s="248" t="e">
        <f>SUM(CROSS!#REF!)</f>
        <v>#REF!</v>
      </c>
    </row>
    <row r="94" spans="1:26" ht="15" customHeight="1" x14ac:dyDescent="0.35">
      <c r="A94" s="78" t="str">
        <f>(Championnats!B$40)</f>
        <v>KKKLLL  Pierre</v>
      </c>
      <c r="B94" s="208">
        <f>SUM(Championnats!$G40)</f>
        <v>0</v>
      </c>
      <c r="C94" s="208">
        <f>SUM(Championnats!$G92)</f>
        <v>0</v>
      </c>
      <c r="D94" s="208">
        <f>SUM(Championnats!$G144)</f>
        <v>0</v>
      </c>
      <c r="E94" s="208">
        <f>SUM(Championnats!$G196)</f>
        <v>0</v>
      </c>
      <c r="F94" s="208">
        <f>SUM(Championnats!$G248)</f>
        <v>0</v>
      </c>
      <c r="G94" s="208">
        <f>SUM(Championnats!$G300)</f>
        <v>0</v>
      </c>
      <c r="H94" s="208">
        <f>SUM(Championnats!$G352)</f>
        <v>0</v>
      </c>
      <c r="I94" s="208">
        <f>SUM(Championnats!$G404)</f>
        <v>0</v>
      </c>
      <c r="J94" s="208">
        <f>SUM(Championnats!$G456)</f>
        <v>0</v>
      </c>
      <c r="K94" s="208">
        <f>SUM(Championnats!$G508)</f>
        <v>0</v>
      </c>
      <c r="L94" s="174"/>
      <c r="M94" s="208">
        <f>CROSS!$M$40</f>
        <v>0</v>
      </c>
      <c r="N94" s="223">
        <f t="shared" si="11"/>
        <v>0</v>
      </c>
      <c r="O94" s="208"/>
      <c r="P94" s="208"/>
      <c r="Q94" s="208"/>
      <c r="R94" s="208"/>
      <c r="S94" s="208"/>
      <c r="T94" s="208"/>
      <c r="U94" s="208"/>
      <c r="V94" s="208">
        <f t="array" ref="V94">MIN(IF(B94:K94&gt;0,B94:K94))</f>
        <v>0</v>
      </c>
      <c r="W94" s="208">
        <f t="shared" si="10"/>
        <v>0</v>
      </c>
      <c r="X94" s="174"/>
      <c r="Y94" s="248" t="e">
        <f>SUM(CROSS!#REF!)</f>
        <v>#REF!</v>
      </c>
      <c r="Z94" s="248" t="e">
        <f>SUM(CROSS!#REF!)</f>
        <v>#REF!</v>
      </c>
    </row>
    <row r="95" spans="1:26" ht="15" customHeight="1" x14ac:dyDescent="0.35">
      <c r="A95" s="78" t="str">
        <f>(Championnats!B$41)</f>
        <v>LLLLMMMM  Didier</v>
      </c>
      <c r="B95" s="208">
        <f>SUM(Championnats!$G41)</f>
        <v>0</v>
      </c>
      <c r="C95" s="208">
        <f>SUM(Championnats!$G93)</f>
        <v>0</v>
      </c>
      <c r="D95" s="208">
        <f>SUM(Championnats!$G145)</f>
        <v>0</v>
      </c>
      <c r="E95" s="208">
        <f>SUM(Championnats!$G197)</f>
        <v>0</v>
      </c>
      <c r="F95" s="208">
        <f>SUM(Championnats!$G249)</f>
        <v>0</v>
      </c>
      <c r="G95" s="208">
        <f>SUM(Championnats!$G301)</f>
        <v>0</v>
      </c>
      <c r="H95" s="208">
        <f>SUM(Championnats!$G353)</f>
        <v>0</v>
      </c>
      <c r="I95" s="208">
        <f>SUM(Championnats!$G405)</f>
        <v>0</v>
      </c>
      <c r="J95" s="208">
        <f>SUM(Championnats!$G457)</f>
        <v>0</v>
      </c>
      <c r="K95" s="208">
        <f>SUM(Championnats!$G509)</f>
        <v>0</v>
      </c>
      <c r="L95" s="174"/>
      <c r="M95" s="208">
        <f>CROSS!$M$41</f>
        <v>0</v>
      </c>
      <c r="N95" s="223">
        <f t="shared" si="11"/>
        <v>0</v>
      </c>
      <c r="O95" s="208"/>
      <c r="P95" s="208"/>
      <c r="Q95" s="208"/>
      <c r="R95" s="208"/>
      <c r="S95" s="208"/>
      <c r="T95" s="208"/>
      <c r="U95" s="208"/>
      <c r="V95" s="208">
        <f t="array" ref="V95">MIN(IF(B95:K95&gt;0,B95:K95))</f>
        <v>0</v>
      </c>
      <c r="W95" s="208">
        <f t="shared" si="10"/>
        <v>0</v>
      </c>
      <c r="X95" s="174"/>
      <c r="Y95" s="248" t="e">
        <f>SUM(CROSS!#REF!)</f>
        <v>#REF!</v>
      </c>
      <c r="Z95" s="248" t="e">
        <f>SUM(CROSS!#REF!)</f>
        <v>#REF!</v>
      </c>
    </row>
    <row r="96" spans="1:26" ht="15" customHeight="1" x14ac:dyDescent="0.35">
      <c r="A96" s="78" t="str">
        <f>(Championnats!B$42)</f>
        <v>MMMNNN  Barbara</v>
      </c>
      <c r="B96" s="208">
        <f>SUM(Championnats!$G42)</f>
        <v>0</v>
      </c>
      <c r="C96" s="208">
        <f>SUM(Championnats!$G94)</f>
        <v>0</v>
      </c>
      <c r="D96" s="208">
        <f>SUM(Championnats!$G146)</f>
        <v>0</v>
      </c>
      <c r="E96" s="208">
        <f>SUM(Championnats!$G198)</f>
        <v>0</v>
      </c>
      <c r="F96" s="208">
        <f>SUM(Championnats!$G250)</f>
        <v>0</v>
      </c>
      <c r="G96" s="208">
        <f>SUM(Championnats!$G302)</f>
        <v>0</v>
      </c>
      <c r="H96" s="208">
        <f>SUM(Championnats!$G354)</f>
        <v>0</v>
      </c>
      <c r="I96" s="208">
        <f>SUM(Championnats!$G406)</f>
        <v>0</v>
      </c>
      <c r="J96" s="208">
        <f>SUM(Championnats!$G458)</f>
        <v>0</v>
      </c>
      <c r="K96" s="208">
        <f>SUM(Championnats!$G510)</f>
        <v>0</v>
      </c>
      <c r="L96" s="174"/>
      <c r="M96" s="208">
        <f>CROSS!$M$42</f>
        <v>0</v>
      </c>
      <c r="N96" s="223">
        <f t="shared" si="11"/>
        <v>0</v>
      </c>
      <c r="O96" s="208"/>
      <c r="P96" s="208"/>
      <c r="Q96" s="208"/>
      <c r="R96" s="208"/>
      <c r="S96" s="208"/>
      <c r="T96" s="208"/>
      <c r="U96" s="208"/>
      <c r="V96" s="208">
        <f t="array" ref="V96">MIN(IF(B96:K96&gt;0,B96:K96))</f>
        <v>0</v>
      </c>
      <c r="W96" s="208">
        <f t="shared" si="10"/>
        <v>0</v>
      </c>
      <c r="X96" s="174"/>
      <c r="Y96" s="248" t="e">
        <f>SUM(CROSS!#REF!)</f>
        <v>#REF!</v>
      </c>
      <c r="Z96" s="248" t="e">
        <f>SUM(CROSS!#REF!)</f>
        <v>#REF!</v>
      </c>
    </row>
    <row r="97" spans="1:26" ht="15" customHeight="1" x14ac:dyDescent="0.35">
      <c r="A97" s="78" t="str">
        <f>(Championnats!B$43)</f>
        <v>NNNNOOO  Julie</v>
      </c>
      <c r="B97" s="208">
        <f>SUM(Championnats!$G43)</f>
        <v>0</v>
      </c>
      <c r="C97" s="208">
        <f>SUM(Championnats!$G95)</f>
        <v>0</v>
      </c>
      <c r="D97" s="208">
        <f>SUM(Championnats!$G147)</f>
        <v>0</v>
      </c>
      <c r="E97" s="208">
        <f>SUM(Championnats!$G199)</f>
        <v>0</v>
      </c>
      <c r="F97" s="208">
        <f>SUM(Championnats!$G251)</f>
        <v>0</v>
      </c>
      <c r="G97" s="208">
        <f>SUM(Championnats!$G303)</f>
        <v>0</v>
      </c>
      <c r="H97" s="208">
        <f>SUM(Championnats!$G355)</f>
        <v>0</v>
      </c>
      <c r="I97" s="208">
        <f>SUM(Championnats!$G407)</f>
        <v>0</v>
      </c>
      <c r="J97" s="208">
        <f>SUM(Championnats!$G459)</f>
        <v>0</v>
      </c>
      <c r="K97" s="208">
        <f>SUM(Championnats!$G511)</f>
        <v>0</v>
      </c>
      <c r="L97" s="174"/>
      <c r="M97" s="208">
        <f>CROSS!$M$43</f>
        <v>0</v>
      </c>
      <c r="N97" s="223">
        <f t="shared" si="11"/>
        <v>0</v>
      </c>
      <c r="O97" s="208"/>
      <c r="P97" s="208"/>
      <c r="Q97" s="208"/>
      <c r="R97" s="208"/>
      <c r="S97" s="208"/>
      <c r="T97" s="208"/>
      <c r="U97" s="208"/>
      <c r="V97" s="208">
        <f t="array" ref="V97">MIN(IF(B97:K97&gt;0,B97:K97))</f>
        <v>0</v>
      </c>
      <c r="W97" s="208">
        <f t="shared" si="10"/>
        <v>0</v>
      </c>
      <c r="X97" s="174"/>
      <c r="Y97" s="248" t="e">
        <f>SUM(CROSS!#REF!)</f>
        <v>#REF!</v>
      </c>
      <c r="Z97" s="248" t="e">
        <f>SUM(CROSS!#REF!)</f>
        <v>#REF!</v>
      </c>
    </row>
    <row r="98" spans="1:26" ht="15" customHeight="1" x14ac:dyDescent="0.35">
      <c r="A98" s="78" t="str">
        <f>(Championnats!B$44)</f>
        <v>OOOPPP  André</v>
      </c>
      <c r="B98" s="208">
        <f>SUM(Championnats!$G44)</f>
        <v>0</v>
      </c>
      <c r="C98" s="208">
        <f>SUM(Championnats!$G96)</f>
        <v>0</v>
      </c>
      <c r="D98" s="208">
        <f>SUM(Championnats!$G148)</f>
        <v>0</v>
      </c>
      <c r="E98" s="208">
        <f>SUM(Championnats!$G200)</f>
        <v>0</v>
      </c>
      <c r="F98" s="208">
        <f>SUM(Championnats!$G252)</f>
        <v>0</v>
      </c>
      <c r="G98" s="208">
        <f>SUM(Championnats!$G304)</f>
        <v>0</v>
      </c>
      <c r="H98" s="208">
        <f>SUM(Championnats!$G356)</f>
        <v>0</v>
      </c>
      <c r="I98" s="208">
        <f>SUM(Championnats!$G408)</f>
        <v>0</v>
      </c>
      <c r="J98" s="208">
        <f>SUM(Championnats!$G460)</f>
        <v>0</v>
      </c>
      <c r="K98" s="208">
        <f>SUM(Championnats!$G512)</f>
        <v>0</v>
      </c>
      <c r="L98" s="174"/>
      <c r="M98" s="208">
        <f>CROSS!$M$44</f>
        <v>0</v>
      </c>
      <c r="N98" s="223">
        <f t="shared" si="11"/>
        <v>0</v>
      </c>
      <c r="O98" s="208"/>
      <c r="P98" s="208"/>
      <c r="Q98" s="208"/>
      <c r="R98" s="208"/>
      <c r="S98" s="208"/>
      <c r="T98" s="208"/>
      <c r="U98" s="208"/>
      <c r="V98" s="208">
        <f t="array" ref="V98">MIN(IF(B98:K98&gt;0,B98:K98))</f>
        <v>0</v>
      </c>
      <c r="W98" s="208">
        <f t="shared" si="10"/>
        <v>0</v>
      </c>
      <c r="X98" s="174"/>
      <c r="Y98" s="248" t="e">
        <f>SUM(CROSS!#REF!)</f>
        <v>#REF!</v>
      </c>
      <c r="Z98" s="248" t="e">
        <f>SUM(CROSS!#REF!)</f>
        <v>#REF!</v>
      </c>
    </row>
    <row r="99" spans="1:26" ht="15" customHeight="1" x14ac:dyDescent="0.35">
      <c r="A99" s="78" t="str">
        <f>(Championnats!B$45)</f>
        <v>PPPQQQQ  Roland</v>
      </c>
      <c r="B99" s="208">
        <f>SUM(Championnats!$G45)</f>
        <v>0</v>
      </c>
      <c r="C99" s="208">
        <f>SUM(Championnats!$G97)</f>
        <v>0</v>
      </c>
      <c r="D99" s="208">
        <f>SUM(Championnats!$G149)</f>
        <v>0</v>
      </c>
      <c r="E99" s="208">
        <f>SUM(Championnats!$G201)</f>
        <v>0</v>
      </c>
      <c r="F99" s="208">
        <f>SUM(Championnats!$G253)</f>
        <v>0</v>
      </c>
      <c r="G99" s="208">
        <f>SUM(Championnats!$G305)</f>
        <v>0</v>
      </c>
      <c r="H99" s="208">
        <f>SUM(Championnats!$G357)</f>
        <v>0</v>
      </c>
      <c r="I99" s="208">
        <f>SUM(Championnats!$G409)</f>
        <v>0</v>
      </c>
      <c r="J99" s="208">
        <f>SUM(Championnats!$G461)</f>
        <v>0</v>
      </c>
      <c r="K99" s="208">
        <f>SUM(Championnats!$G513)</f>
        <v>0</v>
      </c>
      <c r="L99" s="174"/>
      <c r="M99" s="208">
        <f>CROSS!$M$45</f>
        <v>0</v>
      </c>
      <c r="N99" s="223">
        <f t="shared" si="11"/>
        <v>0</v>
      </c>
      <c r="O99" s="208"/>
      <c r="P99" s="208"/>
      <c r="Q99" s="208"/>
      <c r="R99" s="208"/>
      <c r="S99" s="208"/>
      <c r="T99" s="208"/>
      <c r="U99" s="208"/>
      <c r="V99" s="208">
        <f t="array" ref="V99">MIN(IF(B99:K99&gt;0,B99:K99))</f>
        <v>0</v>
      </c>
      <c r="W99" s="208">
        <f t="shared" si="10"/>
        <v>0</v>
      </c>
      <c r="X99" s="174"/>
      <c r="Y99" s="248" t="e">
        <f>SUM(CROSS!#REF!)</f>
        <v>#REF!</v>
      </c>
      <c r="Z99" s="248" t="e">
        <f>SUM(CROSS!#REF!)</f>
        <v>#REF!</v>
      </c>
    </row>
    <row r="100" spans="1:26" ht="15" customHeight="1" x14ac:dyDescent="0.35">
      <c r="A100" s="78" t="str">
        <f>(Championnats!B$46)</f>
        <v>QQQRRR  Sylvain</v>
      </c>
      <c r="B100" s="208">
        <f>SUM(Championnats!$G46)</f>
        <v>0</v>
      </c>
      <c r="C100" s="208">
        <f>SUM(Championnats!$G98)</f>
        <v>0</v>
      </c>
      <c r="D100" s="208">
        <f>SUM(Championnats!$G150)</f>
        <v>0</v>
      </c>
      <c r="E100" s="208">
        <f>SUM(Championnats!$G202)</f>
        <v>0</v>
      </c>
      <c r="F100" s="208">
        <f>SUM(Championnats!$G254)</f>
        <v>0</v>
      </c>
      <c r="G100" s="208">
        <f>SUM(Championnats!$G306)</f>
        <v>0</v>
      </c>
      <c r="H100" s="208">
        <f>SUM(Championnats!$G358)</f>
        <v>0</v>
      </c>
      <c r="I100" s="208">
        <f>SUM(Championnats!$G410)</f>
        <v>0</v>
      </c>
      <c r="J100" s="208">
        <f>SUM(Championnats!$G462)</f>
        <v>0</v>
      </c>
      <c r="K100" s="208">
        <f>SUM(Championnats!$G514)</f>
        <v>0</v>
      </c>
      <c r="L100" s="174"/>
      <c r="M100" s="208">
        <f>CROSS!$M$46</f>
        <v>0</v>
      </c>
      <c r="N100" s="223">
        <f t="shared" si="11"/>
        <v>0</v>
      </c>
      <c r="O100" s="208"/>
      <c r="P100" s="208"/>
      <c r="Q100" s="208"/>
      <c r="R100" s="208"/>
      <c r="S100" s="208"/>
      <c r="T100" s="208"/>
      <c r="U100" s="208"/>
      <c r="V100" s="208">
        <f t="array" ref="V100">MIN(IF(B100:K100&gt;0,B100:K100))</f>
        <v>0</v>
      </c>
      <c r="W100" s="208">
        <f t="shared" si="10"/>
        <v>0</v>
      </c>
      <c r="X100" s="174"/>
      <c r="Y100" s="248" t="e">
        <f>SUM(CROSS!#REF!)</f>
        <v>#REF!</v>
      </c>
      <c r="Z100" s="248" t="e">
        <f>SUM(CROSS!#REF!)</f>
        <v>#REF!</v>
      </c>
    </row>
    <row r="101" spans="1:26" ht="15" customHeight="1" x14ac:dyDescent="0.35">
      <c r="A101" s="78" t="str">
        <f>(Championnats!B$47)</f>
        <v>RRRSSS  Veronica</v>
      </c>
      <c r="B101" s="208">
        <f>SUM(Championnats!$G47)</f>
        <v>0</v>
      </c>
      <c r="C101" s="208">
        <f>SUM(Championnats!$G99)</f>
        <v>0</v>
      </c>
      <c r="D101" s="208">
        <f>SUM(Championnats!$G151)</f>
        <v>0</v>
      </c>
      <c r="E101" s="208">
        <f>SUM(Championnats!$G203)</f>
        <v>0</v>
      </c>
      <c r="F101" s="208">
        <f>SUM(Championnats!$G255)</f>
        <v>0</v>
      </c>
      <c r="G101" s="208">
        <f>SUM(Championnats!$G307)</f>
        <v>0</v>
      </c>
      <c r="H101" s="208">
        <f>SUM(Championnats!$G359)</f>
        <v>0</v>
      </c>
      <c r="I101" s="208">
        <f>SUM(Championnats!$G411)</f>
        <v>0</v>
      </c>
      <c r="J101" s="208">
        <f>SUM(Championnats!$G463)</f>
        <v>0</v>
      </c>
      <c r="K101" s="208">
        <f>SUM(Championnats!$G515)</f>
        <v>0</v>
      </c>
      <c r="L101" s="174"/>
      <c r="M101" s="208">
        <f>CROSS!$M$47</f>
        <v>0</v>
      </c>
      <c r="N101" s="223">
        <f t="shared" si="11"/>
        <v>0</v>
      </c>
      <c r="O101" s="208"/>
      <c r="P101" s="208"/>
      <c r="Q101" s="208"/>
      <c r="R101" s="208"/>
      <c r="S101" s="208"/>
      <c r="T101" s="208"/>
      <c r="U101" s="208"/>
      <c r="V101" s="208">
        <f t="array" ref="V101">MIN(IF(B101:K101&gt;0,B101:K101))</f>
        <v>0</v>
      </c>
      <c r="W101" s="208">
        <f t="shared" si="10"/>
        <v>0</v>
      </c>
      <c r="X101" s="174"/>
      <c r="Y101" s="248" t="e">
        <f>SUM(CROSS!#REF!)</f>
        <v>#REF!</v>
      </c>
      <c r="Z101" s="248" t="e">
        <f>SUM(CROSS!#REF!)</f>
        <v>#REF!</v>
      </c>
    </row>
    <row r="102" spans="1:26" ht="15" customHeight="1" x14ac:dyDescent="0.35">
      <c r="A102" s="78" t="str">
        <f>(Championnats!B$48)</f>
        <v>SSSTTT  Luc</v>
      </c>
      <c r="B102" s="208">
        <f>SUM(Championnats!$G48)</f>
        <v>0</v>
      </c>
      <c r="C102" s="208">
        <f>SUM(Championnats!$G100)</f>
        <v>0</v>
      </c>
      <c r="D102" s="208">
        <f>SUM(Championnats!$G152)</f>
        <v>0</v>
      </c>
      <c r="E102" s="208">
        <f>SUM(Championnats!$G204)</f>
        <v>0</v>
      </c>
      <c r="F102" s="208">
        <f>SUM(Championnats!$G256)</f>
        <v>0</v>
      </c>
      <c r="G102" s="208">
        <f>SUM(Championnats!$G308)</f>
        <v>0</v>
      </c>
      <c r="H102" s="208">
        <f>SUM(Championnats!$G360)</f>
        <v>0</v>
      </c>
      <c r="I102" s="208">
        <f>SUM(Championnats!$G412)</f>
        <v>0</v>
      </c>
      <c r="J102" s="208">
        <f>SUM(Championnats!$G464)</f>
        <v>0</v>
      </c>
      <c r="K102" s="208">
        <f>SUM(Championnats!$G516)</f>
        <v>0</v>
      </c>
      <c r="L102" s="174"/>
      <c r="M102" s="208">
        <f>CROSS!$M$48</f>
        <v>0</v>
      </c>
      <c r="N102" s="223">
        <f t="shared" si="11"/>
        <v>0</v>
      </c>
      <c r="O102" s="208"/>
      <c r="P102" s="208"/>
      <c r="Q102" s="208"/>
      <c r="R102" s="208"/>
      <c r="S102" s="208"/>
      <c r="T102" s="208"/>
      <c r="U102" s="208"/>
      <c r="V102" s="208">
        <f t="array" ref="V102">MIN(IF(B102:K102&gt;0,B102:K102))</f>
        <v>0</v>
      </c>
      <c r="W102" s="208">
        <f t="shared" si="10"/>
        <v>0</v>
      </c>
      <c r="X102" s="174"/>
      <c r="Y102" s="248" t="e">
        <f>SUM(CROSS!#REF!)</f>
        <v>#REF!</v>
      </c>
      <c r="Z102" s="248" t="e">
        <f>SUM(CROSS!#REF!)</f>
        <v>#REF!</v>
      </c>
    </row>
    <row r="103" spans="1:26" ht="15" customHeight="1" x14ac:dyDescent="0.35">
      <c r="A103" s="78" t="str">
        <f>(Championnats!B$49)</f>
        <v>TTTUUU  Cryss</v>
      </c>
      <c r="B103" s="208">
        <f>SUM(Championnats!$G49)</f>
        <v>0</v>
      </c>
      <c r="C103" s="208">
        <f>SUM(Championnats!$G101)</f>
        <v>0</v>
      </c>
      <c r="D103" s="208">
        <f>SUM(Championnats!$G153)</f>
        <v>0</v>
      </c>
      <c r="E103" s="208">
        <f>SUM(Championnats!$G205)</f>
        <v>0</v>
      </c>
      <c r="F103" s="208">
        <f>SUM(Championnats!$G257)</f>
        <v>0</v>
      </c>
      <c r="G103" s="208">
        <f>SUM(Championnats!$G309)</f>
        <v>0</v>
      </c>
      <c r="H103" s="208">
        <f>SUM(Championnats!$G361)</f>
        <v>0</v>
      </c>
      <c r="I103" s="208">
        <f>SUM(Championnats!$G413)</f>
        <v>0</v>
      </c>
      <c r="J103" s="208">
        <f>SUM(Championnats!$G465)</f>
        <v>0</v>
      </c>
      <c r="K103" s="208">
        <f>SUM(Championnats!$G517)</f>
        <v>0</v>
      </c>
      <c r="L103" s="174"/>
      <c r="M103" s="208">
        <f>CROSS!$M$49</f>
        <v>0</v>
      </c>
      <c r="N103" s="223">
        <f t="shared" si="11"/>
        <v>0</v>
      </c>
      <c r="O103" s="208"/>
      <c r="P103" s="208"/>
      <c r="Q103" s="208"/>
      <c r="R103" s="208"/>
      <c r="S103" s="208"/>
      <c r="T103" s="208"/>
      <c r="U103" s="208"/>
      <c r="V103" s="208">
        <f t="array" ref="V103">MIN(IF(B103:K103&gt;0,B103:K103))</f>
        <v>0</v>
      </c>
      <c r="W103" s="208">
        <f t="shared" si="10"/>
        <v>0</v>
      </c>
      <c r="X103" s="174"/>
      <c r="Y103" s="248" t="e">
        <f>SUM(CROSS!#REF!)</f>
        <v>#REF!</v>
      </c>
      <c r="Z103" s="248" t="e">
        <f>SUM(CROSS!#REF!)</f>
        <v>#REF!</v>
      </c>
    </row>
    <row r="104" spans="1:26" ht="15" customHeight="1" x14ac:dyDescent="0.35">
      <c r="A104" s="78" t="str">
        <f>(Championnats!B$50)</f>
        <v>UUUVVV  Sambou</v>
      </c>
      <c r="B104" s="208">
        <f>SUM(Championnats!$G50)</f>
        <v>0</v>
      </c>
      <c r="C104" s="208">
        <f>SUM(Championnats!$G102)</f>
        <v>0</v>
      </c>
      <c r="D104" s="208">
        <f>SUM(Championnats!$G154)</f>
        <v>0</v>
      </c>
      <c r="E104" s="208">
        <f>SUM(Championnats!$G206)</f>
        <v>0</v>
      </c>
      <c r="F104" s="208">
        <f>SUM(Championnats!$G258)</f>
        <v>0</v>
      </c>
      <c r="G104" s="208">
        <f>SUM(Championnats!$G310)</f>
        <v>0</v>
      </c>
      <c r="H104" s="208">
        <f>SUM(Championnats!$G362)</f>
        <v>0</v>
      </c>
      <c r="I104" s="208">
        <f>SUM(Championnats!$G414)</f>
        <v>0</v>
      </c>
      <c r="J104" s="208">
        <f>SUM(Championnats!$G466)</f>
        <v>0</v>
      </c>
      <c r="K104" s="208">
        <f>SUM(Championnats!$G518)</f>
        <v>0</v>
      </c>
      <c r="L104" s="174"/>
      <c r="M104" s="208">
        <f>CROSS!$M$50</f>
        <v>0</v>
      </c>
      <c r="N104" s="223">
        <f t="shared" si="11"/>
        <v>0</v>
      </c>
      <c r="O104" s="208"/>
      <c r="P104" s="208"/>
      <c r="Q104" s="208"/>
      <c r="R104" s="208"/>
      <c r="S104" s="208"/>
      <c r="T104" s="208"/>
      <c r="U104" s="208"/>
      <c r="V104" s="208">
        <f t="array" ref="V104">MIN(IF(B104:K104&gt;0,B104:K104))</f>
        <v>0</v>
      </c>
      <c r="W104" s="208">
        <f t="shared" si="10"/>
        <v>0</v>
      </c>
      <c r="X104" s="174"/>
      <c r="Y104" s="248" t="e">
        <f>SUM(CROSS!#REF!)</f>
        <v>#REF!</v>
      </c>
      <c r="Z104" s="248" t="e">
        <f>SUM(CROSS!#REF!)</f>
        <v>#REF!</v>
      </c>
    </row>
    <row r="105" spans="1:26" ht="15" customHeight="1" x14ac:dyDescent="0.35">
      <c r="A105" s="78" t="str">
        <f>(Championnats!B$51)</f>
        <v>VVVVXXX  Dylan</v>
      </c>
      <c r="B105" s="208">
        <f>SUM(Championnats!$G51)</f>
        <v>0</v>
      </c>
      <c r="C105" s="208">
        <f>SUM(Championnats!$G103)</f>
        <v>0</v>
      </c>
      <c r="D105" s="208">
        <f>SUM(Championnats!$G155)</f>
        <v>0</v>
      </c>
      <c r="E105" s="208">
        <f>SUM(Championnats!$G207)</f>
        <v>0</v>
      </c>
      <c r="F105" s="208">
        <f>SUM(Championnats!$G259)</f>
        <v>0</v>
      </c>
      <c r="G105" s="208">
        <f>SUM(Championnats!$G311)</f>
        <v>0</v>
      </c>
      <c r="H105" s="208">
        <f>SUM(Championnats!$G363)</f>
        <v>0</v>
      </c>
      <c r="I105" s="208">
        <f>SUM(Championnats!$G415)</f>
        <v>0</v>
      </c>
      <c r="J105" s="208">
        <f>SUM(Championnats!$G467)</f>
        <v>0</v>
      </c>
      <c r="K105" s="208">
        <f>SUM(Championnats!$G519)</f>
        <v>0</v>
      </c>
      <c r="L105" s="174"/>
      <c r="M105" s="208">
        <f>CROSS!$M$51</f>
        <v>0</v>
      </c>
      <c r="N105" s="223">
        <f t="shared" si="11"/>
        <v>0</v>
      </c>
      <c r="O105" s="208"/>
      <c r="P105" s="208"/>
      <c r="Q105" s="208"/>
      <c r="R105" s="208"/>
      <c r="S105" s="208"/>
      <c r="T105" s="208"/>
      <c r="U105" s="208"/>
      <c r="V105" s="208">
        <f t="array" ref="V105">MIN(IF(B105:K105&gt;0,B105:K105))</f>
        <v>0</v>
      </c>
      <c r="W105" s="208">
        <f t="shared" si="10"/>
        <v>0</v>
      </c>
      <c r="X105" s="174"/>
      <c r="Y105" s="248" t="e">
        <f>SUM(CROSS!#REF!)</f>
        <v>#REF!</v>
      </c>
      <c r="Z105" s="248" t="e">
        <f>SUM(CROSS!#REF!)</f>
        <v>#REF!</v>
      </c>
    </row>
    <row r="106" spans="1:26" ht="15" customHeight="1" x14ac:dyDescent="0.35">
      <c r="A106" s="78" t="str">
        <f>(Championnats!B$52)</f>
        <v>XXXYYY  Lucie</v>
      </c>
      <c r="B106" s="208">
        <f>SUM(Championnats!$G52)</f>
        <v>0</v>
      </c>
      <c r="C106" s="208">
        <f>SUM(Championnats!$G104)</f>
        <v>0</v>
      </c>
      <c r="D106" s="208">
        <f>SUM(Championnats!$G156)</f>
        <v>0</v>
      </c>
      <c r="E106" s="208">
        <f>SUM(Championnats!$G208)</f>
        <v>0</v>
      </c>
      <c r="F106" s="208">
        <f>SUM(Championnats!$G260)</f>
        <v>0</v>
      </c>
      <c r="G106" s="208">
        <f>SUM(Championnats!$G312)</f>
        <v>0</v>
      </c>
      <c r="H106" s="208">
        <f>SUM(Championnats!$G364)</f>
        <v>0</v>
      </c>
      <c r="I106" s="208">
        <f>SUM(Championnats!$G416)</f>
        <v>0</v>
      </c>
      <c r="J106" s="208">
        <f>SUM(Championnats!$G468)</f>
        <v>0</v>
      </c>
      <c r="K106" s="208">
        <f>SUM(Championnats!$G520)</f>
        <v>0</v>
      </c>
      <c r="L106" s="174"/>
      <c r="M106" s="208">
        <f>CROSS!$M$52</f>
        <v>0</v>
      </c>
      <c r="N106" s="223">
        <f t="shared" si="11"/>
        <v>0</v>
      </c>
      <c r="O106" s="208"/>
      <c r="P106" s="208"/>
      <c r="Q106" s="208"/>
      <c r="R106" s="208"/>
      <c r="S106" s="208"/>
      <c r="T106" s="208"/>
      <c r="U106" s="208"/>
      <c r="V106" s="208">
        <f t="array" ref="V106">MIN(IF(B106:K106&gt;0,B106:K106))</f>
        <v>0</v>
      </c>
      <c r="W106" s="208">
        <f t="shared" si="10"/>
        <v>0</v>
      </c>
      <c r="X106" s="174"/>
      <c r="Y106" s="248" t="e">
        <f>SUM(CROSS!#REF!)</f>
        <v>#REF!</v>
      </c>
      <c r="Z106" s="248" t="e">
        <f>SUM(CROSS!#REF!)</f>
        <v>#REF!</v>
      </c>
    </row>
    <row r="107" spans="1:26" ht="15" customHeight="1" x14ac:dyDescent="0.35">
      <c r="A107" s="182" t="str">
        <f>(Championnats!B$53)</f>
        <v>YYYZZZ  Eva</v>
      </c>
      <c r="B107" s="209">
        <f>SUM(Championnats!$G53)</f>
        <v>0</v>
      </c>
      <c r="C107" s="225">
        <f>SUM(Championnats!$G105)</f>
        <v>0</v>
      </c>
      <c r="D107" s="225">
        <f>SUM(Championnats!$G157)</f>
        <v>0</v>
      </c>
      <c r="E107" s="225">
        <f>SUM(Championnats!$G209)</f>
        <v>0</v>
      </c>
      <c r="F107" s="225">
        <f>SUM(Championnats!$G261)</f>
        <v>0</v>
      </c>
      <c r="G107" s="225">
        <f>SUM(Championnats!$G313)</f>
        <v>0</v>
      </c>
      <c r="H107" s="225">
        <f>SUM(Championnats!$G365)</f>
        <v>0</v>
      </c>
      <c r="I107" s="225">
        <f>SUM(Championnats!$G417)</f>
        <v>0</v>
      </c>
      <c r="J107" s="225">
        <f>SUM(Championnats!$G469)</f>
        <v>0</v>
      </c>
      <c r="K107" s="225">
        <f>SUM(Championnats!$G521)</f>
        <v>0</v>
      </c>
      <c r="L107" s="174"/>
      <c r="M107" s="209">
        <f>CROSS!$M$53</f>
        <v>0</v>
      </c>
      <c r="N107" s="224">
        <f t="shared" si="11"/>
        <v>0</v>
      </c>
      <c r="O107" s="209"/>
      <c r="P107" s="209"/>
      <c r="Q107" s="209"/>
      <c r="R107" s="209"/>
      <c r="S107" s="209"/>
      <c r="T107" s="209"/>
      <c r="U107" s="209"/>
      <c r="V107" s="209">
        <f t="array" ref="V107">MIN(IF(B107:K107&gt;0,B107:K107))</f>
        <v>0</v>
      </c>
      <c r="W107" s="209">
        <f t="shared" si="10"/>
        <v>0</v>
      </c>
      <c r="X107" s="174"/>
      <c r="Y107" s="248" t="e">
        <f>SUM(CROSS!#REF!)</f>
        <v>#REF!</v>
      </c>
      <c r="Z107" s="248" t="e">
        <f>SUM(CROSS!#REF!)</f>
        <v>#REF!</v>
      </c>
    </row>
    <row r="108" spans="1:26" x14ac:dyDescent="0.35">
      <c r="A108" s="242"/>
      <c r="B108" s="241"/>
      <c r="C108" s="241"/>
      <c r="D108" s="241"/>
      <c r="E108" s="241"/>
      <c r="F108" s="241"/>
      <c r="G108" s="241"/>
      <c r="H108" s="241"/>
      <c r="I108" s="241"/>
      <c r="J108" s="241"/>
      <c r="K108" s="241"/>
      <c r="L108" s="174"/>
      <c r="M108" s="60"/>
      <c r="N108" s="220"/>
      <c r="O108" s="60"/>
      <c r="P108" s="60"/>
      <c r="Q108" s="60"/>
      <c r="R108" s="60"/>
      <c r="S108" s="60"/>
      <c r="T108" s="60"/>
      <c r="U108" s="60"/>
      <c r="V108" s="60">
        <f t="array" ref="V108">MIN(IF(B108:K108&gt;0,B108:K108))</f>
        <v>0</v>
      </c>
      <c r="W108" s="60">
        <f t="shared" si="10"/>
        <v>0</v>
      </c>
      <c r="X108" s="174"/>
      <c r="Y108" s="248" t="e">
        <f>SUM(CROSS!#REF!)</f>
        <v>#REF!</v>
      </c>
      <c r="Z108" s="248" t="e">
        <f>SUM(CROSS!#REF!)</f>
        <v>#REF!</v>
      </c>
    </row>
    <row r="109" spans="1:26" ht="15.75" customHeight="1" x14ac:dyDescent="0.35">
      <c r="A109" s="243"/>
      <c r="B109" s="466" t="s">
        <v>24</v>
      </c>
      <c r="C109" s="467"/>
      <c r="D109" s="467"/>
      <c r="E109" s="467"/>
      <c r="F109" s="467"/>
      <c r="G109" s="467"/>
      <c r="H109" s="467"/>
      <c r="I109" s="467"/>
      <c r="J109" s="467"/>
      <c r="K109" s="468"/>
      <c r="L109" s="174"/>
      <c r="M109" s="60"/>
      <c r="N109" s="220"/>
      <c r="O109" s="60"/>
      <c r="P109" s="60"/>
      <c r="Q109" s="60"/>
      <c r="R109" s="60"/>
      <c r="S109" s="60"/>
      <c r="T109" s="60"/>
      <c r="U109" s="60"/>
      <c r="V109" s="60">
        <f t="array" ref="V109">MIN(IF(B109:K109&gt;0,B109:K109))</f>
        <v>0</v>
      </c>
      <c r="W109" s="60">
        <f t="shared" si="10"/>
        <v>0</v>
      </c>
      <c r="X109" s="174"/>
      <c r="Y109" s="248" t="e">
        <f>SUM(CROSS!#REF!)</f>
        <v>#REF!</v>
      </c>
      <c r="Z109" s="248" t="e">
        <f>SUM(CROSS!#REF!)</f>
        <v>#REF!</v>
      </c>
    </row>
    <row r="110" spans="1:26" x14ac:dyDescent="0.35">
      <c r="A110" s="221" t="str">
        <f>(Championnats!B$4)</f>
        <v>AAA  LUC</v>
      </c>
      <c r="B110" s="207">
        <f>SUM(Championnats!$H4)</f>
        <v>0</v>
      </c>
      <c r="C110" s="227">
        <f>SUM(Championnats!$H$56)</f>
        <v>0</v>
      </c>
      <c r="D110" s="227">
        <f>SUM(Championnats!$H$108)</f>
        <v>0</v>
      </c>
      <c r="E110" s="227">
        <f>SUM(Championnats!$H$160)</f>
        <v>0</v>
      </c>
      <c r="F110" s="227">
        <f>SUM(Championnats!$H$212)</f>
        <v>0</v>
      </c>
      <c r="G110" s="227">
        <f>SUM(Championnats!$H$264)</f>
        <v>0</v>
      </c>
      <c r="H110" s="227">
        <f>SUM(Championnats!$H$316)</f>
        <v>0</v>
      </c>
      <c r="I110" s="227">
        <f>SUM(Championnats!$H$368)</f>
        <v>0</v>
      </c>
      <c r="J110" s="227">
        <f>SUM(Championnats!$H$420)</f>
        <v>0</v>
      </c>
      <c r="K110" s="227">
        <f>SUM(Championnats!$H$472)</f>
        <v>0</v>
      </c>
      <c r="L110" s="174"/>
      <c r="M110" s="207">
        <f>CROSS!$M$4</f>
        <v>1</v>
      </c>
      <c r="N110" s="222">
        <f t="shared" ref="N110:N141" si="12">N5</f>
        <v>0</v>
      </c>
      <c r="O110" s="207"/>
      <c r="P110" s="207"/>
      <c r="Q110" s="207"/>
      <c r="R110" s="207"/>
      <c r="S110" s="207"/>
      <c r="T110" s="207"/>
      <c r="U110" s="207"/>
      <c r="V110" s="207">
        <f t="array" ref="V110">MIN(IF(B110:K110&gt;0,B110:K110))</f>
        <v>0</v>
      </c>
      <c r="W110" s="207">
        <f t="shared" si="10"/>
        <v>0</v>
      </c>
      <c r="X110" s="174"/>
      <c r="Y110" s="248" t="e">
        <f>SUM(CROSS!#REF!)</f>
        <v>#REF!</v>
      </c>
      <c r="Z110" s="248" t="e">
        <f>SUM(CROSS!#REF!)</f>
        <v>#REF!</v>
      </c>
    </row>
    <row r="111" spans="1:26" x14ac:dyDescent="0.35">
      <c r="A111" s="78" t="str">
        <f>(Championnats!B$5)</f>
        <v>BBB  isabelle</v>
      </c>
      <c r="B111" s="208">
        <f>SUM(Championnats!$H5)</f>
        <v>0</v>
      </c>
      <c r="C111" s="208">
        <f>SUM(Championnats!$H57)</f>
        <v>0</v>
      </c>
      <c r="D111" s="208">
        <f>SUM(Championnats!$H109)</f>
        <v>0</v>
      </c>
      <c r="E111" s="208">
        <f>SUM(Championnats!$H161)</f>
        <v>0</v>
      </c>
      <c r="F111" s="208">
        <f>SUM(Championnats!$H213)</f>
        <v>0</v>
      </c>
      <c r="G111" s="208">
        <f>SUM(Championnats!$H265)</f>
        <v>0</v>
      </c>
      <c r="H111" s="208">
        <f>SUM(Championnats!$H317)</f>
        <v>0</v>
      </c>
      <c r="I111" s="208">
        <f>SUM(Championnats!$H369)</f>
        <v>0</v>
      </c>
      <c r="J111" s="208">
        <f>SUM(Championnats!$H421)</f>
        <v>0</v>
      </c>
      <c r="K111" s="208">
        <f>SUM(Championnats!$H473)</f>
        <v>0</v>
      </c>
      <c r="L111" s="174"/>
      <c r="M111" s="208">
        <f>CROSS!$M$5</f>
        <v>1</v>
      </c>
      <c r="N111" s="223">
        <f t="shared" si="12"/>
        <v>0</v>
      </c>
      <c r="O111" s="208"/>
      <c r="P111" s="208"/>
      <c r="Q111" s="208"/>
      <c r="R111" s="208"/>
      <c r="S111" s="208"/>
      <c r="T111" s="208"/>
      <c r="U111" s="208"/>
      <c r="V111" s="208">
        <f t="array" ref="V111">MIN(IF(B111:K111&gt;0,B111:K111))</f>
        <v>0</v>
      </c>
      <c r="W111" s="208">
        <f t="shared" si="10"/>
        <v>0</v>
      </c>
      <c r="X111" s="174"/>
      <c r="Y111" s="248" t="e">
        <f>SUM(CROSS!#REF!)</f>
        <v>#REF!</v>
      </c>
      <c r="Z111" s="248" t="e">
        <f>SUM(CROSS!#REF!)</f>
        <v>#REF!</v>
      </c>
    </row>
    <row r="112" spans="1:26" x14ac:dyDescent="0.35">
      <c r="A112" s="78" t="str">
        <f>(Championnats!B$6)</f>
        <v>KJKLJDFKJG  Agathe</v>
      </c>
      <c r="B112" s="208">
        <f>SUM(Championnats!$H6)</f>
        <v>0</v>
      </c>
      <c r="C112" s="208">
        <f>SUM(Championnats!$H58)</f>
        <v>0</v>
      </c>
      <c r="D112" s="208">
        <f>SUM(Championnats!$H110)</f>
        <v>0</v>
      </c>
      <c r="E112" s="208">
        <f>SUM(Championnats!$H162)</f>
        <v>0</v>
      </c>
      <c r="F112" s="208">
        <f>SUM(Championnats!$H214)</f>
        <v>0</v>
      </c>
      <c r="G112" s="208">
        <f>SUM(Championnats!$H266)</f>
        <v>0</v>
      </c>
      <c r="H112" s="208">
        <f>SUM(Championnats!$H318)</f>
        <v>0</v>
      </c>
      <c r="I112" s="208">
        <f>SUM(Championnats!$H370)</f>
        <v>0</v>
      </c>
      <c r="J112" s="208">
        <f>SUM(Championnats!$H422)</f>
        <v>0</v>
      </c>
      <c r="K112" s="208">
        <f>SUM(Championnats!$H474)</f>
        <v>0</v>
      </c>
      <c r="L112" s="174"/>
      <c r="M112" s="208">
        <f>CROSS!$M$6</f>
        <v>1</v>
      </c>
      <c r="N112" s="223">
        <f t="shared" si="12"/>
        <v>0</v>
      </c>
      <c r="O112" s="208"/>
      <c r="P112" s="208"/>
      <c r="Q112" s="208"/>
      <c r="R112" s="208"/>
      <c r="S112" s="208"/>
      <c r="T112" s="208"/>
      <c r="U112" s="208"/>
      <c r="V112" s="208">
        <f t="array" ref="V112">MIN(IF(B112:K112&gt;0,B112:K112))</f>
        <v>0</v>
      </c>
      <c r="W112" s="208">
        <f t="shared" si="10"/>
        <v>0</v>
      </c>
      <c r="X112" s="174"/>
      <c r="Y112" s="248" t="e">
        <f>SUM(CROSS!#REF!)</f>
        <v>#REF!</v>
      </c>
      <c r="Z112" s="248" t="e">
        <f>SUM(CROSS!#REF!)</f>
        <v>#REF!</v>
      </c>
    </row>
    <row r="113" spans="1:26" x14ac:dyDescent="0.35">
      <c r="A113" s="78" t="str">
        <f>(Championnats!B$7)</f>
        <v>DDD  Léa</v>
      </c>
      <c r="B113" s="208">
        <f>SUM(Championnats!$H7)</f>
        <v>0</v>
      </c>
      <c r="C113" s="208">
        <f>SUM(Championnats!$H59)</f>
        <v>0</v>
      </c>
      <c r="D113" s="208">
        <f>SUM(Championnats!$H111)</f>
        <v>0</v>
      </c>
      <c r="E113" s="208">
        <f>SUM(Championnats!$H163)</f>
        <v>0</v>
      </c>
      <c r="F113" s="208">
        <f>SUM(Championnats!$H215)</f>
        <v>0</v>
      </c>
      <c r="G113" s="208">
        <f>SUM(Championnats!$H267)</f>
        <v>0</v>
      </c>
      <c r="H113" s="208">
        <f>SUM(Championnats!$H319)</f>
        <v>0</v>
      </c>
      <c r="I113" s="208">
        <f>SUM(Championnats!$H371)</f>
        <v>0</v>
      </c>
      <c r="J113" s="208">
        <f>SUM(Championnats!$H423)</f>
        <v>0</v>
      </c>
      <c r="K113" s="208">
        <f>SUM(Championnats!$H475)</f>
        <v>0</v>
      </c>
      <c r="L113" s="174"/>
      <c r="M113" s="208">
        <f>CROSS!$M$7</f>
        <v>1</v>
      </c>
      <c r="N113" s="223">
        <f t="shared" si="12"/>
        <v>0</v>
      </c>
      <c r="O113" s="208"/>
      <c r="P113" s="208"/>
      <c r="Q113" s="208"/>
      <c r="R113" s="208"/>
      <c r="S113" s="208"/>
      <c r="T113" s="208"/>
      <c r="U113" s="208"/>
      <c r="V113" s="208">
        <f t="array" ref="V113">MIN(IF(B113:K113&gt;0,B113:K113))</f>
        <v>0</v>
      </c>
      <c r="W113" s="208">
        <f t="shared" si="10"/>
        <v>0</v>
      </c>
      <c r="X113" s="174"/>
      <c r="Y113" s="248" t="e">
        <f>SUM(CROSS!#REF!)</f>
        <v>#REF!</v>
      </c>
      <c r="Z113" s="248" t="e">
        <f>SUM(CROSS!#REF!)</f>
        <v>#REF!</v>
      </c>
    </row>
    <row r="114" spans="1:26" x14ac:dyDescent="0.35">
      <c r="A114" s="78" t="str">
        <f>(Championnats!B$8)</f>
        <v>KUYFRJGF  Mélissa</v>
      </c>
      <c r="B114" s="208">
        <f>SUM(Championnats!$H8)</f>
        <v>0</v>
      </c>
      <c r="C114" s="208">
        <f>SUM(Championnats!$H60)</f>
        <v>0</v>
      </c>
      <c r="D114" s="208">
        <f>SUM(Championnats!$H112)</f>
        <v>0</v>
      </c>
      <c r="E114" s="208">
        <f>SUM(Championnats!$H164)</f>
        <v>0</v>
      </c>
      <c r="F114" s="208">
        <f>SUM(Championnats!$H216)</f>
        <v>0</v>
      </c>
      <c r="G114" s="208">
        <f>SUM(Championnats!$H268)</f>
        <v>0</v>
      </c>
      <c r="H114" s="208">
        <f>SUM(Championnats!$H320)</f>
        <v>0</v>
      </c>
      <c r="I114" s="208">
        <f>SUM(Championnats!$H372)</f>
        <v>0</v>
      </c>
      <c r="J114" s="208">
        <f>SUM(Championnats!$H424)</f>
        <v>0</v>
      </c>
      <c r="K114" s="208">
        <f>SUM(Championnats!$H476)</f>
        <v>0</v>
      </c>
      <c r="L114" s="174"/>
      <c r="M114" s="208">
        <f>CROSS!$M$8</f>
        <v>1</v>
      </c>
      <c r="N114" s="223">
        <f t="shared" si="12"/>
        <v>0</v>
      </c>
      <c r="O114" s="208"/>
      <c r="P114" s="208"/>
      <c r="Q114" s="208"/>
      <c r="R114" s="208"/>
      <c r="S114" s="208"/>
      <c r="T114" s="208"/>
      <c r="U114" s="208"/>
      <c r="V114" s="208">
        <f t="array" ref="V114">MIN(IF(B114:K114&gt;0,B114:K114))</f>
        <v>0</v>
      </c>
      <c r="W114" s="208">
        <f t="shared" si="10"/>
        <v>0</v>
      </c>
      <c r="X114" s="174"/>
      <c r="Y114" s="248" t="e">
        <f>SUM(CROSS!#REF!)</f>
        <v>#REF!</v>
      </c>
      <c r="Z114" s="248" t="e">
        <f>SUM(CROSS!#REF!)</f>
        <v>#REF!</v>
      </c>
    </row>
    <row r="115" spans="1:26" x14ac:dyDescent="0.35">
      <c r="A115" s="78" t="str">
        <f>(Championnats!B$9)</f>
        <v>FFF  Eric</v>
      </c>
      <c r="B115" s="208">
        <f>SUM(Championnats!$H9)</f>
        <v>0</v>
      </c>
      <c r="C115" s="208">
        <f>SUM(Championnats!$H61)</f>
        <v>0</v>
      </c>
      <c r="D115" s="208">
        <f>SUM(Championnats!$H113)</f>
        <v>0</v>
      </c>
      <c r="E115" s="208">
        <f>SUM(Championnats!$H165)</f>
        <v>0</v>
      </c>
      <c r="F115" s="208">
        <f>SUM(Championnats!$H217)</f>
        <v>0</v>
      </c>
      <c r="G115" s="208">
        <f>SUM(Championnats!$H269)</f>
        <v>0</v>
      </c>
      <c r="H115" s="208">
        <f>SUM(Championnats!$H321)</f>
        <v>0</v>
      </c>
      <c r="I115" s="208">
        <f>SUM(Championnats!$H373)</f>
        <v>0</v>
      </c>
      <c r="J115" s="208">
        <f>SUM(Championnats!$H425)</f>
        <v>0</v>
      </c>
      <c r="K115" s="208">
        <f>SUM(Championnats!$H477)</f>
        <v>0</v>
      </c>
      <c r="L115" s="174"/>
      <c r="M115" s="208">
        <f>CROSS!$M$9</f>
        <v>1</v>
      </c>
      <c r="N115" s="223">
        <f t="shared" si="12"/>
        <v>0</v>
      </c>
      <c r="O115" s="208"/>
      <c r="P115" s="208"/>
      <c r="Q115" s="208"/>
      <c r="R115" s="208"/>
      <c r="S115" s="208"/>
      <c r="T115" s="208"/>
      <c r="U115" s="208"/>
      <c r="V115" s="208">
        <f t="array" ref="V115">MIN(IF(B115:K115&gt;0,B115:K115))</f>
        <v>0</v>
      </c>
      <c r="W115" s="208">
        <f t="shared" si="10"/>
        <v>0</v>
      </c>
      <c r="X115" s="174"/>
      <c r="Y115" s="248" t="e">
        <f>SUM(CROSS!#REF!)</f>
        <v>#REF!</v>
      </c>
      <c r="Z115" s="248" t="e">
        <f>SUM(CROSS!#REF!)</f>
        <v>#REF!</v>
      </c>
    </row>
    <row r="116" spans="1:26" x14ac:dyDescent="0.35">
      <c r="A116" s="78" t="str">
        <f>(Championnats!B$10)</f>
        <v>GGG  Lucie</v>
      </c>
      <c r="B116" s="208">
        <f>SUM(Championnats!$H10)</f>
        <v>0</v>
      </c>
      <c r="C116" s="208">
        <f>SUM(Championnats!$H62)</f>
        <v>0</v>
      </c>
      <c r="D116" s="208">
        <f>SUM(Championnats!$H114)</f>
        <v>0</v>
      </c>
      <c r="E116" s="208">
        <f>SUM(Championnats!$H166)</f>
        <v>0</v>
      </c>
      <c r="F116" s="208">
        <f>SUM(Championnats!$H218)</f>
        <v>0</v>
      </c>
      <c r="G116" s="208">
        <f>SUM(Championnats!$H270)</f>
        <v>0</v>
      </c>
      <c r="H116" s="208">
        <f>SUM(Championnats!$H322)</f>
        <v>0</v>
      </c>
      <c r="I116" s="208">
        <f>SUM(Championnats!$H374)</f>
        <v>0</v>
      </c>
      <c r="J116" s="208">
        <f>SUM(Championnats!$H426)</f>
        <v>0</v>
      </c>
      <c r="K116" s="208">
        <f>SUM(Championnats!$H478)</f>
        <v>0</v>
      </c>
      <c r="L116" s="174"/>
      <c r="M116" s="208">
        <f>CROSS!$M$10</f>
        <v>0</v>
      </c>
      <c r="N116" s="223">
        <f t="shared" si="12"/>
        <v>0</v>
      </c>
      <c r="O116" s="208"/>
      <c r="P116" s="208"/>
      <c r="Q116" s="208"/>
      <c r="R116" s="208"/>
      <c r="S116" s="208"/>
      <c r="T116" s="208"/>
      <c r="U116" s="208"/>
      <c r="V116" s="208">
        <f t="array" ref="V116">MIN(IF(B116:K116&gt;0,B116:K116))</f>
        <v>0</v>
      </c>
      <c r="W116" s="208">
        <f t="shared" si="10"/>
        <v>0</v>
      </c>
      <c r="X116" s="174"/>
      <c r="Y116" s="248" t="e">
        <f>SUM(CROSS!#REF!)</f>
        <v>#REF!</v>
      </c>
      <c r="Z116" s="248" t="e">
        <f>SUM(CROSS!#REF!)</f>
        <v>#REF!</v>
      </c>
    </row>
    <row r="117" spans="1:26" x14ac:dyDescent="0.35">
      <c r="A117" s="78" t="str">
        <f>(Championnats!B$11)</f>
        <v>HHH  Eva</v>
      </c>
      <c r="B117" s="208">
        <f>SUM(Championnats!$H11)</f>
        <v>0</v>
      </c>
      <c r="C117" s="208">
        <f>SUM(Championnats!$H63)</f>
        <v>0</v>
      </c>
      <c r="D117" s="208">
        <f>SUM(Championnats!$H115)</f>
        <v>0</v>
      </c>
      <c r="E117" s="208">
        <f>SUM(Championnats!$H167)</f>
        <v>0</v>
      </c>
      <c r="F117" s="208">
        <f>SUM(Championnats!$H219)</f>
        <v>0</v>
      </c>
      <c r="G117" s="208">
        <f>SUM(Championnats!$H271)</f>
        <v>0</v>
      </c>
      <c r="H117" s="208">
        <f>SUM(Championnats!$H323)</f>
        <v>0</v>
      </c>
      <c r="I117" s="208">
        <f>SUM(Championnats!$H375)</f>
        <v>0</v>
      </c>
      <c r="J117" s="208">
        <f>SUM(Championnats!$H427)</f>
        <v>0</v>
      </c>
      <c r="K117" s="208">
        <f>SUM(Championnats!$H479)</f>
        <v>0</v>
      </c>
      <c r="L117" s="174"/>
      <c r="M117" s="208">
        <f>CROSS!$M$11</f>
        <v>0</v>
      </c>
      <c r="N117" s="223">
        <f t="shared" si="12"/>
        <v>0</v>
      </c>
      <c r="O117" s="208"/>
      <c r="P117" s="208"/>
      <c r="Q117" s="208"/>
      <c r="R117" s="208"/>
      <c r="S117" s="208"/>
      <c r="T117" s="208"/>
      <c r="U117" s="208"/>
      <c r="V117" s="208">
        <f t="array" ref="V117">MIN(IF(B117:K117&gt;0,B117:K117))</f>
        <v>0</v>
      </c>
      <c r="W117" s="208">
        <f t="shared" si="10"/>
        <v>0</v>
      </c>
      <c r="X117" s="174"/>
      <c r="Y117" s="248" t="e">
        <f>SUM(CROSS!#REF!)</f>
        <v>#REF!</v>
      </c>
      <c r="Z117" s="248" t="e">
        <f>SUM(CROSS!#REF!)</f>
        <v>#REF!</v>
      </c>
    </row>
    <row r="118" spans="1:26" x14ac:dyDescent="0.35">
      <c r="A118" s="78" t="str">
        <f>(Championnats!B$12)</f>
        <v>PERNOIS  LUC</v>
      </c>
      <c r="B118" s="208">
        <f>SUM(Championnats!$H12)</f>
        <v>8.5</v>
      </c>
      <c r="C118" s="208">
        <f>SUM(Championnats!$H64)</f>
        <v>0</v>
      </c>
      <c r="D118" s="208">
        <f>SUM(Championnats!$H116)</f>
        <v>0</v>
      </c>
      <c r="E118" s="208">
        <f>SUM(Championnats!$H168)</f>
        <v>0</v>
      </c>
      <c r="F118" s="208">
        <f>SUM(Championnats!$H220)</f>
        <v>0</v>
      </c>
      <c r="G118" s="208">
        <f>SUM(Championnats!$H272)</f>
        <v>0</v>
      </c>
      <c r="H118" s="208">
        <f>SUM(Championnats!$H324)</f>
        <v>0</v>
      </c>
      <c r="I118" s="208">
        <f>SUM(Championnats!$H376)</f>
        <v>0</v>
      </c>
      <c r="J118" s="208">
        <f>SUM(Championnats!$H428)</f>
        <v>0</v>
      </c>
      <c r="K118" s="208">
        <f>SUM(Championnats!$H480)</f>
        <v>0</v>
      </c>
      <c r="L118" s="174"/>
      <c r="M118" s="208">
        <f>CROSS!$M$12</f>
        <v>0</v>
      </c>
      <c r="N118" s="223">
        <f t="shared" si="12"/>
        <v>11</v>
      </c>
      <c r="O118" s="208"/>
      <c r="P118" s="208"/>
      <c r="Q118" s="208"/>
      <c r="R118" s="208"/>
      <c r="S118" s="208"/>
      <c r="T118" s="208"/>
      <c r="U118" s="208"/>
      <c r="V118" s="208">
        <f t="array" ref="V118">MIN(IF(B118:K118&gt;0,B118:K118))</f>
        <v>8.5</v>
      </c>
      <c r="W118" s="208">
        <f t="shared" si="10"/>
        <v>8.5</v>
      </c>
      <c r="X118" s="174"/>
      <c r="Y118" s="248" t="e">
        <f>SUM(CROSS!#REF!)</f>
        <v>#REF!</v>
      </c>
      <c r="Z118" s="248" t="e">
        <f>SUM(CROSS!#REF!)</f>
        <v>#REF!</v>
      </c>
    </row>
    <row r="119" spans="1:26" x14ac:dyDescent="0.35">
      <c r="A119" s="78" t="str">
        <f>(Championnats!B$13)</f>
        <v>JJJ  Mélania</v>
      </c>
      <c r="B119" s="208">
        <f>SUM(Championnats!$H13)</f>
        <v>0</v>
      </c>
      <c r="C119" s="208">
        <f>SUM(Championnats!$H65)</f>
        <v>0</v>
      </c>
      <c r="D119" s="208">
        <f>SUM(Championnats!$H117)</f>
        <v>0</v>
      </c>
      <c r="E119" s="208">
        <f>SUM(Championnats!$H169)</f>
        <v>0</v>
      </c>
      <c r="F119" s="208">
        <f>SUM(Championnats!$H221)</f>
        <v>0</v>
      </c>
      <c r="G119" s="208">
        <f>SUM(Championnats!$H273)</f>
        <v>0</v>
      </c>
      <c r="H119" s="208">
        <f>SUM(Championnats!$H325)</f>
        <v>0</v>
      </c>
      <c r="I119" s="208">
        <f>SUM(Championnats!$H377)</f>
        <v>0</v>
      </c>
      <c r="J119" s="208">
        <f>SUM(Championnats!$H429)</f>
        <v>0</v>
      </c>
      <c r="K119" s="208">
        <f>SUM(Championnats!$H481)</f>
        <v>0</v>
      </c>
      <c r="L119" s="174"/>
      <c r="M119" s="208">
        <f>CROSS!$M$13</f>
        <v>0</v>
      </c>
      <c r="N119" s="223">
        <f t="shared" si="12"/>
        <v>0</v>
      </c>
      <c r="O119" s="208"/>
      <c r="P119" s="208"/>
      <c r="Q119" s="208"/>
      <c r="R119" s="208"/>
      <c r="S119" s="208"/>
      <c r="T119" s="208"/>
      <c r="U119" s="208"/>
      <c r="V119" s="208">
        <f t="array" ref="V119">MIN(IF(B119:K119&gt;0,B119:K119))</f>
        <v>0</v>
      </c>
      <c r="W119" s="208">
        <f t="shared" si="10"/>
        <v>0</v>
      </c>
      <c r="X119" s="174"/>
      <c r="Y119" s="248" t="e">
        <f>SUM(CROSS!#REF!)</f>
        <v>#REF!</v>
      </c>
      <c r="Z119" s="248" t="e">
        <f>SUM(CROSS!#REF!)</f>
        <v>#REF!</v>
      </c>
    </row>
    <row r="120" spans="1:26" x14ac:dyDescent="0.35">
      <c r="A120" s="78" t="str">
        <f>(Championnats!B$14)</f>
        <v>KKK  Mélanie</v>
      </c>
      <c r="B120" s="208">
        <f>SUM(Championnats!$H14)</f>
        <v>0</v>
      </c>
      <c r="C120" s="208">
        <f>SUM(Championnats!$H66)</f>
        <v>0</v>
      </c>
      <c r="D120" s="208">
        <f>SUM(Championnats!$H118)</f>
        <v>0</v>
      </c>
      <c r="E120" s="208">
        <f>SUM(Championnats!$H170)</f>
        <v>0</v>
      </c>
      <c r="F120" s="208">
        <f>SUM(Championnats!$H222)</f>
        <v>0</v>
      </c>
      <c r="G120" s="208">
        <f>SUM(Championnats!$H274)</f>
        <v>0</v>
      </c>
      <c r="H120" s="208">
        <f>SUM(Championnats!$H326)</f>
        <v>0</v>
      </c>
      <c r="I120" s="208">
        <f>SUM(Championnats!$H378)</f>
        <v>0</v>
      </c>
      <c r="J120" s="208">
        <f>SUM(Championnats!$H430)</f>
        <v>0</v>
      </c>
      <c r="K120" s="208">
        <f>SUM(Championnats!$H482)</f>
        <v>0</v>
      </c>
      <c r="L120" s="174"/>
      <c r="M120" s="208">
        <f>CROSS!$M$14</f>
        <v>0</v>
      </c>
      <c r="N120" s="223">
        <f t="shared" si="12"/>
        <v>0</v>
      </c>
      <c r="O120" s="208"/>
      <c r="P120" s="208"/>
      <c r="Q120" s="208"/>
      <c r="R120" s="208"/>
      <c r="S120" s="208"/>
      <c r="T120" s="208"/>
      <c r="U120" s="208"/>
      <c r="V120" s="208">
        <f t="array" ref="V120">MIN(IF(B120:K120&gt;0,B120:K120))</f>
        <v>0</v>
      </c>
      <c r="W120" s="208">
        <f t="shared" si="10"/>
        <v>0</v>
      </c>
      <c r="X120" s="174"/>
      <c r="Y120" s="248" t="e">
        <f>SUM(CROSS!#REF!)</f>
        <v>#REF!</v>
      </c>
      <c r="Z120" s="248" t="e">
        <f>SUM(CROSS!#REF!)</f>
        <v>#REF!</v>
      </c>
    </row>
    <row r="121" spans="1:26" x14ac:dyDescent="0.35">
      <c r="A121" s="78" t="str">
        <f>(Championnats!B$15)</f>
        <v>LLL  Cryss</v>
      </c>
      <c r="B121" s="208">
        <f>SUM(Championnats!$H15)</f>
        <v>0</v>
      </c>
      <c r="C121" s="208">
        <f>SUM(Championnats!$H67)</f>
        <v>0</v>
      </c>
      <c r="D121" s="208">
        <f>SUM(Championnats!$H119)</f>
        <v>0</v>
      </c>
      <c r="E121" s="208">
        <f>SUM(Championnats!$H171)</f>
        <v>0</v>
      </c>
      <c r="F121" s="208">
        <f>SUM(Championnats!$H223)</f>
        <v>0</v>
      </c>
      <c r="G121" s="208">
        <f>SUM(Championnats!$H275)</f>
        <v>0</v>
      </c>
      <c r="H121" s="208">
        <f>SUM(Championnats!$H327)</f>
        <v>0</v>
      </c>
      <c r="I121" s="208">
        <f>SUM(Championnats!$H379)</f>
        <v>0</v>
      </c>
      <c r="J121" s="208">
        <f>SUM(Championnats!$H431)</f>
        <v>0</v>
      </c>
      <c r="K121" s="208">
        <f>SUM(Championnats!$H483)</f>
        <v>0</v>
      </c>
      <c r="L121" s="174"/>
      <c r="M121" s="208">
        <f>CROSS!$M$15</f>
        <v>0</v>
      </c>
      <c r="N121" s="223">
        <f t="shared" si="12"/>
        <v>0</v>
      </c>
      <c r="O121" s="208"/>
      <c r="P121" s="208"/>
      <c r="Q121" s="208"/>
      <c r="R121" s="208"/>
      <c r="S121" s="208"/>
      <c r="T121" s="208"/>
      <c r="U121" s="208"/>
      <c r="V121" s="208">
        <f t="array" ref="V121">MIN(IF(B121:K121&gt;0,B121:K121))</f>
        <v>0</v>
      </c>
      <c r="W121" s="208">
        <f t="shared" si="10"/>
        <v>0</v>
      </c>
      <c r="X121" s="174"/>
      <c r="Y121" s="248" t="e">
        <f>SUM(CROSS!#REF!)</f>
        <v>#REF!</v>
      </c>
      <c r="Z121" s="248" t="e">
        <f>SUM(CROSS!#REF!)</f>
        <v>#REF!</v>
      </c>
    </row>
    <row r="122" spans="1:26" x14ac:dyDescent="0.35">
      <c r="A122" s="78" t="str">
        <f>(Championnats!B$16)</f>
        <v>MMMM  Sambou</v>
      </c>
      <c r="B122" s="208">
        <f>SUM(Championnats!$H16)</f>
        <v>0</v>
      </c>
      <c r="C122" s="208">
        <f>SUM(Championnats!$H68)</f>
        <v>0</v>
      </c>
      <c r="D122" s="208">
        <f>SUM(Championnats!$H120)</f>
        <v>0</v>
      </c>
      <c r="E122" s="208">
        <f>SUM(Championnats!$H172)</f>
        <v>0</v>
      </c>
      <c r="F122" s="208">
        <f>SUM(Championnats!$H224)</f>
        <v>0</v>
      </c>
      <c r="G122" s="208">
        <f>SUM(Championnats!$H276)</f>
        <v>0</v>
      </c>
      <c r="H122" s="208">
        <f>SUM(Championnats!$H328)</f>
        <v>0</v>
      </c>
      <c r="I122" s="208">
        <f>SUM(Championnats!$H380)</f>
        <v>0</v>
      </c>
      <c r="J122" s="208">
        <f>SUM(Championnats!$H432)</f>
        <v>0</v>
      </c>
      <c r="K122" s="208">
        <f>SUM(Championnats!$H484)</f>
        <v>0</v>
      </c>
      <c r="L122" s="174"/>
      <c r="M122" s="208">
        <f>CROSS!$M$16</f>
        <v>0</v>
      </c>
      <c r="N122" s="223">
        <f t="shared" si="12"/>
        <v>0</v>
      </c>
      <c r="O122" s="208"/>
      <c r="P122" s="208"/>
      <c r="Q122" s="208"/>
      <c r="R122" s="208"/>
      <c r="S122" s="208"/>
      <c r="T122" s="208"/>
      <c r="U122" s="208"/>
      <c r="V122" s="208">
        <f t="array" ref="V122">MIN(IF(B122:K122&gt;0,B122:K122))</f>
        <v>0</v>
      </c>
      <c r="W122" s="208">
        <f t="shared" si="10"/>
        <v>0</v>
      </c>
      <c r="X122" s="174"/>
      <c r="Y122" s="248" t="e">
        <f>SUM(CROSS!#REF!)</f>
        <v>#REF!</v>
      </c>
      <c r="Z122" s="248" t="e">
        <f>SUM(CROSS!#REF!)</f>
        <v>#REF!</v>
      </c>
    </row>
    <row r="123" spans="1:26" x14ac:dyDescent="0.35">
      <c r="A123" s="78" t="str">
        <f>(Championnats!B$17)</f>
        <v>NNN  Dylan</v>
      </c>
      <c r="B123" s="208">
        <f>SUM(Championnats!$H17)</f>
        <v>0</v>
      </c>
      <c r="C123" s="208">
        <f>SUM(Championnats!$H69)</f>
        <v>0</v>
      </c>
      <c r="D123" s="208">
        <f>SUM(Championnats!$H121)</f>
        <v>0</v>
      </c>
      <c r="E123" s="208">
        <f>SUM(Championnats!$H173)</f>
        <v>0</v>
      </c>
      <c r="F123" s="208">
        <f>SUM(Championnats!$H225)</f>
        <v>0</v>
      </c>
      <c r="G123" s="208">
        <f>SUM(Championnats!$H277)</f>
        <v>0</v>
      </c>
      <c r="H123" s="208">
        <f>SUM(Championnats!$H329)</f>
        <v>0</v>
      </c>
      <c r="I123" s="208">
        <f>SUM(Championnats!$H381)</f>
        <v>0</v>
      </c>
      <c r="J123" s="208">
        <f>SUM(Championnats!$H433)</f>
        <v>0</v>
      </c>
      <c r="K123" s="208">
        <f>SUM(Championnats!$H485)</f>
        <v>0</v>
      </c>
      <c r="L123" s="174"/>
      <c r="M123" s="208">
        <f>CROSS!$M$17</f>
        <v>0</v>
      </c>
      <c r="N123" s="223">
        <f t="shared" si="12"/>
        <v>0</v>
      </c>
      <c r="O123" s="208"/>
      <c r="P123" s="208"/>
      <c r="Q123" s="208"/>
      <c r="R123" s="208"/>
      <c r="S123" s="208"/>
      <c r="T123" s="208"/>
      <c r="U123" s="208"/>
      <c r="V123" s="208">
        <f t="array" ref="V123">MIN(IF(B123:K123&gt;0,B123:K123))</f>
        <v>0</v>
      </c>
      <c r="W123" s="208">
        <f t="shared" si="10"/>
        <v>0</v>
      </c>
      <c r="X123" s="174"/>
      <c r="Y123" s="248" t="e">
        <f>SUM(CROSS!#REF!)</f>
        <v>#REF!</v>
      </c>
      <c r="Z123" s="248" t="e">
        <f>SUM(CROSS!#REF!)</f>
        <v>#REF!</v>
      </c>
    </row>
    <row r="124" spans="1:26" x14ac:dyDescent="0.35">
      <c r="A124" s="78" t="str">
        <f>(Championnats!B$18)</f>
        <v>OOO  Philippe</v>
      </c>
      <c r="B124" s="208">
        <f>SUM(Championnats!$H18)</f>
        <v>0</v>
      </c>
      <c r="C124" s="208">
        <f>SUM(Championnats!$H70)</f>
        <v>0</v>
      </c>
      <c r="D124" s="208">
        <f>SUM(Championnats!$H122)</f>
        <v>0</v>
      </c>
      <c r="E124" s="208">
        <f>SUM(Championnats!$H174)</f>
        <v>0</v>
      </c>
      <c r="F124" s="208">
        <f>SUM(Championnats!$H226)</f>
        <v>0</v>
      </c>
      <c r="G124" s="208">
        <f>SUM(Championnats!$H278)</f>
        <v>0</v>
      </c>
      <c r="H124" s="208">
        <f>SUM(Championnats!$H330)</f>
        <v>0</v>
      </c>
      <c r="I124" s="208">
        <f>SUM(Championnats!$H382)</f>
        <v>0</v>
      </c>
      <c r="J124" s="208">
        <f>SUM(Championnats!$H434)</f>
        <v>0</v>
      </c>
      <c r="K124" s="208">
        <f>SUM(Championnats!$H486)</f>
        <v>0</v>
      </c>
      <c r="L124" s="174"/>
      <c r="M124" s="208">
        <f>CROSS!$M$18</f>
        <v>0</v>
      </c>
      <c r="N124" s="223">
        <f t="shared" si="12"/>
        <v>0</v>
      </c>
      <c r="O124" s="208"/>
      <c r="P124" s="208"/>
      <c r="Q124" s="208"/>
      <c r="R124" s="208"/>
      <c r="S124" s="208"/>
      <c r="T124" s="208"/>
      <c r="U124" s="208"/>
      <c r="V124" s="208">
        <f t="array" ref="V124">MIN(IF(B124:K124&gt;0,B124:K124))</f>
        <v>0</v>
      </c>
      <c r="W124" s="208">
        <f t="shared" si="10"/>
        <v>0</v>
      </c>
      <c r="X124" s="174"/>
      <c r="Y124" s="248" t="e">
        <f>SUM(CROSS!#REF!)</f>
        <v>#REF!</v>
      </c>
      <c r="Z124" s="248" t="e">
        <f>SUM(CROSS!#REF!)</f>
        <v>#REF!</v>
      </c>
    </row>
    <row r="125" spans="1:26" x14ac:dyDescent="0.35">
      <c r="A125" s="78" t="str">
        <f>(Championnats!B$19)</f>
        <v>PPP  Oumar</v>
      </c>
      <c r="B125" s="208">
        <f>SUM(Championnats!$H19)</f>
        <v>0</v>
      </c>
      <c r="C125" s="208">
        <f>SUM(Championnats!$H71)</f>
        <v>0</v>
      </c>
      <c r="D125" s="208">
        <f>SUM(Championnats!$H123)</f>
        <v>0</v>
      </c>
      <c r="E125" s="208">
        <f>SUM(Championnats!$H175)</f>
        <v>0</v>
      </c>
      <c r="F125" s="208">
        <f>SUM(Championnats!$H227)</f>
        <v>0</v>
      </c>
      <c r="G125" s="208">
        <f>SUM(Championnats!$H279)</f>
        <v>0</v>
      </c>
      <c r="H125" s="208">
        <f>SUM(Championnats!$H331)</f>
        <v>0</v>
      </c>
      <c r="I125" s="208">
        <f>SUM(Championnats!$H383)</f>
        <v>0</v>
      </c>
      <c r="J125" s="208">
        <f>SUM(Championnats!$H435)</f>
        <v>0</v>
      </c>
      <c r="K125" s="208">
        <f>SUM(Championnats!$H487)</f>
        <v>0</v>
      </c>
      <c r="L125" s="174"/>
      <c r="M125" s="208">
        <f>CROSS!$M$19</f>
        <v>0</v>
      </c>
      <c r="N125" s="223">
        <f t="shared" si="12"/>
        <v>0</v>
      </c>
      <c r="O125" s="208"/>
      <c r="P125" s="208"/>
      <c r="Q125" s="208"/>
      <c r="R125" s="208"/>
      <c r="S125" s="208"/>
      <c r="T125" s="208"/>
      <c r="U125" s="208"/>
      <c r="V125" s="208">
        <f t="array" ref="V125">MIN(IF(B125:K125&gt;0,B125:K125))</f>
        <v>0</v>
      </c>
      <c r="W125" s="208">
        <f t="shared" si="10"/>
        <v>0</v>
      </c>
      <c r="X125" s="174"/>
      <c r="Y125" s="248" t="e">
        <f>SUM(CROSS!#REF!)</f>
        <v>#REF!</v>
      </c>
      <c r="Z125" s="248" t="e">
        <f>SUM(CROSS!#REF!)</f>
        <v>#REF!</v>
      </c>
    </row>
    <row r="126" spans="1:26" x14ac:dyDescent="0.35">
      <c r="A126" s="78" t="str">
        <f>(Championnats!B$20)</f>
        <v>QQQ  Ibrahim</v>
      </c>
      <c r="B126" s="208">
        <f>SUM(Championnats!$H20)</f>
        <v>0</v>
      </c>
      <c r="C126" s="208">
        <f>SUM(Championnats!$H72)</f>
        <v>0</v>
      </c>
      <c r="D126" s="208">
        <f>SUM(Championnats!$H124)</f>
        <v>0</v>
      </c>
      <c r="E126" s="208">
        <f>SUM(Championnats!$H176)</f>
        <v>0</v>
      </c>
      <c r="F126" s="208">
        <f>SUM(Championnats!$H228)</f>
        <v>0</v>
      </c>
      <c r="G126" s="208">
        <f>SUM(Championnats!$H280)</f>
        <v>0</v>
      </c>
      <c r="H126" s="208">
        <f>SUM(Championnats!$H332)</f>
        <v>0</v>
      </c>
      <c r="I126" s="208">
        <f>SUM(Championnats!$H384)</f>
        <v>0</v>
      </c>
      <c r="J126" s="208">
        <f>SUM(Championnats!$H436)</f>
        <v>0</v>
      </c>
      <c r="K126" s="208">
        <f>SUM(Championnats!$H488)</f>
        <v>0</v>
      </c>
      <c r="L126" s="174"/>
      <c r="M126" s="208">
        <f>CROSS!$M$20</f>
        <v>0</v>
      </c>
      <c r="N126" s="223">
        <f t="shared" si="12"/>
        <v>0</v>
      </c>
      <c r="O126" s="208"/>
      <c r="P126" s="208"/>
      <c r="Q126" s="208"/>
      <c r="R126" s="208"/>
      <c r="S126" s="208"/>
      <c r="T126" s="208"/>
      <c r="U126" s="208"/>
      <c r="V126" s="208">
        <f t="array" ref="V126">MIN(IF(B126:K126&gt;0,B126:K126))</f>
        <v>0</v>
      </c>
      <c r="W126" s="208">
        <f t="shared" si="10"/>
        <v>0</v>
      </c>
      <c r="X126" s="174"/>
      <c r="Y126" s="248" t="e">
        <f>SUM(CROSS!#REF!)</f>
        <v>#REF!</v>
      </c>
      <c r="Z126" s="248" t="e">
        <f>SUM(CROSS!#REF!)</f>
        <v>#REF!</v>
      </c>
    </row>
    <row r="127" spans="1:26" x14ac:dyDescent="0.35">
      <c r="A127" s="78" t="str">
        <f>(Championnats!B$21)</f>
        <v>RRR  Seydou</v>
      </c>
      <c r="B127" s="208">
        <f>SUM(Championnats!$H21)</f>
        <v>0</v>
      </c>
      <c r="C127" s="208">
        <f>SUM(Championnats!$H73)</f>
        <v>0</v>
      </c>
      <c r="D127" s="208">
        <f>SUM(Championnats!$H125)</f>
        <v>0</v>
      </c>
      <c r="E127" s="208">
        <f>SUM(Championnats!$H177)</f>
        <v>0</v>
      </c>
      <c r="F127" s="208">
        <f>SUM(Championnats!$H229)</f>
        <v>0</v>
      </c>
      <c r="G127" s="208">
        <f>SUM(Championnats!$H281)</f>
        <v>0</v>
      </c>
      <c r="H127" s="208">
        <f>SUM(Championnats!$H333)</f>
        <v>0</v>
      </c>
      <c r="I127" s="208">
        <f>SUM(Championnats!$H385)</f>
        <v>0</v>
      </c>
      <c r="J127" s="208">
        <f>SUM(Championnats!$H437)</f>
        <v>0</v>
      </c>
      <c r="K127" s="208">
        <f>SUM(Championnats!$H489)</f>
        <v>0</v>
      </c>
      <c r="L127" s="174"/>
      <c r="M127" s="208">
        <f>CROSS!$M$21</f>
        <v>0</v>
      </c>
      <c r="N127" s="223">
        <f t="shared" si="12"/>
        <v>0</v>
      </c>
      <c r="O127" s="208"/>
      <c r="P127" s="208"/>
      <c r="Q127" s="208"/>
      <c r="R127" s="208"/>
      <c r="S127" s="208"/>
      <c r="T127" s="208"/>
      <c r="U127" s="208"/>
      <c r="V127" s="208">
        <f t="array" ref="V127">MIN(IF(B127:K127&gt;0,B127:K127))</f>
        <v>0</v>
      </c>
      <c r="W127" s="208">
        <f t="shared" si="10"/>
        <v>0</v>
      </c>
      <c r="X127" s="174"/>
      <c r="Y127" s="248" t="e">
        <f>SUM(CROSS!#REF!)</f>
        <v>#REF!</v>
      </c>
      <c r="Z127" s="248" t="e">
        <f>SUM(CROSS!#REF!)</f>
        <v>#REF!</v>
      </c>
    </row>
    <row r="128" spans="1:26" x14ac:dyDescent="0.35">
      <c r="A128" s="78" t="str">
        <f>(Championnats!B$22)</f>
        <v>SSS  Lucas</v>
      </c>
      <c r="B128" s="208">
        <f>SUM(Championnats!$H22)</f>
        <v>0</v>
      </c>
      <c r="C128" s="208">
        <f>SUM(Championnats!$H74)</f>
        <v>0</v>
      </c>
      <c r="D128" s="208">
        <f>SUM(Championnats!$H126)</f>
        <v>0</v>
      </c>
      <c r="E128" s="208">
        <f>SUM(Championnats!$H178)</f>
        <v>0</v>
      </c>
      <c r="F128" s="208">
        <f>SUM(Championnats!$H230)</f>
        <v>0</v>
      </c>
      <c r="G128" s="208">
        <f>SUM(Championnats!$H282)</f>
        <v>0</v>
      </c>
      <c r="H128" s="208">
        <f>SUM(Championnats!$H334)</f>
        <v>0</v>
      </c>
      <c r="I128" s="208">
        <f>SUM(Championnats!$H386)</f>
        <v>0</v>
      </c>
      <c r="J128" s="208">
        <f>SUM(Championnats!$H438)</f>
        <v>0</v>
      </c>
      <c r="K128" s="208">
        <f>SUM(Championnats!$H490)</f>
        <v>0</v>
      </c>
      <c r="L128" s="174"/>
      <c r="M128" s="208">
        <f>CROSS!$M$22</f>
        <v>0</v>
      </c>
      <c r="N128" s="223">
        <f t="shared" si="12"/>
        <v>0</v>
      </c>
      <c r="O128" s="208"/>
      <c r="P128" s="208"/>
      <c r="Q128" s="208"/>
      <c r="R128" s="208"/>
      <c r="S128" s="208"/>
      <c r="T128" s="208"/>
      <c r="U128" s="208"/>
      <c r="V128" s="208">
        <f t="array" ref="V128">MIN(IF(B128:K128&gt;0,B128:K128))</f>
        <v>0</v>
      </c>
      <c r="W128" s="208">
        <f t="shared" si="10"/>
        <v>0</v>
      </c>
      <c r="X128" s="174"/>
      <c r="Y128" s="248" t="e">
        <f>SUM(CROSS!#REF!)</f>
        <v>#REF!</v>
      </c>
      <c r="Z128" s="248" t="e">
        <f>SUM(CROSS!#REF!)</f>
        <v>#REF!</v>
      </c>
    </row>
    <row r="129" spans="1:26" x14ac:dyDescent="0.35">
      <c r="A129" s="78" t="str">
        <f>(Championnats!B$23)</f>
        <v>TTT  Samba</v>
      </c>
      <c r="B129" s="208">
        <f>SUM(Championnats!$H23)</f>
        <v>0</v>
      </c>
      <c r="C129" s="208">
        <f>SUM(Championnats!$H75)</f>
        <v>0</v>
      </c>
      <c r="D129" s="208">
        <f>SUM(Championnats!$H127)</f>
        <v>0</v>
      </c>
      <c r="E129" s="208">
        <f>SUM(Championnats!$H179)</f>
        <v>0</v>
      </c>
      <c r="F129" s="208">
        <f>SUM(Championnats!$H231)</f>
        <v>0</v>
      </c>
      <c r="G129" s="208">
        <f>SUM(Championnats!$H283)</f>
        <v>0</v>
      </c>
      <c r="H129" s="208">
        <f>SUM(Championnats!$H335)</f>
        <v>0</v>
      </c>
      <c r="I129" s="208">
        <f>SUM(Championnats!$H387)</f>
        <v>0</v>
      </c>
      <c r="J129" s="208">
        <f>SUM(Championnats!$H439)</f>
        <v>0</v>
      </c>
      <c r="K129" s="208">
        <f>SUM(Championnats!$H491)</f>
        <v>0</v>
      </c>
      <c r="L129" s="174"/>
      <c r="M129" s="208">
        <f>CROSS!$M$23</f>
        <v>0</v>
      </c>
      <c r="N129" s="223">
        <f t="shared" si="12"/>
        <v>0</v>
      </c>
      <c r="O129" s="208"/>
      <c r="P129" s="208"/>
      <c r="Q129" s="208"/>
      <c r="R129" s="208"/>
      <c r="S129" s="208"/>
      <c r="T129" s="208"/>
      <c r="U129" s="208"/>
      <c r="V129" s="208">
        <f t="array" ref="V129">MIN(IF(B129:K129&gt;0,B129:K129))</f>
        <v>0</v>
      </c>
      <c r="W129" s="208">
        <f t="shared" si="10"/>
        <v>0</v>
      </c>
      <c r="X129" s="174"/>
      <c r="Y129" s="248" t="e">
        <f>SUM(CROSS!#REF!)</f>
        <v>#REF!</v>
      </c>
      <c r="Z129" s="248" t="e">
        <f>SUM(CROSS!#REF!)</f>
        <v>#REF!</v>
      </c>
    </row>
    <row r="130" spans="1:26" x14ac:dyDescent="0.35">
      <c r="A130" s="78" t="str">
        <f>(Championnats!B$24)</f>
        <v>UUU  Miguel</v>
      </c>
      <c r="B130" s="208">
        <f>SUM(Championnats!$H24)</f>
        <v>0</v>
      </c>
      <c r="C130" s="208">
        <f>SUM(Championnats!$H76)</f>
        <v>0</v>
      </c>
      <c r="D130" s="208">
        <f>SUM(Championnats!$H128)</f>
        <v>0</v>
      </c>
      <c r="E130" s="208">
        <f>SUM(Championnats!$H180)</f>
        <v>0</v>
      </c>
      <c r="F130" s="208">
        <f>SUM(Championnats!$H232)</f>
        <v>0</v>
      </c>
      <c r="G130" s="208">
        <f>SUM(Championnats!$H284)</f>
        <v>0</v>
      </c>
      <c r="H130" s="208">
        <f>SUM(Championnats!$H336)</f>
        <v>0</v>
      </c>
      <c r="I130" s="208">
        <f>SUM(Championnats!$H388)</f>
        <v>0</v>
      </c>
      <c r="J130" s="208">
        <f>SUM(Championnats!$H440)</f>
        <v>0</v>
      </c>
      <c r="K130" s="208">
        <f>SUM(Championnats!$H492)</f>
        <v>0</v>
      </c>
      <c r="L130" s="174"/>
      <c r="M130" s="208">
        <f>CROSS!$M$24</f>
        <v>0</v>
      </c>
      <c r="N130" s="223">
        <f t="shared" si="12"/>
        <v>0</v>
      </c>
      <c r="O130" s="208"/>
      <c r="P130" s="208"/>
      <c r="Q130" s="208"/>
      <c r="R130" s="208"/>
      <c r="S130" s="208"/>
      <c r="T130" s="208"/>
      <c r="U130" s="208"/>
      <c r="V130" s="208">
        <f t="array" ref="V130">MIN(IF(B130:K130&gt;0,B130:K130))</f>
        <v>0</v>
      </c>
      <c r="W130" s="208">
        <f t="shared" si="10"/>
        <v>0</v>
      </c>
      <c r="X130" s="174"/>
      <c r="Y130" s="248" t="e">
        <f>SUM(CROSS!#REF!)</f>
        <v>#REF!</v>
      </c>
      <c r="Z130" s="248" t="e">
        <f>SUM(CROSS!#REF!)</f>
        <v>#REF!</v>
      </c>
    </row>
    <row r="131" spans="1:26" x14ac:dyDescent="0.35">
      <c r="A131" s="78" t="str">
        <f>(Championnats!B$25)</f>
        <v>VVV  Nicolas</v>
      </c>
      <c r="B131" s="208">
        <f>SUM(Championnats!$H25)</f>
        <v>0</v>
      </c>
      <c r="C131" s="208">
        <f>SUM(Championnats!$H77)</f>
        <v>0</v>
      </c>
      <c r="D131" s="208">
        <f>SUM(Championnats!$H129)</f>
        <v>0</v>
      </c>
      <c r="E131" s="208">
        <f>SUM(Championnats!$H181)</f>
        <v>0</v>
      </c>
      <c r="F131" s="208">
        <f>SUM(Championnats!$H233)</f>
        <v>0</v>
      </c>
      <c r="G131" s="208">
        <f>SUM(Championnats!$H285)</f>
        <v>0</v>
      </c>
      <c r="H131" s="208">
        <f>SUM(Championnats!$H337)</f>
        <v>0</v>
      </c>
      <c r="I131" s="208">
        <f>SUM(Championnats!$H389)</f>
        <v>0</v>
      </c>
      <c r="J131" s="208">
        <f>SUM(Championnats!$H441)</f>
        <v>0</v>
      </c>
      <c r="K131" s="208">
        <f>SUM(Championnats!$H493)</f>
        <v>0</v>
      </c>
      <c r="L131" s="174"/>
      <c r="M131" s="208">
        <f>CROSS!$M$25</f>
        <v>0</v>
      </c>
      <c r="N131" s="223">
        <f t="shared" si="12"/>
        <v>0</v>
      </c>
      <c r="O131" s="208"/>
      <c r="P131" s="208"/>
      <c r="Q131" s="208"/>
      <c r="R131" s="208"/>
      <c r="S131" s="208"/>
      <c r="T131" s="208"/>
      <c r="U131" s="208"/>
      <c r="V131" s="208">
        <f t="array" ref="V131">MIN(IF(B131:K131&gt;0,B131:K131))</f>
        <v>0</v>
      </c>
      <c r="W131" s="208">
        <f t="shared" si="10"/>
        <v>0</v>
      </c>
      <c r="X131" s="174"/>
      <c r="Y131" s="248" t="e">
        <f>SUM(CROSS!#REF!)</f>
        <v>#REF!</v>
      </c>
      <c r="Z131" s="248" t="e">
        <f>SUM(CROSS!#REF!)</f>
        <v>#REF!</v>
      </c>
    </row>
    <row r="132" spans="1:26" x14ac:dyDescent="0.35">
      <c r="A132" s="78" t="str">
        <f>(Championnats!B$26)</f>
        <v>WWW  Bilal</v>
      </c>
      <c r="B132" s="208">
        <f>SUM(Championnats!$H26)</f>
        <v>0</v>
      </c>
      <c r="C132" s="208">
        <f>SUM(Championnats!$H78)</f>
        <v>0</v>
      </c>
      <c r="D132" s="208">
        <f>SUM(Championnats!$H130)</f>
        <v>0</v>
      </c>
      <c r="E132" s="208">
        <f>SUM(Championnats!$H182)</f>
        <v>0</v>
      </c>
      <c r="F132" s="208">
        <f>SUM(Championnats!$H234)</f>
        <v>0</v>
      </c>
      <c r="G132" s="208">
        <f>SUM(Championnats!$H286)</f>
        <v>0</v>
      </c>
      <c r="H132" s="208">
        <f>SUM(Championnats!$H338)</f>
        <v>0</v>
      </c>
      <c r="I132" s="208">
        <f>SUM(Championnats!$H390)</f>
        <v>0</v>
      </c>
      <c r="J132" s="208">
        <f>SUM(Championnats!$H442)</f>
        <v>0</v>
      </c>
      <c r="K132" s="208">
        <f>SUM(Championnats!$H494)</f>
        <v>0</v>
      </c>
      <c r="L132" s="174"/>
      <c r="M132" s="208">
        <f>CROSS!$M$26</f>
        <v>0</v>
      </c>
      <c r="N132" s="223">
        <f t="shared" si="12"/>
        <v>0</v>
      </c>
      <c r="O132" s="208"/>
      <c r="P132" s="208"/>
      <c r="Q132" s="208"/>
      <c r="R132" s="208"/>
      <c r="S132" s="208"/>
      <c r="T132" s="208"/>
      <c r="U132" s="208"/>
      <c r="V132" s="208">
        <f t="array" ref="V132">MIN(IF(B132:K132&gt;0,B132:K132))</f>
        <v>0</v>
      </c>
      <c r="W132" s="208">
        <f t="shared" si="10"/>
        <v>0</v>
      </c>
      <c r="X132" s="174"/>
      <c r="Y132" s="248" t="e">
        <f>SUM(CROSS!#REF!)</f>
        <v>#REF!</v>
      </c>
      <c r="Z132" s="248" t="e">
        <f>SUM(CROSS!#REF!)</f>
        <v>#REF!</v>
      </c>
    </row>
    <row r="133" spans="1:26" x14ac:dyDescent="0.35">
      <c r="A133" s="78" t="str">
        <f>(Championnats!B$27)</f>
        <v>XXX  Florent</v>
      </c>
      <c r="B133" s="208">
        <f>SUM(Championnats!$H27)</f>
        <v>0</v>
      </c>
      <c r="C133" s="208">
        <f>SUM(Championnats!$H79)</f>
        <v>0</v>
      </c>
      <c r="D133" s="208">
        <f>SUM(Championnats!$H131)</f>
        <v>0</v>
      </c>
      <c r="E133" s="208">
        <f>SUM(Championnats!$H183)</f>
        <v>0</v>
      </c>
      <c r="F133" s="208">
        <f>SUM(Championnats!$H235)</f>
        <v>0</v>
      </c>
      <c r="G133" s="208">
        <f>SUM(Championnats!$H287)</f>
        <v>0</v>
      </c>
      <c r="H133" s="208">
        <f>SUM(Championnats!$H339)</f>
        <v>0</v>
      </c>
      <c r="I133" s="208">
        <f>SUM(Championnats!$H391)</f>
        <v>0</v>
      </c>
      <c r="J133" s="208">
        <f>SUM(Championnats!$H443)</f>
        <v>0</v>
      </c>
      <c r="K133" s="208">
        <f>SUM(Championnats!$H495)</f>
        <v>0</v>
      </c>
      <c r="L133" s="174"/>
      <c r="M133" s="208">
        <f>CROSS!$M$27</f>
        <v>0</v>
      </c>
      <c r="N133" s="223">
        <f t="shared" si="12"/>
        <v>0</v>
      </c>
      <c r="O133" s="208"/>
      <c r="P133" s="208"/>
      <c r="Q133" s="208"/>
      <c r="R133" s="208"/>
      <c r="S133" s="208"/>
      <c r="T133" s="208"/>
      <c r="U133" s="208"/>
      <c r="V133" s="208">
        <f t="array" ref="V133">MIN(IF(B133:K133&gt;0,B133:K133))</f>
        <v>0</v>
      </c>
      <c r="W133" s="208">
        <f t="shared" si="10"/>
        <v>0</v>
      </c>
      <c r="X133" s="174"/>
      <c r="Y133" s="248" t="e">
        <f>SUM(CROSS!#REF!)</f>
        <v>#REF!</v>
      </c>
      <c r="Z133" s="248" t="e">
        <f>SUM(CROSS!#REF!)</f>
        <v>#REF!</v>
      </c>
    </row>
    <row r="134" spans="1:26" x14ac:dyDescent="0.35">
      <c r="A134" s="78" t="str">
        <f>(Championnats!B$28)</f>
        <v>YYYY  Célia</v>
      </c>
      <c r="B134" s="208">
        <f>SUM(Championnats!$H28)</f>
        <v>0</v>
      </c>
      <c r="C134" s="208">
        <f>SUM(Championnats!$H80)</f>
        <v>0</v>
      </c>
      <c r="D134" s="208">
        <f>SUM(Championnats!$H132)</f>
        <v>0</v>
      </c>
      <c r="E134" s="208">
        <f>SUM(Championnats!$H184)</f>
        <v>0</v>
      </c>
      <c r="F134" s="208">
        <f>SUM(Championnats!$H236)</f>
        <v>0</v>
      </c>
      <c r="G134" s="208">
        <f>SUM(Championnats!$H288)</f>
        <v>0</v>
      </c>
      <c r="H134" s="208">
        <f>SUM(Championnats!$H340)</f>
        <v>0</v>
      </c>
      <c r="I134" s="208">
        <f>SUM(Championnats!$H392)</f>
        <v>0</v>
      </c>
      <c r="J134" s="208">
        <f>SUM(Championnats!$H444)</f>
        <v>0</v>
      </c>
      <c r="K134" s="208">
        <f>SUM(Championnats!$H496)</f>
        <v>0</v>
      </c>
      <c r="L134" s="174"/>
      <c r="M134" s="208">
        <f>CROSS!$M$28</f>
        <v>0</v>
      </c>
      <c r="N134" s="223">
        <f t="shared" si="12"/>
        <v>0</v>
      </c>
      <c r="O134" s="208"/>
      <c r="P134" s="208"/>
      <c r="Q134" s="208"/>
      <c r="R134" s="208"/>
      <c r="S134" s="208"/>
      <c r="T134" s="208"/>
      <c r="U134" s="208"/>
      <c r="V134" s="208">
        <f t="array" ref="V134">MIN(IF(B134:K134&gt;0,B134:K134))</f>
        <v>0</v>
      </c>
      <c r="W134" s="208">
        <f t="shared" ref="W134:W197" si="13">MAX(B134:K134)</f>
        <v>0</v>
      </c>
      <c r="X134" s="174"/>
      <c r="Y134" s="248" t="e">
        <f>SUM(CROSS!#REF!)</f>
        <v>#REF!</v>
      </c>
      <c r="Z134" s="248" t="e">
        <f>SUM(CROSS!#REF!)</f>
        <v>#REF!</v>
      </c>
    </row>
    <row r="135" spans="1:26" x14ac:dyDescent="0.35">
      <c r="A135" s="78" t="str">
        <f>(Championnats!B$29)</f>
        <v>ZZZ  Rehu Magnifié</v>
      </c>
      <c r="B135" s="208">
        <f>SUM(Championnats!$H29)</f>
        <v>0</v>
      </c>
      <c r="C135" s="208">
        <f>SUM(Championnats!$H81)</f>
        <v>0</v>
      </c>
      <c r="D135" s="208">
        <f>SUM(Championnats!$H133)</f>
        <v>0</v>
      </c>
      <c r="E135" s="208">
        <f>SUM(Championnats!$H185)</f>
        <v>0</v>
      </c>
      <c r="F135" s="208">
        <f>SUM(Championnats!$H237)</f>
        <v>0</v>
      </c>
      <c r="G135" s="208">
        <f>SUM(Championnats!$H289)</f>
        <v>0</v>
      </c>
      <c r="H135" s="208">
        <f>SUM(Championnats!$H341)</f>
        <v>0</v>
      </c>
      <c r="I135" s="208">
        <f>SUM(Championnats!$H393)</f>
        <v>0</v>
      </c>
      <c r="J135" s="208">
        <f>SUM(Championnats!$H445)</f>
        <v>0</v>
      </c>
      <c r="K135" s="208">
        <f>SUM(Championnats!$H497)</f>
        <v>0</v>
      </c>
      <c r="L135" s="174"/>
      <c r="M135" s="208">
        <f>CROSS!$M$29</f>
        <v>0</v>
      </c>
      <c r="N135" s="223">
        <f t="shared" si="12"/>
        <v>0</v>
      </c>
      <c r="O135" s="208"/>
      <c r="P135" s="208"/>
      <c r="Q135" s="208"/>
      <c r="R135" s="208"/>
      <c r="S135" s="208"/>
      <c r="T135" s="208"/>
      <c r="U135" s="208"/>
      <c r="V135" s="208">
        <f t="array" ref="V135">MIN(IF(B135:K135&gt;0,B135:K135))</f>
        <v>0</v>
      </c>
      <c r="W135" s="208">
        <f t="shared" si="13"/>
        <v>0</v>
      </c>
      <c r="X135" s="174"/>
      <c r="Y135" s="248" t="e">
        <f>SUM(CROSS!#REF!)</f>
        <v>#REF!</v>
      </c>
      <c r="Z135" s="248" t="e">
        <f>SUM(CROSS!#REF!)</f>
        <v>#REF!</v>
      </c>
    </row>
    <row r="136" spans="1:26" x14ac:dyDescent="0.35">
      <c r="A136" s="78" t="str">
        <f>(Championnats!B$30)</f>
        <v>AAABBB  Prisca</v>
      </c>
      <c r="B136" s="208">
        <f>SUM(Championnats!$H30)</f>
        <v>0</v>
      </c>
      <c r="C136" s="208">
        <f>SUM(Championnats!$H82)</f>
        <v>0</v>
      </c>
      <c r="D136" s="208">
        <f>SUM(Championnats!$H134)</f>
        <v>0</v>
      </c>
      <c r="E136" s="208">
        <f>SUM(Championnats!$H186)</f>
        <v>0</v>
      </c>
      <c r="F136" s="208">
        <f>SUM(Championnats!$H238)</f>
        <v>0</v>
      </c>
      <c r="G136" s="208">
        <f>SUM(Championnats!$H290)</f>
        <v>0</v>
      </c>
      <c r="H136" s="208">
        <f>SUM(Championnats!$H342)</f>
        <v>0</v>
      </c>
      <c r="I136" s="208">
        <f>SUM(Championnats!$H394)</f>
        <v>0</v>
      </c>
      <c r="J136" s="208">
        <f>SUM(Championnats!$H446)</f>
        <v>0</v>
      </c>
      <c r="K136" s="208">
        <f>SUM(Championnats!$H498)</f>
        <v>0</v>
      </c>
      <c r="L136" s="174"/>
      <c r="M136" s="208">
        <f>CROSS!$M$30</f>
        <v>0</v>
      </c>
      <c r="N136" s="223">
        <f t="shared" si="12"/>
        <v>0</v>
      </c>
      <c r="O136" s="208"/>
      <c r="P136" s="208"/>
      <c r="Q136" s="208"/>
      <c r="R136" s="208"/>
      <c r="S136" s="208"/>
      <c r="T136" s="208"/>
      <c r="U136" s="208"/>
      <c r="V136" s="208">
        <f t="array" ref="V136">MIN(IF(B136:K136&gt;0,B136:K136))</f>
        <v>0</v>
      </c>
      <c r="W136" s="208">
        <f t="shared" si="13"/>
        <v>0</v>
      </c>
      <c r="X136" s="174"/>
      <c r="Y136" s="248" t="e">
        <f>SUM(CROSS!#REF!)</f>
        <v>#REF!</v>
      </c>
      <c r="Z136" s="248" t="e">
        <f>SUM(CROSS!#REF!)</f>
        <v>#REF!</v>
      </c>
    </row>
    <row r="137" spans="1:26" x14ac:dyDescent="0.35">
      <c r="A137" s="78" t="str">
        <f>(Championnats!B$31)</f>
        <v>BBBCCC  Océane</v>
      </c>
      <c r="B137" s="208">
        <f>SUM(Championnats!$H31)</f>
        <v>0</v>
      </c>
      <c r="C137" s="208">
        <f>SUM(Championnats!$H83)</f>
        <v>0</v>
      </c>
      <c r="D137" s="208">
        <f>SUM(Championnats!$H135)</f>
        <v>0</v>
      </c>
      <c r="E137" s="208">
        <f>SUM(Championnats!$H187)</f>
        <v>0</v>
      </c>
      <c r="F137" s="208">
        <f>SUM(Championnats!$H239)</f>
        <v>0</v>
      </c>
      <c r="G137" s="208">
        <f>SUM(Championnats!$H291)</f>
        <v>0</v>
      </c>
      <c r="H137" s="208">
        <f>SUM(Championnats!$H343)</f>
        <v>0</v>
      </c>
      <c r="I137" s="208">
        <f>SUM(Championnats!$H395)</f>
        <v>0</v>
      </c>
      <c r="J137" s="208">
        <f>SUM(Championnats!$H447)</f>
        <v>0</v>
      </c>
      <c r="K137" s="208">
        <f>SUM(Championnats!$H499)</f>
        <v>0</v>
      </c>
      <c r="L137" s="174"/>
      <c r="M137" s="208">
        <f>CROSS!$M$31</f>
        <v>0</v>
      </c>
      <c r="N137" s="223">
        <f t="shared" si="12"/>
        <v>0</v>
      </c>
      <c r="O137" s="208"/>
      <c r="P137" s="208"/>
      <c r="Q137" s="208"/>
      <c r="R137" s="208"/>
      <c r="S137" s="208"/>
      <c r="T137" s="208"/>
      <c r="U137" s="208"/>
      <c r="V137" s="208">
        <f t="array" ref="V137">MIN(IF(B137:K137&gt;0,B137:K137))</f>
        <v>0</v>
      </c>
      <c r="W137" s="208">
        <f t="shared" si="13"/>
        <v>0</v>
      </c>
      <c r="X137" s="174"/>
      <c r="Y137" s="248" t="e">
        <f>SUM(CROSS!#REF!)</f>
        <v>#REF!</v>
      </c>
      <c r="Z137" s="248" t="e">
        <f>SUM(CROSS!#REF!)</f>
        <v>#REF!</v>
      </c>
    </row>
    <row r="138" spans="1:26" x14ac:dyDescent="0.35">
      <c r="A138" s="78" t="str">
        <f>(Championnats!B$32)</f>
        <v>CCCDDD  Balkis-Imane</v>
      </c>
      <c r="B138" s="208">
        <f>SUM(Championnats!$H32)</f>
        <v>0</v>
      </c>
      <c r="C138" s="208">
        <f>SUM(Championnats!$H84)</f>
        <v>0</v>
      </c>
      <c r="D138" s="208">
        <f>SUM(Championnats!$H136)</f>
        <v>0</v>
      </c>
      <c r="E138" s="208">
        <f>SUM(Championnats!$H188)</f>
        <v>0</v>
      </c>
      <c r="F138" s="208">
        <f>SUM(Championnats!$H240)</f>
        <v>0</v>
      </c>
      <c r="G138" s="208">
        <f>SUM(Championnats!$H292)</f>
        <v>0</v>
      </c>
      <c r="H138" s="208">
        <f>SUM(Championnats!$H344)</f>
        <v>0</v>
      </c>
      <c r="I138" s="208">
        <f>SUM(Championnats!$H396)</f>
        <v>0</v>
      </c>
      <c r="J138" s="208">
        <f>SUM(Championnats!$H448)</f>
        <v>0</v>
      </c>
      <c r="K138" s="208">
        <f>SUM(Championnats!$H500)</f>
        <v>0</v>
      </c>
      <c r="L138" s="174"/>
      <c r="M138" s="208">
        <f>CROSS!$M$32</f>
        <v>0</v>
      </c>
      <c r="N138" s="223">
        <f t="shared" si="12"/>
        <v>0</v>
      </c>
      <c r="O138" s="208"/>
      <c r="P138" s="208"/>
      <c r="Q138" s="208"/>
      <c r="R138" s="208"/>
      <c r="S138" s="208"/>
      <c r="T138" s="208"/>
      <c r="U138" s="208"/>
      <c r="V138" s="208">
        <f t="array" ref="V138">MIN(IF(B138:K138&gt;0,B138:K138))</f>
        <v>0</v>
      </c>
      <c r="W138" s="208">
        <f t="shared" si="13"/>
        <v>0</v>
      </c>
      <c r="X138" s="174"/>
      <c r="Y138" s="248" t="e">
        <f>SUM(CROSS!#REF!)</f>
        <v>#REF!</v>
      </c>
      <c r="Z138" s="248" t="e">
        <f>SUM(CROSS!#REF!)</f>
        <v>#REF!</v>
      </c>
    </row>
    <row r="139" spans="1:26" x14ac:dyDescent="0.35">
      <c r="A139" s="78" t="str">
        <f>(Championnats!B$33)</f>
        <v>DDDEEE  Hamza</v>
      </c>
      <c r="B139" s="208">
        <f>SUM(Championnats!$H33)</f>
        <v>0</v>
      </c>
      <c r="C139" s="208">
        <f>SUM(Championnats!$H85)</f>
        <v>0</v>
      </c>
      <c r="D139" s="208">
        <f>SUM(Championnats!$H137)</f>
        <v>0</v>
      </c>
      <c r="E139" s="208">
        <f>SUM(Championnats!$H189)</f>
        <v>0</v>
      </c>
      <c r="F139" s="208">
        <f>SUM(Championnats!$H241)</f>
        <v>0</v>
      </c>
      <c r="G139" s="208">
        <f>SUM(Championnats!$H293)</f>
        <v>0</v>
      </c>
      <c r="H139" s="208">
        <f>SUM(Championnats!$H345)</f>
        <v>0</v>
      </c>
      <c r="I139" s="208">
        <f>SUM(Championnats!$H397)</f>
        <v>0</v>
      </c>
      <c r="J139" s="208">
        <f>SUM(Championnats!$H449)</f>
        <v>0</v>
      </c>
      <c r="K139" s="208">
        <f>SUM(Championnats!$H501)</f>
        <v>0</v>
      </c>
      <c r="L139" s="174"/>
      <c r="M139" s="208">
        <f>CROSS!$M$33</f>
        <v>0</v>
      </c>
      <c r="N139" s="223">
        <f t="shared" si="12"/>
        <v>0</v>
      </c>
      <c r="O139" s="208"/>
      <c r="P139" s="208"/>
      <c r="Q139" s="208"/>
      <c r="R139" s="208"/>
      <c r="S139" s="208"/>
      <c r="T139" s="208"/>
      <c r="U139" s="208"/>
      <c r="V139" s="208">
        <f t="array" ref="V139">MIN(IF(B139:K139&gt;0,B139:K139))</f>
        <v>0</v>
      </c>
      <c r="W139" s="208">
        <f t="shared" si="13"/>
        <v>0</v>
      </c>
      <c r="X139" s="174"/>
      <c r="Y139" s="248" t="e">
        <f>SUM(CROSS!#REF!)</f>
        <v>#REF!</v>
      </c>
      <c r="Z139" s="248" t="e">
        <f>SUM(CROSS!#REF!)</f>
        <v>#REF!</v>
      </c>
    </row>
    <row r="140" spans="1:26" x14ac:dyDescent="0.35">
      <c r="A140" s="78" t="str">
        <f>(Championnats!B$34)</f>
        <v>EEEFFF  Beverly</v>
      </c>
      <c r="B140" s="208">
        <f>SUM(Championnats!$H34)</f>
        <v>0</v>
      </c>
      <c r="C140" s="208">
        <f>SUM(Championnats!$H86)</f>
        <v>0</v>
      </c>
      <c r="D140" s="208">
        <f>SUM(Championnats!$H138)</f>
        <v>0</v>
      </c>
      <c r="E140" s="208">
        <f>SUM(Championnats!$H190)</f>
        <v>0</v>
      </c>
      <c r="F140" s="208">
        <f>SUM(Championnats!$H242)</f>
        <v>0</v>
      </c>
      <c r="G140" s="208">
        <f>SUM(Championnats!$H294)</f>
        <v>0</v>
      </c>
      <c r="H140" s="208">
        <f>SUM(Championnats!$H346)</f>
        <v>0</v>
      </c>
      <c r="I140" s="208">
        <f>SUM(Championnats!$H398)</f>
        <v>0</v>
      </c>
      <c r="J140" s="208">
        <f>SUM(Championnats!$H450)</f>
        <v>0</v>
      </c>
      <c r="K140" s="208">
        <f>SUM(Championnats!$H502)</f>
        <v>0</v>
      </c>
      <c r="L140" s="174"/>
      <c r="M140" s="208">
        <f>CROSS!$M$34</f>
        <v>0</v>
      </c>
      <c r="N140" s="223">
        <f t="shared" si="12"/>
        <v>0</v>
      </c>
      <c r="O140" s="208"/>
      <c r="P140" s="208"/>
      <c r="Q140" s="208"/>
      <c r="R140" s="208"/>
      <c r="S140" s="208"/>
      <c r="T140" s="208"/>
      <c r="U140" s="208"/>
      <c r="V140" s="208">
        <f t="array" ref="V140">MIN(IF(B140:K140&gt;0,B140:K140))</f>
        <v>0</v>
      </c>
      <c r="W140" s="208">
        <f t="shared" si="13"/>
        <v>0</v>
      </c>
      <c r="X140" s="174"/>
      <c r="Y140" s="248" t="e">
        <f>SUM(CROSS!#REF!)</f>
        <v>#REF!</v>
      </c>
      <c r="Z140" s="248" t="e">
        <f>SUM(CROSS!#REF!)</f>
        <v>#REF!</v>
      </c>
    </row>
    <row r="141" spans="1:26" x14ac:dyDescent="0.35">
      <c r="A141" s="78" t="str">
        <f>(Championnats!B$35)</f>
        <v>FFFGGG  Flore</v>
      </c>
      <c r="B141" s="208">
        <f>SUM(Championnats!$H35)</f>
        <v>0</v>
      </c>
      <c r="C141" s="208">
        <f>SUM(Championnats!$H87)</f>
        <v>0</v>
      </c>
      <c r="D141" s="208">
        <f>SUM(Championnats!$H139)</f>
        <v>0</v>
      </c>
      <c r="E141" s="208">
        <f>SUM(Championnats!$H191)</f>
        <v>0</v>
      </c>
      <c r="F141" s="208">
        <f>SUM(Championnats!$H243)</f>
        <v>0</v>
      </c>
      <c r="G141" s="208">
        <f>SUM(Championnats!$H295)</f>
        <v>0</v>
      </c>
      <c r="H141" s="208">
        <f>SUM(Championnats!$H347)</f>
        <v>0</v>
      </c>
      <c r="I141" s="208">
        <f>SUM(Championnats!$H399)</f>
        <v>0</v>
      </c>
      <c r="J141" s="208">
        <f>SUM(Championnats!$H451)</f>
        <v>0</v>
      </c>
      <c r="K141" s="208">
        <f>SUM(Championnats!$H503)</f>
        <v>0</v>
      </c>
      <c r="L141" s="174"/>
      <c r="M141" s="208">
        <f>CROSS!$M$35</f>
        <v>0</v>
      </c>
      <c r="N141" s="223">
        <f t="shared" si="12"/>
        <v>0</v>
      </c>
      <c r="O141" s="208"/>
      <c r="P141" s="208"/>
      <c r="Q141" s="208"/>
      <c r="R141" s="208"/>
      <c r="S141" s="208"/>
      <c r="T141" s="208"/>
      <c r="U141" s="208"/>
      <c r="V141" s="208">
        <f t="array" ref="V141">MIN(IF(B141:K141&gt;0,B141:K141))</f>
        <v>0</v>
      </c>
      <c r="W141" s="208">
        <f t="shared" si="13"/>
        <v>0</v>
      </c>
      <c r="X141" s="174"/>
      <c r="Y141" s="248" t="e">
        <f>SUM(CROSS!#REF!)</f>
        <v>#REF!</v>
      </c>
      <c r="Z141" s="248" t="e">
        <f>SUM(CROSS!#REF!)</f>
        <v>#REF!</v>
      </c>
    </row>
    <row r="142" spans="1:26" x14ac:dyDescent="0.35">
      <c r="A142" s="78" t="str">
        <f>(Championnats!B$36)</f>
        <v>GGGGHHH  Lauryne</v>
      </c>
      <c r="B142" s="208">
        <f>SUM(Championnats!$H36)</f>
        <v>0</v>
      </c>
      <c r="C142" s="208">
        <f>SUM(Championnats!$H88)</f>
        <v>0</v>
      </c>
      <c r="D142" s="208">
        <f>SUM(Championnats!$H140)</f>
        <v>0</v>
      </c>
      <c r="E142" s="208">
        <f>SUM(Championnats!$H192)</f>
        <v>0</v>
      </c>
      <c r="F142" s="208">
        <f>SUM(Championnats!$H244)</f>
        <v>0</v>
      </c>
      <c r="G142" s="208">
        <f>SUM(Championnats!$H296)</f>
        <v>0</v>
      </c>
      <c r="H142" s="208">
        <f>SUM(Championnats!$H348)</f>
        <v>0</v>
      </c>
      <c r="I142" s="208">
        <f>SUM(Championnats!$H400)</f>
        <v>0</v>
      </c>
      <c r="J142" s="208">
        <f>SUM(Championnats!$H452)</f>
        <v>0</v>
      </c>
      <c r="K142" s="208">
        <f>SUM(Championnats!$H504)</f>
        <v>0</v>
      </c>
      <c r="L142" s="174"/>
      <c r="M142" s="208">
        <f>CROSS!$M$36</f>
        <v>0</v>
      </c>
      <c r="N142" s="223">
        <f t="shared" ref="N142:N159" si="14">N37</f>
        <v>0</v>
      </c>
      <c r="O142" s="208"/>
      <c r="P142" s="208"/>
      <c r="Q142" s="208"/>
      <c r="R142" s="208"/>
      <c r="S142" s="208"/>
      <c r="T142" s="208"/>
      <c r="U142" s="208"/>
      <c r="V142" s="208">
        <f t="array" ref="V142">MIN(IF(B142:K142&gt;0,B142:K142))</f>
        <v>0</v>
      </c>
      <c r="W142" s="208">
        <f t="shared" si="13"/>
        <v>0</v>
      </c>
      <c r="X142" s="174"/>
      <c r="Y142" s="248" t="e">
        <f>SUM(CROSS!#REF!)</f>
        <v>#REF!</v>
      </c>
      <c r="Z142" s="248" t="e">
        <f>SUM(CROSS!#REF!)</f>
        <v>#REF!</v>
      </c>
    </row>
    <row r="143" spans="1:26" x14ac:dyDescent="0.35">
      <c r="A143" s="78" t="str">
        <f>(Championnats!B$37)</f>
        <v>HHHHIII  Steven</v>
      </c>
      <c r="B143" s="208">
        <f>SUM(Championnats!$H37)</f>
        <v>0</v>
      </c>
      <c r="C143" s="208">
        <f>SUM(Championnats!$H89)</f>
        <v>0</v>
      </c>
      <c r="D143" s="208">
        <f>SUM(Championnats!$H141)</f>
        <v>0</v>
      </c>
      <c r="E143" s="208">
        <f>SUM(Championnats!$H193)</f>
        <v>0</v>
      </c>
      <c r="F143" s="208">
        <f>SUM(Championnats!$H245)</f>
        <v>0</v>
      </c>
      <c r="G143" s="208">
        <f>SUM(Championnats!$H297)</f>
        <v>0</v>
      </c>
      <c r="H143" s="208">
        <f>SUM(Championnats!$H349)</f>
        <v>0</v>
      </c>
      <c r="I143" s="208">
        <f>SUM(Championnats!$H401)</f>
        <v>0</v>
      </c>
      <c r="J143" s="208">
        <f>SUM(Championnats!$H453)</f>
        <v>0</v>
      </c>
      <c r="K143" s="208">
        <f>SUM(Championnats!$H505)</f>
        <v>0</v>
      </c>
      <c r="L143" s="174"/>
      <c r="M143" s="208">
        <f>CROSS!$M$37</f>
        <v>0</v>
      </c>
      <c r="N143" s="223">
        <f t="shared" si="14"/>
        <v>0</v>
      </c>
      <c r="O143" s="208"/>
      <c r="P143" s="208"/>
      <c r="Q143" s="208"/>
      <c r="R143" s="208"/>
      <c r="S143" s="208"/>
      <c r="T143" s="208"/>
      <c r="U143" s="208"/>
      <c r="V143" s="208">
        <f t="array" ref="V143">MIN(IF(B143:K143&gt;0,B143:K143))</f>
        <v>0</v>
      </c>
      <c r="W143" s="208">
        <f t="shared" si="13"/>
        <v>0</v>
      </c>
      <c r="X143" s="174"/>
      <c r="Y143" s="248" t="e">
        <f>SUM(CROSS!#REF!)</f>
        <v>#REF!</v>
      </c>
      <c r="Z143" s="248" t="e">
        <f>SUM(CROSS!#REF!)</f>
        <v>#REF!</v>
      </c>
    </row>
    <row r="144" spans="1:26" x14ac:dyDescent="0.35">
      <c r="A144" s="78" t="str">
        <f>(Championnats!B$38)</f>
        <v>IIIJJJJJ  PIERRE</v>
      </c>
      <c r="B144" s="208">
        <f>SUM(Championnats!$H38)</f>
        <v>0</v>
      </c>
      <c r="C144" s="208">
        <f>SUM(Championnats!$H90)</f>
        <v>0</v>
      </c>
      <c r="D144" s="208">
        <f>SUM(Championnats!$H142)</f>
        <v>0</v>
      </c>
      <c r="E144" s="208">
        <f>SUM(Championnats!$H194)</f>
        <v>0</v>
      </c>
      <c r="F144" s="208">
        <f>SUM(Championnats!$H246)</f>
        <v>0</v>
      </c>
      <c r="G144" s="208">
        <f>SUM(Championnats!$H298)</f>
        <v>0</v>
      </c>
      <c r="H144" s="208">
        <f>SUM(Championnats!$H350)</f>
        <v>0</v>
      </c>
      <c r="I144" s="208">
        <f>SUM(Championnats!$H402)</f>
        <v>0</v>
      </c>
      <c r="J144" s="208">
        <f>SUM(Championnats!$H454)</f>
        <v>0</v>
      </c>
      <c r="K144" s="208">
        <f>SUM(Championnats!$H506)</f>
        <v>0</v>
      </c>
      <c r="L144" s="174"/>
      <c r="M144" s="208">
        <f>CROSS!$M$38</f>
        <v>0</v>
      </c>
      <c r="N144" s="223">
        <f t="shared" si="14"/>
        <v>0</v>
      </c>
      <c r="O144" s="208"/>
      <c r="P144" s="208"/>
      <c r="Q144" s="208"/>
      <c r="R144" s="208"/>
      <c r="S144" s="208"/>
      <c r="T144" s="208"/>
      <c r="U144" s="208"/>
      <c r="V144" s="208">
        <f t="array" ref="V144">MIN(IF(B144:K144&gt;0,B144:K144))</f>
        <v>0</v>
      </c>
      <c r="W144" s="208">
        <f t="shared" si="13"/>
        <v>0</v>
      </c>
      <c r="X144" s="174"/>
      <c r="Y144" s="248" t="e">
        <f>SUM(CROSS!#REF!)</f>
        <v>#REF!</v>
      </c>
      <c r="Z144" s="248" t="e">
        <f>SUM(CROSS!#REF!)</f>
        <v>#REF!</v>
      </c>
    </row>
    <row r="145" spans="1:26" x14ac:dyDescent="0.35">
      <c r="A145" s="78" t="str">
        <f>(Championnats!B$39)</f>
        <v>JJJJKKKK  Christelle</v>
      </c>
      <c r="B145" s="208">
        <f>SUM(Championnats!$H39)</f>
        <v>0</v>
      </c>
      <c r="C145" s="208">
        <f>SUM(Championnats!$H91)</f>
        <v>0</v>
      </c>
      <c r="D145" s="208">
        <f>SUM(Championnats!$H143)</f>
        <v>0</v>
      </c>
      <c r="E145" s="208">
        <f>SUM(Championnats!$H195)</f>
        <v>0</v>
      </c>
      <c r="F145" s="208">
        <f>SUM(Championnats!$H247)</f>
        <v>0</v>
      </c>
      <c r="G145" s="208">
        <f>SUM(Championnats!$H299)</f>
        <v>0</v>
      </c>
      <c r="H145" s="208">
        <f>SUM(Championnats!$H351)</f>
        <v>0</v>
      </c>
      <c r="I145" s="208">
        <f>SUM(Championnats!$H403)</f>
        <v>0</v>
      </c>
      <c r="J145" s="208">
        <f>SUM(Championnats!$H455)</f>
        <v>0</v>
      </c>
      <c r="K145" s="208">
        <f>SUM(Championnats!$H507)</f>
        <v>0</v>
      </c>
      <c r="L145" s="174"/>
      <c r="M145" s="208">
        <f>CROSS!$M$39</f>
        <v>0</v>
      </c>
      <c r="N145" s="223">
        <f t="shared" si="14"/>
        <v>0</v>
      </c>
      <c r="O145" s="208"/>
      <c r="P145" s="208"/>
      <c r="Q145" s="208"/>
      <c r="R145" s="208"/>
      <c r="S145" s="208"/>
      <c r="T145" s="208"/>
      <c r="U145" s="208"/>
      <c r="V145" s="208">
        <f t="array" ref="V145">MIN(IF(B145:K145&gt;0,B145:K145))</f>
        <v>0</v>
      </c>
      <c r="W145" s="208">
        <f t="shared" si="13"/>
        <v>0</v>
      </c>
      <c r="X145" s="174"/>
      <c r="Y145" s="248" t="e">
        <f>SUM(CROSS!#REF!)</f>
        <v>#REF!</v>
      </c>
      <c r="Z145" s="248" t="e">
        <f>SUM(CROSS!#REF!)</f>
        <v>#REF!</v>
      </c>
    </row>
    <row r="146" spans="1:26" x14ac:dyDescent="0.35">
      <c r="A146" s="78" t="str">
        <f>(Championnats!B$40)</f>
        <v>KKKLLL  Pierre</v>
      </c>
      <c r="B146" s="208">
        <f>SUM(Championnats!$H40)</f>
        <v>0</v>
      </c>
      <c r="C146" s="208">
        <f>SUM(Championnats!$H92)</f>
        <v>0</v>
      </c>
      <c r="D146" s="208">
        <f>SUM(Championnats!$H144)</f>
        <v>0</v>
      </c>
      <c r="E146" s="208">
        <f>SUM(Championnats!$H196)</f>
        <v>0</v>
      </c>
      <c r="F146" s="208">
        <f>SUM(Championnats!$H248)</f>
        <v>0</v>
      </c>
      <c r="G146" s="208">
        <f>SUM(Championnats!$H300)</f>
        <v>0</v>
      </c>
      <c r="H146" s="208">
        <f>SUM(Championnats!$H352)</f>
        <v>0</v>
      </c>
      <c r="I146" s="208">
        <f>SUM(Championnats!$H404)</f>
        <v>0</v>
      </c>
      <c r="J146" s="208">
        <f>SUM(Championnats!$H456)</f>
        <v>0</v>
      </c>
      <c r="K146" s="208">
        <f>SUM(Championnats!$H508)</f>
        <v>0</v>
      </c>
      <c r="L146" s="174"/>
      <c r="M146" s="208">
        <f>CROSS!$M$40</f>
        <v>0</v>
      </c>
      <c r="N146" s="223">
        <f t="shared" si="14"/>
        <v>0</v>
      </c>
      <c r="O146" s="208"/>
      <c r="P146" s="208"/>
      <c r="Q146" s="208"/>
      <c r="R146" s="208"/>
      <c r="S146" s="208"/>
      <c r="T146" s="208"/>
      <c r="U146" s="208"/>
      <c r="V146" s="208">
        <f t="array" ref="V146">MIN(IF(B146:K146&gt;0,B146:K146))</f>
        <v>0</v>
      </c>
      <c r="W146" s="208">
        <f t="shared" si="13"/>
        <v>0</v>
      </c>
      <c r="X146" s="174"/>
      <c r="Y146" s="248" t="e">
        <f>SUM(CROSS!#REF!)</f>
        <v>#REF!</v>
      </c>
      <c r="Z146" s="248" t="e">
        <f>SUM(CROSS!#REF!)</f>
        <v>#REF!</v>
      </c>
    </row>
    <row r="147" spans="1:26" x14ac:dyDescent="0.35">
      <c r="A147" s="78" t="str">
        <f>(Championnats!B$41)</f>
        <v>LLLLMMMM  Didier</v>
      </c>
      <c r="B147" s="208">
        <f>SUM(Championnats!$H41)</f>
        <v>0</v>
      </c>
      <c r="C147" s="208">
        <f>SUM(Championnats!$H93)</f>
        <v>0</v>
      </c>
      <c r="D147" s="208">
        <f>SUM(Championnats!$H145)</f>
        <v>0</v>
      </c>
      <c r="E147" s="208">
        <f>SUM(Championnats!$H197)</f>
        <v>0</v>
      </c>
      <c r="F147" s="208">
        <f>SUM(Championnats!$H249)</f>
        <v>0</v>
      </c>
      <c r="G147" s="208">
        <f>SUM(Championnats!$H301)</f>
        <v>0</v>
      </c>
      <c r="H147" s="208">
        <f>SUM(Championnats!$H353)</f>
        <v>0</v>
      </c>
      <c r="I147" s="208">
        <f>SUM(Championnats!$H405)</f>
        <v>0</v>
      </c>
      <c r="J147" s="208">
        <f>SUM(Championnats!$H457)</f>
        <v>0</v>
      </c>
      <c r="K147" s="208">
        <f>SUM(Championnats!$H509)</f>
        <v>0</v>
      </c>
      <c r="L147" s="174"/>
      <c r="M147" s="208">
        <f>CROSS!$M$41</f>
        <v>0</v>
      </c>
      <c r="N147" s="223">
        <f t="shared" si="14"/>
        <v>0</v>
      </c>
      <c r="O147" s="208"/>
      <c r="P147" s="208"/>
      <c r="Q147" s="208"/>
      <c r="R147" s="208"/>
      <c r="S147" s="208"/>
      <c r="T147" s="208"/>
      <c r="U147" s="208"/>
      <c r="V147" s="208">
        <f t="array" ref="V147">MIN(IF(B147:K147&gt;0,B147:K147))</f>
        <v>0</v>
      </c>
      <c r="W147" s="208">
        <f t="shared" si="13"/>
        <v>0</v>
      </c>
      <c r="X147" s="174"/>
      <c r="Y147" s="248" t="e">
        <f>SUM(CROSS!#REF!)</f>
        <v>#REF!</v>
      </c>
      <c r="Z147" s="248" t="e">
        <f>SUM(CROSS!#REF!)</f>
        <v>#REF!</v>
      </c>
    </row>
    <row r="148" spans="1:26" x14ac:dyDescent="0.35">
      <c r="A148" s="78" t="str">
        <f>(Championnats!B$42)</f>
        <v>MMMNNN  Barbara</v>
      </c>
      <c r="B148" s="208">
        <f>SUM(Championnats!$H42)</f>
        <v>0</v>
      </c>
      <c r="C148" s="208">
        <f>SUM(Championnats!$H94)</f>
        <v>0</v>
      </c>
      <c r="D148" s="208">
        <f>SUM(Championnats!$H146)</f>
        <v>0</v>
      </c>
      <c r="E148" s="208">
        <f>SUM(Championnats!$H198)</f>
        <v>0</v>
      </c>
      <c r="F148" s="208">
        <f>SUM(Championnats!$H250)</f>
        <v>0</v>
      </c>
      <c r="G148" s="208">
        <f>SUM(Championnats!$H302)</f>
        <v>0</v>
      </c>
      <c r="H148" s="208">
        <f>SUM(Championnats!$H354)</f>
        <v>0</v>
      </c>
      <c r="I148" s="208">
        <f>SUM(Championnats!$H406)</f>
        <v>0</v>
      </c>
      <c r="J148" s="208">
        <f>SUM(Championnats!$H458)</f>
        <v>0</v>
      </c>
      <c r="K148" s="208">
        <f>SUM(Championnats!$H510)</f>
        <v>0</v>
      </c>
      <c r="L148" s="174"/>
      <c r="M148" s="208">
        <f>CROSS!$M$42</f>
        <v>0</v>
      </c>
      <c r="N148" s="223">
        <f t="shared" si="14"/>
        <v>0</v>
      </c>
      <c r="O148" s="208"/>
      <c r="P148" s="208"/>
      <c r="Q148" s="208"/>
      <c r="R148" s="208"/>
      <c r="S148" s="208"/>
      <c r="T148" s="208"/>
      <c r="U148" s="208"/>
      <c r="V148" s="208">
        <f t="array" ref="V148">MIN(IF(B148:K148&gt;0,B148:K148))</f>
        <v>0</v>
      </c>
      <c r="W148" s="208">
        <f t="shared" si="13"/>
        <v>0</v>
      </c>
      <c r="X148" s="174"/>
      <c r="Y148" s="248" t="e">
        <f>SUM(CROSS!#REF!)</f>
        <v>#REF!</v>
      </c>
      <c r="Z148" s="248" t="e">
        <f>SUM(CROSS!#REF!)</f>
        <v>#REF!</v>
      </c>
    </row>
    <row r="149" spans="1:26" x14ac:dyDescent="0.35">
      <c r="A149" s="78" t="str">
        <f>(Championnats!B$43)</f>
        <v>NNNNOOO  Julie</v>
      </c>
      <c r="B149" s="208">
        <f>SUM(Championnats!$H43)</f>
        <v>0</v>
      </c>
      <c r="C149" s="208">
        <f>SUM(Championnats!$H95)</f>
        <v>0</v>
      </c>
      <c r="D149" s="208">
        <f>SUM(Championnats!$H147)</f>
        <v>0</v>
      </c>
      <c r="E149" s="208">
        <f>SUM(Championnats!$H199)</f>
        <v>0</v>
      </c>
      <c r="F149" s="208">
        <f>SUM(Championnats!$H251)</f>
        <v>0</v>
      </c>
      <c r="G149" s="208">
        <f>SUM(Championnats!$H303)</f>
        <v>0</v>
      </c>
      <c r="H149" s="208">
        <f>SUM(Championnats!$H355)</f>
        <v>0</v>
      </c>
      <c r="I149" s="208">
        <f>SUM(Championnats!$H407)</f>
        <v>0</v>
      </c>
      <c r="J149" s="208">
        <f>SUM(Championnats!$H459)</f>
        <v>0</v>
      </c>
      <c r="K149" s="208">
        <f>SUM(Championnats!$H511)</f>
        <v>0</v>
      </c>
      <c r="L149" s="174"/>
      <c r="M149" s="208">
        <f>CROSS!$M$43</f>
        <v>0</v>
      </c>
      <c r="N149" s="223">
        <f t="shared" si="14"/>
        <v>0</v>
      </c>
      <c r="O149" s="208"/>
      <c r="P149" s="208"/>
      <c r="Q149" s="208"/>
      <c r="R149" s="208"/>
      <c r="S149" s="208"/>
      <c r="T149" s="208"/>
      <c r="U149" s="208"/>
      <c r="V149" s="208">
        <f t="array" ref="V149">MIN(IF(B149:K149&gt;0,B149:K149))</f>
        <v>0</v>
      </c>
      <c r="W149" s="208">
        <f t="shared" si="13"/>
        <v>0</v>
      </c>
      <c r="X149" s="174"/>
      <c r="Y149" s="248" t="e">
        <f>SUM(CROSS!#REF!)</f>
        <v>#REF!</v>
      </c>
      <c r="Z149" s="248" t="e">
        <f>SUM(CROSS!#REF!)</f>
        <v>#REF!</v>
      </c>
    </row>
    <row r="150" spans="1:26" x14ac:dyDescent="0.35">
      <c r="A150" s="78" t="str">
        <f>(Championnats!B$44)</f>
        <v>OOOPPP  André</v>
      </c>
      <c r="B150" s="208">
        <f>SUM(Championnats!$H44)</f>
        <v>0</v>
      </c>
      <c r="C150" s="208">
        <f>SUM(Championnats!$H96)</f>
        <v>0</v>
      </c>
      <c r="D150" s="208">
        <f>SUM(Championnats!$H148)</f>
        <v>0</v>
      </c>
      <c r="E150" s="208">
        <f>SUM(Championnats!$H200)</f>
        <v>0</v>
      </c>
      <c r="F150" s="208">
        <f>SUM(Championnats!$H252)</f>
        <v>0</v>
      </c>
      <c r="G150" s="208">
        <f>SUM(Championnats!$H304)</f>
        <v>0</v>
      </c>
      <c r="H150" s="208">
        <f>SUM(Championnats!$H356)</f>
        <v>0</v>
      </c>
      <c r="I150" s="208">
        <f>SUM(Championnats!$H408)</f>
        <v>0</v>
      </c>
      <c r="J150" s="208">
        <f>SUM(Championnats!$H460)</f>
        <v>0</v>
      </c>
      <c r="K150" s="208">
        <f>SUM(Championnats!$H512)</f>
        <v>0</v>
      </c>
      <c r="L150" s="174"/>
      <c r="M150" s="208">
        <f>CROSS!$M$44</f>
        <v>0</v>
      </c>
      <c r="N150" s="223">
        <f t="shared" si="14"/>
        <v>0</v>
      </c>
      <c r="O150" s="208"/>
      <c r="P150" s="208"/>
      <c r="Q150" s="208"/>
      <c r="R150" s="208"/>
      <c r="S150" s="208"/>
      <c r="T150" s="208"/>
      <c r="U150" s="208"/>
      <c r="V150" s="208">
        <f t="array" ref="V150">MIN(IF(B150:K150&gt;0,B150:K150))</f>
        <v>0</v>
      </c>
      <c r="W150" s="208">
        <f t="shared" si="13"/>
        <v>0</v>
      </c>
      <c r="X150" s="174"/>
      <c r="Y150" s="248" t="e">
        <f>SUM(CROSS!#REF!)</f>
        <v>#REF!</v>
      </c>
      <c r="Z150" s="248" t="e">
        <f>SUM(CROSS!#REF!)</f>
        <v>#REF!</v>
      </c>
    </row>
    <row r="151" spans="1:26" x14ac:dyDescent="0.35">
      <c r="A151" s="78" t="str">
        <f>(Championnats!B$45)</f>
        <v>PPPQQQQ  Roland</v>
      </c>
      <c r="B151" s="208">
        <f>SUM(Championnats!$H45)</f>
        <v>0</v>
      </c>
      <c r="C151" s="208">
        <f>SUM(Championnats!$H97)</f>
        <v>0</v>
      </c>
      <c r="D151" s="208">
        <f>SUM(Championnats!$H149)</f>
        <v>0</v>
      </c>
      <c r="E151" s="208">
        <f>SUM(Championnats!$H201)</f>
        <v>0</v>
      </c>
      <c r="F151" s="208">
        <f>SUM(Championnats!$H253)</f>
        <v>0</v>
      </c>
      <c r="G151" s="208">
        <f>SUM(Championnats!$H305)</f>
        <v>0</v>
      </c>
      <c r="H151" s="208">
        <f>SUM(Championnats!$H357)</f>
        <v>0</v>
      </c>
      <c r="I151" s="208">
        <f>SUM(Championnats!$H409)</f>
        <v>0</v>
      </c>
      <c r="J151" s="208">
        <f>SUM(Championnats!$H461)</f>
        <v>0</v>
      </c>
      <c r="K151" s="208">
        <f>SUM(Championnats!$H513)</f>
        <v>0</v>
      </c>
      <c r="L151" s="174"/>
      <c r="M151" s="208">
        <f>CROSS!$M$45</f>
        <v>0</v>
      </c>
      <c r="N151" s="223">
        <f t="shared" si="14"/>
        <v>0</v>
      </c>
      <c r="O151" s="208"/>
      <c r="P151" s="208"/>
      <c r="Q151" s="208"/>
      <c r="R151" s="208"/>
      <c r="S151" s="208"/>
      <c r="T151" s="208"/>
      <c r="U151" s="208"/>
      <c r="V151" s="208">
        <f t="array" ref="V151">MIN(IF(B151:K151&gt;0,B151:K151))</f>
        <v>0</v>
      </c>
      <c r="W151" s="208">
        <f t="shared" si="13"/>
        <v>0</v>
      </c>
      <c r="X151" s="174"/>
      <c r="Y151" s="248" t="e">
        <f>SUM(CROSS!#REF!)</f>
        <v>#REF!</v>
      </c>
      <c r="Z151" s="248" t="e">
        <f>SUM(CROSS!#REF!)</f>
        <v>#REF!</v>
      </c>
    </row>
    <row r="152" spans="1:26" x14ac:dyDescent="0.35">
      <c r="A152" s="78" t="str">
        <f>(Championnats!B$46)</f>
        <v>QQQRRR  Sylvain</v>
      </c>
      <c r="B152" s="208">
        <f>SUM(Championnats!$H46)</f>
        <v>0</v>
      </c>
      <c r="C152" s="208">
        <f>SUM(Championnats!$H98)</f>
        <v>0</v>
      </c>
      <c r="D152" s="208">
        <f>SUM(Championnats!$H150)</f>
        <v>0</v>
      </c>
      <c r="E152" s="208">
        <f>SUM(Championnats!$H202)</f>
        <v>0</v>
      </c>
      <c r="F152" s="208">
        <f>SUM(Championnats!$H254)</f>
        <v>0</v>
      </c>
      <c r="G152" s="208">
        <f>SUM(Championnats!$H306)</f>
        <v>0</v>
      </c>
      <c r="H152" s="208">
        <f>SUM(Championnats!$H358)</f>
        <v>0</v>
      </c>
      <c r="I152" s="208">
        <f>SUM(Championnats!$H410)</f>
        <v>0</v>
      </c>
      <c r="J152" s="208">
        <f>SUM(Championnats!$H462)</f>
        <v>0</v>
      </c>
      <c r="K152" s="208">
        <f>SUM(Championnats!$H514)</f>
        <v>0</v>
      </c>
      <c r="L152" s="174"/>
      <c r="M152" s="208">
        <f>CROSS!$M$46</f>
        <v>0</v>
      </c>
      <c r="N152" s="223">
        <f t="shared" si="14"/>
        <v>0</v>
      </c>
      <c r="O152" s="208"/>
      <c r="P152" s="208"/>
      <c r="Q152" s="208"/>
      <c r="R152" s="208"/>
      <c r="S152" s="208"/>
      <c r="T152" s="208"/>
      <c r="U152" s="208"/>
      <c r="V152" s="208">
        <f t="array" ref="V152">MIN(IF(B152:K152&gt;0,B152:K152))</f>
        <v>0</v>
      </c>
      <c r="W152" s="208">
        <f t="shared" si="13"/>
        <v>0</v>
      </c>
      <c r="X152" s="174"/>
      <c r="Y152" s="248" t="e">
        <f>SUM(CROSS!#REF!)</f>
        <v>#REF!</v>
      </c>
      <c r="Z152" s="248" t="e">
        <f>SUM(CROSS!#REF!)</f>
        <v>#REF!</v>
      </c>
    </row>
    <row r="153" spans="1:26" x14ac:dyDescent="0.35">
      <c r="A153" s="78" t="str">
        <f>(Championnats!B$47)</f>
        <v>RRRSSS  Veronica</v>
      </c>
      <c r="B153" s="208">
        <f>SUM(Championnats!$H47)</f>
        <v>0</v>
      </c>
      <c r="C153" s="208">
        <f>SUM(Championnats!$H99)</f>
        <v>0</v>
      </c>
      <c r="D153" s="208">
        <f>SUM(Championnats!$H151)</f>
        <v>0</v>
      </c>
      <c r="E153" s="208">
        <f>SUM(Championnats!$H203)</f>
        <v>0</v>
      </c>
      <c r="F153" s="208">
        <f>SUM(Championnats!$H255)</f>
        <v>0</v>
      </c>
      <c r="G153" s="208">
        <f>SUM(Championnats!$H307)</f>
        <v>0</v>
      </c>
      <c r="H153" s="208">
        <f>SUM(Championnats!$H359)</f>
        <v>0</v>
      </c>
      <c r="I153" s="208">
        <f>SUM(Championnats!$H411)</f>
        <v>0</v>
      </c>
      <c r="J153" s="208">
        <f>SUM(Championnats!$H463)</f>
        <v>0</v>
      </c>
      <c r="K153" s="208">
        <f>SUM(Championnats!$H515)</f>
        <v>0</v>
      </c>
      <c r="L153" s="174"/>
      <c r="M153" s="208">
        <f>CROSS!$M$47</f>
        <v>0</v>
      </c>
      <c r="N153" s="223">
        <f t="shared" si="14"/>
        <v>0</v>
      </c>
      <c r="O153" s="208"/>
      <c r="P153" s="208"/>
      <c r="Q153" s="208"/>
      <c r="R153" s="208"/>
      <c r="S153" s="208"/>
      <c r="T153" s="208"/>
      <c r="U153" s="208"/>
      <c r="V153" s="208">
        <f t="array" ref="V153">MIN(IF(B153:K153&gt;0,B153:K153))</f>
        <v>0</v>
      </c>
      <c r="W153" s="208">
        <f t="shared" si="13"/>
        <v>0</v>
      </c>
      <c r="X153" s="174"/>
      <c r="Y153" s="248" t="e">
        <f>SUM(CROSS!#REF!)</f>
        <v>#REF!</v>
      </c>
      <c r="Z153" s="248" t="e">
        <f>SUM(CROSS!#REF!)</f>
        <v>#REF!</v>
      </c>
    </row>
    <row r="154" spans="1:26" x14ac:dyDescent="0.35">
      <c r="A154" s="78" t="str">
        <f>(Championnats!B$48)</f>
        <v>SSSTTT  Luc</v>
      </c>
      <c r="B154" s="208">
        <f>SUM(Championnats!$H48)</f>
        <v>0</v>
      </c>
      <c r="C154" s="208">
        <f>SUM(Championnats!$H100)</f>
        <v>0</v>
      </c>
      <c r="D154" s="208">
        <f>SUM(Championnats!$H152)</f>
        <v>0</v>
      </c>
      <c r="E154" s="208">
        <f>SUM(Championnats!$H204)</f>
        <v>0</v>
      </c>
      <c r="F154" s="208">
        <f>SUM(Championnats!$H256)</f>
        <v>0</v>
      </c>
      <c r="G154" s="208">
        <f>SUM(Championnats!$H308)</f>
        <v>0</v>
      </c>
      <c r="H154" s="208">
        <f>SUM(Championnats!$H360)</f>
        <v>0</v>
      </c>
      <c r="I154" s="208">
        <f>SUM(Championnats!$H412)</f>
        <v>0</v>
      </c>
      <c r="J154" s="208">
        <f>SUM(Championnats!$H464)</f>
        <v>0</v>
      </c>
      <c r="K154" s="208">
        <f>SUM(Championnats!$H516)</f>
        <v>0</v>
      </c>
      <c r="L154" s="174"/>
      <c r="M154" s="208">
        <f>CROSS!$M$48</f>
        <v>0</v>
      </c>
      <c r="N154" s="223">
        <f t="shared" si="14"/>
        <v>0</v>
      </c>
      <c r="O154" s="208"/>
      <c r="P154" s="208"/>
      <c r="Q154" s="208"/>
      <c r="R154" s="208"/>
      <c r="S154" s="208"/>
      <c r="T154" s="208"/>
      <c r="U154" s="208"/>
      <c r="V154" s="208">
        <f t="array" ref="V154">MIN(IF(B154:K154&gt;0,B154:K154))</f>
        <v>0</v>
      </c>
      <c r="W154" s="208">
        <f t="shared" si="13"/>
        <v>0</v>
      </c>
      <c r="X154" s="174"/>
      <c r="Y154" s="248" t="e">
        <f>SUM(CROSS!#REF!)</f>
        <v>#REF!</v>
      </c>
      <c r="Z154" s="248" t="e">
        <f>SUM(CROSS!#REF!)</f>
        <v>#REF!</v>
      </c>
    </row>
    <row r="155" spans="1:26" x14ac:dyDescent="0.35">
      <c r="A155" s="78" t="str">
        <f>(Championnats!B$49)</f>
        <v>TTTUUU  Cryss</v>
      </c>
      <c r="B155" s="208">
        <f>SUM(Championnats!$H49)</f>
        <v>0</v>
      </c>
      <c r="C155" s="208">
        <f>SUM(Championnats!$H101)</f>
        <v>0</v>
      </c>
      <c r="D155" s="208">
        <f>SUM(Championnats!$H153)</f>
        <v>0</v>
      </c>
      <c r="E155" s="208">
        <f>SUM(Championnats!$H205)</f>
        <v>0</v>
      </c>
      <c r="F155" s="208">
        <f>SUM(Championnats!$H257)</f>
        <v>0</v>
      </c>
      <c r="G155" s="208">
        <f>SUM(Championnats!$H309)</f>
        <v>0</v>
      </c>
      <c r="H155" s="208">
        <f>SUM(Championnats!$H361)</f>
        <v>0</v>
      </c>
      <c r="I155" s="208">
        <f>SUM(Championnats!$H413)</f>
        <v>0</v>
      </c>
      <c r="J155" s="208">
        <f>SUM(Championnats!$H465)</f>
        <v>0</v>
      </c>
      <c r="K155" s="208">
        <f>SUM(Championnats!$H517)</f>
        <v>0</v>
      </c>
      <c r="L155" s="174"/>
      <c r="M155" s="208">
        <f>CROSS!$M$49</f>
        <v>0</v>
      </c>
      <c r="N155" s="223">
        <f t="shared" si="14"/>
        <v>0</v>
      </c>
      <c r="O155" s="208"/>
      <c r="P155" s="208"/>
      <c r="Q155" s="208"/>
      <c r="R155" s="208"/>
      <c r="S155" s="208"/>
      <c r="T155" s="208"/>
      <c r="U155" s="208"/>
      <c r="V155" s="208">
        <f t="array" ref="V155">MIN(IF(B155:K155&gt;0,B155:K155))</f>
        <v>0</v>
      </c>
      <c r="W155" s="208">
        <f t="shared" si="13"/>
        <v>0</v>
      </c>
      <c r="X155" s="174"/>
      <c r="Y155" s="248" t="e">
        <f>SUM(CROSS!#REF!)</f>
        <v>#REF!</v>
      </c>
      <c r="Z155" s="248" t="e">
        <f>SUM(CROSS!#REF!)</f>
        <v>#REF!</v>
      </c>
    </row>
    <row r="156" spans="1:26" x14ac:dyDescent="0.35">
      <c r="A156" s="78" t="str">
        <f>(Championnats!B$50)</f>
        <v>UUUVVV  Sambou</v>
      </c>
      <c r="B156" s="208">
        <f>SUM(Championnats!$H50)</f>
        <v>0</v>
      </c>
      <c r="C156" s="208">
        <f>SUM(Championnats!$H102)</f>
        <v>0</v>
      </c>
      <c r="D156" s="208">
        <f>SUM(Championnats!$H154)</f>
        <v>0</v>
      </c>
      <c r="E156" s="208">
        <f>SUM(Championnats!$H206)</f>
        <v>0</v>
      </c>
      <c r="F156" s="208">
        <f>SUM(Championnats!$H258)</f>
        <v>0</v>
      </c>
      <c r="G156" s="208">
        <f>SUM(Championnats!$H310)</f>
        <v>0</v>
      </c>
      <c r="H156" s="208">
        <f>SUM(Championnats!$H362)</f>
        <v>0</v>
      </c>
      <c r="I156" s="208">
        <f>SUM(Championnats!$H414)</f>
        <v>0</v>
      </c>
      <c r="J156" s="208">
        <f>SUM(Championnats!$H466)</f>
        <v>0</v>
      </c>
      <c r="K156" s="208">
        <f>SUM(Championnats!$H518)</f>
        <v>0</v>
      </c>
      <c r="L156" s="174"/>
      <c r="M156" s="208">
        <f>CROSS!$M$50</f>
        <v>0</v>
      </c>
      <c r="N156" s="223">
        <f t="shared" si="14"/>
        <v>0</v>
      </c>
      <c r="O156" s="208"/>
      <c r="P156" s="208"/>
      <c r="Q156" s="208"/>
      <c r="R156" s="208"/>
      <c r="S156" s="208"/>
      <c r="T156" s="208"/>
      <c r="U156" s="208"/>
      <c r="V156" s="208">
        <f t="array" ref="V156">MIN(IF(B156:K156&gt;0,B156:K156))</f>
        <v>0</v>
      </c>
      <c r="W156" s="208">
        <f t="shared" si="13"/>
        <v>0</v>
      </c>
      <c r="X156" s="174"/>
      <c r="Y156" s="248" t="e">
        <f>SUM(CROSS!#REF!)</f>
        <v>#REF!</v>
      </c>
      <c r="Z156" s="248" t="e">
        <f>SUM(CROSS!#REF!)</f>
        <v>#REF!</v>
      </c>
    </row>
    <row r="157" spans="1:26" x14ac:dyDescent="0.35">
      <c r="A157" s="78" t="str">
        <f>(Championnats!B$51)</f>
        <v>VVVVXXX  Dylan</v>
      </c>
      <c r="B157" s="208">
        <f>SUM(Championnats!$H51)</f>
        <v>0</v>
      </c>
      <c r="C157" s="208">
        <f>SUM(Championnats!$H103)</f>
        <v>0</v>
      </c>
      <c r="D157" s="208">
        <f>SUM(Championnats!$H155)</f>
        <v>0</v>
      </c>
      <c r="E157" s="208">
        <f>SUM(Championnats!$H207)</f>
        <v>0</v>
      </c>
      <c r="F157" s="208">
        <f>SUM(Championnats!$H259)</f>
        <v>0</v>
      </c>
      <c r="G157" s="208">
        <f>SUM(Championnats!$H311)</f>
        <v>0</v>
      </c>
      <c r="H157" s="208">
        <f>SUM(Championnats!$H363)</f>
        <v>0</v>
      </c>
      <c r="I157" s="208">
        <f>SUM(Championnats!$H415)</f>
        <v>0</v>
      </c>
      <c r="J157" s="208">
        <f>SUM(Championnats!$H467)</f>
        <v>0</v>
      </c>
      <c r="K157" s="208">
        <f>SUM(Championnats!$H519)</f>
        <v>0</v>
      </c>
      <c r="L157" s="174"/>
      <c r="M157" s="208">
        <f>CROSS!$M$51</f>
        <v>0</v>
      </c>
      <c r="N157" s="223">
        <f t="shared" si="14"/>
        <v>0</v>
      </c>
      <c r="O157" s="208"/>
      <c r="P157" s="208"/>
      <c r="Q157" s="208"/>
      <c r="R157" s="208"/>
      <c r="S157" s="208"/>
      <c r="T157" s="208"/>
      <c r="U157" s="208"/>
      <c r="V157" s="208">
        <f t="array" ref="V157">MIN(IF(B157:K157&gt;0,B157:K157))</f>
        <v>0</v>
      </c>
      <c r="W157" s="208">
        <f t="shared" si="13"/>
        <v>0</v>
      </c>
      <c r="X157" s="174"/>
      <c r="Y157" s="248" t="e">
        <f>SUM(CROSS!#REF!)</f>
        <v>#REF!</v>
      </c>
      <c r="Z157" s="248" t="e">
        <f>SUM(CROSS!#REF!)</f>
        <v>#REF!</v>
      </c>
    </row>
    <row r="158" spans="1:26" x14ac:dyDescent="0.35">
      <c r="A158" s="78" t="str">
        <f>(Championnats!B$52)</f>
        <v>XXXYYY  Lucie</v>
      </c>
      <c r="B158" s="208">
        <f>SUM(Championnats!$H52)</f>
        <v>0</v>
      </c>
      <c r="C158" s="208">
        <f>SUM(Championnats!$H104)</f>
        <v>0</v>
      </c>
      <c r="D158" s="208">
        <f>SUM(Championnats!$H156)</f>
        <v>0</v>
      </c>
      <c r="E158" s="208">
        <f>SUM(Championnats!$H208)</f>
        <v>0</v>
      </c>
      <c r="F158" s="208">
        <f>SUM(Championnats!$H260)</f>
        <v>0</v>
      </c>
      <c r="G158" s="208">
        <f>SUM(Championnats!$H312)</f>
        <v>0</v>
      </c>
      <c r="H158" s="208">
        <f>SUM(Championnats!$H364)</f>
        <v>0</v>
      </c>
      <c r="I158" s="208">
        <f>SUM(Championnats!$H416)</f>
        <v>0</v>
      </c>
      <c r="J158" s="208">
        <f>SUM(Championnats!$H468)</f>
        <v>0</v>
      </c>
      <c r="K158" s="208">
        <f>SUM(Championnats!$H520)</f>
        <v>0</v>
      </c>
      <c r="L158" s="174"/>
      <c r="M158" s="208">
        <f>CROSS!$M$52</f>
        <v>0</v>
      </c>
      <c r="N158" s="223">
        <f t="shared" si="14"/>
        <v>0</v>
      </c>
      <c r="O158" s="208"/>
      <c r="P158" s="208"/>
      <c r="Q158" s="208"/>
      <c r="R158" s="208"/>
      <c r="S158" s="208"/>
      <c r="T158" s="208"/>
      <c r="U158" s="208"/>
      <c r="V158" s="208">
        <f t="array" ref="V158">MIN(IF(B158:K158&gt;0,B158:K158))</f>
        <v>0</v>
      </c>
      <c r="W158" s="208">
        <f t="shared" si="13"/>
        <v>0</v>
      </c>
      <c r="X158" s="174"/>
      <c r="Y158" s="248" t="e">
        <f>SUM(CROSS!#REF!)</f>
        <v>#REF!</v>
      </c>
      <c r="Z158" s="248" t="e">
        <f>SUM(CROSS!#REF!)</f>
        <v>#REF!</v>
      </c>
    </row>
    <row r="159" spans="1:26" x14ac:dyDescent="0.35">
      <c r="A159" s="182" t="str">
        <f>(Championnats!B$53)</f>
        <v>YYYZZZ  Eva</v>
      </c>
      <c r="B159" s="209">
        <f>SUM(Championnats!$H53)</f>
        <v>0</v>
      </c>
      <c r="C159" s="225">
        <f>SUM(Championnats!$H105)</f>
        <v>0</v>
      </c>
      <c r="D159" s="225">
        <f>SUM(Championnats!$H157)</f>
        <v>0</v>
      </c>
      <c r="E159" s="225">
        <f>SUM(Championnats!$H209)</f>
        <v>0</v>
      </c>
      <c r="F159" s="225">
        <f>SUM(Championnats!$H261)</f>
        <v>0</v>
      </c>
      <c r="G159" s="225">
        <f>SUM(Championnats!$H313)</f>
        <v>0</v>
      </c>
      <c r="H159" s="225">
        <f>SUM(Championnats!$H365)</f>
        <v>0</v>
      </c>
      <c r="I159" s="225">
        <f>SUM(Championnats!$H417)</f>
        <v>0</v>
      </c>
      <c r="J159" s="225">
        <f>SUM(Championnats!$H469)</f>
        <v>0</v>
      </c>
      <c r="K159" s="225">
        <f>SUM(Championnats!$H521)</f>
        <v>0</v>
      </c>
      <c r="L159" s="174"/>
      <c r="M159" s="208">
        <f>CROSS!$M$53</f>
        <v>0</v>
      </c>
      <c r="N159" s="223">
        <f t="shared" si="14"/>
        <v>0</v>
      </c>
      <c r="O159" s="208"/>
      <c r="P159" s="208"/>
      <c r="Q159" s="208"/>
      <c r="R159" s="208"/>
      <c r="S159" s="208"/>
      <c r="T159" s="208"/>
      <c r="U159" s="208"/>
      <c r="V159" s="208">
        <f t="array" ref="V159">MIN(IF(B159:K159&gt;0,B159:K159))</f>
        <v>0</v>
      </c>
      <c r="W159" s="208">
        <f t="shared" si="13"/>
        <v>0</v>
      </c>
      <c r="X159" s="174"/>
      <c r="Y159" s="248" t="e">
        <f>SUM(CROSS!#REF!)</f>
        <v>#REF!</v>
      </c>
      <c r="Z159" s="248" t="e">
        <f>SUM(CROSS!#REF!)</f>
        <v>#REF!</v>
      </c>
    </row>
    <row r="160" spans="1:26" x14ac:dyDescent="0.35">
      <c r="A160" s="242"/>
      <c r="B160" s="241"/>
      <c r="C160" s="241"/>
      <c r="D160" s="241"/>
      <c r="E160" s="241"/>
      <c r="F160" s="241"/>
      <c r="G160" s="241"/>
      <c r="H160" s="241"/>
      <c r="I160" s="241"/>
      <c r="J160" s="241"/>
      <c r="K160" s="241"/>
      <c r="L160" s="174"/>
      <c r="M160" s="60"/>
      <c r="N160" s="220"/>
      <c r="O160" s="60"/>
      <c r="P160" s="60"/>
      <c r="Q160" s="60"/>
      <c r="R160" s="60"/>
      <c r="S160" s="60"/>
      <c r="T160" s="60"/>
      <c r="U160" s="60"/>
      <c r="V160" s="60">
        <f t="array" ref="V160">MIN(IF(B160:K160&gt;0,B160:K160))</f>
        <v>0</v>
      </c>
      <c r="W160" s="60">
        <f t="shared" si="13"/>
        <v>0</v>
      </c>
      <c r="X160" s="174"/>
      <c r="Y160" s="248" t="e">
        <f>SUM(CROSS!#REF!)</f>
        <v>#REF!</v>
      </c>
      <c r="Z160" s="248" t="e">
        <f>SUM(CROSS!#REF!)</f>
        <v>#REF!</v>
      </c>
    </row>
    <row r="161" spans="1:26" x14ac:dyDescent="0.35">
      <c r="A161" s="243"/>
      <c r="B161" s="466" t="s">
        <v>25</v>
      </c>
      <c r="C161" s="467"/>
      <c r="D161" s="467"/>
      <c r="E161" s="467"/>
      <c r="F161" s="467"/>
      <c r="G161" s="467"/>
      <c r="H161" s="467"/>
      <c r="I161" s="467"/>
      <c r="J161" s="467"/>
      <c r="K161" s="468"/>
      <c r="L161" s="174"/>
      <c r="M161" s="60"/>
      <c r="N161" s="220"/>
      <c r="O161" s="60"/>
      <c r="P161" s="60"/>
      <c r="Q161" s="60"/>
      <c r="R161" s="60"/>
      <c r="S161" s="60"/>
      <c r="T161" s="60"/>
      <c r="U161" s="60"/>
      <c r="V161" s="60">
        <f t="array" ref="V161">MIN(IF(B161:K161&gt;0,B161:K161))</f>
        <v>0</v>
      </c>
      <c r="W161" s="60">
        <f t="shared" si="13"/>
        <v>0</v>
      </c>
      <c r="X161" s="174"/>
      <c r="Y161" s="248" t="e">
        <f>SUM(CROSS!#REF!)</f>
        <v>#REF!</v>
      </c>
      <c r="Z161" s="248" t="e">
        <f>SUM(CROSS!#REF!)</f>
        <v>#REF!</v>
      </c>
    </row>
    <row r="162" spans="1:26" x14ac:dyDescent="0.35">
      <c r="A162" s="221" t="str">
        <f>(Championnats!B$4)</f>
        <v>AAA  LUC</v>
      </c>
      <c r="B162" s="207">
        <f>SUM(Championnats!$I4)</f>
        <v>0</v>
      </c>
      <c r="C162" s="227">
        <f>SUM(Championnats!$I56)</f>
        <v>0</v>
      </c>
      <c r="D162" s="227">
        <f>SUM(Championnats!$I108)</f>
        <v>0</v>
      </c>
      <c r="E162" s="227">
        <f>SUM(Championnats!$I160)</f>
        <v>0</v>
      </c>
      <c r="F162" s="227">
        <f>SUM(Championnats!$I212)</f>
        <v>0</v>
      </c>
      <c r="G162" s="227">
        <f>SUM(Championnats!$I264)</f>
        <v>0</v>
      </c>
      <c r="H162" s="227">
        <f>SUM(Championnats!$I316)</f>
        <v>0</v>
      </c>
      <c r="I162" s="227">
        <f>SUM(Championnats!$I368)</f>
        <v>0</v>
      </c>
      <c r="J162" s="227">
        <f>SUM(Championnats!$I420)</f>
        <v>0</v>
      </c>
      <c r="K162" s="227">
        <f>SUM(Championnats!$I472)</f>
        <v>0</v>
      </c>
      <c r="L162" s="174"/>
      <c r="M162" s="207">
        <f>CROSS!$M$4</f>
        <v>1</v>
      </c>
      <c r="N162" s="222">
        <f t="shared" ref="N162:N193" si="15">N5</f>
        <v>0</v>
      </c>
      <c r="O162" s="207"/>
      <c r="P162" s="207"/>
      <c r="Q162" s="207"/>
      <c r="R162" s="207"/>
      <c r="S162" s="207"/>
      <c r="T162" s="207"/>
      <c r="U162" s="207"/>
      <c r="V162" s="207">
        <f t="array" ref="V162">MIN(IF(B162:K162&gt;0,B162:K162))</f>
        <v>0</v>
      </c>
      <c r="W162" s="207">
        <f t="shared" si="13"/>
        <v>0</v>
      </c>
      <c r="X162" s="174"/>
      <c r="Y162" s="248" t="e">
        <f>SUM(CROSS!#REF!)</f>
        <v>#REF!</v>
      </c>
      <c r="Z162" s="248" t="e">
        <f>SUM(CROSS!#REF!)</f>
        <v>#REF!</v>
      </c>
    </row>
    <row r="163" spans="1:26" x14ac:dyDescent="0.35">
      <c r="A163" s="78" t="str">
        <f>(Championnats!B$5)</f>
        <v>BBB  isabelle</v>
      </c>
      <c r="B163" s="208">
        <f>SUM(Championnats!$I5)</f>
        <v>0</v>
      </c>
      <c r="C163" s="208">
        <f>SUM(Championnats!$I57)</f>
        <v>0</v>
      </c>
      <c r="D163" s="208">
        <f>SUM(Championnats!$I109)</f>
        <v>0</v>
      </c>
      <c r="E163" s="208">
        <f>SUM(Championnats!$I161)</f>
        <v>0</v>
      </c>
      <c r="F163" s="208">
        <f>SUM(Championnats!$I213)</f>
        <v>0</v>
      </c>
      <c r="G163" s="208">
        <f>SUM(Championnats!$I265)</f>
        <v>0</v>
      </c>
      <c r="H163" s="208">
        <f>SUM(Championnats!$I317)</f>
        <v>0</v>
      </c>
      <c r="I163" s="208">
        <f>SUM(Championnats!$I369)</f>
        <v>0</v>
      </c>
      <c r="J163" s="208">
        <f>SUM(Championnats!$I421)</f>
        <v>0</v>
      </c>
      <c r="K163" s="208">
        <f>SUM(Championnats!$I473)</f>
        <v>0</v>
      </c>
      <c r="L163" s="174"/>
      <c r="M163" s="208">
        <f>CROSS!$M$5</f>
        <v>1</v>
      </c>
      <c r="N163" s="223">
        <f t="shared" si="15"/>
        <v>0</v>
      </c>
      <c r="O163" s="208"/>
      <c r="P163" s="208"/>
      <c r="Q163" s="208"/>
      <c r="R163" s="208"/>
      <c r="S163" s="208"/>
      <c r="T163" s="208"/>
      <c r="U163" s="208"/>
      <c r="V163" s="208">
        <f t="array" ref="V163">MIN(IF(B163:K163&gt;0,B163:K163))</f>
        <v>0</v>
      </c>
      <c r="W163" s="208">
        <f t="shared" si="13"/>
        <v>0</v>
      </c>
      <c r="X163" s="174"/>
      <c r="Y163" s="248" t="e">
        <f>SUM(CROSS!#REF!)</f>
        <v>#REF!</v>
      </c>
      <c r="Z163" s="248" t="e">
        <f>SUM(CROSS!#REF!)</f>
        <v>#REF!</v>
      </c>
    </row>
    <row r="164" spans="1:26" x14ac:dyDescent="0.35">
      <c r="A164" s="78" t="str">
        <f>(Championnats!B$6)</f>
        <v>KJKLJDFKJG  Agathe</v>
      </c>
      <c r="B164" s="208">
        <f>SUM(Championnats!$I6)</f>
        <v>0</v>
      </c>
      <c r="C164" s="208">
        <f>SUM(Championnats!$I58)</f>
        <v>0</v>
      </c>
      <c r="D164" s="208">
        <f>SUM(Championnats!$I110)</f>
        <v>0</v>
      </c>
      <c r="E164" s="208">
        <f>SUM(Championnats!$I162)</f>
        <v>0</v>
      </c>
      <c r="F164" s="208">
        <f>SUM(Championnats!$I214)</f>
        <v>0</v>
      </c>
      <c r="G164" s="208">
        <f>SUM(Championnats!$I266)</f>
        <v>0</v>
      </c>
      <c r="H164" s="208">
        <f>SUM(Championnats!$I318)</f>
        <v>0</v>
      </c>
      <c r="I164" s="208">
        <f>SUM(Championnats!$I370)</f>
        <v>0</v>
      </c>
      <c r="J164" s="208">
        <f>SUM(Championnats!$I422)</f>
        <v>0</v>
      </c>
      <c r="K164" s="208">
        <f>SUM(Championnats!$I474)</f>
        <v>0</v>
      </c>
      <c r="L164" s="174"/>
      <c r="M164" s="208">
        <f>CROSS!$M$6</f>
        <v>1</v>
      </c>
      <c r="N164" s="223">
        <f t="shared" si="15"/>
        <v>0</v>
      </c>
      <c r="O164" s="208"/>
      <c r="P164" s="208"/>
      <c r="Q164" s="208"/>
      <c r="R164" s="208"/>
      <c r="S164" s="208"/>
      <c r="T164" s="208"/>
      <c r="U164" s="208"/>
      <c r="V164" s="208">
        <f t="array" ref="V164">MIN(IF(B164:K164&gt;0,B164:K164))</f>
        <v>0</v>
      </c>
      <c r="W164" s="208">
        <f t="shared" si="13"/>
        <v>0</v>
      </c>
      <c r="X164" s="174"/>
      <c r="Y164" s="248" t="e">
        <f>SUM(CROSS!#REF!)</f>
        <v>#REF!</v>
      </c>
      <c r="Z164" s="248" t="e">
        <f>SUM(CROSS!#REF!)</f>
        <v>#REF!</v>
      </c>
    </row>
    <row r="165" spans="1:26" x14ac:dyDescent="0.35">
      <c r="A165" s="78" t="str">
        <f>(Championnats!B$7)</f>
        <v>DDD  Léa</v>
      </c>
      <c r="B165" s="208">
        <f>SUM(Championnats!$I7)</f>
        <v>0</v>
      </c>
      <c r="C165" s="208">
        <f>SUM(Championnats!$I59)</f>
        <v>0</v>
      </c>
      <c r="D165" s="208">
        <f>SUM(Championnats!$I111)</f>
        <v>0</v>
      </c>
      <c r="E165" s="208">
        <f>SUM(Championnats!$I163)</f>
        <v>0</v>
      </c>
      <c r="F165" s="208">
        <f>SUM(Championnats!$I215)</f>
        <v>0</v>
      </c>
      <c r="G165" s="208">
        <f>SUM(Championnats!$I267)</f>
        <v>0</v>
      </c>
      <c r="H165" s="208">
        <f>SUM(Championnats!$I319)</f>
        <v>0</v>
      </c>
      <c r="I165" s="208">
        <f>SUM(Championnats!$I371)</f>
        <v>0</v>
      </c>
      <c r="J165" s="208">
        <f>SUM(Championnats!$I423)</f>
        <v>0</v>
      </c>
      <c r="K165" s="208">
        <f>SUM(Championnats!$I475)</f>
        <v>0</v>
      </c>
      <c r="L165" s="174"/>
      <c r="M165" s="208">
        <f>CROSS!$M$7</f>
        <v>1</v>
      </c>
      <c r="N165" s="223">
        <f t="shared" si="15"/>
        <v>0</v>
      </c>
      <c r="O165" s="208"/>
      <c r="P165" s="208"/>
      <c r="Q165" s="208"/>
      <c r="R165" s="208"/>
      <c r="S165" s="208"/>
      <c r="T165" s="208"/>
      <c r="U165" s="208"/>
      <c r="V165" s="208">
        <f t="array" ref="V165">MIN(IF(B165:K165&gt;0,B165:K165))</f>
        <v>0</v>
      </c>
      <c r="W165" s="208">
        <f t="shared" si="13"/>
        <v>0</v>
      </c>
      <c r="X165" s="174"/>
      <c r="Y165" s="248" t="e">
        <f>SUM(CROSS!#REF!)</f>
        <v>#REF!</v>
      </c>
      <c r="Z165" s="248" t="e">
        <f>SUM(CROSS!#REF!)</f>
        <v>#REF!</v>
      </c>
    </row>
    <row r="166" spans="1:26" x14ac:dyDescent="0.35">
      <c r="A166" s="78" t="str">
        <f>(Championnats!B$8)</f>
        <v>KUYFRJGF  Mélissa</v>
      </c>
      <c r="B166" s="208">
        <f>SUM(Championnats!$I8)</f>
        <v>0</v>
      </c>
      <c r="C166" s="208">
        <f>SUM(Championnats!$I60)</f>
        <v>0</v>
      </c>
      <c r="D166" s="208">
        <f>SUM(Championnats!$I112)</f>
        <v>0</v>
      </c>
      <c r="E166" s="208">
        <f>SUM(Championnats!$I164)</f>
        <v>0</v>
      </c>
      <c r="F166" s="208">
        <f>SUM(Championnats!$I216)</f>
        <v>0</v>
      </c>
      <c r="G166" s="208">
        <f>SUM(Championnats!$I268)</f>
        <v>0</v>
      </c>
      <c r="H166" s="208">
        <f>SUM(Championnats!$I320)</f>
        <v>0</v>
      </c>
      <c r="I166" s="208">
        <f>SUM(Championnats!$I372)</f>
        <v>0</v>
      </c>
      <c r="J166" s="208">
        <f>SUM(Championnats!$I424)</f>
        <v>0</v>
      </c>
      <c r="K166" s="208">
        <f>SUM(Championnats!$I476)</f>
        <v>0</v>
      </c>
      <c r="L166" s="174"/>
      <c r="M166" s="208">
        <f>CROSS!$M$8</f>
        <v>1</v>
      </c>
      <c r="N166" s="223">
        <f t="shared" si="15"/>
        <v>0</v>
      </c>
      <c r="O166" s="208"/>
      <c r="P166" s="208"/>
      <c r="Q166" s="208"/>
      <c r="R166" s="208"/>
      <c r="S166" s="208"/>
      <c r="T166" s="208"/>
      <c r="U166" s="208"/>
      <c r="V166" s="208">
        <f t="array" ref="V166">MIN(IF(B166:K166&gt;0,B166:K166))</f>
        <v>0</v>
      </c>
      <c r="W166" s="208">
        <f t="shared" si="13"/>
        <v>0</v>
      </c>
      <c r="X166" s="174"/>
      <c r="Y166" s="248" t="e">
        <f>SUM(CROSS!#REF!)</f>
        <v>#REF!</v>
      </c>
      <c r="Z166" s="248" t="e">
        <f>SUM(CROSS!#REF!)</f>
        <v>#REF!</v>
      </c>
    </row>
    <row r="167" spans="1:26" x14ac:dyDescent="0.35">
      <c r="A167" s="78" t="str">
        <f>(Championnats!B$9)</f>
        <v>FFF  Eric</v>
      </c>
      <c r="B167" s="208">
        <f>SUM(Championnats!$I9)</f>
        <v>0</v>
      </c>
      <c r="C167" s="208">
        <f>SUM(Championnats!$I61)</f>
        <v>0</v>
      </c>
      <c r="D167" s="208">
        <f>SUM(Championnats!$I113)</f>
        <v>0</v>
      </c>
      <c r="E167" s="208">
        <f>SUM(Championnats!$I165)</f>
        <v>0</v>
      </c>
      <c r="F167" s="208">
        <f>SUM(Championnats!$I217)</f>
        <v>0</v>
      </c>
      <c r="G167" s="208">
        <f>SUM(Championnats!$I269)</f>
        <v>0</v>
      </c>
      <c r="H167" s="208">
        <f>SUM(Championnats!$I321)</f>
        <v>0</v>
      </c>
      <c r="I167" s="208">
        <f>SUM(Championnats!$I373)</f>
        <v>0</v>
      </c>
      <c r="J167" s="208">
        <f>SUM(Championnats!$I425)</f>
        <v>0</v>
      </c>
      <c r="K167" s="208">
        <f>SUM(Championnats!$I477)</f>
        <v>0</v>
      </c>
      <c r="L167" s="174"/>
      <c r="M167" s="208">
        <f>CROSS!$M$9</f>
        <v>1</v>
      </c>
      <c r="N167" s="223">
        <f t="shared" si="15"/>
        <v>0</v>
      </c>
      <c r="O167" s="208"/>
      <c r="P167" s="208"/>
      <c r="Q167" s="208"/>
      <c r="R167" s="208"/>
      <c r="S167" s="208"/>
      <c r="T167" s="208"/>
      <c r="U167" s="208"/>
      <c r="V167" s="208">
        <f t="array" ref="V167">MIN(IF(B167:K167&gt;0,B167:K167))</f>
        <v>0</v>
      </c>
      <c r="W167" s="208">
        <f t="shared" si="13"/>
        <v>0</v>
      </c>
      <c r="X167" s="174"/>
      <c r="Y167" s="248" t="e">
        <f>SUM(CROSS!#REF!)</f>
        <v>#REF!</v>
      </c>
      <c r="Z167" s="248" t="e">
        <f>SUM(CROSS!#REF!)</f>
        <v>#REF!</v>
      </c>
    </row>
    <row r="168" spans="1:26" x14ac:dyDescent="0.35">
      <c r="A168" s="78" t="str">
        <f>(Championnats!B$10)</f>
        <v>GGG  Lucie</v>
      </c>
      <c r="B168" s="208">
        <f>SUM(Championnats!$I10)</f>
        <v>0</v>
      </c>
      <c r="C168" s="208">
        <f>SUM(Championnats!$I62)</f>
        <v>0</v>
      </c>
      <c r="D168" s="208">
        <f>SUM(Championnats!$I114)</f>
        <v>0</v>
      </c>
      <c r="E168" s="208">
        <f>SUM(Championnats!$I166)</f>
        <v>0</v>
      </c>
      <c r="F168" s="208">
        <f>SUM(Championnats!$I218)</f>
        <v>0</v>
      </c>
      <c r="G168" s="208">
        <f>SUM(Championnats!$I270)</f>
        <v>0</v>
      </c>
      <c r="H168" s="208">
        <f>SUM(Championnats!$I322)</f>
        <v>0</v>
      </c>
      <c r="I168" s="208">
        <f>SUM(Championnats!$I374)</f>
        <v>0</v>
      </c>
      <c r="J168" s="208">
        <f>SUM(Championnats!$I426)</f>
        <v>0</v>
      </c>
      <c r="K168" s="208">
        <f>SUM(Championnats!$I478)</f>
        <v>0</v>
      </c>
      <c r="L168" s="174"/>
      <c r="M168" s="208">
        <f>CROSS!$M$10</f>
        <v>0</v>
      </c>
      <c r="N168" s="223">
        <f t="shared" si="15"/>
        <v>0</v>
      </c>
      <c r="O168" s="208"/>
      <c r="P168" s="208"/>
      <c r="Q168" s="208"/>
      <c r="R168" s="208"/>
      <c r="S168" s="208"/>
      <c r="T168" s="208"/>
      <c r="U168" s="208"/>
      <c r="V168" s="208">
        <f t="array" ref="V168">MIN(IF(B168:K168&gt;0,B168:K168))</f>
        <v>0</v>
      </c>
      <c r="W168" s="208">
        <f t="shared" si="13"/>
        <v>0</v>
      </c>
      <c r="X168" s="174"/>
      <c r="Y168" s="248" t="e">
        <f>SUM(CROSS!#REF!)</f>
        <v>#REF!</v>
      </c>
      <c r="Z168" s="248" t="e">
        <f>SUM(CROSS!#REF!)</f>
        <v>#REF!</v>
      </c>
    </row>
    <row r="169" spans="1:26" x14ac:dyDescent="0.35">
      <c r="A169" s="78" t="str">
        <f>(Championnats!B$11)</f>
        <v>HHH  Eva</v>
      </c>
      <c r="B169" s="208">
        <f>SUM(Championnats!$I11)</f>
        <v>0</v>
      </c>
      <c r="C169" s="208">
        <f>SUM(Championnats!$I63)</f>
        <v>0</v>
      </c>
      <c r="D169" s="208">
        <f>SUM(Championnats!$I115)</f>
        <v>0</v>
      </c>
      <c r="E169" s="208">
        <f>SUM(Championnats!$I167)</f>
        <v>0</v>
      </c>
      <c r="F169" s="208">
        <f>SUM(Championnats!$I219)</f>
        <v>0</v>
      </c>
      <c r="G169" s="208">
        <f>SUM(Championnats!$I271)</f>
        <v>0</v>
      </c>
      <c r="H169" s="208">
        <f>SUM(Championnats!$I323)</f>
        <v>0</v>
      </c>
      <c r="I169" s="208">
        <f>SUM(Championnats!$I375)</f>
        <v>0</v>
      </c>
      <c r="J169" s="208">
        <f>SUM(Championnats!$I427)</f>
        <v>0</v>
      </c>
      <c r="K169" s="208">
        <f>SUM(Championnats!$I479)</f>
        <v>0</v>
      </c>
      <c r="L169" s="174"/>
      <c r="M169" s="208">
        <f>CROSS!$M$11</f>
        <v>0</v>
      </c>
      <c r="N169" s="223">
        <f t="shared" si="15"/>
        <v>0</v>
      </c>
      <c r="O169" s="208"/>
      <c r="P169" s="208"/>
      <c r="Q169" s="208"/>
      <c r="R169" s="208"/>
      <c r="S169" s="208"/>
      <c r="T169" s="208"/>
      <c r="U169" s="208"/>
      <c r="V169" s="208">
        <f t="array" ref="V169">MIN(IF(B169:K169&gt;0,B169:K169))</f>
        <v>0</v>
      </c>
      <c r="W169" s="208">
        <f t="shared" si="13"/>
        <v>0</v>
      </c>
      <c r="X169" s="174"/>
      <c r="Y169" s="248" t="e">
        <f>SUM(CROSS!#REF!)</f>
        <v>#REF!</v>
      </c>
      <c r="Z169" s="248" t="e">
        <f>SUM(CROSS!#REF!)</f>
        <v>#REF!</v>
      </c>
    </row>
    <row r="170" spans="1:26" x14ac:dyDescent="0.35">
      <c r="A170" s="78" t="str">
        <f>(Championnats!B$12)</f>
        <v>PERNOIS  LUC</v>
      </c>
      <c r="B170" s="208">
        <f>SUM(Championnats!$I12)</f>
        <v>0</v>
      </c>
      <c r="C170" s="208">
        <f>SUM(Championnats!$I64)</f>
        <v>0</v>
      </c>
      <c r="D170" s="208">
        <f>SUM(Championnats!$I116)</f>
        <v>0</v>
      </c>
      <c r="E170" s="208">
        <f>SUM(Championnats!$I168)</f>
        <v>0</v>
      </c>
      <c r="F170" s="208">
        <f>SUM(Championnats!$I220)</f>
        <v>0</v>
      </c>
      <c r="G170" s="208">
        <f>SUM(Championnats!$I272)</f>
        <v>0</v>
      </c>
      <c r="H170" s="208">
        <f>SUM(Championnats!$I324)</f>
        <v>0</v>
      </c>
      <c r="I170" s="208">
        <f>SUM(Championnats!$I376)</f>
        <v>0</v>
      </c>
      <c r="J170" s="208">
        <f>SUM(Championnats!$I428)</f>
        <v>0</v>
      </c>
      <c r="K170" s="208">
        <f>SUM(Championnats!$I480)</f>
        <v>0</v>
      </c>
      <c r="L170" s="174"/>
      <c r="M170" s="208">
        <f>CROSS!$M$12</f>
        <v>0</v>
      </c>
      <c r="N170" s="223">
        <f t="shared" si="15"/>
        <v>11</v>
      </c>
      <c r="O170" s="208"/>
      <c r="P170" s="208"/>
      <c r="Q170" s="208"/>
      <c r="R170" s="208"/>
      <c r="S170" s="208"/>
      <c r="T170" s="208"/>
      <c r="U170" s="208"/>
      <c r="V170" s="208">
        <f t="array" ref="V170">MIN(IF(B170:K170&gt;0,B170:K170))</f>
        <v>0</v>
      </c>
      <c r="W170" s="208">
        <f t="shared" si="13"/>
        <v>0</v>
      </c>
      <c r="X170" s="174"/>
      <c r="Y170" s="248" t="e">
        <f>SUM(CROSS!#REF!)</f>
        <v>#REF!</v>
      </c>
      <c r="Z170" s="248" t="e">
        <f>SUM(CROSS!#REF!)</f>
        <v>#REF!</v>
      </c>
    </row>
    <row r="171" spans="1:26" x14ac:dyDescent="0.35">
      <c r="A171" s="78" t="str">
        <f>(Championnats!B$13)</f>
        <v>JJJ  Mélania</v>
      </c>
      <c r="B171" s="208">
        <f>SUM(Championnats!$I13)</f>
        <v>0</v>
      </c>
      <c r="C171" s="208">
        <f>SUM(Championnats!$I65)</f>
        <v>0</v>
      </c>
      <c r="D171" s="208">
        <f>SUM(Championnats!$I117)</f>
        <v>0</v>
      </c>
      <c r="E171" s="208">
        <f>SUM(Championnats!$I169)</f>
        <v>0</v>
      </c>
      <c r="F171" s="208">
        <f>SUM(Championnats!$I221)</f>
        <v>0</v>
      </c>
      <c r="G171" s="208">
        <f>SUM(Championnats!$I273)</f>
        <v>0</v>
      </c>
      <c r="H171" s="208">
        <f>SUM(Championnats!$I325)</f>
        <v>0</v>
      </c>
      <c r="I171" s="208">
        <f>SUM(Championnats!$I377)</f>
        <v>0</v>
      </c>
      <c r="J171" s="208">
        <f>SUM(Championnats!$I429)</f>
        <v>0</v>
      </c>
      <c r="K171" s="208">
        <f>SUM(Championnats!$I481)</f>
        <v>0</v>
      </c>
      <c r="L171" s="174"/>
      <c r="M171" s="208">
        <f>CROSS!$M$13</f>
        <v>0</v>
      </c>
      <c r="N171" s="223">
        <f t="shared" si="15"/>
        <v>0</v>
      </c>
      <c r="O171" s="208"/>
      <c r="P171" s="208"/>
      <c r="Q171" s="208"/>
      <c r="R171" s="208"/>
      <c r="S171" s="208"/>
      <c r="T171" s="208"/>
      <c r="U171" s="208"/>
      <c r="V171" s="208">
        <f t="array" ref="V171">MIN(IF(B171:K171&gt;0,B171:K171))</f>
        <v>0</v>
      </c>
      <c r="W171" s="208">
        <f t="shared" si="13"/>
        <v>0</v>
      </c>
      <c r="X171" s="174"/>
      <c r="Y171" s="248" t="e">
        <f>SUM(CROSS!#REF!)</f>
        <v>#REF!</v>
      </c>
      <c r="Z171" s="248" t="e">
        <f>SUM(CROSS!#REF!)</f>
        <v>#REF!</v>
      </c>
    </row>
    <row r="172" spans="1:26" x14ac:dyDescent="0.35">
      <c r="A172" s="78" t="str">
        <f>(Championnats!B$14)</f>
        <v>KKK  Mélanie</v>
      </c>
      <c r="B172" s="208">
        <f>SUM(Championnats!$I14)</f>
        <v>0</v>
      </c>
      <c r="C172" s="208">
        <f>SUM(Championnats!$I66)</f>
        <v>0</v>
      </c>
      <c r="D172" s="208">
        <f>SUM(Championnats!$I118)</f>
        <v>0</v>
      </c>
      <c r="E172" s="208">
        <f>SUM(Championnats!$I170)</f>
        <v>0</v>
      </c>
      <c r="F172" s="208">
        <f>SUM(Championnats!$I222)</f>
        <v>0</v>
      </c>
      <c r="G172" s="208">
        <f>SUM(Championnats!$I274)</f>
        <v>0</v>
      </c>
      <c r="H172" s="208">
        <f>SUM(Championnats!$I326)</f>
        <v>0</v>
      </c>
      <c r="I172" s="208">
        <f>SUM(Championnats!$I378)</f>
        <v>0</v>
      </c>
      <c r="J172" s="208">
        <f>SUM(Championnats!$I430)</f>
        <v>0</v>
      </c>
      <c r="K172" s="208">
        <f>SUM(Championnats!$I482)</f>
        <v>0</v>
      </c>
      <c r="L172" s="174"/>
      <c r="M172" s="208">
        <f>CROSS!$M$14</f>
        <v>0</v>
      </c>
      <c r="N172" s="223">
        <f t="shared" si="15"/>
        <v>0</v>
      </c>
      <c r="O172" s="208"/>
      <c r="P172" s="208"/>
      <c r="Q172" s="208"/>
      <c r="R172" s="208"/>
      <c r="S172" s="208"/>
      <c r="T172" s="208"/>
      <c r="U172" s="208"/>
      <c r="V172" s="208">
        <f t="array" ref="V172">MIN(IF(B172:K172&gt;0,B172:K172))</f>
        <v>0</v>
      </c>
      <c r="W172" s="208">
        <f t="shared" si="13"/>
        <v>0</v>
      </c>
      <c r="X172" s="174"/>
      <c r="Y172" s="248" t="e">
        <f>SUM(CROSS!#REF!)</f>
        <v>#REF!</v>
      </c>
      <c r="Z172" s="248" t="e">
        <f>SUM(CROSS!#REF!)</f>
        <v>#REF!</v>
      </c>
    </row>
    <row r="173" spans="1:26" x14ac:dyDescent="0.35">
      <c r="A173" s="78" t="str">
        <f>(Championnats!B$15)</f>
        <v>LLL  Cryss</v>
      </c>
      <c r="B173" s="208">
        <f>SUM(Championnats!$I15)</f>
        <v>0</v>
      </c>
      <c r="C173" s="208">
        <f>SUM(Championnats!$I67)</f>
        <v>0</v>
      </c>
      <c r="D173" s="208">
        <f>SUM(Championnats!$I119)</f>
        <v>0</v>
      </c>
      <c r="E173" s="208">
        <f>SUM(Championnats!$I171)</f>
        <v>0</v>
      </c>
      <c r="F173" s="208">
        <f>SUM(Championnats!$I223)</f>
        <v>0</v>
      </c>
      <c r="G173" s="208">
        <f>SUM(Championnats!$I275)</f>
        <v>0</v>
      </c>
      <c r="H173" s="208">
        <f>SUM(Championnats!$I327)</f>
        <v>0</v>
      </c>
      <c r="I173" s="208">
        <f>SUM(Championnats!$I379)</f>
        <v>0</v>
      </c>
      <c r="J173" s="208">
        <f>SUM(Championnats!$I431)</f>
        <v>0</v>
      </c>
      <c r="K173" s="208">
        <f>SUM(Championnats!$I483)</f>
        <v>0</v>
      </c>
      <c r="L173" s="174"/>
      <c r="M173" s="208">
        <f>CROSS!$M$15</f>
        <v>0</v>
      </c>
      <c r="N173" s="223">
        <f t="shared" si="15"/>
        <v>0</v>
      </c>
      <c r="O173" s="208"/>
      <c r="P173" s="208"/>
      <c r="Q173" s="208"/>
      <c r="R173" s="208"/>
      <c r="S173" s="208"/>
      <c r="T173" s="208"/>
      <c r="U173" s="208"/>
      <c r="V173" s="208">
        <f t="array" ref="V173">MIN(IF(B173:K173&gt;0,B173:K173))</f>
        <v>0</v>
      </c>
      <c r="W173" s="208">
        <f t="shared" si="13"/>
        <v>0</v>
      </c>
      <c r="X173" s="174"/>
      <c r="Y173" s="248" t="e">
        <f>SUM(CROSS!#REF!)</f>
        <v>#REF!</v>
      </c>
      <c r="Z173" s="248" t="e">
        <f>SUM(CROSS!#REF!)</f>
        <v>#REF!</v>
      </c>
    </row>
    <row r="174" spans="1:26" x14ac:dyDescent="0.35">
      <c r="A174" s="78" t="str">
        <f>(Championnats!B$16)</f>
        <v>MMMM  Sambou</v>
      </c>
      <c r="B174" s="208">
        <f>SUM(Championnats!$I16)</f>
        <v>0</v>
      </c>
      <c r="C174" s="208">
        <f>SUM(Championnats!$I68)</f>
        <v>0</v>
      </c>
      <c r="D174" s="208">
        <f>SUM(Championnats!$I120)</f>
        <v>0</v>
      </c>
      <c r="E174" s="208">
        <f>SUM(Championnats!$I172)</f>
        <v>0</v>
      </c>
      <c r="F174" s="208">
        <f>SUM(Championnats!$I224)</f>
        <v>0</v>
      </c>
      <c r="G174" s="208">
        <f>SUM(Championnats!$I276)</f>
        <v>0</v>
      </c>
      <c r="H174" s="208">
        <f>SUM(Championnats!$I328)</f>
        <v>0</v>
      </c>
      <c r="I174" s="208">
        <f>SUM(Championnats!$I380)</f>
        <v>0</v>
      </c>
      <c r="J174" s="208">
        <f>SUM(Championnats!$I432)</f>
        <v>0</v>
      </c>
      <c r="K174" s="208">
        <f>SUM(Championnats!$I484)</f>
        <v>0</v>
      </c>
      <c r="L174" s="174"/>
      <c r="M174" s="208">
        <f>CROSS!$M$16</f>
        <v>0</v>
      </c>
      <c r="N174" s="223">
        <f t="shared" si="15"/>
        <v>0</v>
      </c>
      <c r="O174" s="208"/>
      <c r="P174" s="208"/>
      <c r="Q174" s="208"/>
      <c r="R174" s="208"/>
      <c r="S174" s="208"/>
      <c r="T174" s="208"/>
      <c r="U174" s="208"/>
      <c r="V174" s="208">
        <f t="array" ref="V174">MIN(IF(B174:K174&gt;0,B174:K174))</f>
        <v>0</v>
      </c>
      <c r="W174" s="208">
        <f t="shared" si="13"/>
        <v>0</v>
      </c>
      <c r="X174" s="174"/>
      <c r="Y174" s="248" t="e">
        <f>SUM(CROSS!#REF!)</f>
        <v>#REF!</v>
      </c>
      <c r="Z174" s="248" t="e">
        <f>SUM(CROSS!#REF!)</f>
        <v>#REF!</v>
      </c>
    </row>
    <row r="175" spans="1:26" x14ac:dyDescent="0.35">
      <c r="A175" s="78" t="str">
        <f>(Championnats!B$17)</f>
        <v>NNN  Dylan</v>
      </c>
      <c r="B175" s="208">
        <f>SUM(Championnats!$I17)</f>
        <v>0</v>
      </c>
      <c r="C175" s="208">
        <f>SUM(Championnats!$I69)</f>
        <v>0</v>
      </c>
      <c r="D175" s="208">
        <f>SUM(Championnats!$I121)</f>
        <v>0</v>
      </c>
      <c r="E175" s="208">
        <f>SUM(Championnats!$I173)</f>
        <v>0</v>
      </c>
      <c r="F175" s="208">
        <f>SUM(Championnats!$I225)</f>
        <v>0</v>
      </c>
      <c r="G175" s="208">
        <f>SUM(Championnats!$I277)</f>
        <v>0</v>
      </c>
      <c r="H175" s="208">
        <f>SUM(Championnats!$I329)</f>
        <v>0</v>
      </c>
      <c r="I175" s="208">
        <f>SUM(Championnats!$I381)</f>
        <v>0</v>
      </c>
      <c r="J175" s="208">
        <f>SUM(Championnats!$I433)</f>
        <v>0</v>
      </c>
      <c r="K175" s="208">
        <f>SUM(Championnats!$I485)</f>
        <v>0</v>
      </c>
      <c r="L175" s="174"/>
      <c r="M175" s="208">
        <f>CROSS!$M$17</f>
        <v>0</v>
      </c>
      <c r="N175" s="223">
        <f t="shared" si="15"/>
        <v>0</v>
      </c>
      <c r="O175" s="208"/>
      <c r="P175" s="208"/>
      <c r="Q175" s="208"/>
      <c r="R175" s="208"/>
      <c r="S175" s="208"/>
      <c r="T175" s="208"/>
      <c r="U175" s="208"/>
      <c r="V175" s="208">
        <f t="array" ref="V175">MIN(IF(B175:K175&gt;0,B175:K175))</f>
        <v>0</v>
      </c>
      <c r="W175" s="208">
        <f t="shared" si="13"/>
        <v>0</v>
      </c>
      <c r="X175" s="174"/>
      <c r="Y175" s="248" t="e">
        <f>SUM(CROSS!#REF!)</f>
        <v>#REF!</v>
      </c>
      <c r="Z175" s="248" t="e">
        <f>SUM(CROSS!#REF!)</f>
        <v>#REF!</v>
      </c>
    </row>
    <row r="176" spans="1:26" x14ac:dyDescent="0.35">
      <c r="A176" s="78" t="str">
        <f>(Championnats!B$18)</f>
        <v>OOO  Philippe</v>
      </c>
      <c r="B176" s="208">
        <f>SUM(Championnats!$I18)</f>
        <v>0</v>
      </c>
      <c r="C176" s="208">
        <f>SUM(Championnats!$I70)</f>
        <v>0</v>
      </c>
      <c r="D176" s="208">
        <f>SUM(Championnats!$I122)</f>
        <v>0</v>
      </c>
      <c r="E176" s="208">
        <f>SUM(Championnats!$I174)</f>
        <v>0</v>
      </c>
      <c r="F176" s="208">
        <f>SUM(Championnats!$I226)</f>
        <v>0</v>
      </c>
      <c r="G176" s="208">
        <f>SUM(Championnats!$I278)</f>
        <v>0</v>
      </c>
      <c r="H176" s="208">
        <f>SUM(Championnats!$I330)</f>
        <v>0</v>
      </c>
      <c r="I176" s="208">
        <f>SUM(Championnats!$I382)</f>
        <v>0</v>
      </c>
      <c r="J176" s="208">
        <f>SUM(Championnats!$I434)</f>
        <v>0</v>
      </c>
      <c r="K176" s="208">
        <f>SUM(Championnats!$I486)</f>
        <v>0</v>
      </c>
      <c r="L176" s="174"/>
      <c r="M176" s="208">
        <f>CROSS!$M$18</f>
        <v>0</v>
      </c>
      <c r="N176" s="223">
        <f t="shared" si="15"/>
        <v>0</v>
      </c>
      <c r="O176" s="208"/>
      <c r="P176" s="208"/>
      <c r="Q176" s="208"/>
      <c r="R176" s="208"/>
      <c r="S176" s="208"/>
      <c r="T176" s="208"/>
      <c r="U176" s="208"/>
      <c r="V176" s="208">
        <f t="array" ref="V176">MIN(IF(B176:K176&gt;0,B176:K176))</f>
        <v>0</v>
      </c>
      <c r="W176" s="208">
        <f t="shared" si="13"/>
        <v>0</v>
      </c>
      <c r="X176" s="174"/>
      <c r="Y176" s="248" t="e">
        <f>SUM(CROSS!#REF!)</f>
        <v>#REF!</v>
      </c>
      <c r="Z176" s="248" t="e">
        <f>SUM(CROSS!#REF!)</f>
        <v>#REF!</v>
      </c>
    </row>
    <row r="177" spans="1:26" x14ac:dyDescent="0.35">
      <c r="A177" s="78" t="str">
        <f>(Championnats!B$19)</f>
        <v>PPP  Oumar</v>
      </c>
      <c r="B177" s="208">
        <f>SUM(Championnats!$I19)</f>
        <v>0</v>
      </c>
      <c r="C177" s="208">
        <f>SUM(Championnats!$I71)</f>
        <v>0</v>
      </c>
      <c r="D177" s="208">
        <f>SUM(Championnats!$I123)</f>
        <v>0</v>
      </c>
      <c r="E177" s="208">
        <f>SUM(Championnats!$I175)</f>
        <v>0</v>
      </c>
      <c r="F177" s="208">
        <f>SUM(Championnats!$I227)</f>
        <v>0</v>
      </c>
      <c r="G177" s="208">
        <f>SUM(Championnats!$I279)</f>
        <v>0</v>
      </c>
      <c r="H177" s="208">
        <f>SUM(Championnats!$I331)</f>
        <v>0</v>
      </c>
      <c r="I177" s="208">
        <f>SUM(Championnats!$I383)</f>
        <v>0</v>
      </c>
      <c r="J177" s="208">
        <f>SUM(Championnats!$I435)</f>
        <v>0</v>
      </c>
      <c r="K177" s="208">
        <f>SUM(Championnats!$I487)</f>
        <v>0</v>
      </c>
      <c r="L177" s="174"/>
      <c r="M177" s="208">
        <f>CROSS!$M$19</f>
        <v>0</v>
      </c>
      <c r="N177" s="223">
        <f t="shared" si="15"/>
        <v>0</v>
      </c>
      <c r="O177" s="208"/>
      <c r="P177" s="208"/>
      <c r="Q177" s="208"/>
      <c r="R177" s="208"/>
      <c r="S177" s="208"/>
      <c r="T177" s="208"/>
      <c r="U177" s="208"/>
      <c r="V177" s="208">
        <f t="array" ref="V177">MIN(IF(B177:K177&gt;0,B177:K177))</f>
        <v>0</v>
      </c>
      <c r="W177" s="208">
        <f t="shared" si="13"/>
        <v>0</v>
      </c>
      <c r="X177" s="174"/>
      <c r="Y177" s="248" t="e">
        <f>SUM(CROSS!#REF!)</f>
        <v>#REF!</v>
      </c>
      <c r="Z177" s="248" t="e">
        <f>SUM(CROSS!#REF!)</f>
        <v>#REF!</v>
      </c>
    </row>
    <row r="178" spans="1:26" x14ac:dyDescent="0.35">
      <c r="A178" s="78" t="str">
        <f>(Championnats!B$20)</f>
        <v>QQQ  Ibrahim</v>
      </c>
      <c r="B178" s="208">
        <f>SUM(Championnats!$I20)</f>
        <v>0</v>
      </c>
      <c r="C178" s="208">
        <f>SUM(Championnats!$I72)</f>
        <v>0</v>
      </c>
      <c r="D178" s="208">
        <f>SUM(Championnats!$I124)</f>
        <v>0</v>
      </c>
      <c r="E178" s="208">
        <f>SUM(Championnats!$I176)</f>
        <v>0</v>
      </c>
      <c r="F178" s="208">
        <f>SUM(Championnats!$I228)</f>
        <v>0</v>
      </c>
      <c r="G178" s="208">
        <f>SUM(Championnats!$I280)</f>
        <v>0</v>
      </c>
      <c r="H178" s="208">
        <f>SUM(Championnats!$I332)</f>
        <v>0</v>
      </c>
      <c r="I178" s="208">
        <f>SUM(Championnats!$I384)</f>
        <v>0</v>
      </c>
      <c r="J178" s="208">
        <f>SUM(Championnats!$I436)</f>
        <v>0</v>
      </c>
      <c r="K178" s="208">
        <f>SUM(Championnats!$I488)</f>
        <v>0</v>
      </c>
      <c r="L178" s="174"/>
      <c r="M178" s="208">
        <f>CROSS!$M$20</f>
        <v>0</v>
      </c>
      <c r="N178" s="223">
        <f t="shared" si="15"/>
        <v>0</v>
      </c>
      <c r="O178" s="208"/>
      <c r="P178" s="208"/>
      <c r="Q178" s="208"/>
      <c r="R178" s="208"/>
      <c r="S178" s="208"/>
      <c r="T178" s="208"/>
      <c r="U178" s="208"/>
      <c r="V178" s="208">
        <f t="array" ref="V178">MIN(IF(B178:K178&gt;0,B178:K178))</f>
        <v>0</v>
      </c>
      <c r="W178" s="208">
        <f t="shared" si="13"/>
        <v>0</v>
      </c>
      <c r="X178" s="174"/>
      <c r="Y178" s="248" t="e">
        <f>SUM(CROSS!#REF!)</f>
        <v>#REF!</v>
      </c>
      <c r="Z178" s="248" t="e">
        <f>SUM(CROSS!#REF!)</f>
        <v>#REF!</v>
      </c>
    </row>
    <row r="179" spans="1:26" x14ac:dyDescent="0.35">
      <c r="A179" s="78" t="str">
        <f>(Championnats!B$21)</f>
        <v>RRR  Seydou</v>
      </c>
      <c r="B179" s="208">
        <f>SUM(Championnats!$I21)</f>
        <v>0</v>
      </c>
      <c r="C179" s="208">
        <f>SUM(Championnats!$I73)</f>
        <v>0</v>
      </c>
      <c r="D179" s="208">
        <f>SUM(Championnats!$I125)</f>
        <v>0</v>
      </c>
      <c r="E179" s="208">
        <f>SUM(Championnats!$I177)</f>
        <v>0</v>
      </c>
      <c r="F179" s="208">
        <f>SUM(Championnats!$I229)</f>
        <v>0</v>
      </c>
      <c r="G179" s="208">
        <f>SUM(Championnats!$I281)</f>
        <v>0</v>
      </c>
      <c r="H179" s="208">
        <f>SUM(Championnats!$I333)</f>
        <v>0</v>
      </c>
      <c r="I179" s="208">
        <f>SUM(Championnats!$I385)</f>
        <v>0</v>
      </c>
      <c r="J179" s="208">
        <f>SUM(Championnats!$I437)</f>
        <v>0</v>
      </c>
      <c r="K179" s="208">
        <f>SUM(Championnats!$I489)</f>
        <v>0</v>
      </c>
      <c r="L179" s="174"/>
      <c r="M179" s="208">
        <f>CROSS!$M$21</f>
        <v>0</v>
      </c>
      <c r="N179" s="223">
        <f t="shared" si="15"/>
        <v>0</v>
      </c>
      <c r="O179" s="208"/>
      <c r="P179" s="208"/>
      <c r="Q179" s="208"/>
      <c r="R179" s="208"/>
      <c r="S179" s="208"/>
      <c r="T179" s="208"/>
      <c r="U179" s="208"/>
      <c r="V179" s="208">
        <f t="array" ref="V179">MIN(IF(B179:K179&gt;0,B179:K179))</f>
        <v>0</v>
      </c>
      <c r="W179" s="208">
        <f t="shared" si="13"/>
        <v>0</v>
      </c>
      <c r="X179" s="174"/>
      <c r="Y179" s="248" t="e">
        <f>SUM(CROSS!#REF!)</f>
        <v>#REF!</v>
      </c>
      <c r="Z179" s="248" t="e">
        <f>SUM(CROSS!#REF!)</f>
        <v>#REF!</v>
      </c>
    </row>
    <row r="180" spans="1:26" x14ac:dyDescent="0.35">
      <c r="A180" s="78" t="str">
        <f>(Championnats!B$22)</f>
        <v>SSS  Lucas</v>
      </c>
      <c r="B180" s="208">
        <f>SUM(Championnats!$I22)</f>
        <v>0</v>
      </c>
      <c r="C180" s="208">
        <f>SUM(Championnats!$I74)</f>
        <v>0</v>
      </c>
      <c r="D180" s="208">
        <f>SUM(Championnats!$I126)</f>
        <v>0</v>
      </c>
      <c r="E180" s="208">
        <f>SUM(Championnats!$I178)</f>
        <v>0</v>
      </c>
      <c r="F180" s="208">
        <f>SUM(Championnats!$I230)</f>
        <v>0</v>
      </c>
      <c r="G180" s="208">
        <f>SUM(Championnats!$I282)</f>
        <v>0</v>
      </c>
      <c r="H180" s="208">
        <f>SUM(Championnats!$I334)</f>
        <v>0</v>
      </c>
      <c r="I180" s="208">
        <f>SUM(Championnats!$I386)</f>
        <v>0</v>
      </c>
      <c r="J180" s="208">
        <f>SUM(Championnats!$I438)</f>
        <v>0</v>
      </c>
      <c r="K180" s="208">
        <f>SUM(Championnats!$I490)</f>
        <v>0</v>
      </c>
      <c r="L180" s="174"/>
      <c r="M180" s="208">
        <f>CROSS!$M$22</f>
        <v>0</v>
      </c>
      <c r="N180" s="223">
        <f t="shared" si="15"/>
        <v>0</v>
      </c>
      <c r="O180" s="208"/>
      <c r="P180" s="208"/>
      <c r="Q180" s="208"/>
      <c r="R180" s="208"/>
      <c r="S180" s="208"/>
      <c r="T180" s="208"/>
      <c r="U180" s="208"/>
      <c r="V180" s="208">
        <f t="array" ref="V180">MIN(IF(B180:K180&gt;0,B180:K180))</f>
        <v>0</v>
      </c>
      <c r="W180" s="208">
        <f t="shared" si="13"/>
        <v>0</v>
      </c>
      <c r="X180" s="174"/>
      <c r="Y180" s="248" t="e">
        <f>SUM(CROSS!#REF!)</f>
        <v>#REF!</v>
      </c>
      <c r="Z180" s="248" t="e">
        <f>SUM(CROSS!#REF!)</f>
        <v>#REF!</v>
      </c>
    </row>
    <row r="181" spans="1:26" x14ac:dyDescent="0.35">
      <c r="A181" s="78" t="str">
        <f>(Championnats!B$23)</f>
        <v>TTT  Samba</v>
      </c>
      <c r="B181" s="208">
        <f>SUM(Championnats!$I23)</f>
        <v>0</v>
      </c>
      <c r="C181" s="208">
        <f>SUM(Championnats!$I75)</f>
        <v>0</v>
      </c>
      <c r="D181" s="208">
        <f>SUM(Championnats!$I127)</f>
        <v>0</v>
      </c>
      <c r="E181" s="208">
        <f>SUM(Championnats!$I179)</f>
        <v>0</v>
      </c>
      <c r="F181" s="208">
        <f>SUM(Championnats!$I231)</f>
        <v>0</v>
      </c>
      <c r="G181" s="208">
        <f>SUM(Championnats!$I283)</f>
        <v>0</v>
      </c>
      <c r="H181" s="208">
        <f>SUM(Championnats!$I335)</f>
        <v>0</v>
      </c>
      <c r="I181" s="208">
        <f>SUM(Championnats!$I387)</f>
        <v>0</v>
      </c>
      <c r="J181" s="208">
        <f>SUM(Championnats!$I439)</f>
        <v>0</v>
      </c>
      <c r="K181" s="208">
        <f>SUM(Championnats!$I491)</f>
        <v>0</v>
      </c>
      <c r="L181" s="174"/>
      <c r="M181" s="208">
        <f>CROSS!$M$23</f>
        <v>0</v>
      </c>
      <c r="N181" s="223">
        <f t="shared" si="15"/>
        <v>0</v>
      </c>
      <c r="O181" s="208"/>
      <c r="P181" s="208"/>
      <c r="Q181" s="208"/>
      <c r="R181" s="208"/>
      <c r="S181" s="208"/>
      <c r="T181" s="208"/>
      <c r="U181" s="208"/>
      <c r="V181" s="208">
        <f t="array" ref="V181">MIN(IF(B181:K181&gt;0,B181:K181))</f>
        <v>0</v>
      </c>
      <c r="W181" s="208">
        <f t="shared" si="13"/>
        <v>0</v>
      </c>
      <c r="X181" s="174"/>
      <c r="Y181" s="248" t="e">
        <f>SUM(CROSS!#REF!)</f>
        <v>#REF!</v>
      </c>
      <c r="Z181" s="248" t="e">
        <f>SUM(CROSS!#REF!)</f>
        <v>#REF!</v>
      </c>
    </row>
    <row r="182" spans="1:26" x14ac:dyDescent="0.35">
      <c r="A182" s="78" t="str">
        <f>(Championnats!B$24)</f>
        <v>UUU  Miguel</v>
      </c>
      <c r="B182" s="208">
        <f>SUM(Championnats!$I24)</f>
        <v>0</v>
      </c>
      <c r="C182" s="208">
        <f>SUM(Championnats!$I76)</f>
        <v>0</v>
      </c>
      <c r="D182" s="208">
        <f>SUM(Championnats!$I128)</f>
        <v>0</v>
      </c>
      <c r="E182" s="208">
        <f>SUM(Championnats!$I180)</f>
        <v>0</v>
      </c>
      <c r="F182" s="208">
        <f>SUM(Championnats!$I232)</f>
        <v>0</v>
      </c>
      <c r="G182" s="208">
        <f>SUM(Championnats!$I284)</f>
        <v>0</v>
      </c>
      <c r="H182" s="208">
        <f>SUM(Championnats!$I336)</f>
        <v>0</v>
      </c>
      <c r="I182" s="208">
        <f>SUM(Championnats!$I388)</f>
        <v>0</v>
      </c>
      <c r="J182" s="208">
        <f>SUM(Championnats!$I440)</f>
        <v>0</v>
      </c>
      <c r="K182" s="208">
        <f>SUM(Championnats!$I492)</f>
        <v>0</v>
      </c>
      <c r="L182" s="174"/>
      <c r="M182" s="208">
        <f>CROSS!$M$24</f>
        <v>0</v>
      </c>
      <c r="N182" s="223">
        <f t="shared" si="15"/>
        <v>0</v>
      </c>
      <c r="O182" s="208"/>
      <c r="P182" s="208"/>
      <c r="Q182" s="208"/>
      <c r="R182" s="208"/>
      <c r="S182" s="208"/>
      <c r="T182" s="208"/>
      <c r="U182" s="208"/>
      <c r="V182" s="208">
        <f t="array" ref="V182">MIN(IF(B182:K182&gt;0,B182:K182))</f>
        <v>0</v>
      </c>
      <c r="W182" s="208">
        <f t="shared" si="13"/>
        <v>0</v>
      </c>
      <c r="X182" s="174"/>
      <c r="Y182" s="248" t="e">
        <f>SUM(CROSS!#REF!)</f>
        <v>#REF!</v>
      </c>
      <c r="Z182" s="248" t="e">
        <f>SUM(CROSS!#REF!)</f>
        <v>#REF!</v>
      </c>
    </row>
    <row r="183" spans="1:26" x14ac:dyDescent="0.35">
      <c r="A183" s="78" t="str">
        <f>(Championnats!B$25)</f>
        <v>VVV  Nicolas</v>
      </c>
      <c r="B183" s="208">
        <f>SUM(Championnats!$I25)</f>
        <v>0</v>
      </c>
      <c r="C183" s="208">
        <f>SUM(Championnats!$I77)</f>
        <v>0</v>
      </c>
      <c r="D183" s="208">
        <f>SUM(Championnats!$I129)</f>
        <v>0</v>
      </c>
      <c r="E183" s="208">
        <f>SUM(Championnats!$I181)</f>
        <v>0</v>
      </c>
      <c r="F183" s="208">
        <f>SUM(Championnats!$I233)</f>
        <v>0</v>
      </c>
      <c r="G183" s="208">
        <f>SUM(Championnats!$I285)</f>
        <v>0</v>
      </c>
      <c r="H183" s="208">
        <f>SUM(Championnats!$I337)</f>
        <v>0</v>
      </c>
      <c r="I183" s="208">
        <f>SUM(Championnats!$I389)</f>
        <v>0</v>
      </c>
      <c r="J183" s="208">
        <f>SUM(Championnats!$I441)</f>
        <v>0</v>
      </c>
      <c r="K183" s="208">
        <f>SUM(Championnats!$I493)</f>
        <v>0</v>
      </c>
      <c r="L183" s="174"/>
      <c r="M183" s="208">
        <f>CROSS!$M$25</f>
        <v>0</v>
      </c>
      <c r="N183" s="223">
        <f t="shared" si="15"/>
        <v>0</v>
      </c>
      <c r="O183" s="208"/>
      <c r="P183" s="208"/>
      <c r="Q183" s="208"/>
      <c r="R183" s="208"/>
      <c r="S183" s="208"/>
      <c r="T183" s="208"/>
      <c r="U183" s="208"/>
      <c r="V183" s="208">
        <f t="array" ref="V183">MIN(IF(B183:K183&gt;0,B183:K183))</f>
        <v>0</v>
      </c>
      <c r="W183" s="208">
        <f t="shared" si="13"/>
        <v>0</v>
      </c>
      <c r="X183" s="174"/>
      <c r="Y183" s="248" t="e">
        <f>SUM(CROSS!#REF!)</f>
        <v>#REF!</v>
      </c>
      <c r="Z183" s="248" t="e">
        <f>SUM(CROSS!#REF!)</f>
        <v>#REF!</v>
      </c>
    </row>
    <row r="184" spans="1:26" x14ac:dyDescent="0.35">
      <c r="A184" s="78" t="str">
        <f>(Championnats!B$26)</f>
        <v>WWW  Bilal</v>
      </c>
      <c r="B184" s="208">
        <f>SUM(Championnats!$I26)</f>
        <v>0</v>
      </c>
      <c r="C184" s="208">
        <f>SUM(Championnats!$I78)</f>
        <v>0</v>
      </c>
      <c r="D184" s="208">
        <f>SUM(Championnats!$I130)</f>
        <v>0</v>
      </c>
      <c r="E184" s="208">
        <f>SUM(Championnats!$I182)</f>
        <v>0</v>
      </c>
      <c r="F184" s="208">
        <f>SUM(Championnats!$I234)</f>
        <v>0</v>
      </c>
      <c r="G184" s="208">
        <f>SUM(Championnats!$I286)</f>
        <v>0</v>
      </c>
      <c r="H184" s="208">
        <f>SUM(Championnats!$I338)</f>
        <v>0</v>
      </c>
      <c r="I184" s="208">
        <f>SUM(Championnats!$I390)</f>
        <v>0</v>
      </c>
      <c r="J184" s="208">
        <f>SUM(Championnats!$I442)</f>
        <v>0</v>
      </c>
      <c r="K184" s="208">
        <f>SUM(Championnats!$I494)</f>
        <v>0</v>
      </c>
      <c r="L184" s="174"/>
      <c r="M184" s="208">
        <f>CROSS!$M$26</f>
        <v>0</v>
      </c>
      <c r="N184" s="223">
        <f t="shared" si="15"/>
        <v>0</v>
      </c>
      <c r="O184" s="208"/>
      <c r="P184" s="208"/>
      <c r="Q184" s="208"/>
      <c r="R184" s="208"/>
      <c r="S184" s="208"/>
      <c r="T184" s="208"/>
      <c r="U184" s="208"/>
      <c r="V184" s="208">
        <f t="array" ref="V184">MIN(IF(B184:K184&gt;0,B184:K184))</f>
        <v>0</v>
      </c>
      <c r="W184" s="208">
        <f t="shared" si="13"/>
        <v>0</v>
      </c>
      <c r="X184" s="174"/>
      <c r="Y184" s="248" t="e">
        <f>SUM(CROSS!#REF!)</f>
        <v>#REF!</v>
      </c>
      <c r="Z184" s="248" t="e">
        <f>SUM(CROSS!#REF!)</f>
        <v>#REF!</v>
      </c>
    </row>
    <row r="185" spans="1:26" x14ac:dyDescent="0.35">
      <c r="A185" s="78" t="str">
        <f>(Championnats!B$27)</f>
        <v>XXX  Florent</v>
      </c>
      <c r="B185" s="208">
        <f>SUM(Championnats!$I27)</f>
        <v>0</v>
      </c>
      <c r="C185" s="208">
        <f>SUM(Championnats!$I79)</f>
        <v>0</v>
      </c>
      <c r="D185" s="208">
        <f>SUM(Championnats!$I131)</f>
        <v>0</v>
      </c>
      <c r="E185" s="208">
        <f>SUM(Championnats!$I183)</f>
        <v>0</v>
      </c>
      <c r="F185" s="208">
        <f>SUM(Championnats!$I235)</f>
        <v>0</v>
      </c>
      <c r="G185" s="208">
        <f>SUM(Championnats!$I287)</f>
        <v>0</v>
      </c>
      <c r="H185" s="208">
        <f>SUM(Championnats!$I339)</f>
        <v>0</v>
      </c>
      <c r="I185" s="208">
        <f>SUM(Championnats!$I391)</f>
        <v>0</v>
      </c>
      <c r="J185" s="208">
        <f>SUM(Championnats!$I443)</f>
        <v>0</v>
      </c>
      <c r="K185" s="208">
        <f>SUM(Championnats!$I495)</f>
        <v>0</v>
      </c>
      <c r="L185" s="174"/>
      <c r="M185" s="208">
        <f>CROSS!$M$27</f>
        <v>0</v>
      </c>
      <c r="N185" s="223">
        <f t="shared" si="15"/>
        <v>0</v>
      </c>
      <c r="O185" s="208"/>
      <c r="P185" s="208"/>
      <c r="Q185" s="208"/>
      <c r="R185" s="208"/>
      <c r="S185" s="208"/>
      <c r="T185" s="208"/>
      <c r="U185" s="208"/>
      <c r="V185" s="208">
        <f t="array" ref="V185">MIN(IF(B185:K185&gt;0,B185:K185))</f>
        <v>0</v>
      </c>
      <c r="W185" s="208">
        <f t="shared" si="13"/>
        <v>0</v>
      </c>
      <c r="X185" s="174"/>
      <c r="Y185" s="248" t="e">
        <f>SUM(CROSS!#REF!)</f>
        <v>#REF!</v>
      </c>
      <c r="Z185" s="248" t="e">
        <f>SUM(CROSS!#REF!)</f>
        <v>#REF!</v>
      </c>
    </row>
    <row r="186" spans="1:26" x14ac:dyDescent="0.35">
      <c r="A186" s="78" t="str">
        <f>(Championnats!B$28)</f>
        <v>YYYY  Célia</v>
      </c>
      <c r="B186" s="208">
        <f>SUM(Championnats!$I28)</f>
        <v>0</v>
      </c>
      <c r="C186" s="208">
        <f>SUM(Championnats!$I80)</f>
        <v>0</v>
      </c>
      <c r="D186" s="208">
        <f>SUM(Championnats!$I132)</f>
        <v>0</v>
      </c>
      <c r="E186" s="208">
        <f>SUM(Championnats!$I184)</f>
        <v>0</v>
      </c>
      <c r="F186" s="208">
        <f>SUM(Championnats!$I236)</f>
        <v>0</v>
      </c>
      <c r="G186" s="208">
        <f>SUM(Championnats!$I288)</f>
        <v>0</v>
      </c>
      <c r="H186" s="208">
        <f>SUM(Championnats!$I340)</f>
        <v>0</v>
      </c>
      <c r="I186" s="208">
        <f>SUM(Championnats!$I392)</f>
        <v>0</v>
      </c>
      <c r="J186" s="208">
        <f>SUM(Championnats!$I444)</f>
        <v>0</v>
      </c>
      <c r="K186" s="208">
        <f>SUM(Championnats!$I496)</f>
        <v>0</v>
      </c>
      <c r="L186" s="174"/>
      <c r="M186" s="208">
        <f>CROSS!$M$28</f>
        <v>0</v>
      </c>
      <c r="N186" s="223">
        <f t="shared" si="15"/>
        <v>0</v>
      </c>
      <c r="O186" s="208"/>
      <c r="P186" s="208"/>
      <c r="Q186" s="208"/>
      <c r="R186" s="208"/>
      <c r="S186" s="208"/>
      <c r="T186" s="208"/>
      <c r="U186" s="208"/>
      <c r="V186" s="208">
        <f t="array" ref="V186">MIN(IF(B186:K186&gt;0,B186:K186))</f>
        <v>0</v>
      </c>
      <c r="W186" s="208">
        <f t="shared" si="13"/>
        <v>0</v>
      </c>
      <c r="X186" s="174"/>
      <c r="Y186" s="248" t="e">
        <f>SUM(CROSS!#REF!)</f>
        <v>#REF!</v>
      </c>
      <c r="Z186" s="248" t="e">
        <f>SUM(CROSS!#REF!)</f>
        <v>#REF!</v>
      </c>
    </row>
    <row r="187" spans="1:26" x14ac:dyDescent="0.35">
      <c r="A187" s="78" t="str">
        <f>(Championnats!B$29)</f>
        <v>ZZZ  Rehu Magnifié</v>
      </c>
      <c r="B187" s="208">
        <f>SUM(Championnats!$I29)</f>
        <v>0</v>
      </c>
      <c r="C187" s="208">
        <f>SUM(Championnats!$I81)</f>
        <v>0</v>
      </c>
      <c r="D187" s="208">
        <f>SUM(Championnats!$I133)</f>
        <v>0</v>
      </c>
      <c r="E187" s="208">
        <f>SUM(Championnats!$I185)</f>
        <v>0</v>
      </c>
      <c r="F187" s="208">
        <f>SUM(Championnats!$I237)</f>
        <v>0</v>
      </c>
      <c r="G187" s="208">
        <f>SUM(Championnats!$I289)</f>
        <v>0</v>
      </c>
      <c r="H187" s="208">
        <f>SUM(Championnats!$I341)</f>
        <v>0</v>
      </c>
      <c r="I187" s="208">
        <f>SUM(Championnats!$I393)</f>
        <v>0</v>
      </c>
      <c r="J187" s="208">
        <f>SUM(Championnats!$I445)</f>
        <v>0</v>
      </c>
      <c r="K187" s="208">
        <f>SUM(Championnats!$I497)</f>
        <v>0</v>
      </c>
      <c r="L187" s="174"/>
      <c r="M187" s="208">
        <f>CROSS!$M$29</f>
        <v>0</v>
      </c>
      <c r="N187" s="223">
        <f t="shared" si="15"/>
        <v>0</v>
      </c>
      <c r="O187" s="208"/>
      <c r="P187" s="208"/>
      <c r="Q187" s="208"/>
      <c r="R187" s="208"/>
      <c r="S187" s="208"/>
      <c r="T187" s="208"/>
      <c r="U187" s="208"/>
      <c r="V187" s="208">
        <f t="array" ref="V187">MIN(IF(B187:K187&gt;0,B187:K187))</f>
        <v>0</v>
      </c>
      <c r="W187" s="208">
        <f t="shared" si="13"/>
        <v>0</v>
      </c>
      <c r="X187" s="174"/>
      <c r="Y187" s="248" t="e">
        <f>SUM(CROSS!#REF!)</f>
        <v>#REF!</v>
      </c>
      <c r="Z187" s="248" t="e">
        <f>SUM(CROSS!#REF!)</f>
        <v>#REF!</v>
      </c>
    </row>
    <row r="188" spans="1:26" x14ac:dyDescent="0.35">
      <c r="A188" s="78" t="str">
        <f>(Championnats!B$30)</f>
        <v>AAABBB  Prisca</v>
      </c>
      <c r="B188" s="208">
        <f>SUM(Championnats!$I30)</f>
        <v>0</v>
      </c>
      <c r="C188" s="208">
        <f>SUM(Championnats!$I82)</f>
        <v>0</v>
      </c>
      <c r="D188" s="208">
        <f>SUM(Championnats!$I134)</f>
        <v>0</v>
      </c>
      <c r="E188" s="208">
        <f>SUM(Championnats!$I186)</f>
        <v>0</v>
      </c>
      <c r="F188" s="208">
        <f>SUM(Championnats!$I238)</f>
        <v>0</v>
      </c>
      <c r="G188" s="208">
        <f>SUM(Championnats!$I290)</f>
        <v>0</v>
      </c>
      <c r="H188" s="208">
        <f>SUM(Championnats!$I342)</f>
        <v>0</v>
      </c>
      <c r="I188" s="208">
        <f>SUM(Championnats!$I394)</f>
        <v>0</v>
      </c>
      <c r="J188" s="208">
        <f>SUM(Championnats!$I446)</f>
        <v>0</v>
      </c>
      <c r="K188" s="208">
        <f>SUM(Championnats!$I498)</f>
        <v>0</v>
      </c>
      <c r="L188" s="174"/>
      <c r="M188" s="208">
        <f>CROSS!$M$30</f>
        <v>0</v>
      </c>
      <c r="N188" s="223">
        <f t="shared" si="15"/>
        <v>0</v>
      </c>
      <c r="O188" s="208"/>
      <c r="P188" s="208"/>
      <c r="Q188" s="208"/>
      <c r="R188" s="208"/>
      <c r="S188" s="208"/>
      <c r="T188" s="208"/>
      <c r="U188" s="208"/>
      <c r="V188" s="208">
        <f t="array" ref="V188">MIN(IF(B188:K188&gt;0,B188:K188))</f>
        <v>0</v>
      </c>
      <c r="W188" s="208">
        <f t="shared" si="13"/>
        <v>0</v>
      </c>
      <c r="X188" s="174"/>
      <c r="Y188" s="248" t="e">
        <f>SUM(CROSS!#REF!)</f>
        <v>#REF!</v>
      </c>
      <c r="Z188" s="248" t="e">
        <f>SUM(CROSS!#REF!)</f>
        <v>#REF!</v>
      </c>
    </row>
    <row r="189" spans="1:26" x14ac:dyDescent="0.35">
      <c r="A189" s="78" t="str">
        <f>(Championnats!B$31)</f>
        <v>BBBCCC  Océane</v>
      </c>
      <c r="B189" s="208">
        <f>SUM(Championnats!$I31)</f>
        <v>0</v>
      </c>
      <c r="C189" s="208">
        <f>SUM(Championnats!$I83)</f>
        <v>0</v>
      </c>
      <c r="D189" s="208">
        <f>SUM(Championnats!$I135)</f>
        <v>0</v>
      </c>
      <c r="E189" s="208">
        <f>SUM(Championnats!$I187)</f>
        <v>0</v>
      </c>
      <c r="F189" s="208">
        <f>SUM(Championnats!$I239)</f>
        <v>0</v>
      </c>
      <c r="G189" s="208">
        <f>SUM(Championnats!$I291)</f>
        <v>0</v>
      </c>
      <c r="H189" s="208">
        <f>SUM(Championnats!$I343)</f>
        <v>0</v>
      </c>
      <c r="I189" s="208">
        <f>SUM(Championnats!$I395)</f>
        <v>0</v>
      </c>
      <c r="J189" s="208">
        <f>SUM(Championnats!$I447)</f>
        <v>0</v>
      </c>
      <c r="K189" s="208">
        <f>SUM(Championnats!$I499)</f>
        <v>0</v>
      </c>
      <c r="L189" s="174"/>
      <c r="M189" s="208">
        <f>CROSS!$M$31</f>
        <v>0</v>
      </c>
      <c r="N189" s="223">
        <f t="shared" si="15"/>
        <v>0</v>
      </c>
      <c r="O189" s="208"/>
      <c r="P189" s="208"/>
      <c r="Q189" s="208"/>
      <c r="R189" s="208"/>
      <c r="S189" s="208"/>
      <c r="T189" s="208"/>
      <c r="U189" s="208"/>
      <c r="V189" s="208">
        <f t="array" ref="V189">MIN(IF(B189:K189&gt;0,B189:K189))</f>
        <v>0</v>
      </c>
      <c r="W189" s="208">
        <f t="shared" si="13"/>
        <v>0</v>
      </c>
      <c r="X189" s="174"/>
      <c r="Y189" s="248" t="e">
        <f>SUM(CROSS!#REF!)</f>
        <v>#REF!</v>
      </c>
      <c r="Z189" s="248" t="e">
        <f>SUM(CROSS!#REF!)</f>
        <v>#REF!</v>
      </c>
    </row>
    <row r="190" spans="1:26" x14ac:dyDescent="0.35">
      <c r="A190" s="78" t="str">
        <f>(Championnats!B$32)</f>
        <v>CCCDDD  Balkis-Imane</v>
      </c>
      <c r="B190" s="208">
        <f>SUM(Championnats!$I32)</f>
        <v>0</v>
      </c>
      <c r="C190" s="208">
        <f>SUM(Championnats!$I84)</f>
        <v>0</v>
      </c>
      <c r="D190" s="208">
        <f>SUM(Championnats!$I136)</f>
        <v>0</v>
      </c>
      <c r="E190" s="208">
        <f>SUM(Championnats!$I188)</f>
        <v>0</v>
      </c>
      <c r="F190" s="208">
        <f>SUM(Championnats!$I240)</f>
        <v>0</v>
      </c>
      <c r="G190" s="208">
        <f>SUM(Championnats!$I292)</f>
        <v>0</v>
      </c>
      <c r="H190" s="208">
        <f>SUM(Championnats!$I344)</f>
        <v>0</v>
      </c>
      <c r="I190" s="208">
        <f>SUM(Championnats!$I396)</f>
        <v>0</v>
      </c>
      <c r="J190" s="208">
        <f>SUM(Championnats!$I448)</f>
        <v>0</v>
      </c>
      <c r="K190" s="208">
        <f>SUM(Championnats!$I500)</f>
        <v>0</v>
      </c>
      <c r="L190" s="174"/>
      <c r="M190" s="208">
        <f>CROSS!$M$32</f>
        <v>0</v>
      </c>
      <c r="N190" s="223">
        <f t="shared" si="15"/>
        <v>0</v>
      </c>
      <c r="O190" s="208"/>
      <c r="P190" s="208"/>
      <c r="Q190" s="208"/>
      <c r="R190" s="208"/>
      <c r="S190" s="208"/>
      <c r="T190" s="208"/>
      <c r="U190" s="208"/>
      <c r="V190" s="208">
        <f t="array" ref="V190">MIN(IF(B190:K190&gt;0,B190:K190))</f>
        <v>0</v>
      </c>
      <c r="W190" s="208">
        <f t="shared" si="13"/>
        <v>0</v>
      </c>
      <c r="X190" s="174"/>
      <c r="Y190" s="248" t="e">
        <f>SUM(CROSS!#REF!)</f>
        <v>#REF!</v>
      </c>
      <c r="Z190" s="248" t="e">
        <f>SUM(CROSS!#REF!)</f>
        <v>#REF!</v>
      </c>
    </row>
    <row r="191" spans="1:26" x14ac:dyDescent="0.35">
      <c r="A191" s="78" t="str">
        <f>(Championnats!B$33)</f>
        <v>DDDEEE  Hamza</v>
      </c>
      <c r="B191" s="208">
        <f>SUM(Championnats!$I33)</f>
        <v>0</v>
      </c>
      <c r="C191" s="208">
        <f>SUM(Championnats!$I85)</f>
        <v>0</v>
      </c>
      <c r="D191" s="208">
        <f>SUM(Championnats!$I137)</f>
        <v>0</v>
      </c>
      <c r="E191" s="208">
        <f>SUM(Championnats!$I189)</f>
        <v>0</v>
      </c>
      <c r="F191" s="208">
        <f>SUM(Championnats!$I241)</f>
        <v>0</v>
      </c>
      <c r="G191" s="208">
        <f>SUM(Championnats!$I293)</f>
        <v>0</v>
      </c>
      <c r="H191" s="208">
        <f>SUM(Championnats!$I345)</f>
        <v>0</v>
      </c>
      <c r="I191" s="208">
        <f>SUM(Championnats!$I397)</f>
        <v>0</v>
      </c>
      <c r="J191" s="208">
        <f>SUM(Championnats!$I449)</f>
        <v>0</v>
      </c>
      <c r="K191" s="208">
        <f>SUM(Championnats!$I501)</f>
        <v>0</v>
      </c>
      <c r="L191" s="174"/>
      <c r="M191" s="208">
        <f>CROSS!$M$33</f>
        <v>0</v>
      </c>
      <c r="N191" s="223">
        <f t="shared" si="15"/>
        <v>0</v>
      </c>
      <c r="O191" s="208"/>
      <c r="P191" s="208"/>
      <c r="Q191" s="208"/>
      <c r="R191" s="208"/>
      <c r="S191" s="208"/>
      <c r="T191" s="208"/>
      <c r="U191" s="208"/>
      <c r="V191" s="208">
        <f t="array" ref="V191">MIN(IF(B191:K191&gt;0,B191:K191))</f>
        <v>0</v>
      </c>
      <c r="W191" s="208">
        <f t="shared" si="13"/>
        <v>0</v>
      </c>
      <c r="X191" s="174"/>
      <c r="Y191" s="248" t="e">
        <f>SUM(CROSS!#REF!)</f>
        <v>#REF!</v>
      </c>
      <c r="Z191" s="248" t="e">
        <f>SUM(CROSS!#REF!)</f>
        <v>#REF!</v>
      </c>
    </row>
    <row r="192" spans="1:26" x14ac:dyDescent="0.35">
      <c r="A192" s="78" t="str">
        <f>(Championnats!B$34)</f>
        <v>EEEFFF  Beverly</v>
      </c>
      <c r="B192" s="208">
        <f>SUM(Championnats!$I34)</f>
        <v>0</v>
      </c>
      <c r="C192" s="208">
        <f>SUM(Championnats!$I86)</f>
        <v>0</v>
      </c>
      <c r="D192" s="208">
        <f>SUM(Championnats!$I138)</f>
        <v>0</v>
      </c>
      <c r="E192" s="208">
        <f>SUM(Championnats!$I190)</f>
        <v>0</v>
      </c>
      <c r="F192" s="208">
        <f>SUM(Championnats!$I242)</f>
        <v>0</v>
      </c>
      <c r="G192" s="208">
        <f>SUM(Championnats!$I294)</f>
        <v>0</v>
      </c>
      <c r="H192" s="208">
        <f>SUM(Championnats!$I346)</f>
        <v>0</v>
      </c>
      <c r="I192" s="208">
        <f>SUM(Championnats!$I398)</f>
        <v>0</v>
      </c>
      <c r="J192" s="208">
        <f>SUM(Championnats!$I450)</f>
        <v>0</v>
      </c>
      <c r="K192" s="208">
        <f>SUM(Championnats!$I502)</f>
        <v>0</v>
      </c>
      <c r="L192" s="174"/>
      <c r="M192" s="208">
        <f>CROSS!$M$34</f>
        <v>0</v>
      </c>
      <c r="N192" s="223">
        <f t="shared" si="15"/>
        <v>0</v>
      </c>
      <c r="O192" s="208"/>
      <c r="P192" s="208"/>
      <c r="Q192" s="208"/>
      <c r="R192" s="208"/>
      <c r="S192" s="208"/>
      <c r="T192" s="208"/>
      <c r="U192" s="208"/>
      <c r="V192" s="208">
        <f t="array" ref="V192">MIN(IF(B192:K192&gt;0,B192:K192))</f>
        <v>0</v>
      </c>
      <c r="W192" s="208">
        <f t="shared" si="13"/>
        <v>0</v>
      </c>
      <c r="X192" s="174"/>
      <c r="Y192" s="248" t="e">
        <f>SUM(CROSS!#REF!)</f>
        <v>#REF!</v>
      </c>
      <c r="Z192" s="248" t="e">
        <f>SUM(CROSS!#REF!)</f>
        <v>#REF!</v>
      </c>
    </row>
    <row r="193" spans="1:26" x14ac:dyDescent="0.35">
      <c r="A193" s="78" t="str">
        <f>(Championnats!B$35)</f>
        <v>FFFGGG  Flore</v>
      </c>
      <c r="B193" s="208">
        <f>SUM(Championnats!$I35)</f>
        <v>0</v>
      </c>
      <c r="C193" s="208">
        <f>SUM(Championnats!$I87)</f>
        <v>0</v>
      </c>
      <c r="D193" s="208">
        <f>SUM(Championnats!$I139)</f>
        <v>0</v>
      </c>
      <c r="E193" s="208">
        <f>SUM(Championnats!$I191)</f>
        <v>0</v>
      </c>
      <c r="F193" s="208">
        <f>SUM(Championnats!$I243)</f>
        <v>0</v>
      </c>
      <c r="G193" s="208">
        <f>SUM(Championnats!$I295)</f>
        <v>0</v>
      </c>
      <c r="H193" s="208">
        <f>SUM(Championnats!$I347)</f>
        <v>0</v>
      </c>
      <c r="I193" s="208">
        <f>SUM(Championnats!$I399)</f>
        <v>0</v>
      </c>
      <c r="J193" s="208">
        <f>SUM(Championnats!$I451)</f>
        <v>0</v>
      </c>
      <c r="K193" s="208">
        <f>SUM(Championnats!$I503)</f>
        <v>0</v>
      </c>
      <c r="L193" s="174"/>
      <c r="M193" s="208">
        <f>CROSS!$M$35</f>
        <v>0</v>
      </c>
      <c r="N193" s="223">
        <f t="shared" si="15"/>
        <v>0</v>
      </c>
      <c r="O193" s="208"/>
      <c r="P193" s="208"/>
      <c r="Q193" s="208"/>
      <c r="R193" s="208"/>
      <c r="S193" s="208"/>
      <c r="T193" s="208"/>
      <c r="U193" s="208"/>
      <c r="V193" s="208">
        <f t="array" ref="V193">MIN(IF(B193:K193&gt;0,B193:K193))</f>
        <v>0</v>
      </c>
      <c r="W193" s="208">
        <f t="shared" si="13"/>
        <v>0</v>
      </c>
      <c r="X193" s="174"/>
      <c r="Y193" s="248" t="e">
        <f>SUM(CROSS!#REF!)</f>
        <v>#REF!</v>
      </c>
      <c r="Z193" s="248" t="e">
        <f>SUM(CROSS!#REF!)</f>
        <v>#REF!</v>
      </c>
    </row>
    <row r="194" spans="1:26" x14ac:dyDescent="0.35">
      <c r="A194" s="78" t="str">
        <f>(Championnats!B$36)</f>
        <v>GGGGHHH  Lauryne</v>
      </c>
      <c r="B194" s="208">
        <f>SUM(Championnats!$I36)</f>
        <v>0</v>
      </c>
      <c r="C194" s="208">
        <f>SUM(Championnats!$I88)</f>
        <v>0</v>
      </c>
      <c r="D194" s="208">
        <f>SUM(Championnats!$I140)</f>
        <v>0</v>
      </c>
      <c r="E194" s="208">
        <f>SUM(Championnats!$I192)</f>
        <v>0</v>
      </c>
      <c r="F194" s="208">
        <f>SUM(Championnats!$I244)</f>
        <v>0</v>
      </c>
      <c r="G194" s="208">
        <f>SUM(Championnats!$I296)</f>
        <v>0</v>
      </c>
      <c r="H194" s="208">
        <f>SUM(Championnats!$I348)</f>
        <v>0</v>
      </c>
      <c r="I194" s="208">
        <f>SUM(Championnats!$I400)</f>
        <v>0</v>
      </c>
      <c r="J194" s="208">
        <f>SUM(Championnats!$I452)</f>
        <v>0</v>
      </c>
      <c r="K194" s="208">
        <f>SUM(Championnats!$I504)</f>
        <v>0</v>
      </c>
      <c r="L194" s="174"/>
      <c r="M194" s="208">
        <f>CROSS!$M$36</f>
        <v>0</v>
      </c>
      <c r="N194" s="223">
        <f t="shared" ref="N194:N211" si="16">N37</f>
        <v>0</v>
      </c>
      <c r="O194" s="208"/>
      <c r="P194" s="208"/>
      <c r="Q194" s="208"/>
      <c r="R194" s="208"/>
      <c r="S194" s="208"/>
      <c r="T194" s="208"/>
      <c r="U194" s="208"/>
      <c r="V194" s="208">
        <f t="array" ref="V194">MIN(IF(B194:K194&gt;0,B194:K194))</f>
        <v>0</v>
      </c>
      <c r="W194" s="208">
        <f t="shared" si="13"/>
        <v>0</v>
      </c>
      <c r="X194" s="174"/>
      <c r="Y194" s="248" t="e">
        <f>SUM(CROSS!#REF!)</f>
        <v>#REF!</v>
      </c>
      <c r="Z194" s="248" t="e">
        <f>SUM(CROSS!#REF!)</f>
        <v>#REF!</v>
      </c>
    </row>
    <row r="195" spans="1:26" x14ac:dyDescent="0.35">
      <c r="A195" s="78" t="str">
        <f>(Championnats!B$37)</f>
        <v>HHHHIII  Steven</v>
      </c>
      <c r="B195" s="208">
        <f>SUM(Championnats!$I37)</f>
        <v>0</v>
      </c>
      <c r="C195" s="208">
        <f>SUM(Championnats!$I89)</f>
        <v>0</v>
      </c>
      <c r="D195" s="208">
        <f>SUM(Championnats!$I141)</f>
        <v>0</v>
      </c>
      <c r="E195" s="208">
        <f>SUM(Championnats!$I193)</f>
        <v>0</v>
      </c>
      <c r="F195" s="208">
        <f>SUM(Championnats!$I245)</f>
        <v>0</v>
      </c>
      <c r="G195" s="208">
        <f>SUM(Championnats!$I297)</f>
        <v>0</v>
      </c>
      <c r="H195" s="208">
        <f>SUM(Championnats!$I349)</f>
        <v>0</v>
      </c>
      <c r="I195" s="208">
        <f>SUM(Championnats!$I401)</f>
        <v>0</v>
      </c>
      <c r="J195" s="208">
        <f>SUM(Championnats!$I453)</f>
        <v>0</v>
      </c>
      <c r="K195" s="208">
        <f>SUM(Championnats!$I505)</f>
        <v>0</v>
      </c>
      <c r="L195" s="174"/>
      <c r="M195" s="208">
        <f>CROSS!$M$37</f>
        <v>0</v>
      </c>
      <c r="N195" s="223">
        <f t="shared" si="16"/>
        <v>0</v>
      </c>
      <c r="O195" s="208"/>
      <c r="P195" s="208"/>
      <c r="Q195" s="208"/>
      <c r="R195" s="208"/>
      <c r="S195" s="208"/>
      <c r="T195" s="208"/>
      <c r="U195" s="208"/>
      <c r="V195" s="208">
        <f t="array" ref="V195">MIN(IF(B195:K195&gt;0,B195:K195))</f>
        <v>0</v>
      </c>
      <c r="W195" s="208">
        <f t="shared" si="13"/>
        <v>0</v>
      </c>
      <c r="X195" s="174"/>
      <c r="Y195" s="248" t="e">
        <f>SUM(CROSS!#REF!)</f>
        <v>#REF!</v>
      </c>
      <c r="Z195" s="248" t="e">
        <f>SUM(CROSS!#REF!)</f>
        <v>#REF!</v>
      </c>
    </row>
    <row r="196" spans="1:26" x14ac:dyDescent="0.35">
      <c r="A196" s="78" t="str">
        <f>(Championnats!B$38)</f>
        <v>IIIJJJJJ  PIERRE</v>
      </c>
      <c r="B196" s="208">
        <f>SUM(Championnats!$I38)</f>
        <v>0</v>
      </c>
      <c r="C196" s="208">
        <f>SUM(Championnats!$I90)</f>
        <v>0</v>
      </c>
      <c r="D196" s="208">
        <f>SUM(Championnats!$I142)</f>
        <v>0</v>
      </c>
      <c r="E196" s="208">
        <f>SUM(Championnats!$I194)</f>
        <v>0</v>
      </c>
      <c r="F196" s="208">
        <f>SUM(Championnats!$I246)</f>
        <v>0</v>
      </c>
      <c r="G196" s="208">
        <f>SUM(Championnats!$I298)</f>
        <v>0</v>
      </c>
      <c r="H196" s="208">
        <f>SUM(Championnats!$I350)</f>
        <v>0</v>
      </c>
      <c r="I196" s="208">
        <f>SUM(Championnats!$I402)</f>
        <v>0</v>
      </c>
      <c r="J196" s="208">
        <f>SUM(Championnats!$I454)</f>
        <v>0</v>
      </c>
      <c r="K196" s="208">
        <f>SUM(Championnats!$I506)</f>
        <v>0</v>
      </c>
      <c r="L196" s="174"/>
      <c r="M196" s="208">
        <f>CROSS!$M$38</f>
        <v>0</v>
      </c>
      <c r="N196" s="223">
        <f t="shared" si="16"/>
        <v>0</v>
      </c>
      <c r="O196" s="208"/>
      <c r="P196" s="208"/>
      <c r="Q196" s="208"/>
      <c r="R196" s="208"/>
      <c r="S196" s="208"/>
      <c r="T196" s="208"/>
      <c r="U196" s="208"/>
      <c r="V196" s="208">
        <f t="array" ref="V196">MIN(IF(B196:K196&gt;0,B196:K196))</f>
        <v>0</v>
      </c>
      <c r="W196" s="208">
        <f t="shared" si="13"/>
        <v>0</v>
      </c>
      <c r="X196" s="174"/>
      <c r="Y196" s="248" t="e">
        <f>SUM(CROSS!#REF!)</f>
        <v>#REF!</v>
      </c>
      <c r="Z196" s="248" t="e">
        <f>SUM(CROSS!#REF!)</f>
        <v>#REF!</v>
      </c>
    </row>
    <row r="197" spans="1:26" x14ac:dyDescent="0.35">
      <c r="A197" s="78" t="str">
        <f>(Championnats!B$39)</f>
        <v>JJJJKKKK  Christelle</v>
      </c>
      <c r="B197" s="208">
        <f>SUM(Championnats!$I39)</f>
        <v>0</v>
      </c>
      <c r="C197" s="208">
        <f>SUM(Championnats!$I91)</f>
        <v>0</v>
      </c>
      <c r="D197" s="208">
        <f>SUM(Championnats!$I143)</f>
        <v>0</v>
      </c>
      <c r="E197" s="208">
        <f>SUM(Championnats!$I195)</f>
        <v>0</v>
      </c>
      <c r="F197" s="208">
        <f>SUM(Championnats!$I247)</f>
        <v>0</v>
      </c>
      <c r="G197" s="208">
        <f>SUM(Championnats!$I299)</f>
        <v>0</v>
      </c>
      <c r="H197" s="208">
        <f>SUM(Championnats!$I351)</f>
        <v>0</v>
      </c>
      <c r="I197" s="208">
        <f>SUM(Championnats!$I403)</f>
        <v>0</v>
      </c>
      <c r="J197" s="208">
        <f>SUM(Championnats!$I455)</f>
        <v>0</v>
      </c>
      <c r="K197" s="208">
        <f>SUM(Championnats!$I507)</f>
        <v>0</v>
      </c>
      <c r="L197" s="174"/>
      <c r="M197" s="208">
        <f>CROSS!$M$39</f>
        <v>0</v>
      </c>
      <c r="N197" s="223">
        <f t="shared" si="16"/>
        <v>0</v>
      </c>
      <c r="O197" s="208"/>
      <c r="P197" s="208"/>
      <c r="Q197" s="208"/>
      <c r="R197" s="208"/>
      <c r="S197" s="208"/>
      <c r="T197" s="208"/>
      <c r="U197" s="208"/>
      <c r="V197" s="208">
        <f t="array" ref="V197">MIN(IF(B197:K197&gt;0,B197:K197))</f>
        <v>0</v>
      </c>
      <c r="W197" s="208">
        <f t="shared" si="13"/>
        <v>0</v>
      </c>
      <c r="X197" s="174"/>
      <c r="Y197" s="248" t="e">
        <f>SUM(CROSS!#REF!)</f>
        <v>#REF!</v>
      </c>
      <c r="Z197" s="248" t="e">
        <f>SUM(CROSS!#REF!)</f>
        <v>#REF!</v>
      </c>
    </row>
    <row r="198" spans="1:26" x14ac:dyDescent="0.35">
      <c r="A198" s="78" t="str">
        <f>(Championnats!B$40)</f>
        <v>KKKLLL  Pierre</v>
      </c>
      <c r="B198" s="208">
        <f>SUM(Championnats!$I40)</f>
        <v>0</v>
      </c>
      <c r="C198" s="208">
        <f>SUM(Championnats!$I92)</f>
        <v>0</v>
      </c>
      <c r="D198" s="208">
        <f>SUM(Championnats!$I144)</f>
        <v>0</v>
      </c>
      <c r="E198" s="208">
        <f>SUM(Championnats!$I196)</f>
        <v>0</v>
      </c>
      <c r="F198" s="208">
        <f>SUM(Championnats!$I248)</f>
        <v>0</v>
      </c>
      <c r="G198" s="208">
        <f>SUM(Championnats!$I300)</f>
        <v>0</v>
      </c>
      <c r="H198" s="208">
        <f>SUM(Championnats!$I352)</f>
        <v>0</v>
      </c>
      <c r="I198" s="208">
        <f>SUM(Championnats!$I404)</f>
        <v>0</v>
      </c>
      <c r="J198" s="208">
        <f>SUM(Championnats!$I456)</f>
        <v>0</v>
      </c>
      <c r="K198" s="208">
        <f>SUM(Championnats!$I508)</f>
        <v>0</v>
      </c>
      <c r="L198" s="174"/>
      <c r="M198" s="208">
        <f>CROSS!$M$40</f>
        <v>0</v>
      </c>
      <c r="N198" s="223">
        <f t="shared" si="16"/>
        <v>0</v>
      </c>
      <c r="O198" s="208"/>
      <c r="P198" s="208"/>
      <c r="Q198" s="208"/>
      <c r="R198" s="208"/>
      <c r="S198" s="208"/>
      <c r="T198" s="208"/>
      <c r="U198" s="208"/>
      <c r="V198" s="208">
        <f t="array" ref="V198">MIN(IF(B198:K198&gt;0,B198:K198))</f>
        <v>0</v>
      </c>
      <c r="W198" s="208">
        <f t="shared" ref="W198:W261" si="17">MAX(B198:K198)</f>
        <v>0</v>
      </c>
      <c r="X198" s="174"/>
      <c r="Y198" s="248" t="e">
        <f>SUM(CROSS!#REF!)</f>
        <v>#REF!</v>
      </c>
      <c r="Z198" s="248" t="e">
        <f>SUM(CROSS!#REF!)</f>
        <v>#REF!</v>
      </c>
    </row>
    <row r="199" spans="1:26" x14ac:dyDescent="0.35">
      <c r="A199" s="78" t="str">
        <f>(Championnats!B$41)</f>
        <v>LLLLMMMM  Didier</v>
      </c>
      <c r="B199" s="208">
        <f>SUM(Championnats!$I41)</f>
        <v>0</v>
      </c>
      <c r="C199" s="208">
        <f>SUM(Championnats!$I93)</f>
        <v>0</v>
      </c>
      <c r="D199" s="208">
        <f>SUM(Championnats!$I145)</f>
        <v>0</v>
      </c>
      <c r="E199" s="208">
        <f>SUM(Championnats!$I197)</f>
        <v>0</v>
      </c>
      <c r="F199" s="208">
        <f>SUM(Championnats!$I249)</f>
        <v>0</v>
      </c>
      <c r="G199" s="208">
        <f>SUM(Championnats!$I301)</f>
        <v>0</v>
      </c>
      <c r="H199" s="208">
        <f>SUM(Championnats!$I353)</f>
        <v>0</v>
      </c>
      <c r="I199" s="208">
        <f>SUM(Championnats!$I405)</f>
        <v>0</v>
      </c>
      <c r="J199" s="208">
        <f>SUM(Championnats!$I457)</f>
        <v>0</v>
      </c>
      <c r="K199" s="208">
        <f>SUM(Championnats!$I509)</f>
        <v>0</v>
      </c>
      <c r="L199" s="174"/>
      <c r="M199" s="208">
        <f>CROSS!$M$41</f>
        <v>0</v>
      </c>
      <c r="N199" s="223">
        <f t="shared" si="16"/>
        <v>0</v>
      </c>
      <c r="O199" s="208"/>
      <c r="P199" s="208"/>
      <c r="Q199" s="208"/>
      <c r="R199" s="208"/>
      <c r="S199" s="208"/>
      <c r="T199" s="208"/>
      <c r="U199" s="208"/>
      <c r="V199" s="208">
        <f t="array" ref="V199">MIN(IF(B199:K199&gt;0,B199:K199))</f>
        <v>0</v>
      </c>
      <c r="W199" s="208">
        <f t="shared" si="17"/>
        <v>0</v>
      </c>
      <c r="X199" s="174"/>
      <c r="Y199" s="248" t="e">
        <f>SUM(CROSS!#REF!)</f>
        <v>#REF!</v>
      </c>
      <c r="Z199" s="248" t="e">
        <f>SUM(CROSS!#REF!)</f>
        <v>#REF!</v>
      </c>
    </row>
    <row r="200" spans="1:26" x14ac:dyDescent="0.35">
      <c r="A200" s="78" t="str">
        <f>(Championnats!B$42)</f>
        <v>MMMNNN  Barbara</v>
      </c>
      <c r="B200" s="208">
        <f>SUM(Championnats!$I42)</f>
        <v>0</v>
      </c>
      <c r="C200" s="208">
        <f>SUM(Championnats!$I94)</f>
        <v>0</v>
      </c>
      <c r="D200" s="208">
        <f>SUM(Championnats!$I146)</f>
        <v>0</v>
      </c>
      <c r="E200" s="208">
        <f>SUM(Championnats!$I198)</f>
        <v>0</v>
      </c>
      <c r="F200" s="208">
        <f>SUM(Championnats!$I250)</f>
        <v>0</v>
      </c>
      <c r="G200" s="208">
        <f>SUM(Championnats!$I302)</f>
        <v>0</v>
      </c>
      <c r="H200" s="208">
        <f>SUM(Championnats!$I354)</f>
        <v>0</v>
      </c>
      <c r="I200" s="208">
        <f>SUM(Championnats!$I406)</f>
        <v>0</v>
      </c>
      <c r="J200" s="208">
        <f>SUM(Championnats!$I458)</f>
        <v>0</v>
      </c>
      <c r="K200" s="208">
        <f>SUM(Championnats!$I510)</f>
        <v>0</v>
      </c>
      <c r="L200" s="174"/>
      <c r="M200" s="208">
        <f>CROSS!$M$42</f>
        <v>0</v>
      </c>
      <c r="N200" s="223">
        <f t="shared" si="16"/>
        <v>0</v>
      </c>
      <c r="O200" s="208"/>
      <c r="P200" s="208"/>
      <c r="Q200" s="208"/>
      <c r="R200" s="208"/>
      <c r="S200" s="208"/>
      <c r="T200" s="208"/>
      <c r="U200" s="208"/>
      <c r="V200" s="208">
        <f t="array" ref="V200">MIN(IF(B200:K200&gt;0,B200:K200))</f>
        <v>0</v>
      </c>
      <c r="W200" s="208">
        <f t="shared" si="17"/>
        <v>0</v>
      </c>
      <c r="X200" s="174"/>
      <c r="Y200" s="248" t="e">
        <f>SUM(CROSS!#REF!)</f>
        <v>#REF!</v>
      </c>
      <c r="Z200" s="248" t="e">
        <f>SUM(CROSS!#REF!)</f>
        <v>#REF!</v>
      </c>
    </row>
    <row r="201" spans="1:26" x14ac:dyDescent="0.35">
      <c r="A201" s="78" t="str">
        <f>(Championnats!B$43)</f>
        <v>NNNNOOO  Julie</v>
      </c>
      <c r="B201" s="208">
        <f>SUM(Championnats!$I43)</f>
        <v>0</v>
      </c>
      <c r="C201" s="208">
        <f>SUM(Championnats!$I95)</f>
        <v>0</v>
      </c>
      <c r="D201" s="208">
        <f>SUM(Championnats!$I147)</f>
        <v>0</v>
      </c>
      <c r="E201" s="208">
        <f>SUM(Championnats!$I199)</f>
        <v>0</v>
      </c>
      <c r="F201" s="208">
        <f>SUM(Championnats!$I251)</f>
        <v>0</v>
      </c>
      <c r="G201" s="208">
        <f>SUM(Championnats!$I303)</f>
        <v>0</v>
      </c>
      <c r="H201" s="208">
        <f>SUM(Championnats!$I355)</f>
        <v>0</v>
      </c>
      <c r="I201" s="208">
        <f>SUM(Championnats!$I407)</f>
        <v>0</v>
      </c>
      <c r="J201" s="208">
        <f>SUM(Championnats!$I459)</f>
        <v>0</v>
      </c>
      <c r="K201" s="208">
        <f>SUM(Championnats!$I511)</f>
        <v>0</v>
      </c>
      <c r="L201" s="174"/>
      <c r="M201" s="208">
        <f>CROSS!$M$43</f>
        <v>0</v>
      </c>
      <c r="N201" s="223">
        <f t="shared" si="16"/>
        <v>0</v>
      </c>
      <c r="O201" s="208"/>
      <c r="P201" s="208"/>
      <c r="Q201" s="208"/>
      <c r="R201" s="208"/>
      <c r="S201" s="208"/>
      <c r="T201" s="208"/>
      <c r="U201" s="208"/>
      <c r="V201" s="208">
        <f t="array" ref="V201">MIN(IF(B201:K201&gt;0,B201:K201))</f>
        <v>0</v>
      </c>
      <c r="W201" s="208">
        <f t="shared" si="17"/>
        <v>0</v>
      </c>
      <c r="X201" s="174"/>
      <c r="Y201" s="248" t="e">
        <f>SUM(CROSS!#REF!)</f>
        <v>#REF!</v>
      </c>
      <c r="Z201" s="248" t="e">
        <f>SUM(CROSS!#REF!)</f>
        <v>#REF!</v>
      </c>
    </row>
    <row r="202" spans="1:26" x14ac:dyDescent="0.35">
      <c r="A202" s="78" t="str">
        <f>(Championnats!B$44)</f>
        <v>OOOPPP  André</v>
      </c>
      <c r="B202" s="208">
        <f>SUM(Championnats!$I44)</f>
        <v>0</v>
      </c>
      <c r="C202" s="208">
        <f>SUM(Championnats!$I96)</f>
        <v>0</v>
      </c>
      <c r="D202" s="208">
        <f>SUM(Championnats!$I148)</f>
        <v>0</v>
      </c>
      <c r="E202" s="208">
        <f>SUM(Championnats!$I200)</f>
        <v>0</v>
      </c>
      <c r="F202" s="208">
        <f>SUM(Championnats!$I252)</f>
        <v>0</v>
      </c>
      <c r="G202" s="208">
        <f>SUM(Championnats!$I304)</f>
        <v>0</v>
      </c>
      <c r="H202" s="208">
        <f>SUM(Championnats!$I356)</f>
        <v>0</v>
      </c>
      <c r="I202" s="208">
        <f>SUM(Championnats!$I408)</f>
        <v>0</v>
      </c>
      <c r="J202" s="208">
        <f>SUM(Championnats!$I460)</f>
        <v>0</v>
      </c>
      <c r="K202" s="208">
        <f>SUM(Championnats!$I512)</f>
        <v>0</v>
      </c>
      <c r="L202" s="174"/>
      <c r="M202" s="208">
        <f>CROSS!$M$44</f>
        <v>0</v>
      </c>
      <c r="N202" s="223">
        <f t="shared" si="16"/>
        <v>0</v>
      </c>
      <c r="O202" s="208"/>
      <c r="P202" s="208"/>
      <c r="Q202" s="208"/>
      <c r="R202" s="208"/>
      <c r="S202" s="208"/>
      <c r="T202" s="208"/>
      <c r="U202" s="208"/>
      <c r="V202" s="208">
        <f t="array" ref="V202">MIN(IF(B202:K202&gt;0,B202:K202))</f>
        <v>0</v>
      </c>
      <c r="W202" s="208">
        <f t="shared" si="17"/>
        <v>0</v>
      </c>
      <c r="X202" s="174"/>
      <c r="Y202" s="248" t="e">
        <f>SUM(CROSS!#REF!)</f>
        <v>#REF!</v>
      </c>
      <c r="Z202" s="248" t="e">
        <f>SUM(CROSS!#REF!)</f>
        <v>#REF!</v>
      </c>
    </row>
    <row r="203" spans="1:26" x14ac:dyDescent="0.35">
      <c r="A203" s="78" t="str">
        <f>(Championnats!B$45)</f>
        <v>PPPQQQQ  Roland</v>
      </c>
      <c r="B203" s="208">
        <f>SUM(Championnats!$I45)</f>
        <v>0</v>
      </c>
      <c r="C203" s="208">
        <f>SUM(Championnats!$I97)</f>
        <v>0</v>
      </c>
      <c r="D203" s="208">
        <f>SUM(Championnats!$I149)</f>
        <v>0</v>
      </c>
      <c r="E203" s="208">
        <f>SUM(Championnats!$I201)</f>
        <v>0</v>
      </c>
      <c r="F203" s="208">
        <f>SUM(Championnats!$I253)</f>
        <v>0</v>
      </c>
      <c r="G203" s="208">
        <f>SUM(Championnats!$I305)</f>
        <v>0</v>
      </c>
      <c r="H203" s="208">
        <f>SUM(Championnats!$I357)</f>
        <v>0</v>
      </c>
      <c r="I203" s="208">
        <f>SUM(Championnats!$I409)</f>
        <v>0</v>
      </c>
      <c r="J203" s="208">
        <f>SUM(Championnats!$I461)</f>
        <v>0</v>
      </c>
      <c r="K203" s="208">
        <f>SUM(Championnats!$I513)</f>
        <v>0</v>
      </c>
      <c r="L203" s="174"/>
      <c r="M203" s="208">
        <f>CROSS!$M$45</f>
        <v>0</v>
      </c>
      <c r="N203" s="223">
        <f t="shared" si="16"/>
        <v>0</v>
      </c>
      <c r="O203" s="208"/>
      <c r="P203" s="208"/>
      <c r="Q203" s="208"/>
      <c r="R203" s="208"/>
      <c r="S203" s="208"/>
      <c r="T203" s="208"/>
      <c r="U203" s="208"/>
      <c r="V203" s="208">
        <f t="array" ref="V203">MIN(IF(B203:K203&gt;0,B203:K203))</f>
        <v>0</v>
      </c>
      <c r="W203" s="208">
        <f t="shared" si="17"/>
        <v>0</v>
      </c>
      <c r="X203" s="174"/>
      <c r="Y203" s="248" t="e">
        <f>SUM(CROSS!#REF!)</f>
        <v>#REF!</v>
      </c>
      <c r="Z203" s="248" t="e">
        <f>SUM(CROSS!#REF!)</f>
        <v>#REF!</v>
      </c>
    </row>
    <row r="204" spans="1:26" x14ac:dyDescent="0.35">
      <c r="A204" s="78" t="str">
        <f>(Championnats!B$46)</f>
        <v>QQQRRR  Sylvain</v>
      </c>
      <c r="B204" s="208">
        <f>SUM(Championnats!$I46)</f>
        <v>0</v>
      </c>
      <c r="C204" s="208">
        <f>SUM(Championnats!$I98)</f>
        <v>0</v>
      </c>
      <c r="D204" s="208">
        <f>SUM(Championnats!$I150)</f>
        <v>0</v>
      </c>
      <c r="E204" s="208">
        <f>SUM(Championnats!$I202)</f>
        <v>0</v>
      </c>
      <c r="F204" s="208">
        <f>SUM(Championnats!$I254)</f>
        <v>0</v>
      </c>
      <c r="G204" s="208">
        <f>SUM(Championnats!$I306)</f>
        <v>0</v>
      </c>
      <c r="H204" s="208">
        <f>SUM(Championnats!$I358)</f>
        <v>0</v>
      </c>
      <c r="I204" s="208">
        <f>SUM(Championnats!$I410)</f>
        <v>0</v>
      </c>
      <c r="J204" s="208">
        <f>SUM(Championnats!$I462)</f>
        <v>0</v>
      </c>
      <c r="K204" s="208">
        <f>SUM(Championnats!$I514)</f>
        <v>0</v>
      </c>
      <c r="L204" s="174"/>
      <c r="M204" s="208">
        <f>CROSS!$M$46</f>
        <v>0</v>
      </c>
      <c r="N204" s="223">
        <f t="shared" si="16"/>
        <v>0</v>
      </c>
      <c r="O204" s="208"/>
      <c r="P204" s="208"/>
      <c r="Q204" s="208"/>
      <c r="R204" s="208"/>
      <c r="S204" s="208"/>
      <c r="T204" s="208"/>
      <c r="U204" s="208"/>
      <c r="V204" s="208">
        <f t="array" ref="V204">MIN(IF(B204:K204&gt;0,B204:K204))</f>
        <v>0</v>
      </c>
      <c r="W204" s="208">
        <f t="shared" si="17"/>
        <v>0</v>
      </c>
      <c r="X204" s="174"/>
      <c r="Y204" s="248" t="e">
        <f>SUM(CROSS!#REF!)</f>
        <v>#REF!</v>
      </c>
      <c r="Z204" s="248" t="e">
        <f>SUM(CROSS!#REF!)</f>
        <v>#REF!</v>
      </c>
    </row>
    <row r="205" spans="1:26" x14ac:dyDescent="0.35">
      <c r="A205" s="78" t="str">
        <f>(Championnats!B$47)</f>
        <v>RRRSSS  Veronica</v>
      </c>
      <c r="B205" s="208">
        <f>SUM(Championnats!$I47)</f>
        <v>0</v>
      </c>
      <c r="C205" s="208">
        <f>SUM(Championnats!$I99)</f>
        <v>0</v>
      </c>
      <c r="D205" s="208">
        <f>SUM(Championnats!$I151)</f>
        <v>0</v>
      </c>
      <c r="E205" s="208">
        <f>SUM(Championnats!$I203)</f>
        <v>0</v>
      </c>
      <c r="F205" s="208">
        <f>SUM(Championnats!$I255)</f>
        <v>0</v>
      </c>
      <c r="G205" s="208">
        <f>SUM(Championnats!$I307)</f>
        <v>0</v>
      </c>
      <c r="H205" s="208">
        <f>SUM(Championnats!$I359)</f>
        <v>0</v>
      </c>
      <c r="I205" s="208">
        <f>SUM(Championnats!$I411)</f>
        <v>0</v>
      </c>
      <c r="J205" s="208">
        <f>SUM(Championnats!$I463)</f>
        <v>0</v>
      </c>
      <c r="K205" s="208">
        <f>SUM(Championnats!$I515)</f>
        <v>0</v>
      </c>
      <c r="L205" s="174"/>
      <c r="M205" s="208">
        <f>CROSS!$M$47</f>
        <v>0</v>
      </c>
      <c r="N205" s="223">
        <f t="shared" si="16"/>
        <v>0</v>
      </c>
      <c r="O205" s="208"/>
      <c r="P205" s="208"/>
      <c r="Q205" s="208"/>
      <c r="R205" s="208"/>
      <c r="S205" s="208"/>
      <c r="T205" s="208"/>
      <c r="U205" s="208"/>
      <c r="V205" s="208">
        <f t="array" ref="V205">MIN(IF(B205:K205&gt;0,B205:K205))</f>
        <v>0</v>
      </c>
      <c r="W205" s="208">
        <f t="shared" si="17"/>
        <v>0</v>
      </c>
      <c r="X205" s="174"/>
      <c r="Y205" s="248" t="e">
        <f>SUM(CROSS!#REF!)</f>
        <v>#REF!</v>
      </c>
      <c r="Z205" s="248" t="e">
        <f>SUM(CROSS!#REF!)</f>
        <v>#REF!</v>
      </c>
    </row>
    <row r="206" spans="1:26" x14ac:dyDescent="0.35">
      <c r="A206" s="78" t="str">
        <f>(Championnats!B$48)</f>
        <v>SSSTTT  Luc</v>
      </c>
      <c r="B206" s="208">
        <f>SUM(Championnats!$I48)</f>
        <v>0</v>
      </c>
      <c r="C206" s="208">
        <f>SUM(Championnats!$I100)</f>
        <v>0</v>
      </c>
      <c r="D206" s="208">
        <f>SUM(Championnats!$I152)</f>
        <v>0</v>
      </c>
      <c r="E206" s="208">
        <f>SUM(Championnats!$I204)</f>
        <v>0</v>
      </c>
      <c r="F206" s="208">
        <f>SUM(Championnats!$I256)</f>
        <v>0</v>
      </c>
      <c r="G206" s="208">
        <f>SUM(Championnats!$I308)</f>
        <v>0</v>
      </c>
      <c r="H206" s="208">
        <f>SUM(Championnats!$I360)</f>
        <v>0</v>
      </c>
      <c r="I206" s="208">
        <f>SUM(Championnats!$I412)</f>
        <v>0</v>
      </c>
      <c r="J206" s="208">
        <f>SUM(Championnats!$I464)</f>
        <v>0</v>
      </c>
      <c r="K206" s="208">
        <f>SUM(Championnats!$I516)</f>
        <v>0</v>
      </c>
      <c r="L206" s="174"/>
      <c r="M206" s="208">
        <f>CROSS!$M$48</f>
        <v>0</v>
      </c>
      <c r="N206" s="223">
        <f t="shared" si="16"/>
        <v>0</v>
      </c>
      <c r="O206" s="208"/>
      <c r="P206" s="208"/>
      <c r="Q206" s="208"/>
      <c r="R206" s="208"/>
      <c r="S206" s="208"/>
      <c r="T206" s="208"/>
      <c r="U206" s="208"/>
      <c r="V206" s="208">
        <f t="array" ref="V206">MIN(IF(B206:K206&gt;0,B206:K206))</f>
        <v>0</v>
      </c>
      <c r="W206" s="208">
        <f t="shared" si="17"/>
        <v>0</v>
      </c>
      <c r="X206" s="174"/>
      <c r="Y206" s="248" t="e">
        <f>SUM(CROSS!#REF!)</f>
        <v>#REF!</v>
      </c>
      <c r="Z206" s="248" t="e">
        <f>SUM(CROSS!#REF!)</f>
        <v>#REF!</v>
      </c>
    </row>
    <row r="207" spans="1:26" x14ac:dyDescent="0.35">
      <c r="A207" s="78" t="str">
        <f>(Championnats!B$49)</f>
        <v>TTTUUU  Cryss</v>
      </c>
      <c r="B207" s="208">
        <f>SUM(Championnats!$I49)</f>
        <v>0</v>
      </c>
      <c r="C207" s="208">
        <f>SUM(Championnats!$I101)</f>
        <v>0</v>
      </c>
      <c r="D207" s="208">
        <f>SUM(Championnats!$I153)</f>
        <v>0</v>
      </c>
      <c r="E207" s="208">
        <f>SUM(Championnats!$I205)</f>
        <v>0</v>
      </c>
      <c r="F207" s="208">
        <f>SUM(Championnats!$I257)</f>
        <v>0</v>
      </c>
      <c r="G207" s="208">
        <f>SUM(Championnats!$I309)</f>
        <v>0</v>
      </c>
      <c r="H207" s="208">
        <f>SUM(Championnats!$I361)</f>
        <v>0</v>
      </c>
      <c r="I207" s="208">
        <f>SUM(Championnats!$I413)</f>
        <v>0</v>
      </c>
      <c r="J207" s="208">
        <f>SUM(Championnats!$I465)</f>
        <v>0</v>
      </c>
      <c r="K207" s="208">
        <f>SUM(Championnats!$I517)</f>
        <v>0</v>
      </c>
      <c r="L207" s="174"/>
      <c r="M207" s="208">
        <f>CROSS!$M$49</f>
        <v>0</v>
      </c>
      <c r="N207" s="223">
        <f t="shared" si="16"/>
        <v>0</v>
      </c>
      <c r="O207" s="208"/>
      <c r="P207" s="208"/>
      <c r="Q207" s="208"/>
      <c r="R207" s="208"/>
      <c r="S207" s="208"/>
      <c r="T207" s="208"/>
      <c r="U207" s="208"/>
      <c r="V207" s="208">
        <f t="array" ref="V207">MIN(IF(B207:K207&gt;0,B207:K207))</f>
        <v>0</v>
      </c>
      <c r="W207" s="208">
        <f t="shared" si="17"/>
        <v>0</v>
      </c>
      <c r="X207" s="174"/>
      <c r="Y207" s="248" t="e">
        <f>SUM(CROSS!#REF!)</f>
        <v>#REF!</v>
      </c>
      <c r="Z207" s="248" t="e">
        <f>SUM(CROSS!#REF!)</f>
        <v>#REF!</v>
      </c>
    </row>
    <row r="208" spans="1:26" x14ac:dyDescent="0.35">
      <c r="A208" s="78" t="str">
        <f>(Championnats!B$50)</f>
        <v>UUUVVV  Sambou</v>
      </c>
      <c r="B208" s="208">
        <f>SUM(Championnats!$I50)</f>
        <v>0</v>
      </c>
      <c r="C208" s="208">
        <f>SUM(Championnats!$I102)</f>
        <v>0</v>
      </c>
      <c r="D208" s="208">
        <f>SUM(Championnats!$I154)</f>
        <v>0</v>
      </c>
      <c r="E208" s="208">
        <f>SUM(Championnats!$I206)</f>
        <v>0</v>
      </c>
      <c r="F208" s="208">
        <f>SUM(Championnats!$I258)</f>
        <v>0</v>
      </c>
      <c r="G208" s="208">
        <f>SUM(Championnats!$I310)</f>
        <v>0</v>
      </c>
      <c r="H208" s="208">
        <f>SUM(Championnats!$I362)</f>
        <v>0</v>
      </c>
      <c r="I208" s="208">
        <f>SUM(Championnats!$I414)</f>
        <v>0</v>
      </c>
      <c r="J208" s="208">
        <f>SUM(Championnats!$I466)</f>
        <v>0</v>
      </c>
      <c r="K208" s="208">
        <f>SUM(Championnats!$I518)</f>
        <v>0</v>
      </c>
      <c r="L208" s="174"/>
      <c r="M208" s="208">
        <f>CROSS!$M$50</f>
        <v>0</v>
      </c>
      <c r="N208" s="223">
        <f t="shared" si="16"/>
        <v>0</v>
      </c>
      <c r="O208" s="208"/>
      <c r="P208" s="208"/>
      <c r="Q208" s="208"/>
      <c r="R208" s="208"/>
      <c r="S208" s="208"/>
      <c r="T208" s="208"/>
      <c r="U208" s="208"/>
      <c r="V208" s="208">
        <f t="array" ref="V208">MIN(IF(B208:K208&gt;0,B208:K208))</f>
        <v>0</v>
      </c>
      <c r="W208" s="208">
        <f t="shared" si="17"/>
        <v>0</v>
      </c>
      <c r="X208" s="174"/>
      <c r="Y208" s="248" t="e">
        <f>SUM(CROSS!#REF!)</f>
        <v>#REF!</v>
      </c>
      <c r="Z208" s="248" t="e">
        <f>SUM(CROSS!#REF!)</f>
        <v>#REF!</v>
      </c>
    </row>
    <row r="209" spans="1:26" x14ac:dyDescent="0.35">
      <c r="A209" s="78" t="str">
        <f>(Championnats!B$51)</f>
        <v>VVVVXXX  Dylan</v>
      </c>
      <c r="B209" s="208">
        <f>SUM(Championnats!$I51)</f>
        <v>0</v>
      </c>
      <c r="C209" s="208">
        <f>SUM(Championnats!$I103)</f>
        <v>0</v>
      </c>
      <c r="D209" s="208">
        <f>SUM(Championnats!$I155)</f>
        <v>0</v>
      </c>
      <c r="E209" s="208">
        <f>SUM(Championnats!$I207)</f>
        <v>0</v>
      </c>
      <c r="F209" s="208">
        <f>SUM(Championnats!$I259)</f>
        <v>0</v>
      </c>
      <c r="G209" s="208">
        <f>SUM(Championnats!$I311)</f>
        <v>0</v>
      </c>
      <c r="H209" s="208">
        <f>SUM(Championnats!$I363)</f>
        <v>0</v>
      </c>
      <c r="I209" s="208">
        <f>SUM(Championnats!$I415)</f>
        <v>0</v>
      </c>
      <c r="J209" s="208">
        <f>SUM(Championnats!$I467)</f>
        <v>0</v>
      </c>
      <c r="K209" s="208">
        <f>SUM(Championnats!$I519)</f>
        <v>0</v>
      </c>
      <c r="L209" s="174"/>
      <c r="M209" s="208">
        <f>CROSS!$M$51</f>
        <v>0</v>
      </c>
      <c r="N209" s="223">
        <f t="shared" si="16"/>
        <v>0</v>
      </c>
      <c r="O209" s="208"/>
      <c r="P209" s="208"/>
      <c r="Q209" s="208"/>
      <c r="R209" s="208"/>
      <c r="S209" s="208"/>
      <c r="T209" s="208"/>
      <c r="U209" s="208"/>
      <c r="V209" s="208">
        <f t="array" ref="V209">MIN(IF(B209:K209&gt;0,B209:K209))</f>
        <v>0</v>
      </c>
      <c r="W209" s="208">
        <f t="shared" si="17"/>
        <v>0</v>
      </c>
      <c r="X209" s="174"/>
      <c r="Y209" s="248" t="e">
        <f>SUM(CROSS!#REF!)</f>
        <v>#REF!</v>
      </c>
      <c r="Z209" s="248" t="e">
        <f>SUM(CROSS!#REF!)</f>
        <v>#REF!</v>
      </c>
    </row>
    <row r="210" spans="1:26" x14ac:dyDescent="0.35">
      <c r="A210" s="78" t="str">
        <f>(Championnats!B$52)</f>
        <v>XXXYYY  Lucie</v>
      </c>
      <c r="B210" s="208">
        <f>SUM(Championnats!$I52)</f>
        <v>0</v>
      </c>
      <c r="C210" s="208">
        <f>SUM(Championnats!$I104)</f>
        <v>0</v>
      </c>
      <c r="D210" s="208">
        <f>SUM(Championnats!$I156)</f>
        <v>0</v>
      </c>
      <c r="E210" s="208">
        <f>SUM(Championnats!$I208)</f>
        <v>0</v>
      </c>
      <c r="F210" s="208">
        <f>SUM(Championnats!$I260)</f>
        <v>0</v>
      </c>
      <c r="G210" s="208">
        <f>SUM(Championnats!$I312)</f>
        <v>0</v>
      </c>
      <c r="H210" s="208">
        <f>SUM(Championnats!$I364)</f>
        <v>0</v>
      </c>
      <c r="I210" s="208">
        <f>SUM(Championnats!$I416)</f>
        <v>0</v>
      </c>
      <c r="J210" s="208">
        <f>SUM(Championnats!$I468)</f>
        <v>0</v>
      </c>
      <c r="K210" s="208">
        <f>SUM(Championnats!$I520)</f>
        <v>0</v>
      </c>
      <c r="L210" s="174"/>
      <c r="M210" s="208">
        <f>CROSS!$M$52</f>
        <v>0</v>
      </c>
      <c r="N210" s="223">
        <f t="shared" si="16"/>
        <v>0</v>
      </c>
      <c r="O210" s="208"/>
      <c r="P210" s="208"/>
      <c r="Q210" s="208"/>
      <c r="R210" s="208"/>
      <c r="S210" s="208"/>
      <c r="T210" s="208"/>
      <c r="U210" s="208"/>
      <c r="V210" s="208">
        <f t="array" ref="V210">MIN(IF(B210:K210&gt;0,B210:K210))</f>
        <v>0</v>
      </c>
      <c r="W210" s="208">
        <f t="shared" si="17"/>
        <v>0</v>
      </c>
      <c r="X210" s="174"/>
      <c r="Y210" s="248" t="e">
        <f>SUM(CROSS!#REF!)</f>
        <v>#REF!</v>
      </c>
      <c r="Z210" s="248" t="e">
        <f>SUM(CROSS!#REF!)</f>
        <v>#REF!</v>
      </c>
    </row>
    <row r="211" spans="1:26" x14ac:dyDescent="0.35">
      <c r="A211" s="182" t="str">
        <f>(Championnats!B$53)</f>
        <v>YYYZZZ  Eva</v>
      </c>
      <c r="B211" s="209">
        <f>SUM(Championnats!$I53)</f>
        <v>0</v>
      </c>
      <c r="C211" s="225">
        <f>SUM(Championnats!$I105)</f>
        <v>0</v>
      </c>
      <c r="D211" s="225">
        <f>SUM(Championnats!$I157)</f>
        <v>0</v>
      </c>
      <c r="E211" s="225">
        <f>SUM(Championnats!$I209)</f>
        <v>0</v>
      </c>
      <c r="F211" s="225">
        <f>SUM(Championnats!$I261)</f>
        <v>0</v>
      </c>
      <c r="G211" s="225">
        <f>SUM(Championnats!$I313)</f>
        <v>0</v>
      </c>
      <c r="H211" s="225">
        <f>SUM(Championnats!$I365)</f>
        <v>0</v>
      </c>
      <c r="I211" s="225">
        <f>SUM(Championnats!$I417)</f>
        <v>0</v>
      </c>
      <c r="J211" s="225">
        <f>SUM(Championnats!$I469)</f>
        <v>0</v>
      </c>
      <c r="K211" s="225">
        <f>SUM(Championnats!$I521)</f>
        <v>0</v>
      </c>
      <c r="L211" s="174"/>
      <c r="M211" s="225">
        <f>CROSS!$M$53</f>
        <v>0</v>
      </c>
      <c r="N211" s="226">
        <f t="shared" si="16"/>
        <v>0</v>
      </c>
      <c r="O211" s="225"/>
      <c r="P211" s="225"/>
      <c r="Q211" s="225"/>
      <c r="R211" s="225"/>
      <c r="S211" s="225"/>
      <c r="T211" s="225"/>
      <c r="U211" s="225"/>
      <c r="V211" s="225">
        <f t="array" ref="V211">MIN(IF(B211:K211&gt;0,B211:K211))</f>
        <v>0</v>
      </c>
      <c r="W211" s="225">
        <f t="shared" si="17"/>
        <v>0</v>
      </c>
      <c r="X211" s="174"/>
      <c r="Y211" s="248" t="e">
        <f>SUM(CROSS!#REF!)</f>
        <v>#REF!</v>
      </c>
      <c r="Z211" s="248" t="e">
        <f>SUM(CROSS!#REF!)</f>
        <v>#REF!</v>
      </c>
    </row>
    <row r="212" spans="1:26" x14ac:dyDescent="0.35">
      <c r="A212" s="242"/>
      <c r="B212" s="241"/>
      <c r="C212" s="241"/>
      <c r="D212" s="241"/>
      <c r="E212" s="241"/>
      <c r="F212" s="241"/>
      <c r="G212" s="241"/>
      <c r="H212" s="241"/>
      <c r="I212" s="241"/>
      <c r="J212" s="241"/>
      <c r="K212" s="241"/>
      <c r="L212" s="174"/>
      <c r="M212" s="241"/>
      <c r="N212" s="229"/>
      <c r="O212" s="241"/>
      <c r="P212" s="241"/>
      <c r="Q212" s="241"/>
      <c r="R212" s="241"/>
      <c r="S212" s="241"/>
      <c r="T212" s="241"/>
      <c r="U212" s="241"/>
      <c r="V212" s="241">
        <f t="array" ref="V212">MIN(IF(B212:K212&gt;0,B212:K212))</f>
        <v>0</v>
      </c>
      <c r="W212" s="241">
        <f t="shared" si="17"/>
        <v>0</v>
      </c>
      <c r="X212" s="174"/>
      <c r="Y212" s="248" t="e">
        <f>SUM(CROSS!#REF!)</f>
        <v>#REF!</v>
      </c>
      <c r="Z212" s="248" t="e">
        <f>SUM(CROSS!#REF!)</f>
        <v>#REF!</v>
      </c>
    </row>
    <row r="213" spans="1:26" x14ac:dyDescent="0.35">
      <c r="A213" s="243"/>
      <c r="B213" s="469" t="s">
        <v>26</v>
      </c>
      <c r="C213" s="470"/>
      <c r="D213" s="470"/>
      <c r="E213" s="470"/>
      <c r="F213" s="470"/>
      <c r="G213" s="470"/>
      <c r="H213" s="470"/>
      <c r="I213" s="470"/>
      <c r="J213" s="470"/>
      <c r="K213" s="471"/>
      <c r="L213" s="174"/>
      <c r="M213" s="240"/>
      <c r="N213" s="230"/>
      <c r="O213" s="240"/>
      <c r="P213" s="240"/>
      <c r="Q213" s="240"/>
      <c r="R213" s="240"/>
      <c r="S213" s="240"/>
      <c r="T213" s="240"/>
      <c r="U213" s="240"/>
      <c r="V213" s="240">
        <f t="array" ref="V213">MIN(IF(B213:K213&gt;0,B213:K213))</f>
        <v>0</v>
      </c>
      <c r="W213" s="240">
        <f t="shared" si="17"/>
        <v>0</v>
      </c>
      <c r="X213" s="174"/>
      <c r="Y213" s="248" t="e">
        <f>SUM(CROSS!#REF!)</f>
        <v>#REF!</v>
      </c>
      <c r="Z213" s="248" t="e">
        <f>SUM(CROSS!#REF!)</f>
        <v>#REF!</v>
      </c>
    </row>
    <row r="214" spans="1:26" x14ac:dyDescent="0.35">
      <c r="A214" s="221" t="str">
        <f>(Championnats!B$4)</f>
        <v>AAA  LUC</v>
      </c>
      <c r="B214" s="247">
        <f>SUM(Championnats!$J4)</f>
        <v>0</v>
      </c>
      <c r="C214" s="227">
        <f>SUM(Championnats!$J56)</f>
        <v>0</v>
      </c>
      <c r="D214" s="227">
        <f>SUM(Championnats!$J108)</f>
        <v>0</v>
      </c>
      <c r="E214" s="227">
        <f>SUM(Championnats!$J160)</f>
        <v>0</v>
      </c>
      <c r="F214" s="227">
        <f>SUM(Championnats!$J212)</f>
        <v>0</v>
      </c>
      <c r="G214" s="227">
        <f>SUM(Championnats!$J264)</f>
        <v>0</v>
      </c>
      <c r="H214" s="227">
        <f>SUM(Championnats!$J316)</f>
        <v>0</v>
      </c>
      <c r="I214" s="227">
        <f>SUM(Championnats!$J368)</f>
        <v>0</v>
      </c>
      <c r="J214" s="227">
        <f>SUM(Championnats!$J420)</f>
        <v>0</v>
      </c>
      <c r="K214" s="227">
        <f>SUM(Championnats!$J472)</f>
        <v>0</v>
      </c>
      <c r="L214" s="174"/>
      <c r="M214" s="227">
        <f>CROSS!$M$4</f>
        <v>1</v>
      </c>
      <c r="N214" s="228">
        <f t="shared" ref="N214:N245" si="18">N5</f>
        <v>0</v>
      </c>
      <c r="O214" s="227"/>
      <c r="P214" s="227"/>
      <c r="Q214" s="227"/>
      <c r="R214" s="227"/>
      <c r="S214" s="227"/>
      <c r="T214" s="227"/>
      <c r="U214" s="227"/>
      <c r="V214" s="227">
        <f t="array" ref="V214">MIN(IF(B214:K214&gt;0,B214:K214))</f>
        <v>0</v>
      </c>
      <c r="W214" s="227">
        <f t="shared" si="17"/>
        <v>0</v>
      </c>
      <c r="X214" s="174"/>
      <c r="Y214" s="248" t="e">
        <f>SUM(CROSS!#REF!)</f>
        <v>#REF!</v>
      </c>
      <c r="Z214" s="248" t="e">
        <f>SUM(CROSS!#REF!)</f>
        <v>#REF!</v>
      </c>
    </row>
    <row r="215" spans="1:26" x14ac:dyDescent="0.35">
      <c r="A215" s="78" t="str">
        <f>(Championnats!B$5)</f>
        <v>BBB  isabelle</v>
      </c>
      <c r="B215" s="248">
        <f>SUM(Championnats!$J5)</f>
        <v>0</v>
      </c>
      <c r="C215" s="208">
        <f>SUM(Championnats!$J57)</f>
        <v>0</v>
      </c>
      <c r="D215" s="208">
        <f>SUM(Championnats!$J109)</f>
        <v>0</v>
      </c>
      <c r="E215" s="208">
        <f>SUM(Championnats!$J161)</f>
        <v>0</v>
      </c>
      <c r="F215" s="208">
        <f>SUM(Championnats!$J213)</f>
        <v>0</v>
      </c>
      <c r="G215" s="208">
        <f>SUM(Championnats!$J265)</f>
        <v>0</v>
      </c>
      <c r="H215" s="208">
        <f>SUM(Championnats!$J317)</f>
        <v>0</v>
      </c>
      <c r="I215" s="208">
        <f>SUM(Championnats!$J369)</f>
        <v>0</v>
      </c>
      <c r="J215" s="208">
        <f>SUM(Championnats!$J421)</f>
        <v>0</v>
      </c>
      <c r="K215" s="208">
        <f>SUM(Championnats!$J473)</f>
        <v>0</v>
      </c>
      <c r="L215" s="174"/>
      <c r="M215" s="208">
        <f>CROSS!$M$5</f>
        <v>1</v>
      </c>
      <c r="N215" s="223">
        <f t="shared" si="18"/>
        <v>0</v>
      </c>
      <c r="O215" s="208"/>
      <c r="P215" s="208"/>
      <c r="Q215" s="208"/>
      <c r="R215" s="208"/>
      <c r="S215" s="208"/>
      <c r="T215" s="208"/>
      <c r="U215" s="208"/>
      <c r="V215" s="208">
        <f t="array" ref="V215">MIN(IF(B215:K215&gt;0,B215:K215))</f>
        <v>0</v>
      </c>
      <c r="W215" s="208">
        <f t="shared" si="17"/>
        <v>0</v>
      </c>
      <c r="X215" s="174"/>
      <c r="Y215" s="248" t="e">
        <f>SUM(CROSS!#REF!)</f>
        <v>#REF!</v>
      </c>
      <c r="Z215" s="248" t="e">
        <f>SUM(CROSS!#REF!)</f>
        <v>#REF!</v>
      </c>
    </row>
    <row r="216" spans="1:26" x14ac:dyDescent="0.35">
      <c r="A216" s="78" t="str">
        <f>(Championnats!B$6)</f>
        <v>KJKLJDFKJG  Agathe</v>
      </c>
      <c r="B216" s="248">
        <f>SUM(Championnats!$J6)</f>
        <v>0</v>
      </c>
      <c r="C216" s="208">
        <f>SUM(Championnats!$J58)</f>
        <v>0</v>
      </c>
      <c r="D216" s="208">
        <f>SUM(Championnats!$J110)</f>
        <v>0</v>
      </c>
      <c r="E216" s="208">
        <f>SUM(Championnats!$J162)</f>
        <v>0</v>
      </c>
      <c r="F216" s="208">
        <f>SUM(Championnats!$J214)</f>
        <v>0</v>
      </c>
      <c r="G216" s="208">
        <f>SUM(Championnats!$J266)</f>
        <v>0</v>
      </c>
      <c r="H216" s="208">
        <f>SUM(Championnats!$J318)</f>
        <v>0</v>
      </c>
      <c r="I216" s="208">
        <f>SUM(Championnats!$J370)</f>
        <v>0</v>
      </c>
      <c r="J216" s="208">
        <f>SUM(Championnats!$J422)</f>
        <v>0</v>
      </c>
      <c r="K216" s="208">
        <f>SUM(Championnats!$J474)</f>
        <v>0</v>
      </c>
      <c r="L216" s="174"/>
      <c r="M216" s="208">
        <f>CROSS!$M$6</f>
        <v>1</v>
      </c>
      <c r="N216" s="223">
        <f t="shared" si="18"/>
        <v>0</v>
      </c>
      <c r="O216" s="208"/>
      <c r="P216" s="208"/>
      <c r="Q216" s="208"/>
      <c r="R216" s="208"/>
      <c r="S216" s="208"/>
      <c r="T216" s="208"/>
      <c r="U216" s="208"/>
      <c r="V216" s="208">
        <f t="array" ref="V216">MIN(IF(B216:K216&gt;0,B216:K216))</f>
        <v>0</v>
      </c>
      <c r="W216" s="208">
        <f t="shared" si="17"/>
        <v>0</v>
      </c>
      <c r="X216" s="174"/>
      <c r="Y216" s="248" t="e">
        <f>SUM(CROSS!#REF!)</f>
        <v>#REF!</v>
      </c>
      <c r="Z216" s="248" t="e">
        <f>SUM(CROSS!#REF!)</f>
        <v>#REF!</v>
      </c>
    </row>
    <row r="217" spans="1:26" x14ac:dyDescent="0.35">
      <c r="A217" s="78" t="str">
        <f>(Championnats!B$7)</f>
        <v>DDD  Léa</v>
      </c>
      <c r="B217" s="248">
        <f>SUM(Championnats!$J7)</f>
        <v>0</v>
      </c>
      <c r="C217" s="208">
        <f>SUM(Championnats!$J59)</f>
        <v>0</v>
      </c>
      <c r="D217" s="208">
        <f>SUM(Championnats!$J111)</f>
        <v>0</v>
      </c>
      <c r="E217" s="208">
        <f>SUM(Championnats!$J163)</f>
        <v>0</v>
      </c>
      <c r="F217" s="208">
        <f>SUM(Championnats!$J215)</f>
        <v>0</v>
      </c>
      <c r="G217" s="208">
        <f>SUM(Championnats!$J267)</f>
        <v>0</v>
      </c>
      <c r="H217" s="208">
        <f>SUM(Championnats!$J319)</f>
        <v>0</v>
      </c>
      <c r="I217" s="208">
        <f>SUM(Championnats!$J371)</f>
        <v>0</v>
      </c>
      <c r="J217" s="208">
        <f>SUM(Championnats!$J423)</f>
        <v>0</v>
      </c>
      <c r="K217" s="208">
        <f>SUM(Championnats!$J475)</f>
        <v>0</v>
      </c>
      <c r="L217" s="174"/>
      <c r="M217" s="208">
        <f>CROSS!$M$7</f>
        <v>1</v>
      </c>
      <c r="N217" s="223">
        <f t="shared" si="18"/>
        <v>0</v>
      </c>
      <c r="O217" s="208"/>
      <c r="P217" s="208"/>
      <c r="Q217" s="208"/>
      <c r="R217" s="208"/>
      <c r="S217" s="208"/>
      <c r="T217" s="208"/>
      <c r="U217" s="208"/>
      <c r="V217" s="208">
        <f t="array" ref="V217">MIN(IF(B217:K217&gt;0,B217:K217))</f>
        <v>0</v>
      </c>
      <c r="W217" s="208">
        <f t="shared" si="17"/>
        <v>0</v>
      </c>
      <c r="X217" s="174"/>
      <c r="Y217" s="248" t="e">
        <f>SUM(CROSS!#REF!)</f>
        <v>#REF!</v>
      </c>
      <c r="Z217" s="248" t="e">
        <f>SUM(CROSS!#REF!)</f>
        <v>#REF!</v>
      </c>
    </row>
    <row r="218" spans="1:26" x14ac:dyDescent="0.35">
      <c r="A218" s="78" t="str">
        <f>(Championnats!B$8)</f>
        <v>KUYFRJGF  Mélissa</v>
      </c>
      <c r="B218" s="248">
        <f>SUM(Championnats!$J8)</f>
        <v>0</v>
      </c>
      <c r="C218" s="208">
        <f>SUM(Championnats!$J60)</f>
        <v>0</v>
      </c>
      <c r="D218" s="208">
        <f>SUM(Championnats!$J112)</f>
        <v>0</v>
      </c>
      <c r="E218" s="208">
        <f>SUM(Championnats!$J164)</f>
        <v>0</v>
      </c>
      <c r="F218" s="208">
        <f>SUM(Championnats!$J216)</f>
        <v>0</v>
      </c>
      <c r="G218" s="208">
        <f>SUM(Championnats!$J268)</f>
        <v>0</v>
      </c>
      <c r="H218" s="208">
        <f>SUM(Championnats!$J320)</f>
        <v>0</v>
      </c>
      <c r="I218" s="208">
        <f>SUM(Championnats!$J372)</f>
        <v>0</v>
      </c>
      <c r="J218" s="208">
        <f>SUM(Championnats!$J424)</f>
        <v>0</v>
      </c>
      <c r="K218" s="208">
        <f>SUM(Championnats!$J476)</f>
        <v>0</v>
      </c>
      <c r="L218" s="174"/>
      <c r="M218" s="208">
        <f>CROSS!$M$8</f>
        <v>1</v>
      </c>
      <c r="N218" s="223">
        <f t="shared" si="18"/>
        <v>0</v>
      </c>
      <c r="O218" s="208"/>
      <c r="P218" s="208"/>
      <c r="Q218" s="208"/>
      <c r="R218" s="208"/>
      <c r="S218" s="208"/>
      <c r="T218" s="208"/>
      <c r="U218" s="208"/>
      <c r="V218" s="208">
        <f t="array" ref="V218">MIN(IF(B218:K218&gt;0,B218:K218))</f>
        <v>0</v>
      </c>
      <c r="W218" s="208">
        <f t="shared" si="17"/>
        <v>0</v>
      </c>
      <c r="X218" s="174"/>
      <c r="Y218" s="248" t="e">
        <f>SUM(CROSS!#REF!)</f>
        <v>#REF!</v>
      </c>
      <c r="Z218" s="248" t="e">
        <f>SUM(CROSS!#REF!)</f>
        <v>#REF!</v>
      </c>
    </row>
    <row r="219" spans="1:26" x14ac:dyDescent="0.35">
      <c r="A219" s="78" t="str">
        <f>(Championnats!B$9)</f>
        <v>FFF  Eric</v>
      </c>
      <c r="B219" s="248">
        <f>SUM(Championnats!$J9)</f>
        <v>0</v>
      </c>
      <c r="C219" s="208">
        <f>SUM(Championnats!$J61)</f>
        <v>0</v>
      </c>
      <c r="D219" s="208">
        <f>SUM(Championnats!$J113)</f>
        <v>0</v>
      </c>
      <c r="E219" s="208">
        <f>SUM(Championnats!$J165)</f>
        <v>0</v>
      </c>
      <c r="F219" s="208">
        <f>SUM(Championnats!$J217)</f>
        <v>0</v>
      </c>
      <c r="G219" s="208">
        <f>SUM(Championnats!$J269)</f>
        <v>0</v>
      </c>
      <c r="H219" s="208">
        <f>SUM(Championnats!$J321)</f>
        <v>0</v>
      </c>
      <c r="I219" s="208">
        <f>SUM(Championnats!$J373)</f>
        <v>0</v>
      </c>
      <c r="J219" s="208">
        <f>SUM(Championnats!$J425)</f>
        <v>0</v>
      </c>
      <c r="K219" s="208">
        <f>SUM(Championnats!$J477)</f>
        <v>0</v>
      </c>
      <c r="L219" s="174"/>
      <c r="M219" s="208">
        <f>CROSS!$M$9</f>
        <v>1</v>
      </c>
      <c r="N219" s="223">
        <f t="shared" si="18"/>
        <v>0</v>
      </c>
      <c r="O219" s="208"/>
      <c r="P219" s="208"/>
      <c r="Q219" s="208"/>
      <c r="R219" s="208"/>
      <c r="S219" s="208"/>
      <c r="T219" s="208"/>
      <c r="U219" s="208"/>
      <c r="V219" s="208">
        <f t="array" ref="V219">MIN(IF(B219:K219&gt;0,B219:K219))</f>
        <v>0</v>
      </c>
      <c r="W219" s="208">
        <f t="shared" si="17"/>
        <v>0</v>
      </c>
      <c r="X219" s="174"/>
      <c r="Y219" s="248" t="e">
        <f>SUM(CROSS!#REF!)</f>
        <v>#REF!</v>
      </c>
      <c r="Z219" s="248" t="e">
        <f>SUM(CROSS!#REF!)</f>
        <v>#REF!</v>
      </c>
    </row>
    <row r="220" spans="1:26" x14ac:dyDescent="0.35">
      <c r="A220" s="78" t="str">
        <f>(Championnats!B$10)</f>
        <v>GGG  Lucie</v>
      </c>
      <c r="B220" s="248">
        <f>SUM(Championnats!$J10)</f>
        <v>0</v>
      </c>
      <c r="C220" s="208">
        <f>SUM(Championnats!$J62)</f>
        <v>0</v>
      </c>
      <c r="D220" s="208">
        <f>SUM(Championnats!$J114)</f>
        <v>0</v>
      </c>
      <c r="E220" s="208">
        <f>SUM(Championnats!$J166)</f>
        <v>0</v>
      </c>
      <c r="F220" s="208">
        <f>SUM(Championnats!$J218)</f>
        <v>0</v>
      </c>
      <c r="G220" s="208">
        <f>SUM(Championnats!$J270)</f>
        <v>0</v>
      </c>
      <c r="H220" s="208">
        <f>SUM(Championnats!$J322)</f>
        <v>0</v>
      </c>
      <c r="I220" s="208">
        <f>SUM(Championnats!$J374)</f>
        <v>0</v>
      </c>
      <c r="J220" s="208">
        <f>SUM(Championnats!$J426)</f>
        <v>0</v>
      </c>
      <c r="K220" s="208">
        <f>SUM(Championnats!$J478)</f>
        <v>0</v>
      </c>
      <c r="L220" s="174"/>
      <c r="M220" s="208">
        <f>CROSS!$M$10</f>
        <v>0</v>
      </c>
      <c r="N220" s="223">
        <f t="shared" si="18"/>
        <v>0</v>
      </c>
      <c r="O220" s="208"/>
      <c r="P220" s="208"/>
      <c r="Q220" s="208"/>
      <c r="R220" s="208"/>
      <c r="S220" s="208"/>
      <c r="T220" s="208"/>
      <c r="U220" s="208"/>
      <c r="V220" s="208">
        <f t="array" ref="V220">MIN(IF(B220:K220&gt;0,B220:K220))</f>
        <v>0</v>
      </c>
      <c r="W220" s="208">
        <f t="shared" si="17"/>
        <v>0</v>
      </c>
      <c r="X220" s="174"/>
      <c r="Y220" s="248" t="e">
        <f>SUM(CROSS!#REF!)</f>
        <v>#REF!</v>
      </c>
      <c r="Z220" s="248" t="e">
        <f>SUM(CROSS!#REF!)</f>
        <v>#REF!</v>
      </c>
    </row>
    <row r="221" spans="1:26" x14ac:dyDescent="0.35">
      <c r="A221" s="78" t="str">
        <f>(Championnats!B$11)</f>
        <v>HHH  Eva</v>
      </c>
      <c r="B221" s="248">
        <f>SUM(Championnats!$J11)</f>
        <v>0</v>
      </c>
      <c r="C221" s="208">
        <f>SUM(Championnats!$J63)</f>
        <v>0</v>
      </c>
      <c r="D221" s="208">
        <f>SUM(Championnats!$J115)</f>
        <v>0</v>
      </c>
      <c r="E221" s="208">
        <f>SUM(Championnats!$J167)</f>
        <v>0</v>
      </c>
      <c r="F221" s="208">
        <f>SUM(Championnats!$J219)</f>
        <v>0</v>
      </c>
      <c r="G221" s="208">
        <f>SUM(Championnats!$J271)</f>
        <v>0</v>
      </c>
      <c r="H221" s="208">
        <f>SUM(Championnats!$J323)</f>
        <v>0</v>
      </c>
      <c r="I221" s="208">
        <f>SUM(Championnats!$J375)</f>
        <v>0</v>
      </c>
      <c r="J221" s="208">
        <f>SUM(Championnats!$J427)</f>
        <v>0</v>
      </c>
      <c r="K221" s="208">
        <f>SUM(Championnats!$J479)</f>
        <v>0</v>
      </c>
      <c r="L221" s="174"/>
      <c r="M221" s="208">
        <f>CROSS!$M$11</f>
        <v>0</v>
      </c>
      <c r="N221" s="223">
        <f t="shared" si="18"/>
        <v>0</v>
      </c>
      <c r="O221" s="208"/>
      <c r="P221" s="208"/>
      <c r="Q221" s="208"/>
      <c r="R221" s="208"/>
      <c r="S221" s="208"/>
      <c r="T221" s="208"/>
      <c r="U221" s="208"/>
      <c r="V221" s="208">
        <f t="array" ref="V221">MIN(IF(B221:K221&gt;0,B221:K221))</f>
        <v>0</v>
      </c>
      <c r="W221" s="208">
        <f t="shared" si="17"/>
        <v>0</v>
      </c>
      <c r="X221" s="174"/>
      <c r="Y221" s="248" t="e">
        <f>SUM(CROSS!#REF!)</f>
        <v>#REF!</v>
      </c>
      <c r="Z221" s="248" t="e">
        <f>SUM(CROSS!#REF!)</f>
        <v>#REF!</v>
      </c>
    </row>
    <row r="222" spans="1:26" x14ac:dyDescent="0.35">
      <c r="A222" s="78" t="str">
        <f>(Championnats!B$12)</f>
        <v>PERNOIS  LUC</v>
      </c>
      <c r="B222" s="248">
        <f>SUM(Championnats!$J12)</f>
        <v>0</v>
      </c>
      <c r="C222" s="208">
        <f>SUM(Championnats!$J64)</f>
        <v>0</v>
      </c>
      <c r="D222" s="208">
        <f>SUM(Championnats!$J116)</f>
        <v>0</v>
      </c>
      <c r="E222" s="208">
        <f>SUM(Championnats!$J168)</f>
        <v>0</v>
      </c>
      <c r="F222" s="208">
        <f>SUM(Championnats!$J220)</f>
        <v>0</v>
      </c>
      <c r="G222" s="208">
        <f>SUM(Championnats!$J272)</f>
        <v>0</v>
      </c>
      <c r="H222" s="208">
        <f>SUM(Championnats!$J324)</f>
        <v>0</v>
      </c>
      <c r="I222" s="208">
        <f>SUM(Championnats!$J376)</f>
        <v>0</v>
      </c>
      <c r="J222" s="208">
        <f>SUM(Championnats!$J428)</f>
        <v>0</v>
      </c>
      <c r="K222" s="208">
        <f>SUM(Championnats!$J480)</f>
        <v>0</v>
      </c>
      <c r="L222" s="174"/>
      <c r="M222" s="208">
        <f>CROSS!$M$12</f>
        <v>0</v>
      </c>
      <c r="N222" s="223">
        <f t="shared" si="18"/>
        <v>11</v>
      </c>
      <c r="O222" s="208"/>
      <c r="P222" s="208"/>
      <c r="Q222" s="208"/>
      <c r="R222" s="208"/>
      <c r="S222" s="208"/>
      <c r="T222" s="208"/>
      <c r="U222" s="208"/>
      <c r="V222" s="208">
        <f t="array" ref="V222">MIN(IF(B222:K222&gt;0,B222:K222))</f>
        <v>0</v>
      </c>
      <c r="W222" s="208">
        <f t="shared" si="17"/>
        <v>0</v>
      </c>
      <c r="X222" s="174"/>
      <c r="Y222" s="248" t="e">
        <f>SUM(CROSS!#REF!)</f>
        <v>#REF!</v>
      </c>
      <c r="Z222" s="248" t="e">
        <f>SUM(CROSS!#REF!)</f>
        <v>#REF!</v>
      </c>
    </row>
    <row r="223" spans="1:26" x14ac:dyDescent="0.35">
      <c r="A223" s="78" t="str">
        <f>(Championnats!B$13)</f>
        <v>JJJ  Mélania</v>
      </c>
      <c r="B223" s="248">
        <f>SUM(Championnats!$J13)</f>
        <v>0</v>
      </c>
      <c r="C223" s="208">
        <f>SUM(Championnats!$J65)</f>
        <v>0</v>
      </c>
      <c r="D223" s="208">
        <f>SUM(Championnats!$J117)</f>
        <v>0</v>
      </c>
      <c r="E223" s="208">
        <f>SUM(Championnats!$J169)</f>
        <v>0</v>
      </c>
      <c r="F223" s="208">
        <f>SUM(Championnats!$J221)</f>
        <v>0</v>
      </c>
      <c r="G223" s="208">
        <f>SUM(Championnats!$J273)</f>
        <v>0</v>
      </c>
      <c r="H223" s="208">
        <f>SUM(Championnats!$J325)</f>
        <v>0</v>
      </c>
      <c r="I223" s="208">
        <f>SUM(Championnats!$J377)</f>
        <v>0</v>
      </c>
      <c r="J223" s="208">
        <f>SUM(Championnats!$J429)</f>
        <v>0</v>
      </c>
      <c r="K223" s="208">
        <f>SUM(Championnats!$J481)</f>
        <v>0</v>
      </c>
      <c r="L223" s="174"/>
      <c r="M223" s="208">
        <f>CROSS!$M$13</f>
        <v>0</v>
      </c>
      <c r="N223" s="223">
        <f t="shared" si="18"/>
        <v>0</v>
      </c>
      <c r="O223" s="208"/>
      <c r="P223" s="208"/>
      <c r="Q223" s="208"/>
      <c r="R223" s="208"/>
      <c r="S223" s="208"/>
      <c r="T223" s="208"/>
      <c r="U223" s="208"/>
      <c r="V223" s="208">
        <f t="array" ref="V223">MIN(IF(B223:K223&gt;0,B223:K223))</f>
        <v>0</v>
      </c>
      <c r="W223" s="208">
        <f t="shared" si="17"/>
        <v>0</v>
      </c>
      <c r="X223" s="174"/>
      <c r="Y223" s="248" t="e">
        <f>SUM(CROSS!#REF!)</f>
        <v>#REF!</v>
      </c>
      <c r="Z223" s="248" t="e">
        <f>SUM(CROSS!#REF!)</f>
        <v>#REF!</v>
      </c>
    </row>
    <row r="224" spans="1:26" x14ac:dyDescent="0.35">
      <c r="A224" s="78" t="str">
        <f>(Championnats!B$14)</f>
        <v>KKK  Mélanie</v>
      </c>
      <c r="B224" s="248">
        <f>SUM(Championnats!$J14)</f>
        <v>0</v>
      </c>
      <c r="C224" s="208">
        <f>SUM(Championnats!$J66)</f>
        <v>0</v>
      </c>
      <c r="D224" s="208">
        <f>SUM(Championnats!$J118)</f>
        <v>0</v>
      </c>
      <c r="E224" s="208">
        <f>SUM(Championnats!$J170)</f>
        <v>0</v>
      </c>
      <c r="F224" s="208">
        <f>SUM(Championnats!$J222)</f>
        <v>0</v>
      </c>
      <c r="G224" s="208">
        <f>SUM(Championnats!$J274)</f>
        <v>0</v>
      </c>
      <c r="H224" s="208">
        <f>SUM(Championnats!$J326)</f>
        <v>0</v>
      </c>
      <c r="I224" s="208">
        <f>SUM(Championnats!$J378)</f>
        <v>0</v>
      </c>
      <c r="J224" s="208">
        <f>SUM(Championnats!$J430)</f>
        <v>0</v>
      </c>
      <c r="K224" s="208">
        <f>SUM(Championnats!$J482)</f>
        <v>0</v>
      </c>
      <c r="L224" s="174"/>
      <c r="M224" s="208">
        <f>CROSS!$M$14</f>
        <v>0</v>
      </c>
      <c r="N224" s="223">
        <f t="shared" si="18"/>
        <v>0</v>
      </c>
      <c r="O224" s="208"/>
      <c r="P224" s="208"/>
      <c r="Q224" s="208"/>
      <c r="R224" s="208"/>
      <c r="S224" s="208"/>
      <c r="T224" s="208"/>
      <c r="U224" s="208"/>
      <c r="V224" s="208">
        <f t="array" ref="V224">MIN(IF(B224:K224&gt;0,B224:K224))</f>
        <v>0</v>
      </c>
      <c r="W224" s="208">
        <f t="shared" si="17"/>
        <v>0</v>
      </c>
      <c r="X224" s="174"/>
      <c r="Y224" s="248" t="e">
        <f>SUM(CROSS!#REF!)</f>
        <v>#REF!</v>
      </c>
      <c r="Z224" s="248" t="e">
        <f>SUM(CROSS!#REF!)</f>
        <v>#REF!</v>
      </c>
    </row>
    <row r="225" spans="1:26" x14ac:dyDescent="0.35">
      <c r="A225" s="78" t="str">
        <f>(Championnats!B$15)</f>
        <v>LLL  Cryss</v>
      </c>
      <c r="B225" s="248">
        <f>SUM(Championnats!$J15)</f>
        <v>0</v>
      </c>
      <c r="C225" s="208">
        <f>SUM(Championnats!$J67)</f>
        <v>0</v>
      </c>
      <c r="D225" s="208">
        <f>SUM(Championnats!$J119)</f>
        <v>0</v>
      </c>
      <c r="E225" s="208">
        <f>SUM(Championnats!$J171)</f>
        <v>0</v>
      </c>
      <c r="F225" s="208">
        <f>SUM(Championnats!$J223)</f>
        <v>0</v>
      </c>
      <c r="G225" s="208">
        <f>SUM(Championnats!$J275)</f>
        <v>0</v>
      </c>
      <c r="H225" s="208">
        <f>SUM(Championnats!$J327)</f>
        <v>0</v>
      </c>
      <c r="I225" s="208">
        <f>SUM(Championnats!$J379)</f>
        <v>0</v>
      </c>
      <c r="J225" s="208">
        <f>SUM(Championnats!$J431)</f>
        <v>0</v>
      </c>
      <c r="K225" s="208">
        <f>SUM(Championnats!$J483)</f>
        <v>0</v>
      </c>
      <c r="L225" s="174"/>
      <c r="M225" s="208">
        <f>CROSS!$M$15</f>
        <v>0</v>
      </c>
      <c r="N225" s="223">
        <f t="shared" si="18"/>
        <v>0</v>
      </c>
      <c r="O225" s="208"/>
      <c r="P225" s="208"/>
      <c r="Q225" s="208"/>
      <c r="R225" s="208"/>
      <c r="S225" s="208"/>
      <c r="T225" s="208"/>
      <c r="U225" s="208"/>
      <c r="V225" s="208">
        <f t="array" ref="V225">MIN(IF(B225:K225&gt;0,B225:K225))</f>
        <v>0</v>
      </c>
      <c r="W225" s="208">
        <f t="shared" si="17"/>
        <v>0</v>
      </c>
      <c r="X225" s="174"/>
      <c r="Y225" s="248" t="e">
        <f>SUM(CROSS!#REF!)</f>
        <v>#REF!</v>
      </c>
      <c r="Z225" s="248" t="e">
        <f>SUM(CROSS!#REF!)</f>
        <v>#REF!</v>
      </c>
    </row>
    <row r="226" spans="1:26" x14ac:dyDescent="0.35">
      <c r="A226" s="78" t="str">
        <f>(Championnats!B$16)</f>
        <v>MMMM  Sambou</v>
      </c>
      <c r="B226" s="248">
        <f>SUM(Championnats!$J16)</f>
        <v>0</v>
      </c>
      <c r="C226" s="208">
        <f>SUM(Championnats!$J68)</f>
        <v>0</v>
      </c>
      <c r="D226" s="208">
        <f>SUM(Championnats!$J120)</f>
        <v>0</v>
      </c>
      <c r="E226" s="208">
        <f>SUM(Championnats!$J172)</f>
        <v>0</v>
      </c>
      <c r="F226" s="208">
        <f>SUM(Championnats!$J224)</f>
        <v>0</v>
      </c>
      <c r="G226" s="208">
        <f>SUM(Championnats!$J276)</f>
        <v>0</v>
      </c>
      <c r="H226" s="208">
        <f>SUM(Championnats!$J328)</f>
        <v>0</v>
      </c>
      <c r="I226" s="208">
        <f>SUM(Championnats!$J380)</f>
        <v>0</v>
      </c>
      <c r="J226" s="208">
        <f>SUM(Championnats!$J432)</f>
        <v>0</v>
      </c>
      <c r="K226" s="208">
        <f>SUM(Championnats!$J484)</f>
        <v>0</v>
      </c>
      <c r="L226" s="174"/>
      <c r="M226" s="208">
        <f>CROSS!$M$16</f>
        <v>0</v>
      </c>
      <c r="N226" s="223">
        <f t="shared" si="18"/>
        <v>0</v>
      </c>
      <c r="O226" s="208"/>
      <c r="P226" s="208"/>
      <c r="Q226" s="208"/>
      <c r="R226" s="208"/>
      <c r="S226" s="208"/>
      <c r="T226" s="208"/>
      <c r="U226" s="208"/>
      <c r="V226" s="208">
        <f t="array" ref="V226">MIN(IF(B226:K226&gt;0,B226:K226))</f>
        <v>0</v>
      </c>
      <c r="W226" s="208">
        <f t="shared" si="17"/>
        <v>0</v>
      </c>
      <c r="X226" s="174"/>
      <c r="Y226" s="248" t="e">
        <f>SUM(CROSS!#REF!)</f>
        <v>#REF!</v>
      </c>
      <c r="Z226" s="248" t="e">
        <f>SUM(CROSS!#REF!)</f>
        <v>#REF!</v>
      </c>
    </row>
    <row r="227" spans="1:26" x14ac:dyDescent="0.35">
      <c r="A227" s="78" t="str">
        <f>(Championnats!B$17)</f>
        <v>NNN  Dylan</v>
      </c>
      <c r="B227" s="248">
        <f>SUM(Championnats!$J17)</f>
        <v>0</v>
      </c>
      <c r="C227" s="208">
        <f>SUM(Championnats!$J69)</f>
        <v>0</v>
      </c>
      <c r="D227" s="208">
        <f>SUM(Championnats!$J121)</f>
        <v>0</v>
      </c>
      <c r="E227" s="208">
        <f>SUM(Championnats!$J173)</f>
        <v>0</v>
      </c>
      <c r="F227" s="208">
        <f>SUM(Championnats!$J225)</f>
        <v>0</v>
      </c>
      <c r="G227" s="208">
        <f>SUM(Championnats!$J277)</f>
        <v>0</v>
      </c>
      <c r="H227" s="208">
        <f>SUM(Championnats!$J329)</f>
        <v>0</v>
      </c>
      <c r="I227" s="208">
        <f>SUM(Championnats!$J381)</f>
        <v>0</v>
      </c>
      <c r="J227" s="208">
        <f>SUM(Championnats!$J433)</f>
        <v>0</v>
      </c>
      <c r="K227" s="208">
        <f>SUM(Championnats!$J485)</f>
        <v>0</v>
      </c>
      <c r="L227" s="174"/>
      <c r="M227" s="208">
        <f>CROSS!$M$17</f>
        <v>0</v>
      </c>
      <c r="N227" s="223">
        <f t="shared" si="18"/>
        <v>0</v>
      </c>
      <c r="O227" s="208"/>
      <c r="P227" s="208"/>
      <c r="Q227" s="208"/>
      <c r="R227" s="208"/>
      <c r="S227" s="208"/>
      <c r="T227" s="208"/>
      <c r="U227" s="208"/>
      <c r="V227" s="208">
        <f t="array" ref="V227">MIN(IF(B227:K227&gt;0,B227:K227))</f>
        <v>0</v>
      </c>
      <c r="W227" s="208">
        <f t="shared" si="17"/>
        <v>0</v>
      </c>
      <c r="X227" s="174"/>
      <c r="Y227" s="248" t="e">
        <f>SUM(CROSS!#REF!)</f>
        <v>#REF!</v>
      </c>
      <c r="Z227" s="248" t="e">
        <f>SUM(CROSS!#REF!)</f>
        <v>#REF!</v>
      </c>
    </row>
    <row r="228" spans="1:26" x14ac:dyDescent="0.35">
      <c r="A228" s="78" t="str">
        <f>(Championnats!B$18)</f>
        <v>OOO  Philippe</v>
      </c>
      <c r="B228" s="248">
        <f>SUM(Championnats!$J18)</f>
        <v>0</v>
      </c>
      <c r="C228" s="208">
        <f>SUM(Championnats!$J70)</f>
        <v>0</v>
      </c>
      <c r="D228" s="208">
        <f>SUM(Championnats!$J122)</f>
        <v>0</v>
      </c>
      <c r="E228" s="208">
        <f>SUM(Championnats!$J174)</f>
        <v>0</v>
      </c>
      <c r="F228" s="208">
        <f>SUM(Championnats!$J226)</f>
        <v>0</v>
      </c>
      <c r="G228" s="208">
        <f>SUM(Championnats!$J278)</f>
        <v>0</v>
      </c>
      <c r="H228" s="208">
        <f>SUM(Championnats!$J330)</f>
        <v>0</v>
      </c>
      <c r="I228" s="208">
        <f>SUM(Championnats!$J382)</f>
        <v>0</v>
      </c>
      <c r="J228" s="208">
        <f>SUM(Championnats!$J434)</f>
        <v>0</v>
      </c>
      <c r="K228" s="208">
        <f>SUM(Championnats!$J486)</f>
        <v>0</v>
      </c>
      <c r="L228" s="174"/>
      <c r="M228" s="208">
        <f>CROSS!$M$18</f>
        <v>0</v>
      </c>
      <c r="N228" s="223">
        <f t="shared" si="18"/>
        <v>0</v>
      </c>
      <c r="O228" s="208"/>
      <c r="P228" s="208"/>
      <c r="Q228" s="208"/>
      <c r="R228" s="208"/>
      <c r="S228" s="208"/>
      <c r="T228" s="208"/>
      <c r="U228" s="208"/>
      <c r="V228" s="208">
        <f t="array" ref="V228">MIN(IF(B228:K228&gt;0,B228:K228))</f>
        <v>0</v>
      </c>
      <c r="W228" s="208">
        <f t="shared" si="17"/>
        <v>0</v>
      </c>
      <c r="X228" s="174"/>
      <c r="Y228" s="248" t="e">
        <f>SUM(CROSS!#REF!)</f>
        <v>#REF!</v>
      </c>
      <c r="Z228" s="248" t="e">
        <f>SUM(CROSS!#REF!)</f>
        <v>#REF!</v>
      </c>
    </row>
    <row r="229" spans="1:26" x14ac:dyDescent="0.35">
      <c r="A229" s="78" t="str">
        <f>(Championnats!B$19)</f>
        <v>PPP  Oumar</v>
      </c>
      <c r="B229" s="248">
        <f>SUM(Championnats!$J19)</f>
        <v>0</v>
      </c>
      <c r="C229" s="208">
        <f>SUM(Championnats!$J71)</f>
        <v>0</v>
      </c>
      <c r="D229" s="208">
        <f>SUM(Championnats!$J123)</f>
        <v>0</v>
      </c>
      <c r="E229" s="208">
        <f>SUM(Championnats!$J175)</f>
        <v>0</v>
      </c>
      <c r="F229" s="208">
        <f>SUM(Championnats!$J227)</f>
        <v>0</v>
      </c>
      <c r="G229" s="208">
        <f>SUM(Championnats!$J279)</f>
        <v>0</v>
      </c>
      <c r="H229" s="208">
        <f>SUM(Championnats!$J331)</f>
        <v>0</v>
      </c>
      <c r="I229" s="208">
        <f>SUM(Championnats!$J383)</f>
        <v>0</v>
      </c>
      <c r="J229" s="208">
        <f>SUM(Championnats!$J435)</f>
        <v>0</v>
      </c>
      <c r="K229" s="208">
        <f>SUM(Championnats!$J487)</f>
        <v>0</v>
      </c>
      <c r="L229" s="174"/>
      <c r="M229" s="208">
        <f>CROSS!$M$19</f>
        <v>0</v>
      </c>
      <c r="N229" s="223">
        <f t="shared" si="18"/>
        <v>0</v>
      </c>
      <c r="O229" s="208"/>
      <c r="P229" s="208"/>
      <c r="Q229" s="208"/>
      <c r="R229" s="208"/>
      <c r="S229" s="208"/>
      <c r="T229" s="208"/>
      <c r="U229" s="208"/>
      <c r="V229" s="208">
        <f t="array" ref="V229">MIN(IF(B229:K229&gt;0,B229:K229))</f>
        <v>0</v>
      </c>
      <c r="W229" s="208">
        <f t="shared" si="17"/>
        <v>0</v>
      </c>
      <c r="X229" s="174"/>
      <c r="Y229" s="248" t="e">
        <f>SUM(CROSS!#REF!)</f>
        <v>#REF!</v>
      </c>
      <c r="Z229" s="248" t="e">
        <f>SUM(CROSS!#REF!)</f>
        <v>#REF!</v>
      </c>
    </row>
    <row r="230" spans="1:26" x14ac:dyDescent="0.35">
      <c r="A230" s="78" t="str">
        <f>(Championnats!B$20)</f>
        <v>QQQ  Ibrahim</v>
      </c>
      <c r="B230" s="248">
        <f>SUM(Championnats!$J20)</f>
        <v>0</v>
      </c>
      <c r="C230" s="208">
        <f>SUM(Championnats!$J72)</f>
        <v>0</v>
      </c>
      <c r="D230" s="208">
        <f>SUM(Championnats!$J124)</f>
        <v>0</v>
      </c>
      <c r="E230" s="208">
        <f>SUM(Championnats!$J176)</f>
        <v>0</v>
      </c>
      <c r="F230" s="208">
        <f>SUM(Championnats!$J228)</f>
        <v>0</v>
      </c>
      <c r="G230" s="208">
        <f>SUM(Championnats!$J280)</f>
        <v>0</v>
      </c>
      <c r="H230" s="208">
        <f>SUM(Championnats!$J332)</f>
        <v>0</v>
      </c>
      <c r="I230" s="208">
        <f>SUM(Championnats!$J384)</f>
        <v>0</v>
      </c>
      <c r="J230" s="208">
        <f>SUM(Championnats!$J436)</f>
        <v>0</v>
      </c>
      <c r="K230" s="208">
        <f>SUM(Championnats!$J488)</f>
        <v>0</v>
      </c>
      <c r="L230" s="174"/>
      <c r="M230" s="208">
        <f>CROSS!$M$20</f>
        <v>0</v>
      </c>
      <c r="N230" s="223">
        <f t="shared" si="18"/>
        <v>0</v>
      </c>
      <c r="O230" s="208"/>
      <c r="P230" s="208"/>
      <c r="Q230" s="208"/>
      <c r="R230" s="208"/>
      <c r="S230" s="208"/>
      <c r="T230" s="208"/>
      <c r="U230" s="208"/>
      <c r="V230" s="208">
        <f t="array" ref="V230">MIN(IF(B230:K230&gt;0,B230:K230))</f>
        <v>0</v>
      </c>
      <c r="W230" s="208">
        <f t="shared" si="17"/>
        <v>0</v>
      </c>
      <c r="X230" s="174"/>
      <c r="Y230" s="248" t="e">
        <f>SUM(CROSS!#REF!)</f>
        <v>#REF!</v>
      </c>
      <c r="Z230" s="248" t="e">
        <f>SUM(CROSS!#REF!)</f>
        <v>#REF!</v>
      </c>
    </row>
    <row r="231" spans="1:26" x14ac:dyDescent="0.35">
      <c r="A231" s="78" t="str">
        <f>(Championnats!B$21)</f>
        <v>RRR  Seydou</v>
      </c>
      <c r="B231" s="248">
        <f>SUM(Championnats!$J21)</f>
        <v>0</v>
      </c>
      <c r="C231" s="208">
        <f>SUM(Championnats!$J73)</f>
        <v>0</v>
      </c>
      <c r="D231" s="208">
        <f>SUM(Championnats!$J125)</f>
        <v>0</v>
      </c>
      <c r="E231" s="208">
        <f>SUM(Championnats!$J177)</f>
        <v>0</v>
      </c>
      <c r="F231" s="208">
        <f>SUM(Championnats!$J229)</f>
        <v>0</v>
      </c>
      <c r="G231" s="208">
        <f>SUM(Championnats!$J281)</f>
        <v>0</v>
      </c>
      <c r="H231" s="208">
        <f>SUM(Championnats!$J333)</f>
        <v>0</v>
      </c>
      <c r="I231" s="208">
        <f>SUM(Championnats!$J385)</f>
        <v>0</v>
      </c>
      <c r="J231" s="208">
        <f>SUM(Championnats!$J437)</f>
        <v>0</v>
      </c>
      <c r="K231" s="208">
        <f>SUM(Championnats!$J489)</f>
        <v>0</v>
      </c>
      <c r="L231" s="174"/>
      <c r="M231" s="208">
        <f>CROSS!$M$21</f>
        <v>0</v>
      </c>
      <c r="N231" s="223">
        <f t="shared" si="18"/>
        <v>0</v>
      </c>
      <c r="O231" s="208"/>
      <c r="P231" s="208"/>
      <c r="Q231" s="208"/>
      <c r="R231" s="208"/>
      <c r="S231" s="208"/>
      <c r="T231" s="208"/>
      <c r="U231" s="208"/>
      <c r="V231" s="208">
        <f t="array" ref="V231">MIN(IF(B231:K231&gt;0,B231:K231))</f>
        <v>0</v>
      </c>
      <c r="W231" s="208">
        <f t="shared" si="17"/>
        <v>0</v>
      </c>
      <c r="X231" s="174"/>
      <c r="Y231" s="248" t="e">
        <f>SUM(CROSS!#REF!)</f>
        <v>#REF!</v>
      </c>
      <c r="Z231" s="248" t="e">
        <f>SUM(CROSS!#REF!)</f>
        <v>#REF!</v>
      </c>
    </row>
    <row r="232" spans="1:26" x14ac:dyDescent="0.35">
      <c r="A232" s="78" t="str">
        <f>(Championnats!B$22)</f>
        <v>SSS  Lucas</v>
      </c>
      <c r="B232" s="248">
        <f>SUM(Championnats!$J22)</f>
        <v>0</v>
      </c>
      <c r="C232" s="208">
        <f>SUM(Championnats!$J74)</f>
        <v>0</v>
      </c>
      <c r="D232" s="208">
        <f>SUM(Championnats!$J126)</f>
        <v>0</v>
      </c>
      <c r="E232" s="208">
        <f>SUM(Championnats!$J178)</f>
        <v>0</v>
      </c>
      <c r="F232" s="208">
        <f>SUM(Championnats!$J230)</f>
        <v>0</v>
      </c>
      <c r="G232" s="208">
        <f>SUM(Championnats!$J282)</f>
        <v>0</v>
      </c>
      <c r="H232" s="208">
        <f>SUM(Championnats!$J334)</f>
        <v>0</v>
      </c>
      <c r="I232" s="208">
        <f>SUM(Championnats!$J386)</f>
        <v>0</v>
      </c>
      <c r="J232" s="208">
        <f>SUM(Championnats!$J438)</f>
        <v>0</v>
      </c>
      <c r="K232" s="208">
        <f>SUM(Championnats!$J490)</f>
        <v>0</v>
      </c>
      <c r="L232" s="174"/>
      <c r="M232" s="208">
        <f>CROSS!$M$22</f>
        <v>0</v>
      </c>
      <c r="N232" s="223">
        <f t="shared" si="18"/>
        <v>0</v>
      </c>
      <c r="O232" s="208"/>
      <c r="P232" s="208"/>
      <c r="Q232" s="208"/>
      <c r="R232" s="208"/>
      <c r="S232" s="208"/>
      <c r="T232" s="208"/>
      <c r="U232" s="208"/>
      <c r="V232" s="208">
        <f t="array" ref="V232">MIN(IF(B232:K232&gt;0,B232:K232))</f>
        <v>0</v>
      </c>
      <c r="W232" s="208">
        <f t="shared" si="17"/>
        <v>0</v>
      </c>
      <c r="X232" s="174"/>
      <c r="Y232" s="248" t="e">
        <f>SUM(CROSS!#REF!)</f>
        <v>#REF!</v>
      </c>
      <c r="Z232" s="248" t="e">
        <f>SUM(CROSS!#REF!)</f>
        <v>#REF!</v>
      </c>
    </row>
    <row r="233" spans="1:26" x14ac:dyDescent="0.35">
      <c r="A233" s="78" t="str">
        <f>(Championnats!B$23)</f>
        <v>TTT  Samba</v>
      </c>
      <c r="B233" s="248">
        <f>SUM(Championnats!$J23)</f>
        <v>0</v>
      </c>
      <c r="C233" s="208">
        <f>SUM(Championnats!$J75)</f>
        <v>0</v>
      </c>
      <c r="D233" s="208">
        <f>SUM(Championnats!$J127)</f>
        <v>0</v>
      </c>
      <c r="E233" s="208">
        <f>SUM(Championnats!$J179)</f>
        <v>0</v>
      </c>
      <c r="F233" s="208">
        <f>SUM(Championnats!$J231)</f>
        <v>0</v>
      </c>
      <c r="G233" s="208">
        <f>SUM(Championnats!$J283)</f>
        <v>0</v>
      </c>
      <c r="H233" s="208">
        <f>SUM(Championnats!$J335)</f>
        <v>0</v>
      </c>
      <c r="I233" s="208">
        <f>SUM(Championnats!$J387)</f>
        <v>0</v>
      </c>
      <c r="J233" s="208">
        <f>SUM(Championnats!$J439)</f>
        <v>0</v>
      </c>
      <c r="K233" s="208">
        <f>SUM(Championnats!$J491)</f>
        <v>0</v>
      </c>
      <c r="L233" s="174"/>
      <c r="M233" s="208">
        <f>CROSS!$M$23</f>
        <v>0</v>
      </c>
      <c r="N233" s="223">
        <f t="shared" si="18"/>
        <v>0</v>
      </c>
      <c r="O233" s="208"/>
      <c r="P233" s="208"/>
      <c r="Q233" s="208"/>
      <c r="R233" s="208"/>
      <c r="S233" s="208"/>
      <c r="T233" s="208"/>
      <c r="U233" s="208"/>
      <c r="V233" s="208">
        <f t="array" ref="V233">MIN(IF(B233:K233&gt;0,B233:K233))</f>
        <v>0</v>
      </c>
      <c r="W233" s="208">
        <f t="shared" si="17"/>
        <v>0</v>
      </c>
      <c r="X233" s="174"/>
      <c r="Y233" s="248" t="e">
        <f>SUM(CROSS!#REF!)</f>
        <v>#REF!</v>
      </c>
      <c r="Z233" s="248" t="e">
        <f>SUM(CROSS!#REF!)</f>
        <v>#REF!</v>
      </c>
    </row>
    <row r="234" spans="1:26" x14ac:dyDescent="0.35">
      <c r="A234" s="78" t="str">
        <f>(Championnats!B$24)</f>
        <v>UUU  Miguel</v>
      </c>
      <c r="B234" s="248">
        <f>SUM(Championnats!$J24)</f>
        <v>0</v>
      </c>
      <c r="C234" s="208">
        <f>SUM(Championnats!$J76)</f>
        <v>0</v>
      </c>
      <c r="D234" s="208">
        <f>SUM(Championnats!$J128)</f>
        <v>0</v>
      </c>
      <c r="E234" s="208">
        <f>SUM(Championnats!$J180)</f>
        <v>0</v>
      </c>
      <c r="F234" s="208">
        <f>SUM(Championnats!$J232)</f>
        <v>0</v>
      </c>
      <c r="G234" s="208">
        <f>SUM(Championnats!$J284)</f>
        <v>0</v>
      </c>
      <c r="H234" s="208">
        <f>SUM(Championnats!$J336)</f>
        <v>0</v>
      </c>
      <c r="I234" s="208">
        <f>SUM(Championnats!$J388)</f>
        <v>0</v>
      </c>
      <c r="J234" s="208">
        <f>SUM(Championnats!$J440)</f>
        <v>0</v>
      </c>
      <c r="K234" s="208">
        <f>SUM(Championnats!$J492)</f>
        <v>0</v>
      </c>
      <c r="L234" s="174"/>
      <c r="M234" s="208">
        <f>CROSS!$M$24</f>
        <v>0</v>
      </c>
      <c r="N234" s="223">
        <f t="shared" si="18"/>
        <v>0</v>
      </c>
      <c r="O234" s="208"/>
      <c r="P234" s="208"/>
      <c r="Q234" s="208"/>
      <c r="R234" s="208"/>
      <c r="S234" s="208"/>
      <c r="T234" s="208"/>
      <c r="U234" s="208"/>
      <c r="V234" s="208">
        <f t="array" ref="V234">MIN(IF(B234:K234&gt;0,B234:K234))</f>
        <v>0</v>
      </c>
      <c r="W234" s="208">
        <f t="shared" si="17"/>
        <v>0</v>
      </c>
      <c r="X234" s="174"/>
      <c r="Y234" s="248" t="e">
        <f>SUM(CROSS!#REF!)</f>
        <v>#REF!</v>
      </c>
      <c r="Z234" s="248" t="e">
        <f>SUM(CROSS!#REF!)</f>
        <v>#REF!</v>
      </c>
    </row>
    <row r="235" spans="1:26" x14ac:dyDescent="0.35">
      <c r="A235" s="78" t="str">
        <f>(Championnats!B$25)</f>
        <v>VVV  Nicolas</v>
      </c>
      <c r="B235" s="248">
        <f>SUM(Championnats!$J25)</f>
        <v>0</v>
      </c>
      <c r="C235" s="208">
        <f>SUM(Championnats!$J77)</f>
        <v>0</v>
      </c>
      <c r="D235" s="208">
        <f>SUM(Championnats!$J129)</f>
        <v>0</v>
      </c>
      <c r="E235" s="208">
        <f>SUM(Championnats!$J181)</f>
        <v>0</v>
      </c>
      <c r="F235" s="208">
        <f>SUM(Championnats!$J233)</f>
        <v>0</v>
      </c>
      <c r="G235" s="208">
        <f>SUM(Championnats!$J285)</f>
        <v>0</v>
      </c>
      <c r="H235" s="208">
        <f>SUM(Championnats!$J337)</f>
        <v>0</v>
      </c>
      <c r="I235" s="208">
        <f>SUM(Championnats!$J389)</f>
        <v>0</v>
      </c>
      <c r="J235" s="208">
        <f>SUM(Championnats!$J441)</f>
        <v>0</v>
      </c>
      <c r="K235" s="208">
        <f>SUM(Championnats!$J493)</f>
        <v>0</v>
      </c>
      <c r="L235" s="174"/>
      <c r="M235" s="208">
        <f>CROSS!$M$25</f>
        <v>0</v>
      </c>
      <c r="N235" s="223">
        <f t="shared" si="18"/>
        <v>0</v>
      </c>
      <c r="O235" s="208"/>
      <c r="P235" s="208"/>
      <c r="Q235" s="208"/>
      <c r="R235" s="208"/>
      <c r="S235" s="208"/>
      <c r="T235" s="208"/>
      <c r="U235" s="208"/>
      <c r="V235" s="208">
        <f t="array" ref="V235">MIN(IF(B235:K235&gt;0,B235:K235))</f>
        <v>0</v>
      </c>
      <c r="W235" s="208">
        <f t="shared" si="17"/>
        <v>0</v>
      </c>
      <c r="X235" s="174"/>
      <c r="Y235" s="248" t="e">
        <f>SUM(CROSS!#REF!)</f>
        <v>#REF!</v>
      </c>
      <c r="Z235" s="248" t="e">
        <f>SUM(CROSS!#REF!)</f>
        <v>#REF!</v>
      </c>
    </row>
    <row r="236" spans="1:26" x14ac:dyDescent="0.35">
      <c r="A236" s="78" t="str">
        <f>(Championnats!B$26)</f>
        <v>WWW  Bilal</v>
      </c>
      <c r="B236" s="248">
        <f>SUM(Championnats!$J26)</f>
        <v>0</v>
      </c>
      <c r="C236" s="208">
        <f>SUM(Championnats!$J78)</f>
        <v>0</v>
      </c>
      <c r="D236" s="208">
        <f>SUM(Championnats!$J130)</f>
        <v>0</v>
      </c>
      <c r="E236" s="208">
        <f>SUM(Championnats!$J182)</f>
        <v>0</v>
      </c>
      <c r="F236" s="208">
        <f>SUM(Championnats!$J234)</f>
        <v>0</v>
      </c>
      <c r="G236" s="208">
        <f>SUM(Championnats!$J286)</f>
        <v>0</v>
      </c>
      <c r="H236" s="208">
        <f>SUM(Championnats!$J338)</f>
        <v>0</v>
      </c>
      <c r="I236" s="208">
        <f>SUM(Championnats!$J390)</f>
        <v>0</v>
      </c>
      <c r="J236" s="208">
        <f>SUM(Championnats!$J442)</f>
        <v>0</v>
      </c>
      <c r="K236" s="208">
        <f>SUM(Championnats!$J494)</f>
        <v>0</v>
      </c>
      <c r="L236" s="174"/>
      <c r="M236" s="208">
        <f>CROSS!$M$26</f>
        <v>0</v>
      </c>
      <c r="N236" s="223">
        <f t="shared" si="18"/>
        <v>0</v>
      </c>
      <c r="O236" s="208"/>
      <c r="P236" s="208"/>
      <c r="Q236" s="208"/>
      <c r="R236" s="208"/>
      <c r="S236" s="208"/>
      <c r="T236" s="208"/>
      <c r="U236" s="208"/>
      <c r="V236" s="208">
        <f t="array" ref="V236">MIN(IF(B236:K236&gt;0,B236:K236))</f>
        <v>0</v>
      </c>
      <c r="W236" s="208">
        <f t="shared" si="17"/>
        <v>0</v>
      </c>
      <c r="X236" s="174"/>
      <c r="Y236" s="248" t="e">
        <f>SUM(CROSS!#REF!)</f>
        <v>#REF!</v>
      </c>
      <c r="Z236" s="248" t="e">
        <f>SUM(CROSS!#REF!)</f>
        <v>#REF!</v>
      </c>
    </row>
    <row r="237" spans="1:26" x14ac:dyDescent="0.35">
      <c r="A237" s="78" t="str">
        <f>(Championnats!B$27)</f>
        <v>XXX  Florent</v>
      </c>
      <c r="B237" s="248">
        <f>SUM(Championnats!$J27)</f>
        <v>0</v>
      </c>
      <c r="C237" s="208">
        <f>SUM(Championnats!$J79)</f>
        <v>0</v>
      </c>
      <c r="D237" s="208">
        <f>SUM(Championnats!$J131)</f>
        <v>0</v>
      </c>
      <c r="E237" s="208">
        <f>SUM(Championnats!$J183)</f>
        <v>0</v>
      </c>
      <c r="F237" s="208">
        <f>SUM(Championnats!$J235)</f>
        <v>0</v>
      </c>
      <c r="G237" s="208">
        <f>SUM(Championnats!$J287)</f>
        <v>0</v>
      </c>
      <c r="H237" s="208">
        <f>SUM(Championnats!$J339)</f>
        <v>0</v>
      </c>
      <c r="I237" s="208">
        <f>SUM(Championnats!$J391)</f>
        <v>0</v>
      </c>
      <c r="J237" s="208">
        <f>SUM(Championnats!$J443)</f>
        <v>0</v>
      </c>
      <c r="K237" s="208">
        <f>SUM(Championnats!$J495)</f>
        <v>0</v>
      </c>
      <c r="L237" s="174"/>
      <c r="M237" s="208">
        <f>CROSS!$M$27</f>
        <v>0</v>
      </c>
      <c r="N237" s="223">
        <f t="shared" si="18"/>
        <v>0</v>
      </c>
      <c r="O237" s="208"/>
      <c r="P237" s="208"/>
      <c r="Q237" s="208"/>
      <c r="R237" s="208"/>
      <c r="S237" s="208"/>
      <c r="T237" s="208"/>
      <c r="U237" s="208"/>
      <c r="V237" s="208">
        <f t="array" ref="V237">MIN(IF(B237:K237&gt;0,B237:K237))</f>
        <v>0</v>
      </c>
      <c r="W237" s="208">
        <f t="shared" si="17"/>
        <v>0</v>
      </c>
      <c r="X237" s="174"/>
      <c r="Y237" s="248" t="e">
        <f>SUM(CROSS!#REF!)</f>
        <v>#REF!</v>
      </c>
      <c r="Z237" s="248" t="e">
        <f>SUM(CROSS!#REF!)</f>
        <v>#REF!</v>
      </c>
    </row>
    <row r="238" spans="1:26" x14ac:dyDescent="0.35">
      <c r="A238" s="78" t="str">
        <f>(Championnats!B$28)</f>
        <v>YYYY  Célia</v>
      </c>
      <c r="B238" s="248">
        <f>SUM(Championnats!$J28)</f>
        <v>0</v>
      </c>
      <c r="C238" s="208">
        <f>SUM(Championnats!$J80)</f>
        <v>0</v>
      </c>
      <c r="D238" s="208">
        <f>SUM(Championnats!$J132)</f>
        <v>0</v>
      </c>
      <c r="E238" s="208">
        <f>SUM(Championnats!$J184)</f>
        <v>0</v>
      </c>
      <c r="F238" s="208">
        <f>SUM(Championnats!$J236)</f>
        <v>0</v>
      </c>
      <c r="G238" s="208">
        <f>SUM(Championnats!$J288)</f>
        <v>0</v>
      </c>
      <c r="H238" s="208">
        <f>SUM(Championnats!$J340)</f>
        <v>0</v>
      </c>
      <c r="I238" s="208">
        <f>SUM(Championnats!$J392)</f>
        <v>0</v>
      </c>
      <c r="J238" s="208">
        <f>SUM(Championnats!$J444)</f>
        <v>0</v>
      </c>
      <c r="K238" s="208">
        <f>SUM(Championnats!$J496)</f>
        <v>0</v>
      </c>
      <c r="L238" s="174"/>
      <c r="M238" s="208">
        <f>CROSS!$M$28</f>
        <v>0</v>
      </c>
      <c r="N238" s="223">
        <f t="shared" si="18"/>
        <v>0</v>
      </c>
      <c r="O238" s="208"/>
      <c r="P238" s="208"/>
      <c r="Q238" s="208"/>
      <c r="R238" s="208"/>
      <c r="S238" s="208"/>
      <c r="T238" s="208"/>
      <c r="U238" s="208"/>
      <c r="V238" s="208">
        <f t="array" ref="V238">MIN(IF(B238:K238&gt;0,B238:K238))</f>
        <v>0</v>
      </c>
      <c r="W238" s="208">
        <f t="shared" si="17"/>
        <v>0</v>
      </c>
      <c r="X238" s="174"/>
      <c r="Y238" s="248" t="e">
        <f>SUM(CROSS!#REF!)</f>
        <v>#REF!</v>
      </c>
      <c r="Z238" s="248" t="e">
        <f>SUM(CROSS!#REF!)</f>
        <v>#REF!</v>
      </c>
    </row>
    <row r="239" spans="1:26" x14ac:dyDescent="0.35">
      <c r="A239" s="78" t="str">
        <f>(Championnats!B$29)</f>
        <v>ZZZ  Rehu Magnifié</v>
      </c>
      <c r="B239" s="248">
        <f>SUM(Championnats!$J29)</f>
        <v>0</v>
      </c>
      <c r="C239" s="208">
        <f>SUM(Championnats!$J81)</f>
        <v>0</v>
      </c>
      <c r="D239" s="208">
        <f>SUM(Championnats!$J133)</f>
        <v>0</v>
      </c>
      <c r="E239" s="208">
        <f>SUM(Championnats!$J185)</f>
        <v>0</v>
      </c>
      <c r="F239" s="208">
        <f>SUM(Championnats!$J237)</f>
        <v>0</v>
      </c>
      <c r="G239" s="208">
        <f>SUM(Championnats!$J289)</f>
        <v>0</v>
      </c>
      <c r="H239" s="208">
        <f>SUM(Championnats!$J341)</f>
        <v>0</v>
      </c>
      <c r="I239" s="208">
        <f>SUM(Championnats!$J393)</f>
        <v>0</v>
      </c>
      <c r="J239" s="208">
        <f>SUM(Championnats!$J445)</f>
        <v>0</v>
      </c>
      <c r="K239" s="208">
        <f>SUM(Championnats!$J497)</f>
        <v>0</v>
      </c>
      <c r="L239" s="174"/>
      <c r="M239" s="208">
        <f>CROSS!$M$29</f>
        <v>0</v>
      </c>
      <c r="N239" s="223">
        <f t="shared" si="18"/>
        <v>0</v>
      </c>
      <c r="O239" s="208"/>
      <c r="P239" s="208"/>
      <c r="Q239" s="208"/>
      <c r="R239" s="208"/>
      <c r="S239" s="208"/>
      <c r="T239" s="208"/>
      <c r="U239" s="208"/>
      <c r="V239" s="208">
        <f t="array" ref="V239">MIN(IF(B239:K239&gt;0,B239:K239))</f>
        <v>0</v>
      </c>
      <c r="W239" s="208">
        <f t="shared" si="17"/>
        <v>0</v>
      </c>
      <c r="X239" s="174"/>
      <c r="Y239" s="248" t="e">
        <f>SUM(CROSS!#REF!)</f>
        <v>#REF!</v>
      </c>
      <c r="Z239" s="248" t="e">
        <f>SUM(CROSS!#REF!)</f>
        <v>#REF!</v>
      </c>
    </row>
    <row r="240" spans="1:26" x14ac:dyDescent="0.35">
      <c r="A240" s="78" t="str">
        <f>(Championnats!B$30)</f>
        <v>AAABBB  Prisca</v>
      </c>
      <c r="B240" s="248">
        <f>SUM(Championnats!$J30)</f>
        <v>0</v>
      </c>
      <c r="C240" s="208">
        <f>SUM(Championnats!$J82)</f>
        <v>0</v>
      </c>
      <c r="D240" s="208">
        <f>SUM(Championnats!$J134)</f>
        <v>0</v>
      </c>
      <c r="E240" s="208">
        <f>SUM(Championnats!$J186)</f>
        <v>0</v>
      </c>
      <c r="F240" s="208">
        <f>SUM(Championnats!$J238)</f>
        <v>0</v>
      </c>
      <c r="G240" s="208">
        <f>SUM(Championnats!$J290)</f>
        <v>0</v>
      </c>
      <c r="H240" s="208">
        <f>SUM(Championnats!$J342)</f>
        <v>0</v>
      </c>
      <c r="I240" s="208">
        <f>SUM(Championnats!$J394)</f>
        <v>0</v>
      </c>
      <c r="J240" s="208">
        <f>SUM(Championnats!$J446)</f>
        <v>0</v>
      </c>
      <c r="K240" s="208">
        <f>SUM(Championnats!$J498)</f>
        <v>0</v>
      </c>
      <c r="L240" s="174"/>
      <c r="M240" s="208">
        <f>CROSS!$M$30</f>
        <v>0</v>
      </c>
      <c r="N240" s="223">
        <f t="shared" si="18"/>
        <v>0</v>
      </c>
      <c r="O240" s="208"/>
      <c r="P240" s="208"/>
      <c r="Q240" s="208"/>
      <c r="R240" s="208"/>
      <c r="S240" s="208"/>
      <c r="T240" s="208"/>
      <c r="U240" s="208"/>
      <c r="V240" s="208">
        <f t="array" ref="V240">MIN(IF(B240:K240&gt;0,B240:K240))</f>
        <v>0</v>
      </c>
      <c r="W240" s="208">
        <f t="shared" si="17"/>
        <v>0</v>
      </c>
      <c r="X240" s="174"/>
      <c r="Y240" s="248" t="e">
        <f>SUM(CROSS!#REF!)</f>
        <v>#REF!</v>
      </c>
      <c r="Z240" s="248" t="e">
        <f>SUM(CROSS!#REF!)</f>
        <v>#REF!</v>
      </c>
    </row>
    <row r="241" spans="1:26" x14ac:dyDescent="0.35">
      <c r="A241" s="78" t="str">
        <f>(Championnats!B$31)</f>
        <v>BBBCCC  Océane</v>
      </c>
      <c r="B241" s="248">
        <f>SUM(Championnats!$J31)</f>
        <v>0</v>
      </c>
      <c r="C241" s="208">
        <f>SUM(Championnats!$J83)</f>
        <v>0</v>
      </c>
      <c r="D241" s="208">
        <f>SUM(Championnats!$J135)</f>
        <v>0</v>
      </c>
      <c r="E241" s="208">
        <f>SUM(Championnats!$J187)</f>
        <v>0</v>
      </c>
      <c r="F241" s="208">
        <f>SUM(Championnats!$J239)</f>
        <v>0</v>
      </c>
      <c r="G241" s="208">
        <f>SUM(Championnats!$J291)</f>
        <v>0</v>
      </c>
      <c r="H241" s="208">
        <f>SUM(Championnats!$J343)</f>
        <v>0</v>
      </c>
      <c r="I241" s="208">
        <f>SUM(Championnats!$J395)</f>
        <v>0</v>
      </c>
      <c r="J241" s="208">
        <f>SUM(Championnats!$J447)</f>
        <v>0</v>
      </c>
      <c r="K241" s="208">
        <f>SUM(Championnats!$J499)</f>
        <v>0</v>
      </c>
      <c r="L241" s="174"/>
      <c r="M241" s="208">
        <f>CROSS!$M$31</f>
        <v>0</v>
      </c>
      <c r="N241" s="223">
        <f t="shared" si="18"/>
        <v>0</v>
      </c>
      <c r="O241" s="208"/>
      <c r="P241" s="208"/>
      <c r="Q241" s="208"/>
      <c r="R241" s="208"/>
      <c r="S241" s="208"/>
      <c r="T241" s="208"/>
      <c r="U241" s="208"/>
      <c r="V241" s="208">
        <f t="array" ref="V241">MIN(IF(B241:K241&gt;0,B241:K241))</f>
        <v>0</v>
      </c>
      <c r="W241" s="208">
        <f t="shared" si="17"/>
        <v>0</v>
      </c>
      <c r="X241" s="174"/>
      <c r="Y241" s="248" t="e">
        <f>SUM(CROSS!#REF!)</f>
        <v>#REF!</v>
      </c>
      <c r="Z241" s="248" t="e">
        <f>SUM(CROSS!#REF!)</f>
        <v>#REF!</v>
      </c>
    </row>
    <row r="242" spans="1:26" x14ac:dyDescent="0.35">
      <c r="A242" s="78" t="str">
        <f>(Championnats!B$32)</f>
        <v>CCCDDD  Balkis-Imane</v>
      </c>
      <c r="B242" s="248">
        <f>SUM(Championnats!$J32)</f>
        <v>0</v>
      </c>
      <c r="C242" s="208">
        <f>SUM(Championnats!$J84)</f>
        <v>0</v>
      </c>
      <c r="D242" s="208">
        <f>SUM(Championnats!$J136)</f>
        <v>0</v>
      </c>
      <c r="E242" s="208">
        <f>SUM(Championnats!$J188)</f>
        <v>0</v>
      </c>
      <c r="F242" s="208">
        <f>SUM(Championnats!$J240)</f>
        <v>0</v>
      </c>
      <c r="G242" s="208">
        <f>SUM(Championnats!$J292)</f>
        <v>0</v>
      </c>
      <c r="H242" s="208">
        <f>SUM(Championnats!$J344)</f>
        <v>0</v>
      </c>
      <c r="I242" s="208">
        <f>SUM(Championnats!$J396)</f>
        <v>0</v>
      </c>
      <c r="J242" s="208">
        <f>SUM(Championnats!$J448)</f>
        <v>0</v>
      </c>
      <c r="K242" s="208">
        <f>SUM(Championnats!$J500)</f>
        <v>0</v>
      </c>
      <c r="L242" s="174"/>
      <c r="M242" s="208">
        <f>CROSS!$M$32</f>
        <v>0</v>
      </c>
      <c r="N242" s="223">
        <f t="shared" si="18"/>
        <v>0</v>
      </c>
      <c r="O242" s="208"/>
      <c r="P242" s="208"/>
      <c r="Q242" s="208"/>
      <c r="R242" s="208"/>
      <c r="S242" s="208"/>
      <c r="T242" s="208"/>
      <c r="U242" s="208"/>
      <c r="V242" s="208">
        <f t="array" ref="V242">MIN(IF(B242:K242&gt;0,B242:K242))</f>
        <v>0</v>
      </c>
      <c r="W242" s="208">
        <f t="shared" si="17"/>
        <v>0</v>
      </c>
      <c r="X242" s="174"/>
      <c r="Y242" s="248" t="e">
        <f>SUM(CROSS!#REF!)</f>
        <v>#REF!</v>
      </c>
      <c r="Z242" s="248" t="e">
        <f>SUM(CROSS!#REF!)</f>
        <v>#REF!</v>
      </c>
    </row>
    <row r="243" spans="1:26" x14ac:dyDescent="0.35">
      <c r="A243" s="78" t="str">
        <f>(Championnats!B$33)</f>
        <v>DDDEEE  Hamza</v>
      </c>
      <c r="B243" s="248">
        <f>SUM(Championnats!$J33)</f>
        <v>0</v>
      </c>
      <c r="C243" s="208">
        <f>SUM(Championnats!$J85)</f>
        <v>0</v>
      </c>
      <c r="D243" s="208">
        <f>SUM(Championnats!$J137)</f>
        <v>0</v>
      </c>
      <c r="E243" s="208">
        <f>SUM(Championnats!$J189)</f>
        <v>0</v>
      </c>
      <c r="F243" s="208">
        <f>SUM(Championnats!$J241)</f>
        <v>0</v>
      </c>
      <c r="G243" s="208">
        <f>SUM(Championnats!$J293)</f>
        <v>0</v>
      </c>
      <c r="H243" s="208">
        <f>SUM(Championnats!$J345)</f>
        <v>0</v>
      </c>
      <c r="I243" s="208">
        <f>SUM(Championnats!$J397)</f>
        <v>0</v>
      </c>
      <c r="J243" s="208">
        <f>SUM(Championnats!$J449)</f>
        <v>0</v>
      </c>
      <c r="K243" s="208">
        <f>SUM(Championnats!$J501)</f>
        <v>0</v>
      </c>
      <c r="L243" s="174"/>
      <c r="M243" s="208">
        <f>CROSS!$M$33</f>
        <v>0</v>
      </c>
      <c r="N243" s="223">
        <f t="shared" si="18"/>
        <v>0</v>
      </c>
      <c r="O243" s="208"/>
      <c r="P243" s="208"/>
      <c r="Q243" s="208"/>
      <c r="R243" s="208"/>
      <c r="S243" s="208"/>
      <c r="T243" s="208"/>
      <c r="U243" s="208"/>
      <c r="V243" s="208">
        <f t="array" ref="V243">MIN(IF(B243:K243&gt;0,B243:K243))</f>
        <v>0</v>
      </c>
      <c r="W243" s="208">
        <f t="shared" si="17"/>
        <v>0</v>
      </c>
      <c r="X243" s="174"/>
      <c r="Y243" s="248" t="e">
        <f>SUM(CROSS!#REF!)</f>
        <v>#REF!</v>
      </c>
      <c r="Z243" s="248" t="e">
        <f>SUM(CROSS!#REF!)</f>
        <v>#REF!</v>
      </c>
    </row>
    <row r="244" spans="1:26" x14ac:dyDescent="0.35">
      <c r="A244" s="78" t="str">
        <f>(Championnats!B$34)</f>
        <v>EEEFFF  Beverly</v>
      </c>
      <c r="B244" s="248">
        <f>SUM(Championnats!$J34)</f>
        <v>0</v>
      </c>
      <c r="C244" s="208">
        <f>SUM(Championnats!$J86)</f>
        <v>0</v>
      </c>
      <c r="D244" s="208">
        <f>SUM(Championnats!$J138)</f>
        <v>0</v>
      </c>
      <c r="E244" s="208">
        <f>SUM(Championnats!$J190)</f>
        <v>0</v>
      </c>
      <c r="F244" s="208">
        <f>SUM(Championnats!$J242)</f>
        <v>0</v>
      </c>
      <c r="G244" s="208">
        <f>SUM(Championnats!$J294)</f>
        <v>0</v>
      </c>
      <c r="H244" s="208">
        <f>SUM(Championnats!$J346)</f>
        <v>0</v>
      </c>
      <c r="I244" s="208">
        <f>SUM(Championnats!$J398)</f>
        <v>0</v>
      </c>
      <c r="J244" s="208">
        <f>SUM(Championnats!$J450)</f>
        <v>0</v>
      </c>
      <c r="K244" s="208">
        <f>SUM(Championnats!$J502)</f>
        <v>0</v>
      </c>
      <c r="L244" s="174"/>
      <c r="M244" s="208">
        <f>CROSS!$M$34</f>
        <v>0</v>
      </c>
      <c r="N244" s="223">
        <f t="shared" si="18"/>
        <v>0</v>
      </c>
      <c r="O244" s="208"/>
      <c r="P244" s="208"/>
      <c r="Q244" s="208"/>
      <c r="R244" s="208"/>
      <c r="S244" s="208"/>
      <c r="T244" s="208"/>
      <c r="U244" s="208"/>
      <c r="V244" s="208">
        <f t="array" ref="V244">MIN(IF(B244:K244&gt;0,B244:K244))</f>
        <v>0</v>
      </c>
      <c r="W244" s="208">
        <f t="shared" si="17"/>
        <v>0</v>
      </c>
      <c r="X244" s="174"/>
      <c r="Y244" s="248" t="e">
        <f>SUM(CROSS!#REF!)</f>
        <v>#REF!</v>
      </c>
      <c r="Z244" s="248" t="e">
        <f>SUM(CROSS!#REF!)</f>
        <v>#REF!</v>
      </c>
    </row>
    <row r="245" spans="1:26" x14ac:dyDescent="0.35">
      <c r="A245" s="78" t="str">
        <f>(Championnats!B$35)</f>
        <v>FFFGGG  Flore</v>
      </c>
      <c r="B245" s="248">
        <f>SUM(Championnats!$J35)</f>
        <v>0</v>
      </c>
      <c r="C245" s="208">
        <f>SUM(Championnats!$J87)</f>
        <v>0</v>
      </c>
      <c r="D245" s="208">
        <f>SUM(Championnats!$J139)</f>
        <v>0</v>
      </c>
      <c r="E245" s="208">
        <f>SUM(Championnats!$J191)</f>
        <v>0</v>
      </c>
      <c r="F245" s="208">
        <f>SUM(Championnats!$J243)</f>
        <v>0</v>
      </c>
      <c r="G245" s="208">
        <f>SUM(Championnats!$J295)</f>
        <v>0</v>
      </c>
      <c r="H245" s="208">
        <f>SUM(Championnats!$J347)</f>
        <v>0</v>
      </c>
      <c r="I245" s="208">
        <f>SUM(Championnats!$J399)</f>
        <v>0</v>
      </c>
      <c r="J245" s="208">
        <f>SUM(Championnats!$J451)</f>
        <v>0</v>
      </c>
      <c r="K245" s="208">
        <f>SUM(Championnats!$J503)</f>
        <v>0</v>
      </c>
      <c r="L245" s="174"/>
      <c r="M245" s="208">
        <f>CROSS!$M$35</f>
        <v>0</v>
      </c>
      <c r="N245" s="223">
        <f t="shared" si="18"/>
        <v>0</v>
      </c>
      <c r="O245" s="208"/>
      <c r="P245" s="208"/>
      <c r="Q245" s="208"/>
      <c r="R245" s="208"/>
      <c r="S245" s="208"/>
      <c r="T245" s="208"/>
      <c r="U245" s="208"/>
      <c r="V245" s="208">
        <f t="array" ref="V245">MIN(IF(B245:K245&gt;0,B245:K245))</f>
        <v>0</v>
      </c>
      <c r="W245" s="208">
        <f t="shared" si="17"/>
        <v>0</v>
      </c>
      <c r="X245" s="174"/>
      <c r="Y245" s="248" t="e">
        <f>SUM(CROSS!#REF!)</f>
        <v>#REF!</v>
      </c>
      <c r="Z245" s="248" t="e">
        <f>SUM(CROSS!#REF!)</f>
        <v>#REF!</v>
      </c>
    </row>
    <row r="246" spans="1:26" x14ac:dyDescent="0.35">
      <c r="A246" s="78" t="str">
        <f>(Championnats!B$36)</f>
        <v>GGGGHHH  Lauryne</v>
      </c>
      <c r="B246" s="248">
        <f>SUM(Championnats!$J36)</f>
        <v>0</v>
      </c>
      <c r="C246" s="208">
        <f>SUM(Championnats!$J88)</f>
        <v>0</v>
      </c>
      <c r="D246" s="208">
        <f>SUM(Championnats!$J140)</f>
        <v>0</v>
      </c>
      <c r="E246" s="208">
        <f>SUM(Championnats!$J192)</f>
        <v>0</v>
      </c>
      <c r="F246" s="208">
        <f>SUM(Championnats!$J244)</f>
        <v>0</v>
      </c>
      <c r="G246" s="208">
        <f>SUM(Championnats!$J296)</f>
        <v>0</v>
      </c>
      <c r="H246" s="208">
        <f>SUM(Championnats!$J348)</f>
        <v>0</v>
      </c>
      <c r="I246" s="208">
        <f>SUM(Championnats!$J400)</f>
        <v>0</v>
      </c>
      <c r="J246" s="208">
        <f>SUM(Championnats!$J452)</f>
        <v>0</v>
      </c>
      <c r="K246" s="208">
        <f>SUM(Championnats!$J504)</f>
        <v>0</v>
      </c>
      <c r="L246" s="174"/>
      <c r="M246" s="208">
        <f>CROSS!$M$36</f>
        <v>0</v>
      </c>
      <c r="N246" s="223">
        <f t="shared" ref="N246:N263" si="19">N37</f>
        <v>0</v>
      </c>
      <c r="O246" s="208"/>
      <c r="P246" s="208"/>
      <c r="Q246" s="208"/>
      <c r="R246" s="208"/>
      <c r="S246" s="208"/>
      <c r="T246" s="208"/>
      <c r="U246" s="208"/>
      <c r="V246" s="208">
        <f t="array" ref="V246">MIN(IF(B246:K246&gt;0,B246:K246))</f>
        <v>0</v>
      </c>
      <c r="W246" s="208">
        <f t="shared" si="17"/>
        <v>0</v>
      </c>
      <c r="X246" s="174"/>
      <c r="Y246" s="248" t="e">
        <f>SUM(CROSS!#REF!)</f>
        <v>#REF!</v>
      </c>
      <c r="Z246" s="248" t="e">
        <f>SUM(CROSS!#REF!)</f>
        <v>#REF!</v>
      </c>
    </row>
    <row r="247" spans="1:26" x14ac:dyDescent="0.35">
      <c r="A247" s="78" t="str">
        <f>(Championnats!B$37)</f>
        <v>HHHHIII  Steven</v>
      </c>
      <c r="B247" s="248">
        <f>SUM(Championnats!$J37)</f>
        <v>0</v>
      </c>
      <c r="C247" s="208">
        <f>SUM(Championnats!$J89)</f>
        <v>0</v>
      </c>
      <c r="D247" s="208">
        <f>SUM(Championnats!$J141)</f>
        <v>0</v>
      </c>
      <c r="E247" s="208">
        <f>SUM(Championnats!$J193)</f>
        <v>0</v>
      </c>
      <c r="F247" s="208">
        <f>SUM(Championnats!$J245)</f>
        <v>0</v>
      </c>
      <c r="G247" s="208">
        <f>SUM(Championnats!$J297)</f>
        <v>0</v>
      </c>
      <c r="H247" s="208">
        <f>SUM(Championnats!$J349)</f>
        <v>0</v>
      </c>
      <c r="I247" s="208">
        <f>SUM(Championnats!$J401)</f>
        <v>0</v>
      </c>
      <c r="J247" s="208">
        <f>SUM(Championnats!$J453)</f>
        <v>0</v>
      </c>
      <c r="K247" s="208">
        <f>SUM(Championnats!$J505)</f>
        <v>0</v>
      </c>
      <c r="L247" s="174"/>
      <c r="M247" s="208">
        <f>CROSS!$M$37</f>
        <v>0</v>
      </c>
      <c r="N247" s="223">
        <f t="shared" si="19"/>
        <v>0</v>
      </c>
      <c r="O247" s="208"/>
      <c r="P247" s="208"/>
      <c r="Q247" s="208"/>
      <c r="R247" s="208"/>
      <c r="S247" s="208"/>
      <c r="T247" s="208"/>
      <c r="U247" s="208"/>
      <c r="V247" s="208">
        <f t="array" ref="V247">MIN(IF(B247:K247&gt;0,B247:K247))</f>
        <v>0</v>
      </c>
      <c r="W247" s="208">
        <f t="shared" si="17"/>
        <v>0</v>
      </c>
      <c r="X247" s="174"/>
      <c r="Y247" s="248" t="e">
        <f>SUM(CROSS!#REF!)</f>
        <v>#REF!</v>
      </c>
      <c r="Z247" s="248" t="e">
        <f>SUM(CROSS!#REF!)</f>
        <v>#REF!</v>
      </c>
    </row>
    <row r="248" spans="1:26" x14ac:dyDescent="0.35">
      <c r="A248" s="78" t="str">
        <f>(Championnats!B$38)</f>
        <v>IIIJJJJJ  PIERRE</v>
      </c>
      <c r="B248" s="248">
        <f>SUM(Championnats!$J38)</f>
        <v>0</v>
      </c>
      <c r="C248" s="208">
        <f>SUM(Championnats!$J90)</f>
        <v>0</v>
      </c>
      <c r="D248" s="208">
        <f>SUM(Championnats!$J142)</f>
        <v>0</v>
      </c>
      <c r="E248" s="208">
        <f>SUM(Championnats!$J194)</f>
        <v>0</v>
      </c>
      <c r="F248" s="208">
        <f>SUM(Championnats!$J246)</f>
        <v>0</v>
      </c>
      <c r="G248" s="208">
        <f>SUM(Championnats!$J298)</f>
        <v>0</v>
      </c>
      <c r="H248" s="208">
        <f>SUM(Championnats!$J350)</f>
        <v>0</v>
      </c>
      <c r="I248" s="208">
        <f>SUM(Championnats!$J402)</f>
        <v>0</v>
      </c>
      <c r="J248" s="208">
        <f>SUM(Championnats!$J454)</f>
        <v>0</v>
      </c>
      <c r="K248" s="208">
        <f>SUM(Championnats!$J506)</f>
        <v>0</v>
      </c>
      <c r="L248" s="174"/>
      <c r="M248" s="208">
        <f>CROSS!$M$38</f>
        <v>0</v>
      </c>
      <c r="N248" s="223">
        <f t="shared" si="19"/>
        <v>0</v>
      </c>
      <c r="O248" s="208"/>
      <c r="P248" s="208"/>
      <c r="Q248" s="208"/>
      <c r="R248" s="208"/>
      <c r="S248" s="208"/>
      <c r="T248" s="208"/>
      <c r="U248" s="208"/>
      <c r="V248" s="208">
        <f t="array" ref="V248">MIN(IF(B248:K248&gt;0,B248:K248))</f>
        <v>0</v>
      </c>
      <c r="W248" s="208">
        <f t="shared" si="17"/>
        <v>0</v>
      </c>
      <c r="X248" s="174"/>
      <c r="Y248" s="248" t="e">
        <f>SUM(CROSS!#REF!)</f>
        <v>#REF!</v>
      </c>
      <c r="Z248" s="248" t="e">
        <f>SUM(CROSS!#REF!)</f>
        <v>#REF!</v>
      </c>
    </row>
    <row r="249" spans="1:26" x14ac:dyDescent="0.35">
      <c r="A249" s="78" t="str">
        <f>(Championnats!B$39)</f>
        <v>JJJJKKKK  Christelle</v>
      </c>
      <c r="B249" s="248">
        <f>SUM(Championnats!$J39)</f>
        <v>0</v>
      </c>
      <c r="C249" s="208">
        <f>SUM(Championnats!$J91)</f>
        <v>0</v>
      </c>
      <c r="D249" s="208">
        <f>SUM(Championnats!$J143)</f>
        <v>0</v>
      </c>
      <c r="E249" s="208">
        <f>SUM(Championnats!$J195)</f>
        <v>0</v>
      </c>
      <c r="F249" s="208">
        <f>SUM(Championnats!$J247)</f>
        <v>0</v>
      </c>
      <c r="G249" s="208">
        <f>SUM(Championnats!$J299)</f>
        <v>0</v>
      </c>
      <c r="H249" s="208">
        <f>SUM(Championnats!$J351)</f>
        <v>0</v>
      </c>
      <c r="I249" s="208">
        <f>SUM(Championnats!$J403)</f>
        <v>0</v>
      </c>
      <c r="J249" s="208">
        <f>SUM(Championnats!$J455)</f>
        <v>0</v>
      </c>
      <c r="K249" s="208">
        <f>SUM(Championnats!$J507)</f>
        <v>0</v>
      </c>
      <c r="L249" s="174"/>
      <c r="M249" s="208">
        <f>CROSS!$M$39</f>
        <v>0</v>
      </c>
      <c r="N249" s="223">
        <f t="shared" si="19"/>
        <v>0</v>
      </c>
      <c r="O249" s="208"/>
      <c r="P249" s="208"/>
      <c r="Q249" s="208"/>
      <c r="R249" s="208"/>
      <c r="S249" s="208"/>
      <c r="T249" s="208"/>
      <c r="U249" s="208"/>
      <c r="V249" s="208">
        <f t="array" ref="V249">MIN(IF(B249:K249&gt;0,B249:K249))</f>
        <v>0</v>
      </c>
      <c r="W249" s="208">
        <f t="shared" si="17"/>
        <v>0</v>
      </c>
      <c r="X249" s="174"/>
      <c r="Y249" s="248" t="e">
        <f>SUM(CROSS!#REF!)</f>
        <v>#REF!</v>
      </c>
      <c r="Z249" s="248" t="e">
        <f>SUM(CROSS!#REF!)</f>
        <v>#REF!</v>
      </c>
    </row>
    <row r="250" spans="1:26" x14ac:dyDescent="0.35">
      <c r="A250" s="78" t="str">
        <f>(Championnats!B$40)</f>
        <v>KKKLLL  Pierre</v>
      </c>
      <c r="B250" s="248">
        <f>SUM(Championnats!$J40)</f>
        <v>0</v>
      </c>
      <c r="C250" s="208">
        <f>SUM(Championnats!$J92)</f>
        <v>0</v>
      </c>
      <c r="D250" s="208">
        <f>SUM(Championnats!$J144)</f>
        <v>0</v>
      </c>
      <c r="E250" s="208">
        <f>SUM(Championnats!$J196)</f>
        <v>0</v>
      </c>
      <c r="F250" s="208">
        <f>SUM(Championnats!$J248)</f>
        <v>0</v>
      </c>
      <c r="G250" s="208">
        <f>SUM(Championnats!$J300)</f>
        <v>0</v>
      </c>
      <c r="H250" s="208">
        <f>SUM(Championnats!$J352)</f>
        <v>0</v>
      </c>
      <c r="I250" s="208">
        <f>SUM(Championnats!$J404)</f>
        <v>0</v>
      </c>
      <c r="J250" s="208">
        <f>SUM(Championnats!$J456)</f>
        <v>0</v>
      </c>
      <c r="K250" s="208">
        <f>SUM(Championnats!$J508)</f>
        <v>0</v>
      </c>
      <c r="L250" s="174"/>
      <c r="M250" s="208">
        <f>CROSS!$M$40</f>
        <v>0</v>
      </c>
      <c r="N250" s="223">
        <f t="shared" si="19"/>
        <v>0</v>
      </c>
      <c r="O250" s="208"/>
      <c r="P250" s="208"/>
      <c r="Q250" s="208"/>
      <c r="R250" s="208"/>
      <c r="S250" s="208"/>
      <c r="T250" s="208"/>
      <c r="U250" s="208"/>
      <c r="V250" s="208">
        <f t="array" ref="V250">MIN(IF(B250:K250&gt;0,B250:K250))</f>
        <v>0</v>
      </c>
      <c r="W250" s="208">
        <f t="shared" si="17"/>
        <v>0</v>
      </c>
      <c r="X250" s="174"/>
      <c r="Y250" s="248" t="e">
        <f>SUM(CROSS!#REF!)</f>
        <v>#REF!</v>
      </c>
      <c r="Z250" s="248" t="e">
        <f>SUM(CROSS!#REF!)</f>
        <v>#REF!</v>
      </c>
    </row>
    <row r="251" spans="1:26" x14ac:dyDescent="0.35">
      <c r="A251" s="78" t="str">
        <f>(Championnats!B$41)</f>
        <v>LLLLMMMM  Didier</v>
      </c>
      <c r="B251" s="248">
        <f>SUM(Championnats!$J41)</f>
        <v>0</v>
      </c>
      <c r="C251" s="208">
        <f>SUM(Championnats!$J93)</f>
        <v>0</v>
      </c>
      <c r="D251" s="208">
        <f>SUM(Championnats!$J145)</f>
        <v>0</v>
      </c>
      <c r="E251" s="208">
        <f>SUM(Championnats!$J197)</f>
        <v>0</v>
      </c>
      <c r="F251" s="208">
        <f>SUM(Championnats!$J249)</f>
        <v>0</v>
      </c>
      <c r="G251" s="208">
        <f>SUM(Championnats!$J301)</f>
        <v>0</v>
      </c>
      <c r="H251" s="208">
        <f>SUM(Championnats!$J353)</f>
        <v>0</v>
      </c>
      <c r="I251" s="208">
        <f>SUM(Championnats!$J405)</f>
        <v>0</v>
      </c>
      <c r="J251" s="208">
        <f>SUM(Championnats!$J457)</f>
        <v>0</v>
      </c>
      <c r="K251" s="208">
        <f>SUM(Championnats!$J509)</f>
        <v>0</v>
      </c>
      <c r="L251" s="174"/>
      <c r="M251" s="208">
        <f>CROSS!$M$41</f>
        <v>0</v>
      </c>
      <c r="N251" s="223">
        <f t="shared" si="19"/>
        <v>0</v>
      </c>
      <c r="O251" s="208"/>
      <c r="P251" s="208"/>
      <c r="Q251" s="208"/>
      <c r="R251" s="208"/>
      <c r="S251" s="208"/>
      <c r="T251" s="208"/>
      <c r="U251" s="208"/>
      <c r="V251" s="208">
        <f t="array" ref="V251">MIN(IF(B251:K251&gt;0,B251:K251))</f>
        <v>0</v>
      </c>
      <c r="W251" s="208">
        <f t="shared" si="17"/>
        <v>0</v>
      </c>
      <c r="X251" s="174"/>
      <c r="Y251" s="248" t="e">
        <f>SUM(CROSS!#REF!)</f>
        <v>#REF!</v>
      </c>
      <c r="Z251" s="248" t="e">
        <f>SUM(CROSS!#REF!)</f>
        <v>#REF!</v>
      </c>
    </row>
    <row r="252" spans="1:26" x14ac:dyDescent="0.35">
      <c r="A252" s="78" t="str">
        <f>(Championnats!B$42)</f>
        <v>MMMNNN  Barbara</v>
      </c>
      <c r="B252" s="248">
        <f>SUM(Championnats!$J42)</f>
        <v>0</v>
      </c>
      <c r="C252" s="208">
        <f>SUM(Championnats!$J94)</f>
        <v>0</v>
      </c>
      <c r="D252" s="208">
        <f>SUM(Championnats!$J146)</f>
        <v>0</v>
      </c>
      <c r="E252" s="208">
        <f>SUM(Championnats!$J198)</f>
        <v>0</v>
      </c>
      <c r="F252" s="208">
        <f>SUM(Championnats!$J250)</f>
        <v>0</v>
      </c>
      <c r="G252" s="208">
        <f>SUM(Championnats!$J302)</f>
        <v>0</v>
      </c>
      <c r="H252" s="208">
        <f>SUM(Championnats!$J354)</f>
        <v>0</v>
      </c>
      <c r="I252" s="208">
        <f>SUM(Championnats!$J406)</f>
        <v>0</v>
      </c>
      <c r="J252" s="208">
        <f>SUM(Championnats!$J458)</f>
        <v>0</v>
      </c>
      <c r="K252" s="208">
        <f>SUM(Championnats!$J510)</f>
        <v>0</v>
      </c>
      <c r="L252" s="174"/>
      <c r="M252" s="208">
        <f>CROSS!$M$42</f>
        <v>0</v>
      </c>
      <c r="N252" s="223">
        <f t="shared" si="19"/>
        <v>0</v>
      </c>
      <c r="O252" s="208"/>
      <c r="P252" s="208"/>
      <c r="Q252" s="208"/>
      <c r="R252" s="208"/>
      <c r="S252" s="208"/>
      <c r="T252" s="208"/>
      <c r="U252" s="208"/>
      <c r="V252" s="208">
        <f t="array" ref="V252">MIN(IF(B252:K252&gt;0,B252:K252))</f>
        <v>0</v>
      </c>
      <c r="W252" s="208">
        <f t="shared" si="17"/>
        <v>0</v>
      </c>
      <c r="X252" s="174"/>
      <c r="Y252" s="248" t="e">
        <f>SUM(CROSS!#REF!)</f>
        <v>#REF!</v>
      </c>
      <c r="Z252" s="248" t="e">
        <f>SUM(CROSS!#REF!)</f>
        <v>#REF!</v>
      </c>
    </row>
    <row r="253" spans="1:26" x14ac:dyDescent="0.35">
      <c r="A253" s="78" t="str">
        <f>(Championnats!B$43)</f>
        <v>NNNNOOO  Julie</v>
      </c>
      <c r="B253" s="248">
        <f>SUM(Championnats!$J43)</f>
        <v>0</v>
      </c>
      <c r="C253" s="208">
        <f>SUM(Championnats!$J95)</f>
        <v>0</v>
      </c>
      <c r="D253" s="208">
        <f>SUM(Championnats!$J147)</f>
        <v>0</v>
      </c>
      <c r="E253" s="208">
        <f>SUM(Championnats!$J199)</f>
        <v>0</v>
      </c>
      <c r="F253" s="208">
        <f>SUM(Championnats!$J251)</f>
        <v>0</v>
      </c>
      <c r="G253" s="208">
        <f>SUM(Championnats!$J303)</f>
        <v>0</v>
      </c>
      <c r="H253" s="208">
        <f>SUM(Championnats!$J355)</f>
        <v>0</v>
      </c>
      <c r="I253" s="208">
        <f>SUM(Championnats!$J407)</f>
        <v>0</v>
      </c>
      <c r="J253" s="208">
        <f>SUM(Championnats!$J459)</f>
        <v>0</v>
      </c>
      <c r="K253" s="208">
        <f>SUM(Championnats!$J511)</f>
        <v>0</v>
      </c>
      <c r="L253" s="174"/>
      <c r="M253" s="208">
        <f>CROSS!$M$43</f>
        <v>0</v>
      </c>
      <c r="N253" s="223">
        <f t="shared" si="19"/>
        <v>0</v>
      </c>
      <c r="O253" s="208"/>
      <c r="P253" s="208"/>
      <c r="Q253" s="208"/>
      <c r="R253" s="208"/>
      <c r="S253" s="208"/>
      <c r="T253" s="208"/>
      <c r="U253" s="208"/>
      <c r="V253" s="208">
        <f t="array" ref="V253">MIN(IF(B253:K253&gt;0,B253:K253))</f>
        <v>0</v>
      </c>
      <c r="W253" s="208">
        <f t="shared" si="17"/>
        <v>0</v>
      </c>
      <c r="X253" s="174"/>
      <c r="Y253" s="248" t="e">
        <f>SUM(CROSS!#REF!)</f>
        <v>#REF!</v>
      </c>
      <c r="Z253" s="248" t="e">
        <f>SUM(CROSS!#REF!)</f>
        <v>#REF!</v>
      </c>
    </row>
    <row r="254" spans="1:26" x14ac:dyDescent="0.35">
      <c r="A254" s="78" t="str">
        <f>(Championnats!B$44)</f>
        <v>OOOPPP  André</v>
      </c>
      <c r="B254" s="248">
        <f>SUM(Championnats!$J44)</f>
        <v>0</v>
      </c>
      <c r="C254" s="208">
        <f>SUM(Championnats!$J96)</f>
        <v>0</v>
      </c>
      <c r="D254" s="208">
        <f>SUM(Championnats!$J148)</f>
        <v>0</v>
      </c>
      <c r="E254" s="208">
        <f>SUM(Championnats!$J200)</f>
        <v>0</v>
      </c>
      <c r="F254" s="208">
        <f>SUM(Championnats!$J252)</f>
        <v>0</v>
      </c>
      <c r="G254" s="208">
        <f>SUM(Championnats!$J304)</f>
        <v>0</v>
      </c>
      <c r="H254" s="208">
        <f>SUM(Championnats!$J356)</f>
        <v>0</v>
      </c>
      <c r="I254" s="208">
        <f>SUM(Championnats!$J408)</f>
        <v>0</v>
      </c>
      <c r="J254" s="208">
        <f>SUM(Championnats!$J460)</f>
        <v>0</v>
      </c>
      <c r="K254" s="208">
        <f>SUM(Championnats!$J512)</f>
        <v>0</v>
      </c>
      <c r="L254" s="174"/>
      <c r="M254" s="208">
        <f>CROSS!$M$44</f>
        <v>0</v>
      </c>
      <c r="N254" s="223">
        <f t="shared" si="19"/>
        <v>0</v>
      </c>
      <c r="O254" s="208"/>
      <c r="P254" s="208"/>
      <c r="Q254" s="208"/>
      <c r="R254" s="208"/>
      <c r="S254" s="208"/>
      <c r="T254" s="208"/>
      <c r="U254" s="208"/>
      <c r="V254" s="208">
        <f t="array" ref="V254">MIN(IF(B254:K254&gt;0,B254:K254))</f>
        <v>0</v>
      </c>
      <c r="W254" s="208">
        <f t="shared" si="17"/>
        <v>0</v>
      </c>
      <c r="X254" s="174"/>
      <c r="Y254" s="248" t="e">
        <f>SUM(CROSS!#REF!)</f>
        <v>#REF!</v>
      </c>
      <c r="Z254" s="248" t="e">
        <f>SUM(CROSS!#REF!)</f>
        <v>#REF!</v>
      </c>
    </row>
    <row r="255" spans="1:26" x14ac:dyDescent="0.35">
      <c r="A255" s="78" t="str">
        <f>(Championnats!B$45)</f>
        <v>PPPQQQQ  Roland</v>
      </c>
      <c r="B255" s="248">
        <f>SUM(Championnats!$J45)</f>
        <v>0</v>
      </c>
      <c r="C255" s="208">
        <f>SUM(Championnats!$J97)</f>
        <v>0</v>
      </c>
      <c r="D255" s="208">
        <f>SUM(Championnats!$J149)</f>
        <v>0</v>
      </c>
      <c r="E255" s="208">
        <f>SUM(Championnats!$J201)</f>
        <v>0</v>
      </c>
      <c r="F255" s="208">
        <f>SUM(Championnats!$J253)</f>
        <v>0</v>
      </c>
      <c r="G255" s="208">
        <f>SUM(Championnats!$J305)</f>
        <v>0</v>
      </c>
      <c r="H255" s="208">
        <f>SUM(Championnats!$J357)</f>
        <v>0</v>
      </c>
      <c r="I255" s="208">
        <f>SUM(Championnats!$J409)</f>
        <v>0</v>
      </c>
      <c r="J255" s="208">
        <f>SUM(Championnats!$J461)</f>
        <v>0</v>
      </c>
      <c r="K255" s="208">
        <f>SUM(Championnats!$J513)</f>
        <v>0</v>
      </c>
      <c r="L255" s="174"/>
      <c r="M255" s="208">
        <f>CROSS!$M$45</f>
        <v>0</v>
      </c>
      <c r="N255" s="223">
        <f t="shared" si="19"/>
        <v>0</v>
      </c>
      <c r="O255" s="208"/>
      <c r="P255" s="208"/>
      <c r="Q255" s="208"/>
      <c r="R255" s="208"/>
      <c r="S255" s="208"/>
      <c r="T255" s="208"/>
      <c r="U255" s="208"/>
      <c r="V255" s="208">
        <f t="array" ref="V255">MIN(IF(B255:K255&gt;0,B255:K255))</f>
        <v>0</v>
      </c>
      <c r="W255" s="208">
        <f t="shared" si="17"/>
        <v>0</v>
      </c>
      <c r="X255" s="174"/>
      <c r="Y255" s="248" t="e">
        <f>SUM(CROSS!#REF!)</f>
        <v>#REF!</v>
      </c>
      <c r="Z255" s="248" t="e">
        <f>SUM(CROSS!#REF!)</f>
        <v>#REF!</v>
      </c>
    </row>
    <row r="256" spans="1:26" x14ac:dyDescent="0.35">
      <c r="A256" s="78" t="str">
        <f>(Championnats!B$46)</f>
        <v>QQQRRR  Sylvain</v>
      </c>
      <c r="B256" s="248">
        <f>SUM(Championnats!$J46)</f>
        <v>0</v>
      </c>
      <c r="C256" s="208">
        <f>SUM(Championnats!$J98)</f>
        <v>0</v>
      </c>
      <c r="D256" s="208">
        <f>SUM(Championnats!$J150)</f>
        <v>0</v>
      </c>
      <c r="E256" s="208">
        <f>SUM(Championnats!$J202)</f>
        <v>0</v>
      </c>
      <c r="F256" s="208">
        <f>SUM(Championnats!$J254)</f>
        <v>0</v>
      </c>
      <c r="G256" s="208">
        <f>SUM(Championnats!$J306)</f>
        <v>0</v>
      </c>
      <c r="H256" s="208">
        <f>SUM(Championnats!$J358)</f>
        <v>0</v>
      </c>
      <c r="I256" s="208">
        <f>SUM(Championnats!$J410)</f>
        <v>0</v>
      </c>
      <c r="J256" s="208">
        <f>SUM(Championnats!$J462)</f>
        <v>0</v>
      </c>
      <c r="K256" s="208">
        <f>SUM(Championnats!$J514)</f>
        <v>0</v>
      </c>
      <c r="L256" s="174"/>
      <c r="M256" s="208">
        <f>CROSS!$M$46</f>
        <v>0</v>
      </c>
      <c r="N256" s="223">
        <f t="shared" si="19"/>
        <v>0</v>
      </c>
      <c r="O256" s="208"/>
      <c r="P256" s="208"/>
      <c r="Q256" s="208"/>
      <c r="R256" s="208"/>
      <c r="S256" s="208"/>
      <c r="T256" s="208"/>
      <c r="U256" s="208"/>
      <c r="V256" s="208">
        <f t="array" ref="V256">MIN(IF(B256:K256&gt;0,B256:K256))</f>
        <v>0</v>
      </c>
      <c r="W256" s="208">
        <f t="shared" si="17"/>
        <v>0</v>
      </c>
      <c r="X256" s="174"/>
      <c r="Y256" s="248" t="e">
        <f>SUM(CROSS!#REF!)</f>
        <v>#REF!</v>
      </c>
      <c r="Z256" s="248" t="e">
        <f>SUM(CROSS!#REF!)</f>
        <v>#REF!</v>
      </c>
    </row>
    <row r="257" spans="1:26" x14ac:dyDescent="0.35">
      <c r="A257" s="78" t="str">
        <f>(Championnats!B$47)</f>
        <v>RRRSSS  Veronica</v>
      </c>
      <c r="B257" s="248">
        <f>SUM(Championnats!$J47)</f>
        <v>0</v>
      </c>
      <c r="C257" s="208">
        <f>SUM(Championnats!$J99)</f>
        <v>0</v>
      </c>
      <c r="D257" s="208">
        <f>SUM(Championnats!$J151)</f>
        <v>0</v>
      </c>
      <c r="E257" s="208">
        <f>SUM(Championnats!$J203)</f>
        <v>0</v>
      </c>
      <c r="F257" s="208">
        <f>SUM(Championnats!$J255)</f>
        <v>0</v>
      </c>
      <c r="G257" s="208">
        <f>SUM(Championnats!$J307)</f>
        <v>0</v>
      </c>
      <c r="H257" s="208">
        <f>SUM(Championnats!$J359)</f>
        <v>0</v>
      </c>
      <c r="I257" s="208">
        <f>SUM(Championnats!$J411)</f>
        <v>0</v>
      </c>
      <c r="J257" s="208">
        <f>SUM(Championnats!$J463)</f>
        <v>0</v>
      </c>
      <c r="K257" s="208">
        <f>SUM(Championnats!$J515)</f>
        <v>0</v>
      </c>
      <c r="L257" s="174"/>
      <c r="M257" s="208">
        <f>CROSS!$M$47</f>
        <v>0</v>
      </c>
      <c r="N257" s="223">
        <f t="shared" si="19"/>
        <v>0</v>
      </c>
      <c r="O257" s="208"/>
      <c r="P257" s="208"/>
      <c r="Q257" s="208"/>
      <c r="R257" s="208"/>
      <c r="S257" s="208"/>
      <c r="T257" s="208"/>
      <c r="U257" s="208"/>
      <c r="V257" s="208">
        <f t="array" ref="V257">MIN(IF(B257:K257&gt;0,B257:K257))</f>
        <v>0</v>
      </c>
      <c r="W257" s="208">
        <f t="shared" si="17"/>
        <v>0</v>
      </c>
      <c r="X257" s="174"/>
      <c r="Y257" s="248" t="e">
        <f>SUM(CROSS!#REF!)</f>
        <v>#REF!</v>
      </c>
      <c r="Z257" s="248" t="e">
        <f>SUM(CROSS!#REF!)</f>
        <v>#REF!</v>
      </c>
    </row>
    <row r="258" spans="1:26" x14ac:dyDescent="0.35">
      <c r="A258" s="78" t="str">
        <f>(Championnats!B$48)</f>
        <v>SSSTTT  Luc</v>
      </c>
      <c r="B258" s="248">
        <f>SUM(Championnats!$J48)</f>
        <v>0</v>
      </c>
      <c r="C258" s="208">
        <f>SUM(Championnats!$J100)</f>
        <v>0</v>
      </c>
      <c r="D258" s="208">
        <f>SUM(Championnats!$J152)</f>
        <v>0</v>
      </c>
      <c r="E258" s="208">
        <f>SUM(Championnats!$J204)</f>
        <v>0</v>
      </c>
      <c r="F258" s="208">
        <f>SUM(Championnats!$J256)</f>
        <v>0</v>
      </c>
      <c r="G258" s="208">
        <f>SUM(Championnats!$J308)</f>
        <v>0</v>
      </c>
      <c r="H258" s="208">
        <f>SUM(Championnats!$J360)</f>
        <v>0</v>
      </c>
      <c r="I258" s="208">
        <f>SUM(Championnats!$J412)</f>
        <v>0</v>
      </c>
      <c r="J258" s="208">
        <f>SUM(Championnats!$J464)</f>
        <v>0</v>
      </c>
      <c r="K258" s="208">
        <f>SUM(Championnats!$J516)</f>
        <v>0</v>
      </c>
      <c r="L258" s="174"/>
      <c r="M258" s="208">
        <f>CROSS!$M$48</f>
        <v>0</v>
      </c>
      <c r="N258" s="223">
        <f t="shared" si="19"/>
        <v>0</v>
      </c>
      <c r="O258" s="208"/>
      <c r="P258" s="208"/>
      <c r="Q258" s="208"/>
      <c r="R258" s="208"/>
      <c r="S258" s="208"/>
      <c r="T258" s="208"/>
      <c r="U258" s="208"/>
      <c r="V258" s="208">
        <f t="array" ref="V258">MIN(IF(B258:K258&gt;0,B258:K258))</f>
        <v>0</v>
      </c>
      <c r="W258" s="208">
        <f t="shared" si="17"/>
        <v>0</v>
      </c>
      <c r="X258" s="174"/>
      <c r="Y258" s="248" t="e">
        <f>SUM(CROSS!#REF!)</f>
        <v>#REF!</v>
      </c>
      <c r="Z258" s="248" t="e">
        <f>SUM(CROSS!#REF!)</f>
        <v>#REF!</v>
      </c>
    </row>
    <row r="259" spans="1:26" x14ac:dyDescent="0.35">
      <c r="A259" s="78" t="str">
        <f>(Championnats!B$49)</f>
        <v>TTTUUU  Cryss</v>
      </c>
      <c r="B259" s="248">
        <f>SUM(Championnats!$J49)</f>
        <v>0</v>
      </c>
      <c r="C259" s="208">
        <f>SUM(Championnats!$J101)</f>
        <v>0</v>
      </c>
      <c r="D259" s="208">
        <f>SUM(Championnats!$J153)</f>
        <v>0</v>
      </c>
      <c r="E259" s="208">
        <f>SUM(Championnats!$J205)</f>
        <v>0</v>
      </c>
      <c r="F259" s="208">
        <f>SUM(Championnats!$J257)</f>
        <v>0</v>
      </c>
      <c r="G259" s="208">
        <f>SUM(Championnats!$J309)</f>
        <v>0</v>
      </c>
      <c r="H259" s="208">
        <f>SUM(Championnats!$J361)</f>
        <v>0</v>
      </c>
      <c r="I259" s="208">
        <f>SUM(Championnats!$J413)</f>
        <v>0</v>
      </c>
      <c r="J259" s="208">
        <f>SUM(Championnats!$J465)</f>
        <v>0</v>
      </c>
      <c r="K259" s="208">
        <f>SUM(Championnats!$J517)</f>
        <v>0</v>
      </c>
      <c r="L259" s="174"/>
      <c r="M259" s="208">
        <f>CROSS!$M$49</f>
        <v>0</v>
      </c>
      <c r="N259" s="223">
        <f t="shared" si="19"/>
        <v>0</v>
      </c>
      <c r="O259" s="208"/>
      <c r="P259" s="208"/>
      <c r="Q259" s="208"/>
      <c r="R259" s="208"/>
      <c r="S259" s="208"/>
      <c r="T259" s="208"/>
      <c r="U259" s="208"/>
      <c r="V259" s="208">
        <f t="array" ref="V259">MIN(IF(B259:K259&gt;0,B259:K259))</f>
        <v>0</v>
      </c>
      <c r="W259" s="208">
        <f t="shared" si="17"/>
        <v>0</v>
      </c>
      <c r="X259" s="174"/>
      <c r="Y259" s="248" t="e">
        <f>SUM(CROSS!#REF!)</f>
        <v>#REF!</v>
      </c>
      <c r="Z259" s="248" t="e">
        <f>SUM(CROSS!#REF!)</f>
        <v>#REF!</v>
      </c>
    </row>
    <row r="260" spans="1:26" x14ac:dyDescent="0.35">
      <c r="A260" s="78" t="str">
        <f>(Championnats!B$50)</f>
        <v>UUUVVV  Sambou</v>
      </c>
      <c r="B260" s="248">
        <f>SUM(Championnats!$J50)</f>
        <v>0</v>
      </c>
      <c r="C260" s="208">
        <f>SUM(Championnats!$J102)</f>
        <v>0</v>
      </c>
      <c r="D260" s="208">
        <f>SUM(Championnats!$J154)</f>
        <v>0</v>
      </c>
      <c r="E260" s="208">
        <f>SUM(Championnats!$J206)</f>
        <v>0</v>
      </c>
      <c r="F260" s="208">
        <f>SUM(Championnats!$J258)</f>
        <v>0</v>
      </c>
      <c r="G260" s="208">
        <f>SUM(Championnats!$J310)</f>
        <v>0</v>
      </c>
      <c r="H260" s="208">
        <f>SUM(Championnats!$J362)</f>
        <v>0</v>
      </c>
      <c r="I260" s="208">
        <f>SUM(Championnats!$J414)</f>
        <v>0</v>
      </c>
      <c r="J260" s="208">
        <f>SUM(Championnats!$J466)</f>
        <v>0</v>
      </c>
      <c r="K260" s="208">
        <f>SUM(Championnats!$J518)</f>
        <v>0</v>
      </c>
      <c r="L260" s="174"/>
      <c r="M260" s="208">
        <f>CROSS!$M$50</f>
        <v>0</v>
      </c>
      <c r="N260" s="223">
        <f t="shared" si="19"/>
        <v>0</v>
      </c>
      <c r="O260" s="208"/>
      <c r="P260" s="208"/>
      <c r="Q260" s="208"/>
      <c r="R260" s="208"/>
      <c r="S260" s="208"/>
      <c r="T260" s="208"/>
      <c r="U260" s="208"/>
      <c r="V260" s="208">
        <f t="array" ref="V260">MIN(IF(B260:K260&gt;0,B260:K260))</f>
        <v>0</v>
      </c>
      <c r="W260" s="208">
        <f t="shared" si="17"/>
        <v>0</v>
      </c>
      <c r="X260" s="174"/>
      <c r="Y260" s="248" t="e">
        <f>SUM(CROSS!#REF!)</f>
        <v>#REF!</v>
      </c>
      <c r="Z260" s="248" t="e">
        <f>SUM(CROSS!#REF!)</f>
        <v>#REF!</v>
      </c>
    </row>
    <row r="261" spans="1:26" x14ac:dyDescent="0.35">
      <c r="A261" s="78" t="str">
        <f>(Championnats!B$51)</f>
        <v>VVVVXXX  Dylan</v>
      </c>
      <c r="B261" s="248">
        <f>SUM(Championnats!$J51)</f>
        <v>0</v>
      </c>
      <c r="C261" s="208">
        <f>SUM(Championnats!$J103)</f>
        <v>0</v>
      </c>
      <c r="D261" s="208">
        <f>SUM(Championnats!$J155)</f>
        <v>0</v>
      </c>
      <c r="E261" s="208">
        <f>SUM(Championnats!$J207)</f>
        <v>0</v>
      </c>
      <c r="F261" s="208">
        <f>SUM(Championnats!$J259)</f>
        <v>0</v>
      </c>
      <c r="G261" s="208">
        <f>SUM(Championnats!$J311)</f>
        <v>0</v>
      </c>
      <c r="H261" s="208">
        <f>SUM(Championnats!$J363)</f>
        <v>0</v>
      </c>
      <c r="I261" s="208">
        <f>SUM(Championnats!$J415)</f>
        <v>0</v>
      </c>
      <c r="J261" s="208">
        <f>SUM(Championnats!$J467)</f>
        <v>0</v>
      </c>
      <c r="K261" s="208">
        <f>SUM(Championnats!$J519)</f>
        <v>0</v>
      </c>
      <c r="L261" s="174"/>
      <c r="M261" s="208">
        <f>CROSS!$M$51</f>
        <v>0</v>
      </c>
      <c r="N261" s="223">
        <f t="shared" si="19"/>
        <v>0</v>
      </c>
      <c r="O261" s="208"/>
      <c r="P261" s="208"/>
      <c r="Q261" s="208"/>
      <c r="R261" s="208"/>
      <c r="S261" s="208"/>
      <c r="T261" s="208"/>
      <c r="U261" s="208"/>
      <c r="V261" s="208">
        <f t="array" ref="V261">MIN(IF(B261:K261&gt;0,B261:K261))</f>
        <v>0</v>
      </c>
      <c r="W261" s="208">
        <f t="shared" si="17"/>
        <v>0</v>
      </c>
      <c r="X261" s="174"/>
      <c r="Y261" s="248" t="e">
        <f>SUM(CROSS!#REF!)</f>
        <v>#REF!</v>
      </c>
      <c r="Z261" s="248" t="e">
        <f>SUM(CROSS!#REF!)</f>
        <v>#REF!</v>
      </c>
    </row>
    <row r="262" spans="1:26" x14ac:dyDescent="0.35">
      <c r="A262" s="78" t="str">
        <f>(Championnats!B$52)</f>
        <v>XXXYYY  Lucie</v>
      </c>
      <c r="B262" s="248">
        <f>SUM(Championnats!$J52)</f>
        <v>0</v>
      </c>
      <c r="C262" s="208">
        <f>SUM(Championnats!$J104)</f>
        <v>0</v>
      </c>
      <c r="D262" s="208">
        <f>SUM(Championnats!$J156)</f>
        <v>0</v>
      </c>
      <c r="E262" s="208">
        <f>SUM(Championnats!$J208)</f>
        <v>0</v>
      </c>
      <c r="F262" s="208">
        <f>SUM(Championnats!$J260)</f>
        <v>0</v>
      </c>
      <c r="G262" s="208">
        <f>SUM(Championnats!$J312)</f>
        <v>0</v>
      </c>
      <c r="H262" s="208">
        <f>SUM(Championnats!$J364)</f>
        <v>0</v>
      </c>
      <c r="I262" s="208">
        <f>SUM(Championnats!$J416)</f>
        <v>0</v>
      </c>
      <c r="J262" s="208">
        <f>SUM(Championnats!$J468)</f>
        <v>0</v>
      </c>
      <c r="K262" s="208">
        <f>SUM(Championnats!$J520)</f>
        <v>0</v>
      </c>
      <c r="L262" s="174"/>
      <c r="M262" s="208">
        <f>CROSS!$M$52</f>
        <v>0</v>
      </c>
      <c r="N262" s="223">
        <f t="shared" si="19"/>
        <v>0</v>
      </c>
      <c r="O262" s="208"/>
      <c r="P262" s="208"/>
      <c r="Q262" s="208"/>
      <c r="R262" s="208"/>
      <c r="S262" s="208"/>
      <c r="T262" s="208"/>
      <c r="U262" s="208"/>
      <c r="V262" s="208">
        <f t="array" ref="V262">MIN(IF(B262:K262&gt;0,B262:K262))</f>
        <v>0</v>
      </c>
      <c r="W262" s="208">
        <f t="shared" ref="W262:W325" si="20">MAX(B262:K262)</f>
        <v>0</v>
      </c>
      <c r="X262" s="174"/>
      <c r="Y262" s="248" t="e">
        <f>SUM(CROSS!#REF!)</f>
        <v>#REF!</v>
      </c>
      <c r="Z262" s="248" t="e">
        <f>SUM(CROSS!#REF!)</f>
        <v>#REF!</v>
      </c>
    </row>
    <row r="263" spans="1:26" x14ac:dyDescent="0.35">
      <c r="A263" s="182" t="str">
        <f>(Championnats!B$53)</f>
        <v>YYYZZZ  Eva</v>
      </c>
      <c r="B263" s="249">
        <f>SUM(Championnats!$J53)</f>
        <v>0</v>
      </c>
      <c r="C263" s="225">
        <f>SUM(Championnats!$J105)</f>
        <v>0</v>
      </c>
      <c r="D263" s="225">
        <f>SUM(Championnats!$J157)</f>
        <v>0</v>
      </c>
      <c r="E263" s="225">
        <f>SUM(Championnats!$J209)</f>
        <v>0</v>
      </c>
      <c r="F263" s="225">
        <f>SUM(Championnats!$J261)</f>
        <v>0</v>
      </c>
      <c r="G263" s="225">
        <f>SUM(Championnats!$J313)</f>
        <v>0</v>
      </c>
      <c r="H263" s="225">
        <f>SUM(Championnats!$J365)</f>
        <v>0</v>
      </c>
      <c r="I263" s="225">
        <f>SUM(Championnats!$J417)</f>
        <v>0</v>
      </c>
      <c r="J263" s="225">
        <f>SUM(Championnats!$J469)</f>
        <v>0</v>
      </c>
      <c r="K263" s="225">
        <f>SUM(Championnats!$J521)</f>
        <v>0</v>
      </c>
      <c r="L263" s="174"/>
      <c r="M263" s="225">
        <f>CROSS!$M$53</f>
        <v>0</v>
      </c>
      <c r="N263" s="226">
        <f t="shared" si="19"/>
        <v>0</v>
      </c>
      <c r="O263" s="225"/>
      <c r="P263" s="225"/>
      <c r="Q263" s="225"/>
      <c r="R263" s="225"/>
      <c r="S263" s="225"/>
      <c r="T263" s="225"/>
      <c r="U263" s="225"/>
      <c r="V263" s="225">
        <f t="array" ref="V263">MIN(IF(B263:K263&gt;0,B263:K263))</f>
        <v>0</v>
      </c>
      <c r="W263" s="225">
        <f t="shared" si="20"/>
        <v>0</v>
      </c>
      <c r="X263" s="174"/>
      <c r="Y263" s="248" t="e">
        <f>SUM(CROSS!#REF!)</f>
        <v>#REF!</v>
      </c>
      <c r="Z263" s="248" t="e">
        <f>SUM(CROSS!#REF!)</f>
        <v>#REF!</v>
      </c>
    </row>
    <row r="264" spans="1:26" x14ac:dyDescent="0.35">
      <c r="A264" s="242"/>
      <c r="B264" s="241"/>
      <c r="C264" s="241"/>
      <c r="D264" s="241"/>
      <c r="E264" s="241"/>
      <c r="F264" s="241"/>
      <c r="G264" s="241"/>
      <c r="H264" s="241"/>
      <c r="I264" s="241"/>
      <c r="J264" s="241"/>
      <c r="K264" s="241"/>
      <c r="L264" s="174"/>
      <c r="M264" s="241"/>
      <c r="N264" s="229"/>
      <c r="O264" s="241"/>
      <c r="P264" s="241"/>
      <c r="Q264" s="241"/>
      <c r="R264" s="241"/>
      <c r="S264" s="241"/>
      <c r="T264" s="241"/>
      <c r="U264" s="241"/>
      <c r="V264" s="241">
        <f t="array" ref="V264">MIN(IF(B264:K264&gt;0,B264:K264))</f>
        <v>0</v>
      </c>
      <c r="W264" s="241">
        <f t="shared" si="20"/>
        <v>0</v>
      </c>
      <c r="X264" s="174"/>
      <c r="Y264" s="248" t="e">
        <f>SUM(CROSS!#REF!)</f>
        <v>#REF!</v>
      </c>
      <c r="Z264" s="248" t="e">
        <f>SUM(CROSS!#REF!)</f>
        <v>#REF!</v>
      </c>
    </row>
    <row r="265" spans="1:26" x14ac:dyDescent="0.35">
      <c r="A265" s="243"/>
      <c r="B265" s="466" t="s">
        <v>27</v>
      </c>
      <c r="C265" s="467"/>
      <c r="D265" s="467"/>
      <c r="E265" s="467"/>
      <c r="F265" s="467"/>
      <c r="G265" s="467"/>
      <c r="H265" s="467"/>
      <c r="I265" s="467"/>
      <c r="J265" s="467"/>
      <c r="K265" s="468"/>
      <c r="L265" s="174"/>
      <c r="M265" s="240"/>
      <c r="N265" s="230"/>
      <c r="O265" s="240"/>
      <c r="P265" s="240"/>
      <c r="Q265" s="240"/>
      <c r="R265" s="240"/>
      <c r="S265" s="240"/>
      <c r="T265" s="240"/>
      <c r="U265" s="240"/>
      <c r="V265" s="240">
        <f t="array" ref="V265">MIN(IF(B265:K265&gt;0,B265:K265))</f>
        <v>0</v>
      </c>
      <c r="W265" s="240">
        <f t="shared" si="20"/>
        <v>0</v>
      </c>
      <c r="X265" s="174"/>
      <c r="Y265" s="248" t="e">
        <f>SUM(CROSS!#REF!)</f>
        <v>#REF!</v>
      </c>
      <c r="Z265" s="248" t="e">
        <f>SUM(CROSS!#REF!)</f>
        <v>#REF!</v>
      </c>
    </row>
    <row r="266" spans="1:26" x14ac:dyDescent="0.35">
      <c r="A266" s="221" t="str">
        <f>(Championnats!B$4)</f>
        <v>AAA  LUC</v>
      </c>
      <c r="B266" s="238">
        <f>SUM(Championnats!$K4)</f>
        <v>0</v>
      </c>
      <c r="C266" s="227">
        <f>SUM(Championnats!$K56)</f>
        <v>0</v>
      </c>
      <c r="D266" s="227">
        <f>SUM(Championnats!$K108)</f>
        <v>0</v>
      </c>
      <c r="E266" s="227">
        <f>SUM(Championnats!$K160)</f>
        <v>0</v>
      </c>
      <c r="F266" s="227">
        <f>SUM(Championnats!$K212)</f>
        <v>0</v>
      </c>
      <c r="G266" s="227">
        <f>SUM(Championnats!$K264)</f>
        <v>0</v>
      </c>
      <c r="H266" s="227">
        <f>SUM(Championnats!$K316)</f>
        <v>0</v>
      </c>
      <c r="I266" s="227">
        <f>SUM(Championnats!$K368)</f>
        <v>0</v>
      </c>
      <c r="J266" s="227">
        <f>SUM(Championnats!$K420)</f>
        <v>0</v>
      </c>
      <c r="K266" s="227">
        <f>SUM(Championnats!$K472)</f>
        <v>0</v>
      </c>
      <c r="L266" s="174"/>
      <c r="M266" s="227">
        <f>CROSS!$M$4</f>
        <v>1</v>
      </c>
      <c r="N266" s="228">
        <f t="shared" ref="N266:N297" si="21">N5</f>
        <v>0</v>
      </c>
      <c r="O266" s="227"/>
      <c r="P266" s="227"/>
      <c r="Q266" s="227"/>
      <c r="R266" s="227"/>
      <c r="S266" s="227"/>
      <c r="T266" s="227"/>
      <c r="U266" s="227"/>
      <c r="V266" s="227">
        <f t="array" ref="V266">MIN(IF(B266:K266&gt;0,B266:K266))</f>
        <v>0</v>
      </c>
      <c r="W266" s="227">
        <f t="shared" si="20"/>
        <v>0</v>
      </c>
      <c r="X266" s="174"/>
      <c r="Y266" s="248" t="e">
        <f>SUM(CROSS!#REF!)</f>
        <v>#REF!</v>
      </c>
      <c r="Z266" s="248" t="e">
        <f>SUM(CROSS!#REF!)</f>
        <v>#REF!</v>
      </c>
    </row>
    <row r="267" spans="1:26" x14ac:dyDescent="0.35">
      <c r="A267" s="78" t="str">
        <f>(Championnats!B$5)</f>
        <v>BBB  isabelle</v>
      </c>
      <c r="B267" s="232">
        <f>SUM(Championnats!$K5)</f>
        <v>0</v>
      </c>
      <c r="C267" s="208">
        <f>SUM(Championnats!$K57)</f>
        <v>0</v>
      </c>
      <c r="D267" s="208">
        <f>SUM(Championnats!$K109)</f>
        <v>0</v>
      </c>
      <c r="E267" s="208">
        <f>SUM(Championnats!$K161)</f>
        <v>0</v>
      </c>
      <c r="F267" s="208">
        <f>SUM(Championnats!$K213)</f>
        <v>0</v>
      </c>
      <c r="G267" s="208">
        <f>SUM(Championnats!$K265)</f>
        <v>0</v>
      </c>
      <c r="H267" s="208">
        <f>SUM(Championnats!$K317)</f>
        <v>0</v>
      </c>
      <c r="I267" s="208">
        <f>SUM(Championnats!$K369)</f>
        <v>0</v>
      </c>
      <c r="J267" s="208">
        <f>SUM(Championnats!$K421)</f>
        <v>0</v>
      </c>
      <c r="K267" s="208">
        <f>SUM(Championnats!$K473)</f>
        <v>0</v>
      </c>
      <c r="L267" s="174"/>
      <c r="M267" s="208">
        <f>CROSS!$M$5</f>
        <v>1</v>
      </c>
      <c r="N267" s="223">
        <f t="shared" si="21"/>
        <v>0</v>
      </c>
      <c r="O267" s="208"/>
      <c r="P267" s="208"/>
      <c r="Q267" s="208"/>
      <c r="R267" s="208"/>
      <c r="S267" s="208"/>
      <c r="T267" s="208"/>
      <c r="U267" s="208"/>
      <c r="V267" s="208">
        <f t="array" ref="V267">MIN(IF(B267:K267&gt;0,B267:K267))</f>
        <v>0</v>
      </c>
      <c r="W267" s="208">
        <f t="shared" si="20"/>
        <v>0</v>
      </c>
      <c r="X267" s="174"/>
      <c r="Y267" s="248" t="e">
        <f>SUM(CROSS!#REF!)</f>
        <v>#REF!</v>
      </c>
      <c r="Z267" s="248" t="e">
        <f>SUM(CROSS!#REF!)</f>
        <v>#REF!</v>
      </c>
    </row>
    <row r="268" spans="1:26" x14ac:dyDescent="0.35">
      <c r="A268" s="78" t="str">
        <f>(Championnats!B$6)</f>
        <v>KJKLJDFKJG  Agathe</v>
      </c>
      <c r="B268" s="232">
        <f>SUM(Championnats!$K6)</f>
        <v>0</v>
      </c>
      <c r="C268" s="208">
        <f>SUM(Championnats!$K58)</f>
        <v>0</v>
      </c>
      <c r="D268" s="208">
        <f>SUM(Championnats!$K110)</f>
        <v>0</v>
      </c>
      <c r="E268" s="208">
        <f>SUM(Championnats!$K162)</f>
        <v>0</v>
      </c>
      <c r="F268" s="208">
        <f>SUM(Championnats!$K214)</f>
        <v>0</v>
      </c>
      <c r="G268" s="208">
        <f>SUM(Championnats!$K266)</f>
        <v>0</v>
      </c>
      <c r="H268" s="208">
        <f>SUM(Championnats!$K318)</f>
        <v>0</v>
      </c>
      <c r="I268" s="208">
        <f>SUM(Championnats!$K370)</f>
        <v>0</v>
      </c>
      <c r="J268" s="208">
        <f>SUM(Championnats!$K422)</f>
        <v>0</v>
      </c>
      <c r="K268" s="208">
        <f>SUM(Championnats!$K474)</f>
        <v>0</v>
      </c>
      <c r="L268" s="174"/>
      <c r="M268" s="208">
        <f>CROSS!$M$6</f>
        <v>1</v>
      </c>
      <c r="N268" s="223">
        <f t="shared" si="21"/>
        <v>0</v>
      </c>
      <c r="O268" s="208"/>
      <c r="P268" s="208"/>
      <c r="Q268" s="208"/>
      <c r="R268" s="208"/>
      <c r="S268" s="208"/>
      <c r="T268" s="208"/>
      <c r="U268" s="208"/>
      <c r="V268" s="208">
        <f t="array" ref="V268">MIN(IF(B268:K268&gt;0,B268:K268))</f>
        <v>0</v>
      </c>
      <c r="W268" s="208">
        <f t="shared" si="20"/>
        <v>0</v>
      </c>
      <c r="X268" s="174"/>
      <c r="Y268" s="248" t="e">
        <f>SUM(CROSS!#REF!)</f>
        <v>#REF!</v>
      </c>
      <c r="Z268" s="248" t="e">
        <f>SUM(CROSS!#REF!)</f>
        <v>#REF!</v>
      </c>
    </row>
    <row r="269" spans="1:26" x14ac:dyDescent="0.35">
      <c r="A269" s="78" t="str">
        <f>(Championnats!B$7)</f>
        <v>DDD  Léa</v>
      </c>
      <c r="B269" s="232">
        <f>SUM(Championnats!$K7)</f>
        <v>0</v>
      </c>
      <c r="C269" s="208">
        <f>SUM(Championnats!$K59)</f>
        <v>0</v>
      </c>
      <c r="D269" s="208">
        <f>SUM(Championnats!$K111)</f>
        <v>0</v>
      </c>
      <c r="E269" s="208">
        <f>SUM(Championnats!$K163)</f>
        <v>0</v>
      </c>
      <c r="F269" s="208">
        <f>SUM(Championnats!$K215)</f>
        <v>0</v>
      </c>
      <c r="G269" s="208">
        <f>SUM(Championnats!$K267)</f>
        <v>0</v>
      </c>
      <c r="H269" s="208">
        <f>SUM(Championnats!$K319)</f>
        <v>0</v>
      </c>
      <c r="I269" s="208">
        <f>SUM(Championnats!$K371)</f>
        <v>0</v>
      </c>
      <c r="J269" s="208">
        <f>SUM(Championnats!$K423)</f>
        <v>0</v>
      </c>
      <c r="K269" s="208">
        <f>SUM(Championnats!$K475)</f>
        <v>0</v>
      </c>
      <c r="L269" s="174"/>
      <c r="M269" s="208">
        <f>CROSS!$M$7</f>
        <v>1</v>
      </c>
      <c r="N269" s="223">
        <f t="shared" si="21"/>
        <v>0</v>
      </c>
      <c r="O269" s="208"/>
      <c r="P269" s="208"/>
      <c r="Q269" s="208"/>
      <c r="R269" s="208"/>
      <c r="S269" s="208"/>
      <c r="T269" s="208"/>
      <c r="U269" s="208"/>
      <c r="V269" s="208">
        <f t="array" ref="V269">MIN(IF(B269:K269&gt;0,B269:K269))</f>
        <v>0</v>
      </c>
      <c r="W269" s="208">
        <f t="shared" si="20"/>
        <v>0</v>
      </c>
      <c r="X269" s="174"/>
      <c r="Y269" s="248" t="e">
        <f>SUM(CROSS!#REF!)</f>
        <v>#REF!</v>
      </c>
      <c r="Z269" s="248" t="e">
        <f>SUM(CROSS!#REF!)</f>
        <v>#REF!</v>
      </c>
    </row>
    <row r="270" spans="1:26" x14ac:dyDescent="0.35">
      <c r="A270" s="78" t="str">
        <f>(Championnats!B$8)</f>
        <v>KUYFRJGF  Mélissa</v>
      </c>
      <c r="B270" s="232">
        <f>SUM(Championnats!$K8)</f>
        <v>0</v>
      </c>
      <c r="C270" s="208">
        <f>SUM(Championnats!$K60)</f>
        <v>0</v>
      </c>
      <c r="D270" s="208">
        <f>SUM(Championnats!$K112)</f>
        <v>0</v>
      </c>
      <c r="E270" s="208">
        <f>SUM(Championnats!$K164)</f>
        <v>0</v>
      </c>
      <c r="F270" s="208">
        <f>SUM(Championnats!$K216)</f>
        <v>0</v>
      </c>
      <c r="G270" s="208">
        <f>SUM(Championnats!$K268)</f>
        <v>0</v>
      </c>
      <c r="H270" s="208">
        <f>SUM(Championnats!$K320)</f>
        <v>0</v>
      </c>
      <c r="I270" s="208">
        <f>SUM(Championnats!$K372)</f>
        <v>0</v>
      </c>
      <c r="J270" s="208">
        <f>SUM(Championnats!$K424)</f>
        <v>0</v>
      </c>
      <c r="K270" s="208">
        <f>SUM(Championnats!$K476)</f>
        <v>0</v>
      </c>
      <c r="L270" s="174"/>
      <c r="M270" s="208">
        <f>CROSS!$M$8</f>
        <v>1</v>
      </c>
      <c r="N270" s="223">
        <f t="shared" si="21"/>
        <v>0</v>
      </c>
      <c r="O270" s="208"/>
      <c r="P270" s="208"/>
      <c r="Q270" s="208"/>
      <c r="R270" s="208"/>
      <c r="S270" s="208"/>
      <c r="T270" s="208"/>
      <c r="U270" s="208"/>
      <c r="V270" s="208">
        <f t="array" ref="V270">MIN(IF(B270:K270&gt;0,B270:K270))</f>
        <v>0</v>
      </c>
      <c r="W270" s="208">
        <f t="shared" si="20"/>
        <v>0</v>
      </c>
      <c r="X270" s="174"/>
      <c r="Y270" s="248" t="e">
        <f>SUM(CROSS!#REF!)</f>
        <v>#REF!</v>
      </c>
      <c r="Z270" s="248" t="e">
        <f>SUM(CROSS!#REF!)</f>
        <v>#REF!</v>
      </c>
    </row>
    <row r="271" spans="1:26" x14ac:dyDescent="0.35">
      <c r="A271" s="78" t="str">
        <f>(Championnats!B$9)</f>
        <v>FFF  Eric</v>
      </c>
      <c r="B271" s="232">
        <f>SUM(Championnats!$K9)</f>
        <v>0</v>
      </c>
      <c r="C271" s="208">
        <f>SUM(Championnats!$K61)</f>
        <v>0</v>
      </c>
      <c r="D271" s="208">
        <f>SUM(Championnats!$K113)</f>
        <v>0</v>
      </c>
      <c r="E271" s="208">
        <f>SUM(Championnats!$K165)</f>
        <v>0</v>
      </c>
      <c r="F271" s="208">
        <f>SUM(Championnats!$K217)</f>
        <v>0</v>
      </c>
      <c r="G271" s="208">
        <f>SUM(Championnats!$K269)</f>
        <v>0</v>
      </c>
      <c r="H271" s="208">
        <f>SUM(Championnats!$K321)</f>
        <v>0</v>
      </c>
      <c r="I271" s="208">
        <f>SUM(Championnats!$K373)</f>
        <v>0</v>
      </c>
      <c r="J271" s="208">
        <f>SUM(Championnats!$K425)</f>
        <v>0</v>
      </c>
      <c r="K271" s="208">
        <f>SUM(Championnats!$K477)</f>
        <v>0</v>
      </c>
      <c r="L271" s="174"/>
      <c r="M271" s="208">
        <f>CROSS!$M$9</f>
        <v>1</v>
      </c>
      <c r="N271" s="223">
        <f t="shared" si="21"/>
        <v>0</v>
      </c>
      <c r="O271" s="208"/>
      <c r="P271" s="208"/>
      <c r="Q271" s="208"/>
      <c r="R271" s="208"/>
      <c r="S271" s="208"/>
      <c r="T271" s="208"/>
      <c r="U271" s="208"/>
      <c r="V271" s="208">
        <f t="array" ref="V271">MIN(IF(B271:K271&gt;0,B271:K271))</f>
        <v>0</v>
      </c>
      <c r="W271" s="208">
        <f t="shared" si="20"/>
        <v>0</v>
      </c>
      <c r="X271" s="174"/>
      <c r="Y271" s="248" t="e">
        <f>SUM(CROSS!#REF!)</f>
        <v>#REF!</v>
      </c>
      <c r="Z271" s="248" t="e">
        <f>SUM(CROSS!#REF!)</f>
        <v>#REF!</v>
      </c>
    </row>
    <row r="272" spans="1:26" x14ac:dyDescent="0.35">
      <c r="A272" s="78" t="str">
        <f>(Championnats!B$10)</f>
        <v>GGG  Lucie</v>
      </c>
      <c r="B272" s="232">
        <f>SUM(Championnats!$K10)</f>
        <v>0</v>
      </c>
      <c r="C272" s="208">
        <f>SUM(Championnats!$K62)</f>
        <v>0</v>
      </c>
      <c r="D272" s="208">
        <f>SUM(Championnats!$K114)</f>
        <v>0</v>
      </c>
      <c r="E272" s="208">
        <f>SUM(Championnats!$K166)</f>
        <v>0</v>
      </c>
      <c r="F272" s="208">
        <f>SUM(Championnats!$K218)</f>
        <v>0</v>
      </c>
      <c r="G272" s="208">
        <f>SUM(Championnats!$K270)</f>
        <v>0</v>
      </c>
      <c r="H272" s="208">
        <f>SUM(Championnats!$K322)</f>
        <v>0</v>
      </c>
      <c r="I272" s="208">
        <f>SUM(Championnats!$K374)</f>
        <v>0</v>
      </c>
      <c r="J272" s="208">
        <f>SUM(Championnats!$K426)</f>
        <v>0</v>
      </c>
      <c r="K272" s="208">
        <f>SUM(Championnats!$K478)</f>
        <v>0</v>
      </c>
      <c r="L272" s="174"/>
      <c r="M272" s="208">
        <f>CROSS!$M$10</f>
        <v>0</v>
      </c>
      <c r="N272" s="223">
        <f t="shared" si="21"/>
        <v>0</v>
      </c>
      <c r="O272" s="208"/>
      <c r="P272" s="208"/>
      <c r="Q272" s="208"/>
      <c r="R272" s="208"/>
      <c r="S272" s="208"/>
      <c r="T272" s="208"/>
      <c r="U272" s="208"/>
      <c r="V272" s="208">
        <f t="array" ref="V272">MIN(IF(B272:K272&gt;0,B272:K272))</f>
        <v>0</v>
      </c>
      <c r="W272" s="208">
        <f t="shared" si="20"/>
        <v>0</v>
      </c>
      <c r="X272" s="174"/>
      <c r="Y272" s="248" t="e">
        <f>SUM(CROSS!#REF!)</f>
        <v>#REF!</v>
      </c>
      <c r="Z272" s="248" t="e">
        <f>SUM(CROSS!#REF!)</f>
        <v>#REF!</v>
      </c>
    </row>
    <row r="273" spans="1:26" x14ac:dyDescent="0.35">
      <c r="A273" s="78" t="str">
        <f>(Championnats!B$11)</f>
        <v>HHH  Eva</v>
      </c>
      <c r="B273" s="232">
        <f>SUM(Championnats!$K11)</f>
        <v>0</v>
      </c>
      <c r="C273" s="208">
        <f>SUM(Championnats!$K63)</f>
        <v>0</v>
      </c>
      <c r="D273" s="208">
        <f>SUM(Championnats!$K115)</f>
        <v>0</v>
      </c>
      <c r="E273" s="208">
        <f>SUM(Championnats!$K167)</f>
        <v>0</v>
      </c>
      <c r="F273" s="208">
        <f>SUM(Championnats!$K219)</f>
        <v>0</v>
      </c>
      <c r="G273" s="208">
        <f>SUM(Championnats!$K271)</f>
        <v>0</v>
      </c>
      <c r="H273" s="208">
        <f>SUM(Championnats!$K323)</f>
        <v>0</v>
      </c>
      <c r="I273" s="208">
        <f>SUM(Championnats!$K375)</f>
        <v>0</v>
      </c>
      <c r="J273" s="208">
        <f>SUM(Championnats!$K427)</f>
        <v>0</v>
      </c>
      <c r="K273" s="208">
        <f>SUM(Championnats!$K479)</f>
        <v>0</v>
      </c>
      <c r="L273" s="174"/>
      <c r="M273" s="208">
        <f>CROSS!$M$11</f>
        <v>0</v>
      </c>
      <c r="N273" s="223">
        <f t="shared" si="21"/>
        <v>0</v>
      </c>
      <c r="O273" s="208"/>
      <c r="P273" s="208"/>
      <c r="Q273" s="208"/>
      <c r="R273" s="208"/>
      <c r="S273" s="208"/>
      <c r="T273" s="208"/>
      <c r="U273" s="208"/>
      <c r="V273" s="208">
        <f t="array" ref="V273">MIN(IF(B273:K273&gt;0,B273:K273))</f>
        <v>0</v>
      </c>
      <c r="W273" s="208">
        <f t="shared" si="20"/>
        <v>0</v>
      </c>
      <c r="X273" s="174"/>
      <c r="Y273" s="248" t="e">
        <f>SUM(CROSS!#REF!)</f>
        <v>#REF!</v>
      </c>
      <c r="Z273" s="248" t="e">
        <f>SUM(CROSS!#REF!)</f>
        <v>#REF!</v>
      </c>
    </row>
    <row r="274" spans="1:26" x14ac:dyDescent="0.35">
      <c r="A274" s="78" t="str">
        <f>(Championnats!B$12)</f>
        <v>PERNOIS  LUC</v>
      </c>
      <c r="B274" s="232">
        <f>SUM(Championnats!$K12)</f>
        <v>34.15</v>
      </c>
      <c r="C274" s="208">
        <f>SUM(Championnats!$K64)</f>
        <v>0</v>
      </c>
      <c r="D274" s="208">
        <f>SUM(Championnats!$K116)</f>
        <v>0</v>
      </c>
      <c r="E274" s="208">
        <f>SUM(Championnats!$K168)</f>
        <v>0</v>
      </c>
      <c r="F274" s="208">
        <f>SUM(Championnats!$K220)</f>
        <v>0</v>
      </c>
      <c r="G274" s="208">
        <f>SUM(Championnats!$K272)</f>
        <v>0</v>
      </c>
      <c r="H274" s="208">
        <f>SUM(Championnats!$K324)</f>
        <v>0</v>
      </c>
      <c r="I274" s="208">
        <f>SUM(Championnats!$K376)</f>
        <v>0</v>
      </c>
      <c r="J274" s="208">
        <f>SUM(Championnats!$K428)</f>
        <v>0</v>
      </c>
      <c r="K274" s="208">
        <f>SUM(Championnats!$K480)</f>
        <v>0</v>
      </c>
      <c r="L274" s="174"/>
      <c r="M274" s="208">
        <f>CROSS!$M$12</f>
        <v>0</v>
      </c>
      <c r="N274" s="223">
        <f t="shared" si="21"/>
        <v>11</v>
      </c>
      <c r="O274" s="208"/>
      <c r="P274" s="208"/>
      <c r="Q274" s="208"/>
      <c r="R274" s="208"/>
      <c r="S274" s="208"/>
      <c r="T274" s="208"/>
      <c r="U274" s="208"/>
      <c r="V274" s="208">
        <f t="array" ref="V274">MIN(IF(B274:K274&gt;0,B274:K274))</f>
        <v>34.15</v>
      </c>
      <c r="W274" s="208">
        <f t="shared" si="20"/>
        <v>34.15</v>
      </c>
      <c r="X274" s="174"/>
      <c r="Y274" s="248" t="e">
        <f>SUM(CROSS!#REF!)</f>
        <v>#REF!</v>
      </c>
      <c r="Z274" s="248" t="e">
        <f>SUM(CROSS!#REF!)</f>
        <v>#REF!</v>
      </c>
    </row>
    <row r="275" spans="1:26" x14ac:dyDescent="0.35">
      <c r="A275" s="78" t="str">
        <f>(Championnats!B$13)</f>
        <v>JJJ  Mélania</v>
      </c>
      <c r="B275" s="232">
        <f>SUM(Championnats!$K13)</f>
        <v>0</v>
      </c>
      <c r="C275" s="208">
        <f>SUM(Championnats!$K65)</f>
        <v>0</v>
      </c>
      <c r="D275" s="208">
        <f>SUM(Championnats!$K117)</f>
        <v>0</v>
      </c>
      <c r="E275" s="208">
        <f>SUM(Championnats!$K169)</f>
        <v>0</v>
      </c>
      <c r="F275" s="208">
        <f>SUM(Championnats!$K221)</f>
        <v>0</v>
      </c>
      <c r="G275" s="208">
        <f>SUM(Championnats!$K273)</f>
        <v>0</v>
      </c>
      <c r="H275" s="208">
        <f>SUM(Championnats!$K325)</f>
        <v>0</v>
      </c>
      <c r="I275" s="208">
        <f>SUM(Championnats!$K377)</f>
        <v>0</v>
      </c>
      <c r="J275" s="208">
        <f>SUM(Championnats!$K429)</f>
        <v>0</v>
      </c>
      <c r="K275" s="208">
        <f>SUM(Championnats!$K481)</f>
        <v>0</v>
      </c>
      <c r="L275" s="174"/>
      <c r="M275" s="208">
        <f>CROSS!$M$13</f>
        <v>0</v>
      </c>
      <c r="N275" s="223">
        <f t="shared" si="21"/>
        <v>0</v>
      </c>
      <c r="O275" s="208"/>
      <c r="P275" s="208"/>
      <c r="Q275" s="208"/>
      <c r="R275" s="208"/>
      <c r="S275" s="208"/>
      <c r="T275" s="208"/>
      <c r="U275" s="208"/>
      <c r="V275" s="208">
        <f t="array" ref="V275">MIN(IF(B275:K275&gt;0,B275:K275))</f>
        <v>0</v>
      </c>
      <c r="W275" s="208">
        <f t="shared" si="20"/>
        <v>0</v>
      </c>
      <c r="X275" s="174"/>
      <c r="Y275" s="248" t="e">
        <f>SUM(CROSS!#REF!)</f>
        <v>#REF!</v>
      </c>
      <c r="Z275" s="248" t="e">
        <f>SUM(CROSS!#REF!)</f>
        <v>#REF!</v>
      </c>
    </row>
    <row r="276" spans="1:26" x14ac:dyDescent="0.35">
      <c r="A276" s="78" t="str">
        <f>(Championnats!B$14)</f>
        <v>KKK  Mélanie</v>
      </c>
      <c r="B276" s="232">
        <f>SUM(Championnats!$K14)</f>
        <v>0</v>
      </c>
      <c r="C276" s="208">
        <f>SUM(Championnats!$K66)</f>
        <v>0</v>
      </c>
      <c r="D276" s="208">
        <f>SUM(Championnats!$K118)</f>
        <v>0</v>
      </c>
      <c r="E276" s="208">
        <f>SUM(Championnats!$K170)</f>
        <v>0</v>
      </c>
      <c r="F276" s="208">
        <f>SUM(Championnats!$K222)</f>
        <v>0</v>
      </c>
      <c r="G276" s="208">
        <f>SUM(Championnats!$K274)</f>
        <v>0</v>
      </c>
      <c r="H276" s="208">
        <f>SUM(Championnats!$K326)</f>
        <v>0</v>
      </c>
      <c r="I276" s="208">
        <f>SUM(Championnats!$K378)</f>
        <v>0</v>
      </c>
      <c r="J276" s="208">
        <f>SUM(Championnats!$K430)</f>
        <v>0</v>
      </c>
      <c r="K276" s="208">
        <f>SUM(Championnats!$K482)</f>
        <v>0</v>
      </c>
      <c r="L276" s="174"/>
      <c r="M276" s="208">
        <f>CROSS!$M$14</f>
        <v>0</v>
      </c>
      <c r="N276" s="223">
        <f t="shared" si="21"/>
        <v>0</v>
      </c>
      <c r="O276" s="208"/>
      <c r="P276" s="208"/>
      <c r="Q276" s="208"/>
      <c r="R276" s="208"/>
      <c r="S276" s="208"/>
      <c r="T276" s="208"/>
      <c r="U276" s="208"/>
      <c r="V276" s="208">
        <f t="array" ref="V276">MIN(IF(B276:K276&gt;0,B276:K276))</f>
        <v>0</v>
      </c>
      <c r="W276" s="208">
        <f t="shared" si="20"/>
        <v>0</v>
      </c>
      <c r="X276" s="174"/>
      <c r="Y276" s="248" t="e">
        <f>SUM(CROSS!#REF!)</f>
        <v>#REF!</v>
      </c>
      <c r="Z276" s="248" t="e">
        <f>SUM(CROSS!#REF!)</f>
        <v>#REF!</v>
      </c>
    </row>
    <row r="277" spans="1:26" x14ac:dyDescent="0.35">
      <c r="A277" s="78" t="str">
        <f>(Championnats!B$15)</f>
        <v>LLL  Cryss</v>
      </c>
      <c r="B277" s="232">
        <f>SUM(Championnats!$K15)</f>
        <v>0</v>
      </c>
      <c r="C277" s="208">
        <f>SUM(Championnats!$K67)</f>
        <v>0</v>
      </c>
      <c r="D277" s="208">
        <f>SUM(Championnats!$K119)</f>
        <v>0</v>
      </c>
      <c r="E277" s="208">
        <f>SUM(Championnats!$K171)</f>
        <v>0</v>
      </c>
      <c r="F277" s="208">
        <f>SUM(Championnats!$K223)</f>
        <v>0</v>
      </c>
      <c r="G277" s="208">
        <f>SUM(Championnats!$K275)</f>
        <v>0</v>
      </c>
      <c r="H277" s="208">
        <f>SUM(Championnats!$K327)</f>
        <v>0</v>
      </c>
      <c r="I277" s="208">
        <f>SUM(Championnats!$K379)</f>
        <v>0</v>
      </c>
      <c r="J277" s="208">
        <f>SUM(Championnats!$K431)</f>
        <v>0</v>
      </c>
      <c r="K277" s="208">
        <f>SUM(Championnats!$K483)</f>
        <v>0</v>
      </c>
      <c r="L277" s="174"/>
      <c r="M277" s="208">
        <f>CROSS!$M$15</f>
        <v>0</v>
      </c>
      <c r="N277" s="223">
        <f t="shared" si="21"/>
        <v>0</v>
      </c>
      <c r="O277" s="208"/>
      <c r="P277" s="208"/>
      <c r="Q277" s="208"/>
      <c r="R277" s="208"/>
      <c r="S277" s="208"/>
      <c r="T277" s="208"/>
      <c r="U277" s="208"/>
      <c r="V277" s="208">
        <f t="array" ref="V277">MIN(IF(B277:K277&gt;0,B277:K277))</f>
        <v>0</v>
      </c>
      <c r="W277" s="208">
        <f t="shared" si="20"/>
        <v>0</v>
      </c>
      <c r="X277" s="174"/>
      <c r="Y277" s="248" t="e">
        <f>SUM(CROSS!#REF!)</f>
        <v>#REF!</v>
      </c>
      <c r="Z277" s="248" t="e">
        <f>SUM(CROSS!#REF!)</f>
        <v>#REF!</v>
      </c>
    </row>
    <row r="278" spans="1:26" x14ac:dyDescent="0.35">
      <c r="A278" s="78" t="str">
        <f>(Championnats!B$16)</f>
        <v>MMMM  Sambou</v>
      </c>
      <c r="B278" s="232">
        <f>SUM(Championnats!$K16)</f>
        <v>0</v>
      </c>
      <c r="C278" s="208">
        <f>SUM(Championnats!$K68)</f>
        <v>0</v>
      </c>
      <c r="D278" s="208">
        <f>SUM(Championnats!$K120)</f>
        <v>0</v>
      </c>
      <c r="E278" s="208">
        <f>SUM(Championnats!$K172)</f>
        <v>0</v>
      </c>
      <c r="F278" s="208">
        <f>SUM(Championnats!$K224)</f>
        <v>0</v>
      </c>
      <c r="G278" s="208">
        <f>SUM(Championnats!$K276)</f>
        <v>0</v>
      </c>
      <c r="H278" s="208">
        <f>SUM(Championnats!$K328)</f>
        <v>0</v>
      </c>
      <c r="I278" s="208">
        <f>SUM(Championnats!$K380)</f>
        <v>0</v>
      </c>
      <c r="J278" s="208">
        <f>SUM(Championnats!$K432)</f>
        <v>0</v>
      </c>
      <c r="K278" s="208">
        <f>SUM(Championnats!$K484)</f>
        <v>0</v>
      </c>
      <c r="L278" s="174"/>
      <c r="M278" s="208">
        <f>CROSS!$M$16</f>
        <v>0</v>
      </c>
      <c r="N278" s="223">
        <f t="shared" si="21"/>
        <v>0</v>
      </c>
      <c r="O278" s="208"/>
      <c r="P278" s="208"/>
      <c r="Q278" s="208"/>
      <c r="R278" s="208"/>
      <c r="S278" s="208"/>
      <c r="T278" s="208"/>
      <c r="U278" s="208"/>
      <c r="V278" s="208">
        <f t="array" ref="V278">MIN(IF(B278:K278&gt;0,B278:K278))</f>
        <v>0</v>
      </c>
      <c r="W278" s="208">
        <f t="shared" si="20"/>
        <v>0</v>
      </c>
      <c r="X278" s="174"/>
      <c r="Y278" s="248" t="e">
        <f>SUM(CROSS!#REF!)</f>
        <v>#REF!</v>
      </c>
      <c r="Z278" s="248" t="e">
        <f>SUM(CROSS!#REF!)</f>
        <v>#REF!</v>
      </c>
    </row>
    <row r="279" spans="1:26" x14ac:dyDescent="0.35">
      <c r="A279" s="78" t="str">
        <f>(Championnats!B$17)</f>
        <v>NNN  Dylan</v>
      </c>
      <c r="B279" s="232">
        <f>SUM(Championnats!$K17)</f>
        <v>0</v>
      </c>
      <c r="C279" s="208">
        <f>SUM(Championnats!$K69)</f>
        <v>0</v>
      </c>
      <c r="D279" s="208">
        <f>SUM(Championnats!$K121)</f>
        <v>0</v>
      </c>
      <c r="E279" s="208">
        <f>SUM(Championnats!$K173)</f>
        <v>0</v>
      </c>
      <c r="F279" s="208">
        <f>SUM(Championnats!$K225)</f>
        <v>0</v>
      </c>
      <c r="G279" s="208">
        <f>SUM(Championnats!$K277)</f>
        <v>0</v>
      </c>
      <c r="H279" s="208">
        <f>SUM(Championnats!$K329)</f>
        <v>0</v>
      </c>
      <c r="I279" s="208">
        <f>SUM(Championnats!$K381)</f>
        <v>0</v>
      </c>
      <c r="J279" s="208">
        <f>SUM(Championnats!$K433)</f>
        <v>0</v>
      </c>
      <c r="K279" s="208">
        <f>SUM(Championnats!$K485)</f>
        <v>0</v>
      </c>
      <c r="L279" s="174"/>
      <c r="M279" s="208">
        <f>CROSS!$M$17</f>
        <v>0</v>
      </c>
      <c r="N279" s="223">
        <f t="shared" si="21"/>
        <v>0</v>
      </c>
      <c r="O279" s="208"/>
      <c r="P279" s="208"/>
      <c r="Q279" s="208"/>
      <c r="R279" s="208"/>
      <c r="S279" s="208"/>
      <c r="T279" s="208"/>
      <c r="U279" s="208"/>
      <c r="V279" s="208">
        <f t="array" ref="V279">MIN(IF(B279:K279&gt;0,B279:K279))</f>
        <v>0</v>
      </c>
      <c r="W279" s="208">
        <f t="shared" si="20"/>
        <v>0</v>
      </c>
      <c r="X279" s="174"/>
      <c r="Y279" s="248" t="e">
        <f>SUM(CROSS!#REF!)</f>
        <v>#REF!</v>
      </c>
      <c r="Z279" s="248" t="e">
        <f>SUM(CROSS!#REF!)</f>
        <v>#REF!</v>
      </c>
    </row>
    <row r="280" spans="1:26" x14ac:dyDescent="0.35">
      <c r="A280" s="78" t="str">
        <f>(Championnats!B$18)</f>
        <v>OOO  Philippe</v>
      </c>
      <c r="B280" s="232">
        <f>SUM(Championnats!$K18)</f>
        <v>0</v>
      </c>
      <c r="C280" s="208">
        <f>SUM(Championnats!$K70)</f>
        <v>0</v>
      </c>
      <c r="D280" s="208">
        <f>SUM(Championnats!$K122)</f>
        <v>0</v>
      </c>
      <c r="E280" s="208">
        <f>SUM(Championnats!$K174)</f>
        <v>0</v>
      </c>
      <c r="F280" s="208">
        <f>SUM(Championnats!$K226)</f>
        <v>0</v>
      </c>
      <c r="G280" s="208">
        <f>SUM(Championnats!$K278)</f>
        <v>0</v>
      </c>
      <c r="H280" s="208">
        <f>SUM(Championnats!$K330)</f>
        <v>0</v>
      </c>
      <c r="I280" s="208">
        <f>SUM(Championnats!$K382)</f>
        <v>0</v>
      </c>
      <c r="J280" s="208">
        <f>SUM(Championnats!$K434)</f>
        <v>0</v>
      </c>
      <c r="K280" s="208">
        <f>SUM(Championnats!$K486)</f>
        <v>0</v>
      </c>
      <c r="L280" s="174"/>
      <c r="M280" s="208">
        <f>CROSS!$M$18</f>
        <v>0</v>
      </c>
      <c r="N280" s="223">
        <f t="shared" si="21"/>
        <v>0</v>
      </c>
      <c r="O280" s="208"/>
      <c r="P280" s="208"/>
      <c r="Q280" s="208"/>
      <c r="R280" s="208"/>
      <c r="S280" s="208"/>
      <c r="T280" s="208"/>
      <c r="U280" s="208"/>
      <c r="V280" s="208">
        <f t="array" ref="V280">MIN(IF(B280:K280&gt;0,B280:K280))</f>
        <v>0</v>
      </c>
      <c r="W280" s="208">
        <f t="shared" si="20"/>
        <v>0</v>
      </c>
      <c r="X280" s="174"/>
      <c r="Y280" s="248" t="e">
        <f>SUM(CROSS!#REF!)</f>
        <v>#REF!</v>
      </c>
      <c r="Z280" s="248" t="e">
        <f>SUM(CROSS!#REF!)</f>
        <v>#REF!</v>
      </c>
    </row>
    <row r="281" spans="1:26" x14ac:dyDescent="0.35">
      <c r="A281" s="78" t="str">
        <f>(Championnats!B$19)</f>
        <v>PPP  Oumar</v>
      </c>
      <c r="B281" s="232">
        <f>SUM(Championnats!$K19)</f>
        <v>0</v>
      </c>
      <c r="C281" s="208">
        <f>SUM(Championnats!$K71)</f>
        <v>0</v>
      </c>
      <c r="D281" s="208">
        <f>SUM(Championnats!$K123)</f>
        <v>0</v>
      </c>
      <c r="E281" s="208">
        <f>SUM(Championnats!$K175)</f>
        <v>0</v>
      </c>
      <c r="F281" s="208">
        <f>SUM(Championnats!$K227)</f>
        <v>0</v>
      </c>
      <c r="G281" s="208">
        <f>SUM(Championnats!$K279)</f>
        <v>0</v>
      </c>
      <c r="H281" s="208">
        <f>SUM(Championnats!$K331)</f>
        <v>0</v>
      </c>
      <c r="I281" s="208">
        <f>SUM(Championnats!$K383)</f>
        <v>0</v>
      </c>
      <c r="J281" s="208">
        <f>SUM(Championnats!$K435)</f>
        <v>0</v>
      </c>
      <c r="K281" s="208">
        <f>SUM(Championnats!$K487)</f>
        <v>0</v>
      </c>
      <c r="L281" s="174"/>
      <c r="M281" s="208">
        <f>CROSS!$M$19</f>
        <v>0</v>
      </c>
      <c r="N281" s="223">
        <f t="shared" si="21"/>
        <v>0</v>
      </c>
      <c r="O281" s="208"/>
      <c r="P281" s="208"/>
      <c r="Q281" s="208"/>
      <c r="R281" s="208"/>
      <c r="S281" s="208"/>
      <c r="T281" s="208"/>
      <c r="U281" s="208"/>
      <c r="V281" s="208">
        <f t="array" ref="V281">MIN(IF(B281:K281&gt;0,B281:K281))</f>
        <v>0</v>
      </c>
      <c r="W281" s="208">
        <f t="shared" si="20"/>
        <v>0</v>
      </c>
      <c r="X281" s="174"/>
      <c r="Y281" s="248" t="e">
        <f>SUM(CROSS!#REF!)</f>
        <v>#REF!</v>
      </c>
      <c r="Z281" s="248" t="e">
        <f>SUM(CROSS!#REF!)</f>
        <v>#REF!</v>
      </c>
    </row>
    <row r="282" spans="1:26" x14ac:dyDescent="0.35">
      <c r="A282" s="78" t="str">
        <f>(Championnats!B$20)</f>
        <v>QQQ  Ibrahim</v>
      </c>
      <c r="B282" s="232">
        <f>SUM(Championnats!$K20)</f>
        <v>0</v>
      </c>
      <c r="C282" s="208">
        <f>SUM(Championnats!$K72)</f>
        <v>0</v>
      </c>
      <c r="D282" s="208">
        <f>SUM(Championnats!$K124)</f>
        <v>0</v>
      </c>
      <c r="E282" s="208">
        <f>SUM(Championnats!$K176)</f>
        <v>0</v>
      </c>
      <c r="F282" s="208">
        <f>SUM(Championnats!$K228)</f>
        <v>0</v>
      </c>
      <c r="G282" s="208">
        <f>SUM(Championnats!$K280)</f>
        <v>0</v>
      </c>
      <c r="H282" s="208">
        <f>SUM(Championnats!$K332)</f>
        <v>0</v>
      </c>
      <c r="I282" s="208">
        <f>SUM(Championnats!$K384)</f>
        <v>0</v>
      </c>
      <c r="J282" s="208">
        <f>SUM(Championnats!$K436)</f>
        <v>0</v>
      </c>
      <c r="K282" s="208">
        <f>SUM(Championnats!$K488)</f>
        <v>0</v>
      </c>
      <c r="L282" s="174"/>
      <c r="M282" s="208">
        <f>CROSS!$M$20</f>
        <v>0</v>
      </c>
      <c r="N282" s="223">
        <f t="shared" si="21"/>
        <v>0</v>
      </c>
      <c r="O282" s="208"/>
      <c r="P282" s="208"/>
      <c r="Q282" s="208"/>
      <c r="R282" s="208"/>
      <c r="S282" s="208"/>
      <c r="T282" s="208"/>
      <c r="U282" s="208"/>
      <c r="V282" s="208">
        <f t="array" ref="V282">MIN(IF(B282:K282&gt;0,B282:K282))</f>
        <v>0</v>
      </c>
      <c r="W282" s="208">
        <f t="shared" si="20"/>
        <v>0</v>
      </c>
      <c r="X282" s="174"/>
      <c r="Y282" s="248" t="e">
        <f>SUM(CROSS!#REF!)</f>
        <v>#REF!</v>
      </c>
      <c r="Z282" s="248" t="e">
        <f>SUM(CROSS!#REF!)</f>
        <v>#REF!</v>
      </c>
    </row>
    <row r="283" spans="1:26" x14ac:dyDescent="0.35">
      <c r="A283" s="78" t="str">
        <f>(Championnats!B$21)</f>
        <v>RRR  Seydou</v>
      </c>
      <c r="B283" s="232">
        <f>SUM(Championnats!$K21)</f>
        <v>0</v>
      </c>
      <c r="C283" s="208">
        <f>SUM(Championnats!$K73)</f>
        <v>0</v>
      </c>
      <c r="D283" s="208">
        <f>SUM(Championnats!$K125)</f>
        <v>0</v>
      </c>
      <c r="E283" s="208">
        <f>SUM(Championnats!$K177)</f>
        <v>0</v>
      </c>
      <c r="F283" s="208">
        <f>SUM(Championnats!$K229)</f>
        <v>0</v>
      </c>
      <c r="G283" s="208">
        <f>SUM(Championnats!$K281)</f>
        <v>0</v>
      </c>
      <c r="H283" s="208">
        <f>SUM(Championnats!$K333)</f>
        <v>0</v>
      </c>
      <c r="I283" s="208">
        <f>SUM(Championnats!$K385)</f>
        <v>0</v>
      </c>
      <c r="J283" s="208">
        <f>SUM(Championnats!$K437)</f>
        <v>0</v>
      </c>
      <c r="K283" s="208">
        <f>SUM(Championnats!$K489)</f>
        <v>0</v>
      </c>
      <c r="L283" s="174"/>
      <c r="M283" s="208">
        <f>CROSS!$M$21</f>
        <v>0</v>
      </c>
      <c r="N283" s="223">
        <f t="shared" si="21"/>
        <v>0</v>
      </c>
      <c r="O283" s="208"/>
      <c r="P283" s="208"/>
      <c r="Q283" s="208"/>
      <c r="R283" s="208"/>
      <c r="S283" s="208"/>
      <c r="T283" s="208"/>
      <c r="U283" s="208"/>
      <c r="V283" s="208">
        <f t="array" ref="V283">MIN(IF(B283:K283&gt;0,B283:K283))</f>
        <v>0</v>
      </c>
      <c r="W283" s="208">
        <f t="shared" si="20"/>
        <v>0</v>
      </c>
      <c r="X283" s="174"/>
      <c r="Y283" s="248" t="e">
        <f>SUM(CROSS!#REF!)</f>
        <v>#REF!</v>
      </c>
      <c r="Z283" s="248" t="e">
        <f>SUM(CROSS!#REF!)</f>
        <v>#REF!</v>
      </c>
    </row>
    <row r="284" spans="1:26" x14ac:dyDescent="0.35">
      <c r="A284" s="78" t="str">
        <f>(Championnats!B$22)</f>
        <v>SSS  Lucas</v>
      </c>
      <c r="B284" s="232">
        <f>SUM(Championnats!$K22)</f>
        <v>0</v>
      </c>
      <c r="C284" s="208">
        <f>SUM(Championnats!$K74)</f>
        <v>0</v>
      </c>
      <c r="D284" s="208">
        <f>SUM(Championnats!$K126)</f>
        <v>0</v>
      </c>
      <c r="E284" s="208">
        <f>SUM(Championnats!$K178)</f>
        <v>0</v>
      </c>
      <c r="F284" s="208">
        <f>SUM(Championnats!$K230)</f>
        <v>0</v>
      </c>
      <c r="G284" s="208">
        <f>SUM(Championnats!$K282)</f>
        <v>0</v>
      </c>
      <c r="H284" s="208">
        <f>SUM(Championnats!$K334)</f>
        <v>0</v>
      </c>
      <c r="I284" s="208">
        <f>SUM(Championnats!$K386)</f>
        <v>0</v>
      </c>
      <c r="J284" s="208">
        <f>SUM(Championnats!$K438)</f>
        <v>0</v>
      </c>
      <c r="K284" s="208">
        <f>SUM(Championnats!$K490)</f>
        <v>0</v>
      </c>
      <c r="L284" s="174"/>
      <c r="M284" s="208">
        <f>CROSS!$M$22</f>
        <v>0</v>
      </c>
      <c r="N284" s="223">
        <f t="shared" si="21"/>
        <v>0</v>
      </c>
      <c r="O284" s="208"/>
      <c r="P284" s="208"/>
      <c r="Q284" s="208"/>
      <c r="R284" s="208"/>
      <c r="S284" s="208"/>
      <c r="T284" s="208"/>
      <c r="U284" s="208"/>
      <c r="V284" s="208">
        <f t="array" ref="V284">MIN(IF(B284:K284&gt;0,B284:K284))</f>
        <v>0</v>
      </c>
      <c r="W284" s="208">
        <f t="shared" si="20"/>
        <v>0</v>
      </c>
      <c r="X284" s="174"/>
      <c r="Y284" s="248" t="e">
        <f>SUM(CROSS!#REF!)</f>
        <v>#REF!</v>
      </c>
      <c r="Z284" s="248" t="e">
        <f>SUM(CROSS!#REF!)</f>
        <v>#REF!</v>
      </c>
    </row>
    <row r="285" spans="1:26" x14ac:dyDescent="0.35">
      <c r="A285" s="78" t="str">
        <f>(Championnats!B$23)</f>
        <v>TTT  Samba</v>
      </c>
      <c r="B285" s="232">
        <f>SUM(Championnats!$K23)</f>
        <v>0</v>
      </c>
      <c r="C285" s="208">
        <f>SUM(Championnats!$K75)</f>
        <v>0</v>
      </c>
      <c r="D285" s="208">
        <f>SUM(Championnats!$K127)</f>
        <v>0</v>
      </c>
      <c r="E285" s="208">
        <f>SUM(Championnats!$K179)</f>
        <v>0</v>
      </c>
      <c r="F285" s="208">
        <f>SUM(Championnats!$K231)</f>
        <v>0</v>
      </c>
      <c r="G285" s="208">
        <f>SUM(Championnats!$K283)</f>
        <v>0</v>
      </c>
      <c r="H285" s="208">
        <f>SUM(Championnats!$K335)</f>
        <v>0</v>
      </c>
      <c r="I285" s="208">
        <f>SUM(Championnats!$K387)</f>
        <v>0</v>
      </c>
      <c r="J285" s="208">
        <f>SUM(Championnats!$K439)</f>
        <v>0</v>
      </c>
      <c r="K285" s="208">
        <f>SUM(Championnats!$K491)</f>
        <v>0</v>
      </c>
      <c r="L285" s="174"/>
      <c r="M285" s="208">
        <f>CROSS!$M$23</f>
        <v>0</v>
      </c>
      <c r="N285" s="223">
        <f t="shared" si="21"/>
        <v>0</v>
      </c>
      <c r="O285" s="208"/>
      <c r="P285" s="208"/>
      <c r="Q285" s="208"/>
      <c r="R285" s="208"/>
      <c r="S285" s="208"/>
      <c r="T285" s="208"/>
      <c r="U285" s="208"/>
      <c r="V285" s="208">
        <f t="array" ref="V285">MIN(IF(B285:K285&gt;0,B285:K285))</f>
        <v>0</v>
      </c>
      <c r="W285" s="208">
        <f t="shared" si="20"/>
        <v>0</v>
      </c>
      <c r="X285" s="174"/>
      <c r="Y285" s="248" t="e">
        <f>SUM(CROSS!#REF!)</f>
        <v>#REF!</v>
      </c>
      <c r="Z285" s="248" t="e">
        <f>SUM(CROSS!#REF!)</f>
        <v>#REF!</v>
      </c>
    </row>
    <row r="286" spans="1:26" x14ac:dyDescent="0.35">
      <c r="A286" s="78" t="str">
        <f>(Championnats!B$24)</f>
        <v>UUU  Miguel</v>
      </c>
      <c r="B286" s="232">
        <f>SUM(Championnats!$K24)</f>
        <v>0</v>
      </c>
      <c r="C286" s="208">
        <f>SUM(Championnats!$K76)</f>
        <v>0</v>
      </c>
      <c r="D286" s="208">
        <f>SUM(Championnats!$K128)</f>
        <v>0</v>
      </c>
      <c r="E286" s="208">
        <f>SUM(Championnats!$K180)</f>
        <v>0</v>
      </c>
      <c r="F286" s="208">
        <f>SUM(Championnats!$K232)</f>
        <v>0</v>
      </c>
      <c r="G286" s="208">
        <f>SUM(Championnats!$K284)</f>
        <v>0</v>
      </c>
      <c r="H286" s="208">
        <f>SUM(Championnats!$K336)</f>
        <v>0</v>
      </c>
      <c r="I286" s="208">
        <f>SUM(Championnats!$K388)</f>
        <v>0</v>
      </c>
      <c r="J286" s="208">
        <f>SUM(Championnats!$K440)</f>
        <v>0</v>
      </c>
      <c r="K286" s="208">
        <f>SUM(Championnats!$K492)</f>
        <v>0</v>
      </c>
      <c r="L286" s="174"/>
      <c r="M286" s="208">
        <f>CROSS!$M$24</f>
        <v>0</v>
      </c>
      <c r="N286" s="223">
        <f t="shared" si="21"/>
        <v>0</v>
      </c>
      <c r="O286" s="208"/>
      <c r="P286" s="208"/>
      <c r="Q286" s="208"/>
      <c r="R286" s="208"/>
      <c r="S286" s="208"/>
      <c r="T286" s="208"/>
      <c r="U286" s="208"/>
      <c r="V286" s="208">
        <f t="array" ref="V286">MIN(IF(B286:K286&gt;0,B286:K286))</f>
        <v>0</v>
      </c>
      <c r="W286" s="208">
        <f t="shared" si="20"/>
        <v>0</v>
      </c>
      <c r="X286" s="174"/>
      <c r="Y286" s="248" t="e">
        <f>SUM(CROSS!#REF!)</f>
        <v>#REF!</v>
      </c>
      <c r="Z286" s="248" t="e">
        <f>SUM(CROSS!#REF!)</f>
        <v>#REF!</v>
      </c>
    </row>
    <row r="287" spans="1:26" x14ac:dyDescent="0.35">
      <c r="A287" s="78" t="str">
        <f>(Championnats!B$25)</f>
        <v>VVV  Nicolas</v>
      </c>
      <c r="B287" s="232">
        <f>SUM(Championnats!$K25)</f>
        <v>0</v>
      </c>
      <c r="C287" s="208">
        <f>SUM(Championnats!$K77)</f>
        <v>0</v>
      </c>
      <c r="D287" s="208">
        <f>SUM(Championnats!$K129)</f>
        <v>0</v>
      </c>
      <c r="E287" s="208">
        <f>SUM(Championnats!$K181)</f>
        <v>0</v>
      </c>
      <c r="F287" s="208">
        <f>SUM(Championnats!$K233)</f>
        <v>0</v>
      </c>
      <c r="G287" s="208">
        <f>SUM(Championnats!$K285)</f>
        <v>0</v>
      </c>
      <c r="H287" s="208">
        <f>SUM(Championnats!$K337)</f>
        <v>0</v>
      </c>
      <c r="I287" s="208">
        <f>SUM(Championnats!$K389)</f>
        <v>0</v>
      </c>
      <c r="J287" s="208">
        <f>SUM(Championnats!$K441)</f>
        <v>0</v>
      </c>
      <c r="K287" s="208">
        <f>SUM(Championnats!$K493)</f>
        <v>0</v>
      </c>
      <c r="L287" s="174"/>
      <c r="M287" s="208">
        <f>CROSS!$M$25</f>
        <v>0</v>
      </c>
      <c r="N287" s="223">
        <f t="shared" si="21"/>
        <v>0</v>
      </c>
      <c r="O287" s="208"/>
      <c r="P287" s="208"/>
      <c r="Q287" s="208"/>
      <c r="R287" s="208"/>
      <c r="S287" s="208"/>
      <c r="T287" s="208"/>
      <c r="U287" s="208"/>
      <c r="V287" s="208">
        <f t="array" ref="V287">MIN(IF(B287:K287&gt;0,B287:K287))</f>
        <v>0</v>
      </c>
      <c r="W287" s="208">
        <f t="shared" si="20"/>
        <v>0</v>
      </c>
      <c r="X287" s="174"/>
      <c r="Y287" s="248" t="e">
        <f>SUM(CROSS!#REF!)</f>
        <v>#REF!</v>
      </c>
      <c r="Z287" s="248" t="e">
        <f>SUM(CROSS!#REF!)</f>
        <v>#REF!</v>
      </c>
    </row>
    <row r="288" spans="1:26" x14ac:dyDescent="0.35">
      <c r="A288" s="78" t="str">
        <f>(Championnats!B$26)</f>
        <v>WWW  Bilal</v>
      </c>
      <c r="B288" s="232">
        <f>SUM(Championnats!$K26)</f>
        <v>0</v>
      </c>
      <c r="C288" s="208">
        <f>SUM(Championnats!$K78)</f>
        <v>0</v>
      </c>
      <c r="D288" s="208">
        <f>SUM(Championnats!$K130)</f>
        <v>0</v>
      </c>
      <c r="E288" s="208">
        <f>SUM(Championnats!$K182)</f>
        <v>0</v>
      </c>
      <c r="F288" s="208">
        <f>SUM(Championnats!$K234)</f>
        <v>0</v>
      </c>
      <c r="G288" s="208">
        <f>SUM(Championnats!$K286)</f>
        <v>0</v>
      </c>
      <c r="H288" s="208">
        <f>SUM(Championnats!$K338)</f>
        <v>0</v>
      </c>
      <c r="I288" s="208">
        <f>SUM(Championnats!$K390)</f>
        <v>0</v>
      </c>
      <c r="J288" s="208">
        <f>SUM(Championnats!$K442)</f>
        <v>0</v>
      </c>
      <c r="K288" s="208">
        <f>SUM(Championnats!$K494)</f>
        <v>0</v>
      </c>
      <c r="L288" s="174"/>
      <c r="M288" s="208">
        <f>CROSS!$M$26</f>
        <v>0</v>
      </c>
      <c r="N288" s="223">
        <f t="shared" si="21"/>
        <v>0</v>
      </c>
      <c r="O288" s="208"/>
      <c r="P288" s="208"/>
      <c r="Q288" s="208"/>
      <c r="R288" s="208"/>
      <c r="S288" s="208"/>
      <c r="T288" s="208"/>
      <c r="U288" s="208"/>
      <c r="V288" s="208">
        <f t="array" ref="V288">MIN(IF(B288:K288&gt;0,B288:K288))</f>
        <v>0</v>
      </c>
      <c r="W288" s="208">
        <f t="shared" si="20"/>
        <v>0</v>
      </c>
      <c r="X288" s="174"/>
      <c r="Y288" s="248" t="e">
        <f>SUM(CROSS!#REF!)</f>
        <v>#REF!</v>
      </c>
      <c r="Z288" s="248" t="e">
        <f>SUM(CROSS!#REF!)</f>
        <v>#REF!</v>
      </c>
    </row>
    <row r="289" spans="1:26" x14ac:dyDescent="0.35">
      <c r="A289" s="78" t="str">
        <f>(Championnats!B$27)</f>
        <v>XXX  Florent</v>
      </c>
      <c r="B289" s="232">
        <f>SUM(Championnats!$K27)</f>
        <v>0</v>
      </c>
      <c r="C289" s="208">
        <f>SUM(Championnats!$K79)</f>
        <v>0</v>
      </c>
      <c r="D289" s="208">
        <f>SUM(Championnats!$K131)</f>
        <v>0</v>
      </c>
      <c r="E289" s="208">
        <f>SUM(Championnats!$K183)</f>
        <v>0</v>
      </c>
      <c r="F289" s="208">
        <f>SUM(Championnats!$K235)</f>
        <v>0</v>
      </c>
      <c r="G289" s="208">
        <f>SUM(Championnats!$K287)</f>
        <v>0</v>
      </c>
      <c r="H289" s="208">
        <f>SUM(Championnats!$K339)</f>
        <v>0</v>
      </c>
      <c r="I289" s="208">
        <f>SUM(Championnats!$K391)</f>
        <v>0</v>
      </c>
      <c r="J289" s="208">
        <f>SUM(Championnats!$K443)</f>
        <v>0</v>
      </c>
      <c r="K289" s="208">
        <f>SUM(Championnats!$K495)</f>
        <v>0</v>
      </c>
      <c r="L289" s="174"/>
      <c r="M289" s="208">
        <f>CROSS!$M$27</f>
        <v>0</v>
      </c>
      <c r="N289" s="223">
        <f t="shared" si="21"/>
        <v>0</v>
      </c>
      <c r="O289" s="208"/>
      <c r="P289" s="208"/>
      <c r="Q289" s="208"/>
      <c r="R289" s="208"/>
      <c r="S289" s="208"/>
      <c r="T289" s="208"/>
      <c r="U289" s="208"/>
      <c r="V289" s="208">
        <f t="array" ref="V289">MIN(IF(B289:K289&gt;0,B289:K289))</f>
        <v>0</v>
      </c>
      <c r="W289" s="208">
        <f t="shared" si="20"/>
        <v>0</v>
      </c>
      <c r="X289" s="174"/>
      <c r="Y289" s="248" t="e">
        <f>SUM(CROSS!#REF!)</f>
        <v>#REF!</v>
      </c>
      <c r="Z289" s="248" t="e">
        <f>SUM(CROSS!#REF!)</f>
        <v>#REF!</v>
      </c>
    </row>
    <row r="290" spans="1:26" x14ac:dyDescent="0.35">
      <c r="A290" s="78" t="str">
        <f>(Championnats!B$28)</f>
        <v>YYYY  Célia</v>
      </c>
      <c r="B290" s="232">
        <f>SUM(Championnats!$K28)</f>
        <v>0</v>
      </c>
      <c r="C290" s="208">
        <f>SUM(Championnats!$K80)</f>
        <v>0</v>
      </c>
      <c r="D290" s="208">
        <f>SUM(Championnats!$K132)</f>
        <v>0</v>
      </c>
      <c r="E290" s="208">
        <f>SUM(Championnats!$K184)</f>
        <v>0</v>
      </c>
      <c r="F290" s="208">
        <f>SUM(Championnats!$K236)</f>
        <v>0</v>
      </c>
      <c r="G290" s="208">
        <f>SUM(Championnats!$K288)</f>
        <v>0</v>
      </c>
      <c r="H290" s="208">
        <f>SUM(Championnats!$K340)</f>
        <v>0</v>
      </c>
      <c r="I290" s="208">
        <f>SUM(Championnats!$K392)</f>
        <v>0</v>
      </c>
      <c r="J290" s="208">
        <f>SUM(Championnats!$K444)</f>
        <v>0</v>
      </c>
      <c r="K290" s="208">
        <f>SUM(Championnats!$K496)</f>
        <v>0</v>
      </c>
      <c r="L290" s="174"/>
      <c r="M290" s="208">
        <f>CROSS!$M$28</f>
        <v>0</v>
      </c>
      <c r="N290" s="223">
        <f t="shared" si="21"/>
        <v>0</v>
      </c>
      <c r="O290" s="208"/>
      <c r="P290" s="208"/>
      <c r="Q290" s="208"/>
      <c r="R290" s="208"/>
      <c r="S290" s="208"/>
      <c r="T290" s="208"/>
      <c r="U290" s="208"/>
      <c r="V290" s="208">
        <f t="array" ref="V290">MIN(IF(B290:K290&gt;0,B290:K290))</f>
        <v>0</v>
      </c>
      <c r="W290" s="208">
        <f t="shared" si="20"/>
        <v>0</v>
      </c>
      <c r="X290" s="174"/>
      <c r="Y290" s="248" t="e">
        <f>SUM(CROSS!#REF!)</f>
        <v>#REF!</v>
      </c>
      <c r="Z290" s="248" t="e">
        <f>SUM(CROSS!#REF!)</f>
        <v>#REF!</v>
      </c>
    </row>
    <row r="291" spans="1:26" x14ac:dyDescent="0.35">
      <c r="A291" s="78" t="str">
        <f>(Championnats!B$29)</f>
        <v>ZZZ  Rehu Magnifié</v>
      </c>
      <c r="B291" s="232">
        <f>SUM(Championnats!$K29)</f>
        <v>0</v>
      </c>
      <c r="C291" s="208">
        <f>SUM(Championnats!$K81)</f>
        <v>0</v>
      </c>
      <c r="D291" s="208">
        <f>SUM(Championnats!$K133)</f>
        <v>0</v>
      </c>
      <c r="E291" s="208">
        <f>SUM(Championnats!$K185)</f>
        <v>0</v>
      </c>
      <c r="F291" s="208">
        <f>SUM(Championnats!$K237)</f>
        <v>0</v>
      </c>
      <c r="G291" s="208">
        <f>SUM(Championnats!$K289)</f>
        <v>0</v>
      </c>
      <c r="H291" s="208">
        <f>SUM(Championnats!$K341)</f>
        <v>0</v>
      </c>
      <c r="I291" s="208">
        <f>SUM(Championnats!$K393)</f>
        <v>0</v>
      </c>
      <c r="J291" s="208">
        <f>SUM(Championnats!$K445)</f>
        <v>0</v>
      </c>
      <c r="K291" s="208">
        <f>SUM(Championnats!$K497)</f>
        <v>0</v>
      </c>
      <c r="L291" s="174"/>
      <c r="M291" s="208">
        <f>CROSS!$M$29</f>
        <v>0</v>
      </c>
      <c r="N291" s="223">
        <f t="shared" si="21"/>
        <v>0</v>
      </c>
      <c r="O291" s="208"/>
      <c r="P291" s="208"/>
      <c r="Q291" s="208"/>
      <c r="R291" s="208"/>
      <c r="S291" s="208"/>
      <c r="T291" s="208"/>
      <c r="U291" s="208"/>
      <c r="V291" s="208">
        <f t="array" ref="V291">MIN(IF(B291:K291&gt;0,B291:K291))</f>
        <v>0</v>
      </c>
      <c r="W291" s="208">
        <f t="shared" si="20"/>
        <v>0</v>
      </c>
      <c r="X291" s="174"/>
      <c r="Y291" s="248" t="e">
        <f>SUM(CROSS!#REF!)</f>
        <v>#REF!</v>
      </c>
      <c r="Z291" s="248" t="e">
        <f>SUM(CROSS!#REF!)</f>
        <v>#REF!</v>
      </c>
    </row>
    <row r="292" spans="1:26" x14ac:dyDescent="0.35">
      <c r="A292" s="78" t="str">
        <f>(Championnats!B$30)</f>
        <v>AAABBB  Prisca</v>
      </c>
      <c r="B292" s="232">
        <f>SUM(Championnats!$K30)</f>
        <v>0</v>
      </c>
      <c r="C292" s="208">
        <f>SUM(Championnats!$K82)</f>
        <v>0</v>
      </c>
      <c r="D292" s="208">
        <f>SUM(Championnats!$K134)</f>
        <v>0</v>
      </c>
      <c r="E292" s="208">
        <f>SUM(Championnats!$K186)</f>
        <v>0</v>
      </c>
      <c r="F292" s="208">
        <f>SUM(Championnats!$K238)</f>
        <v>0</v>
      </c>
      <c r="G292" s="208">
        <f>SUM(Championnats!$K290)</f>
        <v>0</v>
      </c>
      <c r="H292" s="208">
        <f>SUM(Championnats!$K342)</f>
        <v>0</v>
      </c>
      <c r="I292" s="208">
        <f>SUM(Championnats!$K394)</f>
        <v>0</v>
      </c>
      <c r="J292" s="208">
        <f>SUM(Championnats!$K446)</f>
        <v>0</v>
      </c>
      <c r="K292" s="208">
        <f>SUM(Championnats!$K498)</f>
        <v>0</v>
      </c>
      <c r="L292" s="174"/>
      <c r="M292" s="208">
        <f>CROSS!$M$30</f>
        <v>0</v>
      </c>
      <c r="N292" s="223">
        <f t="shared" si="21"/>
        <v>0</v>
      </c>
      <c r="O292" s="208"/>
      <c r="P292" s="208"/>
      <c r="Q292" s="208"/>
      <c r="R292" s="208"/>
      <c r="S292" s="208"/>
      <c r="T292" s="208"/>
      <c r="U292" s="208"/>
      <c r="V292" s="208">
        <f t="array" ref="V292">MIN(IF(B292:K292&gt;0,B292:K292))</f>
        <v>0</v>
      </c>
      <c r="W292" s="208">
        <f t="shared" si="20"/>
        <v>0</v>
      </c>
      <c r="X292" s="174"/>
      <c r="Y292" s="248" t="e">
        <f>SUM(CROSS!#REF!)</f>
        <v>#REF!</v>
      </c>
      <c r="Z292" s="248" t="e">
        <f>SUM(CROSS!#REF!)</f>
        <v>#REF!</v>
      </c>
    </row>
    <row r="293" spans="1:26" x14ac:dyDescent="0.35">
      <c r="A293" s="78" t="str">
        <f>(Championnats!B$31)</f>
        <v>BBBCCC  Océane</v>
      </c>
      <c r="B293" s="232">
        <f>SUM(Championnats!$K31)</f>
        <v>0</v>
      </c>
      <c r="C293" s="208">
        <f>SUM(Championnats!$K83)</f>
        <v>0</v>
      </c>
      <c r="D293" s="208">
        <f>SUM(Championnats!$K135)</f>
        <v>0</v>
      </c>
      <c r="E293" s="208">
        <f>SUM(Championnats!$K187)</f>
        <v>0</v>
      </c>
      <c r="F293" s="208">
        <f>SUM(Championnats!$K239)</f>
        <v>0</v>
      </c>
      <c r="G293" s="208">
        <f>SUM(Championnats!$K291)</f>
        <v>0</v>
      </c>
      <c r="H293" s="208">
        <f>SUM(Championnats!$K343)</f>
        <v>0</v>
      </c>
      <c r="I293" s="208">
        <f>SUM(Championnats!$K395)</f>
        <v>0</v>
      </c>
      <c r="J293" s="208">
        <f>SUM(Championnats!$K447)</f>
        <v>0</v>
      </c>
      <c r="K293" s="208">
        <f>SUM(Championnats!$K499)</f>
        <v>0</v>
      </c>
      <c r="L293" s="174"/>
      <c r="M293" s="208">
        <f>CROSS!$M$31</f>
        <v>0</v>
      </c>
      <c r="N293" s="223">
        <f t="shared" si="21"/>
        <v>0</v>
      </c>
      <c r="O293" s="208"/>
      <c r="P293" s="208"/>
      <c r="Q293" s="208"/>
      <c r="R293" s="208"/>
      <c r="S293" s="208"/>
      <c r="T293" s="208"/>
      <c r="U293" s="208"/>
      <c r="V293" s="208">
        <f t="array" ref="V293">MIN(IF(B293:K293&gt;0,B293:K293))</f>
        <v>0</v>
      </c>
      <c r="W293" s="208">
        <f t="shared" si="20"/>
        <v>0</v>
      </c>
      <c r="X293" s="174"/>
      <c r="Y293" s="248" t="e">
        <f>SUM(CROSS!#REF!)</f>
        <v>#REF!</v>
      </c>
      <c r="Z293" s="248" t="e">
        <f>SUM(CROSS!#REF!)</f>
        <v>#REF!</v>
      </c>
    </row>
    <row r="294" spans="1:26" x14ac:dyDescent="0.35">
      <c r="A294" s="78" t="str">
        <f>(Championnats!B$32)</f>
        <v>CCCDDD  Balkis-Imane</v>
      </c>
      <c r="B294" s="232">
        <f>SUM(Championnats!$K32)</f>
        <v>0</v>
      </c>
      <c r="C294" s="208">
        <f>SUM(Championnats!$K84)</f>
        <v>0</v>
      </c>
      <c r="D294" s="208">
        <f>SUM(Championnats!$K136)</f>
        <v>0</v>
      </c>
      <c r="E294" s="208">
        <f>SUM(Championnats!$K188)</f>
        <v>0</v>
      </c>
      <c r="F294" s="208">
        <f>SUM(Championnats!$K240)</f>
        <v>0</v>
      </c>
      <c r="G294" s="208">
        <f>SUM(Championnats!$K292)</f>
        <v>0</v>
      </c>
      <c r="H294" s="208">
        <f>SUM(Championnats!$K344)</f>
        <v>0</v>
      </c>
      <c r="I294" s="208">
        <f>SUM(Championnats!$K396)</f>
        <v>0</v>
      </c>
      <c r="J294" s="208">
        <f>SUM(Championnats!$K448)</f>
        <v>0</v>
      </c>
      <c r="K294" s="208">
        <f>SUM(Championnats!$K500)</f>
        <v>0</v>
      </c>
      <c r="L294" s="174"/>
      <c r="M294" s="208">
        <f>CROSS!$M$32</f>
        <v>0</v>
      </c>
      <c r="N294" s="223">
        <f t="shared" si="21"/>
        <v>0</v>
      </c>
      <c r="O294" s="208"/>
      <c r="P294" s="208"/>
      <c r="Q294" s="208"/>
      <c r="R294" s="208"/>
      <c r="S294" s="208"/>
      <c r="T294" s="208"/>
      <c r="U294" s="208"/>
      <c r="V294" s="208">
        <f t="array" ref="V294">MIN(IF(B294:K294&gt;0,B294:K294))</f>
        <v>0</v>
      </c>
      <c r="W294" s="208">
        <f t="shared" si="20"/>
        <v>0</v>
      </c>
      <c r="X294" s="174"/>
      <c r="Y294" s="248" t="e">
        <f>SUM(CROSS!#REF!)</f>
        <v>#REF!</v>
      </c>
      <c r="Z294" s="248" t="e">
        <f>SUM(CROSS!#REF!)</f>
        <v>#REF!</v>
      </c>
    </row>
    <row r="295" spans="1:26" x14ac:dyDescent="0.35">
      <c r="A295" s="78" t="str">
        <f>(Championnats!B$33)</f>
        <v>DDDEEE  Hamza</v>
      </c>
      <c r="B295" s="232">
        <f>SUM(Championnats!$K33)</f>
        <v>0</v>
      </c>
      <c r="C295" s="208">
        <f>SUM(Championnats!$K85)</f>
        <v>0</v>
      </c>
      <c r="D295" s="208">
        <f>SUM(Championnats!$K137)</f>
        <v>0</v>
      </c>
      <c r="E295" s="208">
        <f>SUM(Championnats!$K189)</f>
        <v>0</v>
      </c>
      <c r="F295" s="208">
        <f>SUM(Championnats!$K241)</f>
        <v>0</v>
      </c>
      <c r="G295" s="208">
        <f>SUM(Championnats!$K293)</f>
        <v>0</v>
      </c>
      <c r="H295" s="208">
        <f>SUM(Championnats!$K345)</f>
        <v>0</v>
      </c>
      <c r="I295" s="208">
        <f>SUM(Championnats!$K397)</f>
        <v>0</v>
      </c>
      <c r="J295" s="208">
        <f>SUM(Championnats!$K449)</f>
        <v>0</v>
      </c>
      <c r="K295" s="208">
        <f>SUM(Championnats!$K501)</f>
        <v>0</v>
      </c>
      <c r="L295" s="174"/>
      <c r="M295" s="208">
        <f>CROSS!$M$33</f>
        <v>0</v>
      </c>
      <c r="N295" s="223">
        <f t="shared" si="21"/>
        <v>0</v>
      </c>
      <c r="O295" s="208"/>
      <c r="P295" s="208"/>
      <c r="Q295" s="208"/>
      <c r="R295" s="208"/>
      <c r="S295" s="208"/>
      <c r="T295" s="208"/>
      <c r="U295" s="208"/>
      <c r="V295" s="208">
        <f t="array" ref="V295">MIN(IF(B295:K295&gt;0,B295:K295))</f>
        <v>0</v>
      </c>
      <c r="W295" s="208">
        <f t="shared" si="20"/>
        <v>0</v>
      </c>
      <c r="X295" s="174"/>
      <c r="Y295" s="248" t="e">
        <f>SUM(CROSS!#REF!)</f>
        <v>#REF!</v>
      </c>
      <c r="Z295" s="248" t="e">
        <f>SUM(CROSS!#REF!)</f>
        <v>#REF!</v>
      </c>
    </row>
    <row r="296" spans="1:26" x14ac:dyDescent="0.35">
      <c r="A296" s="78" t="str">
        <f>(Championnats!B$34)</f>
        <v>EEEFFF  Beverly</v>
      </c>
      <c r="B296" s="232">
        <f>SUM(Championnats!$K34)</f>
        <v>0</v>
      </c>
      <c r="C296" s="208">
        <f>SUM(Championnats!$K86)</f>
        <v>0</v>
      </c>
      <c r="D296" s="208">
        <f>SUM(Championnats!$K138)</f>
        <v>0</v>
      </c>
      <c r="E296" s="208">
        <f>SUM(Championnats!$K190)</f>
        <v>0</v>
      </c>
      <c r="F296" s="208">
        <f>SUM(Championnats!$K242)</f>
        <v>0</v>
      </c>
      <c r="G296" s="208">
        <f>SUM(Championnats!$K294)</f>
        <v>0</v>
      </c>
      <c r="H296" s="208">
        <f>SUM(Championnats!$K346)</f>
        <v>0</v>
      </c>
      <c r="I296" s="208">
        <f>SUM(Championnats!$K398)</f>
        <v>0</v>
      </c>
      <c r="J296" s="208">
        <f>SUM(Championnats!$K450)</f>
        <v>0</v>
      </c>
      <c r="K296" s="208">
        <f>SUM(Championnats!$K502)</f>
        <v>0</v>
      </c>
      <c r="L296" s="174"/>
      <c r="M296" s="208">
        <f>CROSS!$M$34</f>
        <v>0</v>
      </c>
      <c r="N296" s="223">
        <f t="shared" si="21"/>
        <v>0</v>
      </c>
      <c r="O296" s="208"/>
      <c r="P296" s="208"/>
      <c r="Q296" s="208"/>
      <c r="R296" s="208"/>
      <c r="S296" s="208"/>
      <c r="T296" s="208"/>
      <c r="U296" s="208"/>
      <c r="V296" s="208">
        <f t="array" ref="V296">MIN(IF(B296:K296&gt;0,B296:K296))</f>
        <v>0</v>
      </c>
      <c r="W296" s="208">
        <f t="shared" si="20"/>
        <v>0</v>
      </c>
      <c r="X296" s="174"/>
      <c r="Y296" s="248" t="e">
        <f>SUM(CROSS!#REF!)</f>
        <v>#REF!</v>
      </c>
      <c r="Z296" s="248" t="e">
        <f>SUM(CROSS!#REF!)</f>
        <v>#REF!</v>
      </c>
    </row>
    <row r="297" spans="1:26" x14ac:dyDescent="0.35">
      <c r="A297" s="78" t="str">
        <f>(Championnats!B$35)</f>
        <v>FFFGGG  Flore</v>
      </c>
      <c r="B297" s="232">
        <f>SUM(Championnats!$K35)</f>
        <v>0</v>
      </c>
      <c r="C297" s="208">
        <f>SUM(Championnats!$K87)</f>
        <v>0</v>
      </c>
      <c r="D297" s="208">
        <f>SUM(Championnats!$K139)</f>
        <v>0</v>
      </c>
      <c r="E297" s="208">
        <f>SUM(Championnats!$K191)</f>
        <v>0</v>
      </c>
      <c r="F297" s="208">
        <f>SUM(Championnats!$K243)</f>
        <v>0</v>
      </c>
      <c r="G297" s="208">
        <f>SUM(Championnats!$K295)</f>
        <v>0</v>
      </c>
      <c r="H297" s="208">
        <f>SUM(Championnats!$K347)</f>
        <v>0</v>
      </c>
      <c r="I297" s="208">
        <f>SUM(Championnats!$K399)</f>
        <v>0</v>
      </c>
      <c r="J297" s="208">
        <f>SUM(Championnats!$K451)</f>
        <v>0</v>
      </c>
      <c r="K297" s="208">
        <f>SUM(Championnats!$K503)</f>
        <v>0</v>
      </c>
      <c r="L297" s="174"/>
      <c r="M297" s="208">
        <f>CROSS!$M$35</f>
        <v>0</v>
      </c>
      <c r="N297" s="223">
        <f t="shared" si="21"/>
        <v>0</v>
      </c>
      <c r="O297" s="208"/>
      <c r="P297" s="208"/>
      <c r="Q297" s="208"/>
      <c r="R297" s="208"/>
      <c r="S297" s="208"/>
      <c r="T297" s="208"/>
      <c r="U297" s="208"/>
      <c r="V297" s="208">
        <f t="array" ref="V297">MIN(IF(B297:K297&gt;0,B297:K297))</f>
        <v>0</v>
      </c>
      <c r="W297" s="208">
        <f t="shared" si="20"/>
        <v>0</v>
      </c>
      <c r="X297" s="174"/>
      <c r="Y297" s="248" t="e">
        <f>SUM(CROSS!#REF!)</f>
        <v>#REF!</v>
      </c>
      <c r="Z297" s="248" t="e">
        <f>SUM(CROSS!#REF!)</f>
        <v>#REF!</v>
      </c>
    </row>
    <row r="298" spans="1:26" x14ac:dyDescent="0.35">
      <c r="A298" s="78" t="str">
        <f>(Championnats!B$36)</f>
        <v>GGGGHHH  Lauryne</v>
      </c>
      <c r="B298" s="232">
        <f>SUM(Championnats!$K36)</f>
        <v>0</v>
      </c>
      <c r="C298" s="208">
        <f>SUM(Championnats!$K88)</f>
        <v>0</v>
      </c>
      <c r="D298" s="208">
        <f>SUM(Championnats!$K140)</f>
        <v>0</v>
      </c>
      <c r="E298" s="208">
        <f>SUM(Championnats!$K192)</f>
        <v>0</v>
      </c>
      <c r="F298" s="208">
        <f>SUM(Championnats!$K244)</f>
        <v>0</v>
      </c>
      <c r="G298" s="208">
        <f>SUM(Championnats!$K296)</f>
        <v>0</v>
      </c>
      <c r="H298" s="208">
        <f>SUM(Championnats!$K348)</f>
        <v>0</v>
      </c>
      <c r="I298" s="208">
        <f>SUM(Championnats!$K400)</f>
        <v>0</v>
      </c>
      <c r="J298" s="208">
        <f>SUM(Championnats!$K452)</f>
        <v>0</v>
      </c>
      <c r="K298" s="208">
        <f>SUM(Championnats!$K504)</f>
        <v>0</v>
      </c>
      <c r="L298" s="174"/>
      <c r="M298" s="208">
        <f>CROSS!$M$36</f>
        <v>0</v>
      </c>
      <c r="N298" s="223">
        <f t="shared" ref="N298:N315" si="22">N37</f>
        <v>0</v>
      </c>
      <c r="O298" s="208"/>
      <c r="P298" s="208"/>
      <c r="Q298" s="208"/>
      <c r="R298" s="208"/>
      <c r="S298" s="208"/>
      <c r="T298" s="208"/>
      <c r="U298" s="208"/>
      <c r="V298" s="208">
        <f t="array" ref="V298">MIN(IF(B298:K298&gt;0,B298:K298))</f>
        <v>0</v>
      </c>
      <c r="W298" s="208">
        <f t="shared" si="20"/>
        <v>0</v>
      </c>
      <c r="X298" s="174"/>
      <c r="Y298" s="248" t="e">
        <f>SUM(CROSS!#REF!)</f>
        <v>#REF!</v>
      </c>
      <c r="Z298" s="248" t="e">
        <f>SUM(CROSS!#REF!)</f>
        <v>#REF!</v>
      </c>
    </row>
    <row r="299" spans="1:26" x14ac:dyDescent="0.35">
      <c r="A299" s="78" t="str">
        <f>(Championnats!B$37)</f>
        <v>HHHHIII  Steven</v>
      </c>
      <c r="B299" s="232">
        <f>SUM(Championnats!$K37)</f>
        <v>0</v>
      </c>
      <c r="C299" s="208">
        <f>SUM(Championnats!$K89)</f>
        <v>0</v>
      </c>
      <c r="D299" s="208">
        <f>SUM(Championnats!$K141)</f>
        <v>0</v>
      </c>
      <c r="E299" s="208">
        <f>SUM(Championnats!$K193)</f>
        <v>0</v>
      </c>
      <c r="F299" s="208">
        <f>SUM(Championnats!$K245)</f>
        <v>0</v>
      </c>
      <c r="G299" s="208">
        <f>SUM(Championnats!$K297)</f>
        <v>0</v>
      </c>
      <c r="H299" s="208">
        <f>SUM(Championnats!$K349)</f>
        <v>0</v>
      </c>
      <c r="I299" s="208">
        <f>SUM(Championnats!$K401)</f>
        <v>0</v>
      </c>
      <c r="J299" s="208">
        <f>SUM(Championnats!$K453)</f>
        <v>0</v>
      </c>
      <c r="K299" s="208">
        <f>SUM(Championnats!$K505)</f>
        <v>0</v>
      </c>
      <c r="L299" s="174"/>
      <c r="M299" s="208">
        <f>CROSS!$M$37</f>
        <v>0</v>
      </c>
      <c r="N299" s="223">
        <f t="shared" si="22"/>
        <v>0</v>
      </c>
      <c r="O299" s="208"/>
      <c r="P299" s="208"/>
      <c r="Q299" s="208"/>
      <c r="R299" s="208"/>
      <c r="S299" s="208"/>
      <c r="T299" s="208"/>
      <c r="U299" s="208"/>
      <c r="V299" s="208">
        <f t="array" ref="V299">MIN(IF(B299:K299&gt;0,B299:K299))</f>
        <v>0</v>
      </c>
      <c r="W299" s="208">
        <f t="shared" si="20"/>
        <v>0</v>
      </c>
      <c r="X299" s="174"/>
      <c r="Y299" s="248" t="e">
        <f>SUM(CROSS!#REF!)</f>
        <v>#REF!</v>
      </c>
      <c r="Z299" s="248" t="e">
        <f>SUM(CROSS!#REF!)</f>
        <v>#REF!</v>
      </c>
    </row>
    <row r="300" spans="1:26" x14ac:dyDescent="0.35">
      <c r="A300" s="78" t="str">
        <f>(Championnats!B$38)</f>
        <v>IIIJJJJJ  PIERRE</v>
      </c>
      <c r="B300" s="232">
        <f>SUM(Championnats!$K38)</f>
        <v>0</v>
      </c>
      <c r="C300" s="208">
        <f>SUM(Championnats!$K90)</f>
        <v>0</v>
      </c>
      <c r="D300" s="208">
        <f>SUM(Championnats!$K142)</f>
        <v>0</v>
      </c>
      <c r="E300" s="208">
        <f>SUM(Championnats!$K194)</f>
        <v>0</v>
      </c>
      <c r="F300" s="208">
        <f>SUM(Championnats!$K246)</f>
        <v>0</v>
      </c>
      <c r="G300" s="208">
        <f>SUM(Championnats!$K298)</f>
        <v>0</v>
      </c>
      <c r="H300" s="208">
        <f>SUM(Championnats!$K350)</f>
        <v>0</v>
      </c>
      <c r="I300" s="208">
        <f>SUM(Championnats!$K402)</f>
        <v>0</v>
      </c>
      <c r="J300" s="208">
        <f>SUM(Championnats!$K454)</f>
        <v>0</v>
      </c>
      <c r="K300" s="208">
        <f>SUM(Championnats!$K506)</f>
        <v>0</v>
      </c>
      <c r="L300" s="174"/>
      <c r="M300" s="208">
        <f>CROSS!$M$38</f>
        <v>0</v>
      </c>
      <c r="N300" s="223">
        <f t="shared" si="22"/>
        <v>0</v>
      </c>
      <c r="O300" s="208"/>
      <c r="P300" s="208"/>
      <c r="Q300" s="208"/>
      <c r="R300" s="208"/>
      <c r="S300" s="208"/>
      <c r="T300" s="208"/>
      <c r="U300" s="208"/>
      <c r="V300" s="208">
        <f t="array" ref="V300">MIN(IF(B300:K300&gt;0,B300:K300))</f>
        <v>0</v>
      </c>
      <c r="W300" s="208">
        <f t="shared" si="20"/>
        <v>0</v>
      </c>
      <c r="X300" s="174"/>
      <c r="Y300" s="248" t="e">
        <f>SUM(CROSS!#REF!)</f>
        <v>#REF!</v>
      </c>
      <c r="Z300" s="248" t="e">
        <f>SUM(CROSS!#REF!)</f>
        <v>#REF!</v>
      </c>
    </row>
    <row r="301" spans="1:26" x14ac:dyDescent="0.35">
      <c r="A301" s="78" t="str">
        <f>(Championnats!B$39)</f>
        <v>JJJJKKKK  Christelle</v>
      </c>
      <c r="B301" s="232">
        <f>SUM(Championnats!$K39)</f>
        <v>0</v>
      </c>
      <c r="C301" s="208">
        <f>SUM(Championnats!$K91)</f>
        <v>0</v>
      </c>
      <c r="D301" s="208">
        <f>SUM(Championnats!$K143)</f>
        <v>0</v>
      </c>
      <c r="E301" s="208">
        <f>SUM(Championnats!$K195)</f>
        <v>0</v>
      </c>
      <c r="F301" s="208">
        <f>SUM(Championnats!$K247)</f>
        <v>0</v>
      </c>
      <c r="G301" s="208">
        <f>SUM(Championnats!$K299)</f>
        <v>0</v>
      </c>
      <c r="H301" s="208">
        <f>SUM(Championnats!$K351)</f>
        <v>0</v>
      </c>
      <c r="I301" s="208">
        <f>SUM(Championnats!$K403)</f>
        <v>0</v>
      </c>
      <c r="J301" s="208">
        <f>SUM(Championnats!$K455)</f>
        <v>0</v>
      </c>
      <c r="K301" s="208">
        <f>SUM(Championnats!$K507)</f>
        <v>0</v>
      </c>
      <c r="L301" s="174"/>
      <c r="M301" s="208">
        <f>CROSS!$M$39</f>
        <v>0</v>
      </c>
      <c r="N301" s="223">
        <f t="shared" si="22"/>
        <v>0</v>
      </c>
      <c r="O301" s="208"/>
      <c r="P301" s="208"/>
      <c r="Q301" s="208"/>
      <c r="R301" s="208"/>
      <c r="S301" s="208"/>
      <c r="T301" s="208"/>
      <c r="U301" s="208"/>
      <c r="V301" s="208">
        <f t="array" ref="V301">MIN(IF(B301:K301&gt;0,B301:K301))</f>
        <v>0</v>
      </c>
      <c r="W301" s="208">
        <f t="shared" si="20"/>
        <v>0</v>
      </c>
      <c r="X301" s="174"/>
      <c r="Y301" s="248" t="e">
        <f>SUM(CROSS!#REF!)</f>
        <v>#REF!</v>
      </c>
      <c r="Z301" s="248" t="e">
        <f>SUM(CROSS!#REF!)</f>
        <v>#REF!</v>
      </c>
    </row>
    <row r="302" spans="1:26" x14ac:dyDescent="0.35">
      <c r="A302" s="78" t="str">
        <f>(Championnats!B$40)</f>
        <v>KKKLLL  Pierre</v>
      </c>
      <c r="B302" s="232">
        <f>SUM(Championnats!$K40)</f>
        <v>0</v>
      </c>
      <c r="C302" s="208">
        <f>SUM(Championnats!$K92)</f>
        <v>0</v>
      </c>
      <c r="D302" s="208">
        <f>SUM(Championnats!$K144)</f>
        <v>0</v>
      </c>
      <c r="E302" s="208">
        <f>SUM(Championnats!$K196)</f>
        <v>0</v>
      </c>
      <c r="F302" s="208">
        <f>SUM(Championnats!$K248)</f>
        <v>0</v>
      </c>
      <c r="G302" s="208">
        <f>SUM(Championnats!$K300)</f>
        <v>0</v>
      </c>
      <c r="H302" s="208">
        <f>SUM(Championnats!$K352)</f>
        <v>0</v>
      </c>
      <c r="I302" s="208">
        <f>SUM(Championnats!$K404)</f>
        <v>0</v>
      </c>
      <c r="J302" s="208">
        <f>SUM(Championnats!$K456)</f>
        <v>0</v>
      </c>
      <c r="K302" s="208">
        <f>SUM(Championnats!$K508)</f>
        <v>0</v>
      </c>
      <c r="L302" s="174"/>
      <c r="M302" s="208">
        <f>CROSS!$M$40</f>
        <v>0</v>
      </c>
      <c r="N302" s="223">
        <f t="shared" si="22"/>
        <v>0</v>
      </c>
      <c r="O302" s="208"/>
      <c r="P302" s="208"/>
      <c r="Q302" s="208"/>
      <c r="R302" s="208"/>
      <c r="S302" s="208"/>
      <c r="T302" s="208"/>
      <c r="U302" s="208"/>
      <c r="V302" s="208">
        <f t="array" ref="V302">MIN(IF(B302:K302&gt;0,B302:K302))</f>
        <v>0</v>
      </c>
      <c r="W302" s="208">
        <f t="shared" si="20"/>
        <v>0</v>
      </c>
      <c r="X302" s="174"/>
      <c r="Y302" s="248" t="e">
        <f>SUM(CROSS!#REF!)</f>
        <v>#REF!</v>
      </c>
      <c r="Z302" s="248" t="e">
        <f>SUM(CROSS!#REF!)</f>
        <v>#REF!</v>
      </c>
    </row>
    <row r="303" spans="1:26" x14ac:dyDescent="0.35">
      <c r="A303" s="78" t="str">
        <f>(Championnats!B$41)</f>
        <v>LLLLMMMM  Didier</v>
      </c>
      <c r="B303" s="232">
        <f>SUM(Championnats!$K41)</f>
        <v>0</v>
      </c>
      <c r="C303" s="208">
        <f>SUM(Championnats!$K93)</f>
        <v>0</v>
      </c>
      <c r="D303" s="208">
        <f>SUM(Championnats!$K145)</f>
        <v>0</v>
      </c>
      <c r="E303" s="208">
        <f>SUM(Championnats!$K197)</f>
        <v>0</v>
      </c>
      <c r="F303" s="208">
        <f>SUM(Championnats!$K249)</f>
        <v>0</v>
      </c>
      <c r="G303" s="208">
        <f>SUM(Championnats!$K301)</f>
        <v>0</v>
      </c>
      <c r="H303" s="208">
        <f>SUM(Championnats!$K353)</f>
        <v>0</v>
      </c>
      <c r="I303" s="208">
        <f>SUM(Championnats!$K405)</f>
        <v>0</v>
      </c>
      <c r="J303" s="208">
        <f>SUM(Championnats!$K457)</f>
        <v>0</v>
      </c>
      <c r="K303" s="208">
        <f>SUM(Championnats!$K509)</f>
        <v>0</v>
      </c>
      <c r="L303" s="174"/>
      <c r="M303" s="208">
        <f>CROSS!$M$41</f>
        <v>0</v>
      </c>
      <c r="N303" s="223">
        <f t="shared" si="22"/>
        <v>0</v>
      </c>
      <c r="O303" s="208"/>
      <c r="P303" s="208"/>
      <c r="Q303" s="208"/>
      <c r="R303" s="208"/>
      <c r="S303" s="208"/>
      <c r="T303" s="208"/>
      <c r="U303" s="208"/>
      <c r="V303" s="208">
        <f t="array" ref="V303">MIN(IF(B303:K303&gt;0,B303:K303))</f>
        <v>0</v>
      </c>
      <c r="W303" s="208">
        <f t="shared" si="20"/>
        <v>0</v>
      </c>
      <c r="X303" s="174"/>
      <c r="Y303" s="248" t="e">
        <f>SUM(CROSS!#REF!)</f>
        <v>#REF!</v>
      </c>
      <c r="Z303" s="248" t="e">
        <f>SUM(CROSS!#REF!)</f>
        <v>#REF!</v>
      </c>
    </row>
    <row r="304" spans="1:26" x14ac:dyDescent="0.35">
      <c r="A304" s="78" t="str">
        <f>(Championnats!B$42)</f>
        <v>MMMNNN  Barbara</v>
      </c>
      <c r="B304" s="232">
        <f>SUM(Championnats!$K42)</f>
        <v>0</v>
      </c>
      <c r="C304" s="208">
        <f>SUM(Championnats!$K94)</f>
        <v>0</v>
      </c>
      <c r="D304" s="208">
        <f>SUM(Championnats!$K146)</f>
        <v>0</v>
      </c>
      <c r="E304" s="208">
        <f>SUM(Championnats!$K198)</f>
        <v>0</v>
      </c>
      <c r="F304" s="208">
        <f>SUM(Championnats!$K250)</f>
        <v>0</v>
      </c>
      <c r="G304" s="208">
        <f>SUM(Championnats!$K302)</f>
        <v>0</v>
      </c>
      <c r="H304" s="208">
        <f>SUM(Championnats!$K354)</f>
        <v>0</v>
      </c>
      <c r="I304" s="208">
        <f>SUM(Championnats!$K406)</f>
        <v>0</v>
      </c>
      <c r="J304" s="208">
        <f>SUM(Championnats!$K458)</f>
        <v>0</v>
      </c>
      <c r="K304" s="208">
        <f>SUM(Championnats!$K510)</f>
        <v>0</v>
      </c>
      <c r="L304" s="174"/>
      <c r="M304" s="208">
        <f>CROSS!$M$42</f>
        <v>0</v>
      </c>
      <c r="N304" s="223">
        <f t="shared" si="22"/>
        <v>0</v>
      </c>
      <c r="O304" s="208"/>
      <c r="P304" s="208"/>
      <c r="Q304" s="208"/>
      <c r="R304" s="208"/>
      <c r="S304" s="208"/>
      <c r="T304" s="208"/>
      <c r="U304" s="208"/>
      <c r="V304" s="208">
        <f t="array" ref="V304">MIN(IF(B304:K304&gt;0,B304:K304))</f>
        <v>0</v>
      </c>
      <c r="W304" s="208">
        <f t="shared" si="20"/>
        <v>0</v>
      </c>
      <c r="X304" s="174"/>
      <c r="Y304" s="248" t="e">
        <f>SUM(CROSS!#REF!)</f>
        <v>#REF!</v>
      </c>
      <c r="Z304" s="248" t="e">
        <f>SUM(CROSS!#REF!)</f>
        <v>#REF!</v>
      </c>
    </row>
    <row r="305" spans="1:26" x14ac:dyDescent="0.35">
      <c r="A305" s="78" t="str">
        <f>(Championnats!B$43)</f>
        <v>NNNNOOO  Julie</v>
      </c>
      <c r="B305" s="232">
        <f>SUM(Championnats!$K43)</f>
        <v>0</v>
      </c>
      <c r="C305" s="208">
        <f>SUM(Championnats!$K95)</f>
        <v>0</v>
      </c>
      <c r="D305" s="208">
        <f>SUM(Championnats!$K147)</f>
        <v>0</v>
      </c>
      <c r="E305" s="208">
        <f>SUM(Championnats!$K199)</f>
        <v>0</v>
      </c>
      <c r="F305" s="208">
        <f>SUM(Championnats!$K251)</f>
        <v>0</v>
      </c>
      <c r="G305" s="208">
        <f>SUM(Championnats!$K303)</f>
        <v>0</v>
      </c>
      <c r="H305" s="208">
        <f>SUM(Championnats!$K355)</f>
        <v>0</v>
      </c>
      <c r="I305" s="208">
        <f>SUM(Championnats!$K407)</f>
        <v>0</v>
      </c>
      <c r="J305" s="208">
        <f>SUM(Championnats!$K459)</f>
        <v>0</v>
      </c>
      <c r="K305" s="208">
        <f>SUM(Championnats!$K511)</f>
        <v>0</v>
      </c>
      <c r="L305" s="174"/>
      <c r="M305" s="208">
        <f>CROSS!$M$43</f>
        <v>0</v>
      </c>
      <c r="N305" s="223">
        <f t="shared" si="22"/>
        <v>0</v>
      </c>
      <c r="O305" s="208"/>
      <c r="P305" s="208"/>
      <c r="Q305" s="208"/>
      <c r="R305" s="208"/>
      <c r="S305" s="208"/>
      <c r="T305" s="208"/>
      <c r="U305" s="208"/>
      <c r="V305" s="208">
        <f t="array" ref="V305">MIN(IF(B305:K305&gt;0,B305:K305))</f>
        <v>0</v>
      </c>
      <c r="W305" s="208">
        <f t="shared" si="20"/>
        <v>0</v>
      </c>
      <c r="X305" s="174"/>
      <c r="Y305" s="248" t="e">
        <f>SUM(CROSS!#REF!)</f>
        <v>#REF!</v>
      </c>
      <c r="Z305" s="248" t="e">
        <f>SUM(CROSS!#REF!)</f>
        <v>#REF!</v>
      </c>
    </row>
    <row r="306" spans="1:26" x14ac:dyDescent="0.35">
      <c r="A306" s="78" t="str">
        <f>(Championnats!B$44)</f>
        <v>OOOPPP  André</v>
      </c>
      <c r="B306" s="232">
        <f>SUM(Championnats!$K44)</f>
        <v>0</v>
      </c>
      <c r="C306" s="208">
        <f>SUM(Championnats!$K96)</f>
        <v>0</v>
      </c>
      <c r="D306" s="208">
        <f>SUM(Championnats!$K148)</f>
        <v>0</v>
      </c>
      <c r="E306" s="208">
        <f>SUM(Championnats!$K200)</f>
        <v>0</v>
      </c>
      <c r="F306" s="208">
        <f>SUM(Championnats!$K252)</f>
        <v>0</v>
      </c>
      <c r="G306" s="208">
        <f>SUM(Championnats!$K304)</f>
        <v>0</v>
      </c>
      <c r="H306" s="208">
        <f>SUM(Championnats!$K356)</f>
        <v>0</v>
      </c>
      <c r="I306" s="208">
        <f>SUM(Championnats!$K408)</f>
        <v>0</v>
      </c>
      <c r="J306" s="208">
        <f>SUM(Championnats!$K460)</f>
        <v>0</v>
      </c>
      <c r="K306" s="208">
        <f>SUM(Championnats!$K512)</f>
        <v>0</v>
      </c>
      <c r="L306" s="174"/>
      <c r="M306" s="208">
        <f>CROSS!$M$44</f>
        <v>0</v>
      </c>
      <c r="N306" s="223">
        <f t="shared" si="22"/>
        <v>0</v>
      </c>
      <c r="O306" s="208"/>
      <c r="P306" s="208"/>
      <c r="Q306" s="208"/>
      <c r="R306" s="208"/>
      <c r="S306" s="208"/>
      <c r="T306" s="208"/>
      <c r="U306" s="208"/>
      <c r="V306" s="208">
        <f t="array" ref="V306">MIN(IF(B306:K306&gt;0,B306:K306))</f>
        <v>0</v>
      </c>
      <c r="W306" s="208">
        <f t="shared" si="20"/>
        <v>0</v>
      </c>
      <c r="X306" s="174"/>
      <c r="Y306" s="248" t="e">
        <f>SUM(CROSS!#REF!)</f>
        <v>#REF!</v>
      </c>
      <c r="Z306" s="248" t="e">
        <f>SUM(CROSS!#REF!)</f>
        <v>#REF!</v>
      </c>
    </row>
    <row r="307" spans="1:26" x14ac:dyDescent="0.35">
      <c r="A307" s="78" t="str">
        <f>(Championnats!B$45)</f>
        <v>PPPQQQQ  Roland</v>
      </c>
      <c r="B307" s="232">
        <f>SUM(Championnats!$K45)</f>
        <v>0</v>
      </c>
      <c r="C307" s="208">
        <f>SUM(Championnats!$K97)</f>
        <v>0</v>
      </c>
      <c r="D307" s="208">
        <f>SUM(Championnats!$K149)</f>
        <v>0</v>
      </c>
      <c r="E307" s="208">
        <f>SUM(Championnats!$K201)</f>
        <v>0</v>
      </c>
      <c r="F307" s="208">
        <f>SUM(Championnats!$K253)</f>
        <v>0</v>
      </c>
      <c r="G307" s="208">
        <f>SUM(Championnats!$K305)</f>
        <v>0</v>
      </c>
      <c r="H307" s="208">
        <f>SUM(Championnats!$K357)</f>
        <v>0</v>
      </c>
      <c r="I307" s="208">
        <f>SUM(Championnats!$K409)</f>
        <v>0</v>
      </c>
      <c r="J307" s="208">
        <f>SUM(Championnats!$K461)</f>
        <v>0</v>
      </c>
      <c r="K307" s="208">
        <f>SUM(Championnats!$K513)</f>
        <v>0</v>
      </c>
      <c r="L307" s="174"/>
      <c r="M307" s="208">
        <f>CROSS!$M$45</f>
        <v>0</v>
      </c>
      <c r="N307" s="223">
        <f t="shared" si="22"/>
        <v>0</v>
      </c>
      <c r="O307" s="208"/>
      <c r="P307" s="208"/>
      <c r="Q307" s="208"/>
      <c r="R307" s="208"/>
      <c r="S307" s="208"/>
      <c r="T307" s="208"/>
      <c r="U307" s="208"/>
      <c r="V307" s="208">
        <f t="array" ref="V307">MIN(IF(B307:K307&gt;0,B307:K307))</f>
        <v>0</v>
      </c>
      <c r="W307" s="208">
        <f t="shared" si="20"/>
        <v>0</v>
      </c>
      <c r="X307" s="174"/>
      <c r="Y307" s="248" t="e">
        <f>SUM(CROSS!#REF!)</f>
        <v>#REF!</v>
      </c>
      <c r="Z307" s="248" t="e">
        <f>SUM(CROSS!#REF!)</f>
        <v>#REF!</v>
      </c>
    </row>
    <row r="308" spans="1:26" x14ac:dyDescent="0.35">
      <c r="A308" s="78" t="str">
        <f>(Championnats!B$46)</f>
        <v>QQQRRR  Sylvain</v>
      </c>
      <c r="B308" s="232">
        <f>SUM(Championnats!$K46)</f>
        <v>0</v>
      </c>
      <c r="C308" s="208">
        <f>SUM(Championnats!$K98)</f>
        <v>0</v>
      </c>
      <c r="D308" s="208">
        <f>SUM(Championnats!$K150)</f>
        <v>0</v>
      </c>
      <c r="E308" s="208">
        <f>SUM(Championnats!$K202)</f>
        <v>0</v>
      </c>
      <c r="F308" s="208">
        <f>SUM(Championnats!$K254)</f>
        <v>0</v>
      </c>
      <c r="G308" s="208">
        <f>SUM(Championnats!$K306)</f>
        <v>0</v>
      </c>
      <c r="H308" s="208">
        <f>SUM(Championnats!$K358)</f>
        <v>0</v>
      </c>
      <c r="I308" s="208">
        <f>SUM(Championnats!$K410)</f>
        <v>0</v>
      </c>
      <c r="J308" s="208">
        <f>SUM(Championnats!$K462)</f>
        <v>0</v>
      </c>
      <c r="K308" s="208">
        <f>SUM(Championnats!$K514)</f>
        <v>0</v>
      </c>
      <c r="L308" s="174"/>
      <c r="M308" s="208">
        <f>CROSS!$M$46</f>
        <v>0</v>
      </c>
      <c r="N308" s="223">
        <f t="shared" si="22"/>
        <v>0</v>
      </c>
      <c r="O308" s="208"/>
      <c r="P308" s="208"/>
      <c r="Q308" s="208"/>
      <c r="R308" s="208"/>
      <c r="S308" s="208"/>
      <c r="T308" s="208"/>
      <c r="U308" s="208"/>
      <c r="V308" s="208">
        <f t="array" ref="V308">MIN(IF(B308:K308&gt;0,B308:K308))</f>
        <v>0</v>
      </c>
      <c r="W308" s="208">
        <f t="shared" si="20"/>
        <v>0</v>
      </c>
      <c r="X308" s="174"/>
      <c r="Y308" s="248" t="e">
        <f>SUM(CROSS!#REF!)</f>
        <v>#REF!</v>
      </c>
      <c r="Z308" s="248" t="e">
        <f>SUM(CROSS!#REF!)</f>
        <v>#REF!</v>
      </c>
    </row>
    <row r="309" spans="1:26" x14ac:dyDescent="0.35">
      <c r="A309" s="78" t="str">
        <f>(Championnats!B$47)</f>
        <v>RRRSSS  Veronica</v>
      </c>
      <c r="B309" s="232">
        <f>SUM(Championnats!$K47)</f>
        <v>0</v>
      </c>
      <c r="C309" s="208">
        <f>SUM(Championnats!$K99)</f>
        <v>0</v>
      </c>
      <c r="D309" s="208">
        <f>SUM(Championnats!$K151)</f>
        <v>0</v>
      </c>
      <c r="E309" s="208">
        <f>SUM(Championnats!$K203)</f>
        <v>0</v>
      </c>
      <c r="F309" s="208">
        <f>SUM(Championnats!$K255)</f>
        <v>0</v>
      </c>
      <c r="G309" s="208">
        <f>SUM(Championnats!$K307)</f>
        <v>0</v>
      </c>
      <c r="H309" s="208">
        <f>SUM(Championnats!$K359)</f>
        <v>0</v>
      </c>
      <c r="I309" s="208">
        <f>SUM(Championnats!$K411)</f>
        <v>0</v>
      </c>
      <c r="J309" s="208">
        <f>SUM(Championnats!$K463)</f>
        <v>0</v>
      </c>
      <c r="K309" s="208">
        <f>SUM(Championnats!$K515)</f>
        <v>0</v>
      </c>
      <c r="L309" s="174"/>
      <c r="M309" s="208">
        <f>CROSS!$M$47</f>
        <v>0</v>
      </c>
      <c r="N309" s="223">
        <f t="shared" si="22"/>
        <v>0</v>
      </c>
      <c r="O309" s="208"/>
      <c r="P309" s="208"/>
      <c r="Q309" s="208"/>
      <c r="R309" s="208"/>
      <c r="S309" s="208"/>
      <c r="T309" s="208"/>
      <c r="U309" s="208"/>
      <c r="V309" s="208">
        <f t="array" ref="V309">MIN(IF(B309:K309&gt;0,B309:K309))</f>
        <v>0</v>
      </c>
      <c r="W309" s="208">
        <f t="shared" si="20"/>
        <v>0</v>
      </c>
      <c r="X309" s="174"/>
      <c r="Y309" s="248" t="e">
        <f>SUM(CROSS!#REF!)</f>
        <v>#REF!</v>
      </c>
      <c r="Z309" s="248" t="e">
        <f>SUM(CROSS!#REF!)</f>
        <v>#REF!</v>
      </c>
    </row>
    <row r="310" spans="1:26" x14ac:dyDescent="0.35">
      <c r="A310" s="78" t="str">
        <f>(Championnats!B$48)</f>
        <v>SSSTTT  Luc</v>
      </c>
      <c r="B310" s="232">
        <f>SUM(Championnats!$K48)</f>
        <v>0</v>
      </c>
      <c r="C310" s="208">
        <f>SUM(Championnats!$K100)</f>
        <v>0</v>
      </c>
      <c r="D310" s="208">
        <f>SUM(Championnats!$K152)</f>
        <v>0</v>
      </c>
      <c r="E310" s="208">
        <f>SUM(Championnats!$K204)</f>
        <v>0</v>
      </c>
      <c r="F310" s="208">
        <f>SUM(Championnats!$K256)</f>
        <v>0</v>
      </c>
      <c r="G310" s="208">
        <f>SUM(Championnats!$K308)</f>
        <v>0</v>
      </c>
      <c r="H310" s="208">
        <f>SUM(Championnats!$K360)</f>
        <v>0</v>
      </c>
      <c r="I310" s="208">
        <f>SUM(Championnats!$K412)</f>
        <v>0</v>
      </c>
      <c r="J310" s="208">
        <f>SUM(Championnats!$K464)</f>
        <v>0</v>
      </c>
      <c r="K310" s="208">
        <f>SUM(Championnats!$K516)</f>
        <v>0</v>
      </c>
      <c r="L310" s="174"/>
      <c r="M310" s="208">
        <f>CROSS!$M$48</f>
        <v>0</v>
      </c>
      <c r="N310" s="223">
        <f t="shared" si="22"/>
        <v>0</v>
      </c>
      <c r="O310" s="208"/>
      <c r="P310" s="208"/>
      <c r="Q310" s="208"/>
      <c r="R310" s="208"/>
      <c r="S310" s="208"/>
      <c r="T310" s="208"/>
      <c r="U310" s="208"/>
      <c r="V310" s="208">
        <f t="array" ref="V310">MIN(IF(B310:K310&gt;0,B310:K310))</f>
        <v>0</v>
      </c>
      <c r="W310" s="208">
        <f t="shared" si="20"/>
        <v>0</v>
      </c>
      <c r="X310" s="174"/>
      <c r="Y310" s="248" t="e">
        <f>SUM(CROSS!#REF!)</f>
        <v>#REF!</v>
      </c>
      <c r="Z310" s="248" t="e">
        <f>SUM(CROSS!#REF!)</f>
        <v>#REF!</v>
      </c>
    </row>
    <row r="311" spans="1:26" x14ac:dyDescent="0.35">
      <c r="A311" s="78" t="str">
        <f>(Championnats!B$49)</f>
        <v>TTTUUU  Cryss</v>
      </c>
      <c r="B311" s="232">
        <f>SUM(Championnats!$K49)</f>
        <v>0</v>
      </c>
      <c r="C311" s="208">
        <f>SUM(Championnats!$K101)</f>
        <v>0</v>
      </c>
      <c r="D311" s="208">
        <f>SUM(Championnats!$K153)</f>
        <v>0</v>
      </c>
      <c r="E311" s="208">
        <f>SUM(Championnats!$K205)</f>
        <v>0</v>
      </c>
      <c r="F311" s="208">
        <f>SUM(Championnats!$K257)</f>
        <v>0</v>
      </c>
      <c r="G311" s="208">
        <f>SUM(Championnats!$K309)</f>
        <v>0</v>
      </c>
      <c r="H311" s="208">
        <f>SUM(Championnats!$K361)</f>
        <v>0</v>
      </c>
      <c r="I311" s="208">
        <f>SUM(Championnats!$K413)</f>
        <v>0</v>
      </c>
      <c r="J311" s="208">
        <f>SUM(Championnats!$K465)</f>
        <v>0</v>
      </c>
      <c r="K311" s="208">
        <f>SUM(Championnats!$K517)</f>
        <v>0</v>
      </c>
      <c r="L311" s="174"/>
      <c r="M311" s="208">
        <f>CROSS!$M$49</f>
        <v>0</v>
      </c>
      <c r="N311" s="223">
        <f t="shared" si="22"/>
        <v>0</v>
      </c>
      <c r="O311" s="208"/>
      <c r="P311" s="208"/>
      <c r="Q311" s="208"/>
      <c r="R311" s="208"/>
      <c r="S311" s="208"/>
      <c r="T311" s="208"/>
      <c r="U311" s="208"/>
      <c r="V311" s="208">
        <f t="array" ref="V311">MIN(IF(B311:K311&gt;0,B311:K311))</f>
        <v>0</v>
      </c>
      <c r="W311" s="208">
        <f t="shared" si="20"/>
        <v>0</v>
      </c>
      <c r="X311" s="174"/>
      <c r="Y311" s="248" t="e">
        <f>SUM(CROSS!#REF!)</f>
        <v>#REF!</v>
      </c>
      <c r="Z311" s="248" t="e">
        <f>SUM(CROSS!#REF!)</f>
        <v>#REF!</v>
      </c>
    </row>
    <row r="312" spans="1:26" x14ac:dyDescent="0.35">
      <c r="A312" s="78" t="str">
        <f>(Championnats!B$50)</f>
        <v>UUUVVV  Sambou</v>
      </c>
      <c r="B312" s="232">
        <f>SUM(Championnats!$K50)</f>
        <v>0</v>
      </c>
      <c r="C312" s="208">
        <f>SUM(Championnats!$K102)</f>
        <v>0</v>
      </c>
      <c r="D312" s="208">
        <f>SUM(Championnats!$K154)</f>
        <v>0</v>
      </c>
      <c r="E312" s="208">
        <f>SUM(Championnats!$K206)</f>
        <v>0</v>
      </c>
      <c r="F312" s="208">
        <f>SUM(Championnats!$K258)</f>
        <v>0</v>
      </c>
      <c r="G312" s="208">
        <f>SUM(Championnats!$K310)</f>
        <v>0</v>
      </c>
      <c r="H312" s="208">
        <f>SUM(Championnats!$K362)</f>
        <v>0</v>
      </c>
      <c r="I312" s="208">
        <f>SUM(Championnats!$K414)</f>
        <v>0</v>
      </c>
      <c r="J312" s="208">
        <f>SUM(Championnats!$K466)</f>
        <v>0</v>
      </c>
      <c r="K312" s="208">
        <f>SUM(Championnats!$K518)</f>
        <v>0</v>
      </c>
      <c r="L312" s="174"/>
      <c r="M312" s="208">
        <f>CROSS!$M$50</f>
        <v>0</v>
      </c>
      <c r="N312" s="223">
        <f t="shared" si="22"/>
        <v>0</v>
      </c>
      <c r="O312" s="208"/>
      <c r="P312" s="208"/>
      <c r="Q312" s="208"/>
      <c r="R312" s="208"/>
      <c r="S312" s="208"/>
      <c r="T312" s="208"/>
      <c r="U312" s="208"/>
      <c r="V312" s="208">
        <f t="array" ref="V312">MIN(IF(B312:K312&gt;0,B312:K312))</f>
        <v>0</v>
      </c>
      <c r="W312" s="208">
        <f t="shared" si="20"/>
        <v>0</v>
      </c>
      <c r="X312" s="174"/>
      <c r="Y312" s="248" t="e">
        <f>SUM(CROSS!#REF!)</f>
        <v>#REF!</v>
      </c>
      <c r="Z312" s="248" t="e">
        <f>SUM(CROSS!#REF!)</f>
        <v>#REF!</v>
      </c>
    </row>
    <row r="313" spans="1:26" x14ac:dyDescent="0.35">
      <c r="A313" s="78" t="str">
        <f>(Championnats!B$51)</f>
        <v>VVVVXXX  Dylan</v>
      </c>
      <c r="B313" s="232">
        <f>SUM(Championnats!$K51)</f>
        <v>0</v>
      </c>
      <c r="C313" s="208">
        <f>SUM(Championnats!$K103)</f>
        <v>0</v>
      </c>
      <c r="D313" s="208">
        <f>SUM(Championnats!$K155)</f>
        <v>0</v>
      </c>
      <c r="E313" s="208">
        <f>SUM(Championnats!$K207)</f>
        <v>0</v>
      </c>
      <c r="F313" s="208">
        <f>SUM(Championnats!$K259)</f>
        <v>0</v>
      </c>
      <c r="G313" s="208">
        <f>SUM(Championnats!$K311)</f>
        <v>0</v>
      </c>
      <c r="H313" s="208">
        <f>SUM(Championnats!$K363)</f>
        <v>0</v>
      </c>
      <c r="I313" s="208">
        <f>SUM(Championnats!$K415)</f>
        <v>0</v>
      </c>
      <c r="J313" s="208">
        <f>SUM(Championnats!$K467)</f>
        <v>0</v>
      </c>
      <c r="K313" s="208">
        <f>SUM(Championnats!$K519)</f>
        <v>0</v>
      </c>
      <c r="L313" s="174"/>
      <c r="M313" s="208">
        <f>CROSS!$M$51</f>
        <v>0</v>
      </c>
      <c r="N313" s="223">
        <f t="shared" si="22"/>
        <v>0</v>
      </c>
      <c r="O313" s="208"/>
      <c r="P313" s="208"/>
      <c r="Q313" s="208"/>
      <c r="R313" s="208"/>
      <c r="S313" s="208"/>
      <c r="T313" s="208"/>
      <c r="U313" s="208"/>
      <c r="V313" s="208">
        <f t="array" ref="V313">MIN(IF(B313:K313&gt;0,B313:K313))</f>
        <v>0</v>
      </c>
      <c r="W313" s="208">
        <f t="shared" si="20"/>
        <v>0</v>
      </c>
      <c r="X313" s="174"/>
      <c r="Y313" s="248" t="e">
        <f>SUM(CROSS!#REF!)</f>
        <v>#REF!</v>
      </c>
      <c r="Z313" s="248" t="e">
        <f>SUM(CROSS!#REF!)</f>
        <v>#REF!</v>
      </c>
    </row>
    <row r="314" spans="1:26" x14ac:dyDescent="0.35">
      <c r="A314" s="78" t="str">
        <f>(Championnats!B$52)</f>
        <v>XXXYYY  Lucie</v>
      </c>
      <c r="B314" s="232">
        <f>SUM(Championnats!$K52)</f>
        <v>0</v>
      </c>
      <c r="C314" s="208">
        <f>SUM(Championnats!$K104)</f>
        <v>0</v>
      </c>
      <c r="D314" s="208">
        <f>SUM(Championnats!$K156)</f>
        <v>0</v>
      </c>
      <c r="E314" s="208">
        <f>SUM(Championnats!$K208)</f>
        <v>0</v>
      </c>
      <c r="F314" s="208">
        <f>SUM(Championnats!$K260)</f>
        <v>0</v>
      </c>
      <c r="G314" s="208">
        <f>SUM(Championnats!$K312)</f>
        <v>0</v>
      </c>
      <c r="H314" s="208">
        <f>SUM(Championnats!$K364)</f>
        <v>0</v>
      </c>
      <c r="I314" s="208">
        <f>SUM(Championnats!$K416)</f>
        <v>0</v>
      </c>
      <c r="J314" s="208">
        <f>SUM(Championnats!$K468)</f>
        <v>0</v>
      </c>
      <c r="K314" s="208">
        <f>SUM(Championnats!$K520)</f>
        <v>0</v>
      </c>
      <c r="L314" s="174"/>
      <c r="M314" s="208">
        <f>CROSS!$M$52</f>
        <v>0</v>
      </c>
      <c r="N314" s="223">
        <f t="shared" si="22"/>
        <v>0</v>
      </c>
      <c r="O314" s="208"/>
      <c r="P314" s="208"/>
      <c r="Q314" s="208"/>
      <c r="R314" s="208"/>
      <c r="S314" s="208"/>
      <c r="T314" s="208"/>
      <c r="U314" s="208"/>
      <c r="V314" s="208">
        <f t="array" ref="V314">MIN(IF(B314:K314&gt;0,B314:K314))</f>
        <v>0</v>
      </c>
      <c r="W314" s="208">
        <f t="shared" si="20"/>
        <v>0</v>
      </c>
      <c r="X314" s="174"/>
      <c r="Y314" s="248" t="e">
        <f>SUM(CROSS!#REF!)</f>
        <v>#REF!</v>
      </c>
      <c r="Z314" s="248" t="e">
        <f>SUM(CROSS!#REF!)</f>
        <v>#REF!</v>
      </c>
    </row>
    <row r="315" spans="1:26" x14ac:dyDescent="0.35">
      <c r="A315" s="182" t="str">
        <f>(Championnats!B$53)</f>
        <v>YYYZZZ  Eva</v>
      </c>
      <c r="B315" s="244">
        <f>SUM(Championnats!$K53)</f>
        <v>0</v>
      </c>
      <c r="C315" s="225">
        <f>SUM(Championnats!$K105)</f>
        <v>0</v>
      </c>
      <c r="D315" s="225">
        <f>SUM(Championnats!$K157)</f>
        <v>0</v>
      </c>
      <c r="E315" s="225">
        <f>SUM(Championnats!$K209)</f>
        <v>0</v>
      </c>
      <c r="F315" s="225">
        <f>SUM(Championnats!$K261)</f>
        <v>0</v>
      </c>
      <c r="G315" s="225">
        <f>SUM(Championnats!$K313)</f>
        <v>0</v>
      </c>
      <c r="H315" s="225">
        <f>SUM(Championnats!$K365)</f>
        <v>0</v>
      </c>
      <c r="I315" s="225">
        <f>SUM(Championnats!$K417)</f>
        <v>0</v>
      </c>
      <c r="J315" s="225">
        <f>SUM(Championnats!$K469)</f>
        <v>0</v>
      </c>
      <c r="K315" s="225">
        <f>SUM(Championnats!$K521)</f>
        <v>0</v>
      </c>
      <c r="L315" s="174"/>
      <c r="M315" s="225">
        <f>CROSS!$M$53</f>
        <v>0</v>
      </c>
      <c r="N315" s="226">
        <f t="shared" si="22"/>
        <v>0</v>
      </c>
      <c r="O315" s="225"/>
      <c r="P315" s="225"/>
      <c r="Q315" s="225"/>
      <c r="R315" s="225"/>
      <c r="S315" s="225"/>
      <c r="T315" s="225"/>
      <c r="U315" s="225"/>
      <c r="V315" s="225">
        <f t="array" ref="V315">MIN(IF(B315:K315&gt;0,B315:K315))</f>
        <v>0</v>
      </c>
      <c r="W315" s="225">
        <f t="shared" si="20"/>
        <v>0</v>
      </c>
      <c r="X315" s="174"/>
      <c r="Y315" s="248" t="e">
        <f>SUM(CROSS!#REF!)</f>
        <v>#REF!</v>
      </c>
      <c r="Z315" s="248" t="e">
        <f>SUM(CROSS!#REF!)</f>
        <v>#REF!</v>
      </c>
    </row>
    <row r="316" spans="1:26" x14ac:dyDescent="0.35">
      <c r="A316" s="242"/>
      <c r="B316" s="241"/>
      <c r="C316" s="241"/>
      <c r="D316" s="241"/>
      <c r="E316" s="241"/>
      <c r="F316" s="241"/>
      <c r="G316" s="241"/>
      <c r="H316" s="241"/>
      <c r="I316" s="241"/>
      <c r="J316" s="241"/>
      <c r="K316" s="241"/>
      <c r="L316" s="174"/>
      <c r="M316" s="241"/>
      <c r="N316" s="229"/>
      <c r="O316" s="241"/>
      <c r="P316" s="241"/>
      <c r="Q316" s="241"/>
      <c r="R316" s="241"/>
      <c r="S316" s="241"/>
      <c r="T316" s="241"/>
      <c r="U316" s="241"/>
      <c r="V316" s="241">
        <f t="array" ref="V316">MIN(IF(B316:K316&gt;0,B316:K316))</f>
        <v>0</v>
      </c>
      <c r="W316" s="241">
        <f t="shared" si="20"/>
        <v>0</v>
      </c>
      <c r="X316" s="174"/>
      <c r="Y316" s="248" t="e">
        <f>SUM(CROSS!#REF!)</f>
        <v>#REF!</v>
      </c>
      <c r="Z316" s="248" t="e">
        <f>SUM(CROSS!#REF!)</f>
        <v>#REF!</v>
      </c>
    </row>
    <row r="317" spans="1:26" x14ac:dyDescent="0.35">
      <c r="A317" s="243"/>
      <c r="B317" s="466">
        <v>1000</v>
      </c>
      <c r="C317" s="467"/>
      <c r="D317" s="467"/>
      <c r="E317" s="467"/>
      <c r="F317" s="467"/>
      <c r="G317" s="467"/>
      <c r="H317" s="467"/>
      <c r="I317" s="467"/>
      <c r="J317" s="467"/>
      <c r="K317" s="468"/>
      <c r="L317" s="174"/>
      <c r="M317" s="240"/>
      <c r="N317" s="230"/>
      <c r="O317" s="240"/>
      <c r="P317" s="240"/>
      <c r="Q317" s="240"/>
      <c r="R317" s="240"/>
      <c r="S317" s="240"/>
      <c r="T317" s="240"/>
      <c r="U317" s="240"/>
      <c r="V317" s="240"/>
      <c r="W317" s="240"/>
      <c r="X317" s="174"/>
      <c r="Y317" s="248" t="e">
        <f>SUM(CROSS!#REF!)</f>
        <v>#REF!</v>
      </c>
      <c r="Z317" s="248" t="e">
        <f>SUM(CROSS!#REF!)</f>
        <v>#REF!</v>
      </c>
    </row>
    <row r="318" spans="1:26" x14ac:dyDescent="0.35">
      <c r="A318" s="221" t="str">
        <f>(Championnats!B$4)</f>
        <v>AAA  LUC</v>
      </c>
      <c r="B318" s="238">
        <f>SUM(Championnats!$L4)</f>
        <v>0</v>
      </c>
      <c r="C318" s="227">
        <f>SUM(Championnats!$L56)</f>
        <v>0</v>
      </c>
      <c r="D318" s="227">
        <f>SUM(Championnats!$L108)</f>
        <v>0</v>
      </c>
      <c r="E318" s="227">
        <f>SUM(Championnats!$L160)</f>
        <v>0</v>
      </c>
      <c r="F318" s="227">
        <f>SUM(Championnats!$L212)</f>
        <v>0</v>
      </c>
      <c r="G318" s="227">
        <f>SUM(Championnats!$L264)</f>
        <v>0</v>
      </c>
      <c r="H318" s="227">
        <f>SUM(Championnats!$L316)</f>
        <v>0</v>
      </c>
      <c r="I318" s="227">
        <f>SUM(Championnats!$L368)</f>
        <v>0</v>
      </c>
      <c r="J318" s="227">
        <f>SUM(Championnats!$L420)</f>
        <v>0</v>
      </c>
      <c r="K318" s="227">
        <f>SUM(Championnats!$L472)</f>
        <v>0</v>
      </c>
      <c r="L318" s="174"/>
      <c r="M318" s="227">
        <f>CROSS!$M$4</f>
        <v>1</v>
      </c>
      <c r="N318" s="228">
        <f t="shared" ref="N318:N349" si="23">N5</f>
        <v>0</v>
      </c>
      <c r="O318" s="227"/>
      <c r="P318" s="227"/>
      <c r="Q318" s="227"/>
      <c r="R318" s="227"/>
      <c r="S318" s="227"/>
      <c r="T318" s="227"/>
      <c r="U318" s="227"/>
      <c r="V318" s="227">
        <f t="array" ref="V318">MIN(IF(B318:K318&gt;0,B318:K318))</f>
        <v>0</v>
      </c>
      <c r="W318" s="227">
        <f t="shared" si="20"/>
        <v>0</v>
      </c>
      <c r="X318" s="174"/>
      <c r="Y318" s="248" t="e">
        <f>SUM(CROSS!#REF!)</f>
        <v>#REF!</v>
      </c>
      <c r="Z318" s="248" t="e">
        <f>SUM(CROSS!#REF!)</f>
        <v>#REF!</v>
      </c>
    </row>
    <row r="319" spans="1:26" x14ac:dyDescent="0.35">
      <c r="A319" s="78" t="str">
        <f>(Championnats!B$5)</f>
        <v>BBB  isabelle</v>
      </c>
      <c r="B319" s="232">
        <f>SUM(Championnats!$L5)</f>
        <v>0</v>
      </c>
      <c r="C319" s="208">
        <f>SUM(Championnats!$L57)</f>
        <v>0</v>
      </c>
      <c r="D319" s="208">
        <f>SUM(Championnats!$L109)</f>
        <v>0</v>
      </c>
      <c r="E319" s="208">
        <f>SUM(Championnats!$L161)</f>
        <v>0</v>
      </c>
      <c r="F319" s="208">
        <f>SUM(Championnats!$L213)</f>
        <v>0</v>
      </c>
      <c r="G319" s="208">
        <f>SUM(Championnats!$L265)</f>
        <v>0</v>
      </c>
      <c r="H319" s="208">
        <f>SUM(Championnats!$L317)</f>
        <v>0</v>
      </c>
      <c r="I319" s="208">
        <f>SUM(Championnats!$L369)</f>
        <v>0</v>
      </c>
      <c r="J319" s="208">
        <f>SUM(Championnats!$L421)</f>
        <v>0</v>
      </c>
      <c r="K319" s="208">
        <f>SUM(Championnats!$L473)</f>
        <v>0</v>
      </c>
      <c r="L319" s="174"/>
      <c r="M319" s="208">
        <f>CROSS!$M$5</f>
        <v>1</v>
      </c>
      <c r="N319" s="223">
        <f t="shared" si="23"/>
        <v>0</v>
      </c>
      <c r="O319" s="208"/>
      <c r="P319" s="208"/>
      <c r="Q319" s="208"/>
      <c r="R319" s="208"/>
      <c r="S319" s="208"/>
      <c r="T319" s="208"/>
      <c r="U319" s="208"/>
      <c r="V319" s="208">
        <f t="array" ref="V319">MIN(IF(B319:K319&gt;0,B319:K319))</f>
        <v>0</v>
      </c>
      <c r="W319" s="208">
        <f t="shared" si="20"/>
        <v>0</v>
      </c>
      <c r="X319" s="174"/>
      <c r="Y319" s="248" t="e">
        <f>SUM(CROSS!#REF!)</f>
        <v>#REF!</v>
      </c>
      <c r="Z319" s="248" t="e">
        <f>SUM(CROSS!#REF!)</f>
        <v>#REF!</v>
      </c>
    </row>
    <row r="320" spans="1:26" x14ac:dyDescent="0.35">
      <c r="A320" s="78" t="str">
        <f>(Championnats!B$6)</f>
        <v>KJKLJDFKJG  Agathe</v>
      </c>
      <c r="B320" s="232">
        <f>SUM(Championnats!$L6)</f>
        <v>0</v>
      </c>
      <c r="C320" s="208">
        <f>SUM(Championnats!$L58)</f>
        <v>0</v>
      </c>
      <c r="D320" s="208">
        <f>SUM(Championnats!$L110)</f>
        <v>0</v>
      </c>
      <c r="E320" s="208">
        <f>SUM(Championnats!$L162)</f>
        <v>0</v>
      </c>
      <c r="F320" s="208">
        <f>SUM(Championnats!$L214)</f>
        <v>0</v>
      </c>
      <c r="G320" s="208">
        <f>SUM(Championnats!$L266)</f>
        <v>0</v>
      </c>
      <c r="H320" s="208">
        <f>SUM(Championnats!$L318)</f>
        <v>0</v>
      </c>
      <c r="I320" s="208">
        <f>SUM(Championnats!$L370)</f>
        <v>0</v>
      </c>
      <c r="J320" s="208">
        <f>SUM(Championnats!$L422)</f>
        <v>0</v>
      </c>
      <c r="K320" s="208">
        <f>SUM(Championnats!$L474)</f>
        <v>0</v>
      </c>
      <c r="L320" s="174"/>
      <c r="M320" s="208">
        <f>CROSS!$M$6</f>
        <v>1</v>
      </c>
      <c r="N320" s="223">
        <f t="shared" si="23"/>
        <v>0</v>
      </c>
      <c r="O320" s="208"/>
      <c r="P320" s="208"/>
      <c r="Q320" s="208"/>
      <c r="R320" s="208"/>
      <c r="S320" s="208"/>
      <c r="T320" s="208"/>
      <c r="U320" s="208"/>
      <c r="V320" s="208">
        <f t="array" ref="V320">MIN(IF(B320:K320&gt;0,B320:K320))</f>
        <v>0</v>
      </c>
      <c r="W320" s="208">
        <f t="shared" si="20"/>
        <v>0</v>
      </c>
      <c r="X320" s="174"/>
      <c r="Y320" s="248" t="e">
        <f>SUM(CROSS!#REF!)</f>
        <v>#REF!</v>
      </c>
      <c r="Z320" s="248" t="e">
        <f>SUM(CROSS!#REF!)</f>
        <v>#REF!</v>
      </c>
    </row>
    <row r="321" spans="1:26" x14ac:dyDescent="0.35">
      <c r="A321" s="78" t="str">
        <f>(Championnats!B$7)</f>
        <v>DDD  Léa</v>
      </c>
      <c r="B321" s="232">
        <f>SUM(Championnats!$L7)</f>
        <v>0</v>
      </c>
      <c r="C321" s="208">
        <f>SUM(Championnats!$L59)</f>
        <v>0</v>
      </c>
      <c r="D321" s="208">
        <f>SUM(Championnats!$L111)</f>
        <v>0</v>
      </c>
      <c r="E321" s="208">
        <f>SUM(Championnats!$L163)</f>
        <v>0</v>
      </c>
      <c r="F321" s="208">
        <f>SUM(Championnats!$L215)</f>
        <v>0</v>
      </c>
      <c r="G321" s="208">
        <f>SUM(Championnats!$L267)</f>
        <v>0</v>
      </c>
      <c r="H321" s="208">
        <f>SUM(Championnats!$L319)</f>
        <v>0</v>
      </c>
      <c r="I321" s="208">
        <f>SUM(Championnats!$L371)</f>
        <v>0</v>
      </c>
      <c r="J321" s="208">
        <f>SUM(Championnats!$L423)</f>
        <v>0</v>
      </c>
      <c r="K321" s="208">
        <f>SUM(Championnats!$L475)</f>
        <v>0</v>
      </c>
      <c r="L321" s="174"/>
      <c r="M321" s="208">
        <f>CROSS!$M$7</f>
        <v>1</v>
      </c>
      <c r="N321" s="223">
        <f t="shared" si="23"/>
        <v>0</v>
      </c>
      <c r="O321" s="208"/>
      <c r="P321" s="208"/>
      <c r="Q321" s="208"/>
      <c r="R321" s="208"/>
      <c r="S321" s="208"/>
      <c r="T321" s="208"/>
      <c r="U321" s="208"/>
      <c r="V321" s="208">
        <f t="array" ref="V321">MIN(IF(B321:K321&gt;0,B321:K321))</f>
        <v>0</v>
      </c>
      <c r="W321" s="208">
        <f t="shared" si="20"/>
        <v>0</v>
      </c>
      <c r="X321" s="174"/>
      <c r="Y321" s="248" t="e">
        <f>SUM(CROSS!#REF!)</f>
        <v>#REF!</v>
      </c>
      <c r="Z321" s="248" t="e">
        <f>SUM(CROSS!#REF!)</f>
        <v>#REF!</v>
      </c>
    </row>
    <row r="322" spans="1:26" x14ac:dyDescent="0.35">
      <c r="A322" s="78" t="str">
        <f>(Championnats!B$8)</f>
        <v>KUYFRJGF  Mélissa</v>
      </c>
      <c r="B322" s="232">
        <f>SUM(Championnats!$L8)</f>
        <v>0</v>
      </c>
      <c r="C322" s="208">
        <f>SUM(Championnats!$L60)</f>
        <v>0</v>
      </c>
      <c r="D322" s="208">
        <f>SUM(Championnats!$L112)</f>
        <v>0</v>
      </c>
      <c r="E322" s="208">
        <f>SUM(Championnats!$L164)</f>
        <v>0</v>
      </c>
      <c r="F322" s="208">
        <f>SUM(Championnats!$L216)</f>
        <v>0</v>
      </c>
      <c r="G322" s="208">
        <f>SUM(Championnats!$L268)</f>
        <v>0</v>
      </c>
      <c r="H322" s="208">
        <f>SUM(Championnats!$L320)</f>
        <v>0</v>
      </c>
      <c r="I322" s="208">
        <f>SUM(Championnats!$L372)</f>
        <v>0</v>
      </c>
      <c r="J322" s="208">
        <f>SUM(Championnats!$L424)</f>
        <v>0</v>
      </c>
      <c r="K322" s="208">
        <f>SUM(Championnats!$L476)</f>
        <v>0</v>
      </c>
      <c r="L322" s="174"/>
      <c r="M322" s="208">
        <f>CROSS!$M$8</f>
        <v>1</v>
      </c>
      <c r="N322" s="223">
        <f t="shared" si="23"/>
        <v>0</v>
      </c>
      <c r="O322" s="208"/>
      <c r="P322" s="208"/>
      <c r="Q322" s="208"/>
      <c r="R322" s="208"/>
      <c r="S322" s="208"/>
      <c r="T322" s="208"/>
      <c r="U322" s="208"/>
      <c r="V322" s="208">
        <f t="array" ref="V322">MIN(IF(B322:K322&gt;0,B322:K322))</f>
        <v>0</v>
      </c>
      <c r="W322" s="208">
        <f t="shared" si="20"/>
        <v>0</v>
      </c>
      <c r="X322" s="174"/>
      <c r="Y322" s="248" t="e">
        <f>SUM(CROSS!#REF!)</f>
        <v>#REF!</v>
      </c>
      <c r="Z322" s="248" t="e">
        <f>SUM(CROSS!#REF!)</f>
        <v>#REF!</v>
      </c>
    </row>
    <row r="323" spans="1:26" x14ac:dyDescent="0.35">
      <c r="A323" s="78" t="str">
        <f>(Championnats!B$9)</f>
        <v>FFF  Eric</v>
      </c>
      <c r="B323" s="232">
        <f>SUM(Championnats!$L9)</f>
        <v>0</v>
      </c>
      <c r="C323" s="208">
        <f>SUM(Championnats!$L61)</f>
        <v>0</v>
      </c>
      <c r="D323" s="208">
        <f>SUM(Championnats!$L113)</f>
        <v>0</v>
      </c>
      <c r="E323" s="208">
        <f>SUM(Championnats!$L165)</f>
        <v>0</v>
      </c>
      <c r="F323" s="208">
        <f>SUM(Championnats!$L217)</f>
        <v>0</v>
      </c>
      <c r="G323" s="208">
        <f>SUM(Championnats!$L269)</f>
        <v>0</v>
      </c>
      <c r="H323" s="208">
        <f>SUM(Championnats!$L321)</f>
        <v>0</v>
      </c>
      <c r="I323" s="208">
        <f>SUM(Championnats!$L373)</f>
        <v>0</v>
      </c>
      <c r="J323" s="208">
        <f>SUM(Championnats!$L425)</f>
        <v>0</v>
      </c>
      <c r="K323" s="208">
        <f>SUM(Championnats!$L477)</f>
        <v>0</v>
      </c>
      <c r="L323" s="174"/>
      <c r="M323" s="208">
        <f>CROSS!$M$9</f>
        <v>1</v>
      </c>
      <c r="N323" s="223">
        <f t="shared" si="23"/>
        <v>0</v>
      </c>
      <c r="O323" s="208"/>
      <c r="P323" s="208"/>
      <c r="Q323" s="208"/>
      <c r="R323" s="208"/>
      <c r="S323" s="208"/>
      <c r="T323" s="208"/>
      <c r="U323" s="208"/>
      <c r="V323" s="208">
        <f t="array" ref="V323">MIN(IF(B323:K323&gt;0,B323:K323))</f>
        <v>0</v>
      </c>
      <c r="W323" s="208">
        <f t="shared" si="20"/>
        <v>0</v>
      </c>
      <c r="X323" s="174"/>
      <c r="Y323" s="248" t="e">
        <f>SUM(CROSS!#REF!)</f>
        <v>#REF!</v>
      </c>
      <c r="Z323" s="248" t="e">
        <f>SUM(CROSS!#REF!)</f>
        <v>#REF!</v>
      </c>
    </row>
    <row r="324" spans="1:26" x14ac:dyDescent="0.35">
      <c r="A324" s="78" t="str">
        <f>(Championnats!B$10)</f>
        <v>GGG  Lucie</v>
      </c>
      <c r="B324" s="232">
        <f>SUM(Championnats!$L10)</f>
        <v>0</v>
      </c>
      <c r="C324" s="208">
        <f>SUM(Championnats!$L62)</f>
        <v>0</v>
      </c>
      <c r="D324" s="208">
        <f>SUM(Championnats!$L114)</f>
        <v>0</v>
      </c>
      <c r="E324" s="208">
        <f>SUM(Championnats!$L166)</f>
        <v>0</v>
      </c>
      <c r="F324" s="208">
        <f>SUM(Championnats!$L218)</f>
        <v>0</v>
      </c>
      <c r="G324" s="208">
        <f>SUM(Championnats!$L270)</f>
        <v>0</v>
      </c>
      <c r="H324" s="208">
        <f>SUM(Championnats!$L322)</f>
        <v>0</v>
      </c>
      <c r="I324" s="208">
        <f>SUM(Championnats!$L374)</f>
        <v>0</v>
      </c>
      <c r="J324" s="208">
        <f>SUM(Championnats!$L426)</f>
        <v>0</v>
      </c>
      <c r="K324" s="208">
        <f>SUM(Championnats!$L478)</f>
        <v>0</v>
      </c>
      <c r="L324" s="174"/>
      <c r="M324" s="208">
        <f>CROSS!$M$10</f>
        <v>0</v>
      </c>
      <c r="N324" s="223">
        <f t="shared" si="23"/>
        <v>0</v>
      </c>
      <c r="O324" s="208"/>
      <c r="P324" s="208"/>
      <c r="Q324" s="208"/>
      <c r="R324" s="208"/>
      <c r="S324" s="208"/>
      <c r="T324" s="208"/>
      <c r="U324" s="208"/>
      <c r="V324" s="208">
        <f t="array" ref="V324">MIN(IF(B324:K324&gt;0,B324:K324))</f>
        <v>0</v>
      </c>
      <c r="W324" s="208">
        <f t="shared" si="20"/>
        <v>0</v>
      </c>
      <c r="X324" s="174"/>
      <c r="Y324" s="248" t="e">
        <f>SUM(CROSS!#REF!)</f>
        <v>#REF!</v>
      </c>
      <c r="Z324" s="248" t="e">
        <f>SUM(CROSS!#REF!)</f>
        <v>#REF!</v>
      </c>
    </row>
    <row r="325" spans="1:26" x14ac:dyDescent="0.35">
      <c r="A325" s="78" t="str">
        <f>(Championnats!B$11)</f>
        <v>HHH  Eva</v>
      </c>
      <c r="B325" s="232">
        <f>SUM(Championnats!$L11)</f>
        <v>0</v>
      </c>
      <c r="C325" s="208">
        <f>SUM(Championnats!$L63)</f>
        <v>0</v>
      </c>
      <c r="D325" s="208">
        <f>SUM(Championnats!$L115)</f>
        <v>0</v>
      </c>
      <c r="E325" s="208">
        <f>SUM(Championnats!$L167)</f>
        <v>0</v>
      </c>
      <c r="F325" s="208">
        <f>SUM(Championnats!$L219)</f>
        <v>0</v>
      </c>
      <c r="G325" s="208">
        <f>SUM(Championnats!$L271)</f>
        <v>0</v>
      </c>
      <c r="H325" s="208">
        <f>SUM(Championnats!$L323)</f>
        <v>0</v>
      </c>
      <c r="I325" s="208">
        <f>SUM(Championnats!$L375)</f>
        <v>0</v>
      </c>
      <c r="J325" s="208">
        <f>SUM(Championnats!$L427)</f>
        <v>0</v>
      </c>
      <c r="K325" s="208">
        <f>SUM(Championnats!$L479)</f>
        <v>0</v>
      </c>
      <c r="L325" s="174"/>
      <c r="M325" s="208">
        <f>CROSS!$M$11</f>
        <v>0</v>
      </c>
      <c r="N325" s="223">
        <f t="shared" si="23"/>
        <v>0</v>
      </c>
      <c r="O325" s="208"/>
      <c r="P325" s="208"/>
      <c r="Q325" s="208"/>
      <c r="R325" s="208"/>
      <c r="S325" s="208"/>
      <c r="T325" s="208"/>
      <c r="U325" s="208"/>
      <c r="V325" s="208">
        <f t="array" ref="V325">MIN(IF(B325:K325&gt;0,B325:K325))</f>
        <v>0</v>
      </c>
      <c r="W325" s="208">
        <f t="shared" si="20"/>
        <v>0</v>
      </c>
      <c r="X325" s="174"/>
      <c r="Y325" s="248" t="e">
        <f>SUM(CROSS!#REF!)</f>
        <v>#REF!</v>
      </c>
      <c r="Z325" s="248" t="e">
        <f>SUM(CROSS!#REF!)</f>
        <v>#REF!</v>
      </c>
    </row>
    <row r="326" spans="1:26" x14ac:dyDescent="0.35">
      <c r="A326" s="78" t="str">
        <f>(Championnats!B$12)</f>
        <v>PERNOIS  LUC</v>
      </c>
      <c r="B326" s="232">
        <f>SUM(Championnats!$L12)</f>
        <v>3.45</v>
      </c>
      <c r="C326" s="208">
        <f>SUM(Championnats!$L64)</f>
        <v>0</v>
      </c>
      <c r="D326" s="208">
        <f>SUM(Championnats!$L116)</f>
        <v>0</v>
      </c>
      <c r="E326" s="208">
        <f>SUM(Championnats!$L168)</f>
        <v>0</v>
      </c>
      <c r="F326" s="208">
        <f>SUM(Championnats!$L220)</f>
        <v>0</v>
      </c>
      <c r="G326" s="208">
        <f>SUM(Championnats!$L272)</f>
        <v>0</v>
      </c>
      <c r="H326" s="208">
        <f>SUM(Championnats!$L324)</f>
        <v>0</v>
      </c>
      <c r="I326" s="208">
        <f>SUM(Championnats!$L376)</f>
        <v>0</v>
      </c>
      <c r="J326" s="208">
        <f>SUM(Championnats!$L428)</f>
        <v>0</v>
      </c>
      <c r="K326" s="208">
        <f>SUM(Championnats!$L480)</f>
        <v>0</v>
      </c>
      <c r="L326" s="174"/>
      <c r="M326" s="208">
        <f>CROSS!$M$12</f>
        <v>0</v>
      </c>
      <c r="N326" s="223">
        <f t="shared" si="23"/>
        <v>11</v>
      </c>
      <c r="O326" s="208"/>
      <c r="P326" s="208"/>
      <c r="Q326" s="208"/>
      <c r="R326" s="208"/>
      <c r="S326" s="208"/>
      <c r="T326" s="208"/>
      <c r="U326" s="208"/>
      <c r="V326" s="208">
        <f t="array" ref="V326">MIN(IF(B326:K326&gt;0,B326:K326))</f>
        <v>3.45</v>
      </c>
      <c r="W326" s="208">
        <f t="shared" ref="W326:W389" si="24">MAX(B326:K326)</f>
        <v>3.45</v>
      </c>
      <c r="X326" s="174"/>
      <c r="Y326" s="248" t="e">
        <f>SUM(CROSS!#REF!)</f>
        <v>#REF!</v>
      </c>
      <c r="Z326" s="248" t="e">
        <f>SUM(CROSS!#REF!)</f>
        <v>#REF!</v>
      </c>
    </row>
    <row r="327" spans="1:26" x14ac:dyDescent="0.35">
      <c r="A327" s="78" t="str">
        <f>(Championnats!B$13)</f>
        <v>JJJ  Mélania</v>
      </c>
      <c r="B327" s="232">
        <f>SUM(Championnats!$L13)</f>
        <v>0</v>
      </c>
      <c r="C327" s="208">
        <f>SUM(Championnats!$L65)</f>
        <v>0</v>
      </c>
      <c r="D327" s="208">
        <f>SUM(Championnats!$L117)</f>
        <v>0</v>
      </c>
      <c r="E327" s="208">
        <f>SUM(Championnats!$L169)</f>
        <v>0</v>
      </c>
      <c r="F327" s="208">
        <f>SUM(Championnats!$L221)</f>
        <v>0</v>
      </c>
      <c r="G327" s="208">
        <f>SUM(Championnats!$L273)</f>
        <v>0</v>
      </c>
      <c r="H327" s="208">
        <f>SUM(Championnats!$L325)</f>
        <v>0</v>
      </c>
      <c r="I327" s="208">
        <f>SUM(Championnats!$L377)</f>
        <v>0</v>
      </c>
      <c r="J327" s="208">
        <f>SUM(Championnats!$L429)</f>
        <v>0</v>
      </c>
      <c r="K327" s="208">
        <f>SUM(Championnats!$L481)</f>
        <v>0</v>
      </c>
      <c r="L327" s="174"/>
      <c r="M327" s="208">
        <f>CROSS!$M$13</f>
        <v>0</v>
      </c>
      <c r="N327" s="223">
        <f t="shared" si="23"/>
        <v>0</v>
      </c>
      <c r="O327" s="208"/>
      <c r="P327" s="208"/>
      <c r="Q327" s="208"/>
      <c r="R327" s="208"/>
      <c r="S327" s="208"/>
      <c r="T327" s="208"/>
      <c r="U327" s="208"/>
      <c r="V327" s="208">
        <f t="array" ref="V327">MIN(IF(B327:K327&gt;0,B327:K327))</f>
        <v>0</v>
      </c>
      <c r="W327" s="208">
        <f t="shared" si="24"/>
        <v>0</v>
      </c>
      <c r="X327" s="174"/>
      <c r="Y327" s="248" t="e">
        <f>SUM(CROSS!#REF!)</f>
        <v>#REF!</v>
      </c>
      <c r="Z327" s="248" t="e">
        <f>SUM(CROSS!#REF!)</f>
        <v>#REF!</v>
      </c>
    </row>
    <row r="328" spans="1:26" x14ac:dyDescent="0.35">
      <c r="A328" s="78" t="str">
        <f>(Championnats!B$14)</f>
        <v>KKK  Mélanie</v>
      </c>
      <c r="B328" s="232">
        <f>SUM(Championnats!$L14)</f>
        <v>0</v>
      </c>
      <c r="C328" s="208">
        <f>SUM(Championnats!$L66)</f>
        <v>0</v>
      </c>
      <c r="D328" s="208">
        <f>SUM(Championnats!$L118)</f>
        <v>0</v>
      </c>
      <c r="E328" s="208">
        <f>SUM(Championnats!$L170)</f>
        <v>0</v>
      </c>
      <c r="F328" s="208">
        <f>SUM(Championnats!$L222)</f>
        <v>0</v>
      </c>
      <c r="G328" s="208">
        <f>SUM(Championnats!$L274)</f>
        <v>0</v>
      </c>
      <c r="H328" s="208">
        <f>SUM(Championnats!$L326)</f>
        <v>0</v>
      </c>
      <c r="I328" s="208">
        <f>SUM(Championnats!$L378)</f>
        <v>0</v>
      </c>
      <c r="J328" s="208">
        <f>SUM(Championnats!$L430)</f>
        <v>0</v>
      </c>
      <c r="K328" s="208">
        <f>SUM(Championnats!$L482)</f>
        <v>0</v>
      </c>
      <c r="L328" s="174"/>
      <c r="M328" s="208">
        <f>CROSS!$M$14</f>
        <v>0</v>
      </c>
      <c r="N328" s="223">
        <f t="shared" si="23"/>
        <v>0</v>
      </c>
      <c r="O328" s="208"/>
      <c r="P328" s="208"/>
      <c r="Q328" s="208"/>
      <c r="R328" s="208"/>
      <c r="S328" s="208"/>
      <c r="T328" s="208"/>
      <c r="U328" s="208"/>
      <c r="V328" s="208">
        <f t="array" ref="V328">MIN(IF(B328:K328&gt;0,B328:K328))</f>
        <v>0</v>
      </c>
      <c r="W328" s="208">
        <f t="shared" si="24"/>
        <v>0</v>
      </c>
      <c r="X328" s="174"/>
      <c r="Y328" s="248" t="e">
        <f>SUM(CROSS!#REF!)</f>
        <v>#REF!</v>
      </c>
      <c r="Z328" s="248" t="e">
        <f>SUM(CROSS!#REF!)</f>
        <v>#REF!</v>
      </c>
    </row>
    <row r="329" spans="1:26" x14ac:dyDescent="0.35">
      <c r="A329" s="78" t="str">
        <f>(Championnats!B$15)</f>
        <v>LLL  Cryss</v>
      </c>
      <c r="B329" s="232">
        <f>SUM(Championnats!$L15)</f>
        <v>0</v>
      </c>
      <c r="C329" s="208">
        <f>SUM(Championnats!$L67)</f>
        <v>0</v>
      </c>
      <c r="D329" s="208">
        <f>SUM(Championnats!$L119)</f>
        <v>0</v>
      </c>
      <c r="E329" s="208">
        <f>SUM(Championnats!$L171)</f>
        <v>0</v>
      </c>
      <c r="F329" s="208">
        <f>SUM(Championnats!$L223)</f>
        <v>0</v>
      </c>
      <c r="G329" s="208">
        <f>SUM(Championnats!$L275)</f>
        <v>0</v>
      </c>
      <c r="H329" s="208">
        <f>SUM(Championnats!$L327)</f>
        <v>0</v>
      </c>
      <c r="I329" s="208">
        <f>SUM(Championnats!$L379)</f>
        <v>0</v>
      </c>
      <c r="J329" s="208">
        <f>SUM(Championnats!$L431)</f>
        <v>0</v>
      </c>
      <c r="K329" s="208">
        <f>SUM(Championnats!$L483)</f>
        <v>0</v>
      </c>
      <c r="L329" s="174"/>
      <c r="M329" s="208">
        <f>CROSS!$M$15</f>
        <v>0</v>
      </c>
      <c r="N329" s="223">
        <f t="shared" si="23"/>
        <v>0</v>
      </c>
      <c r="O329" s="208"/>
      <c r="P329" s="208"/>
      <c r="Q329" s="208"/>
      <c r="R329" s="208"/>
      <c r="S329" s="208"/>
      <c r="T329" s="208"/>
      <c r="U329" s="208"/>
      <c r="V329" s="208">
        <f t="array" ref="V329">MIN(IF(B329:K329&gt;0,B329:K329))</f>
        <v>0</v>
      </c>
      <c r="W329" s="208">
        <f t="shared" si="24"/>
        <v>0</v>
      </c>
      <c r="X329" s="174"/>
      <c r="Y329" s="248" t="e">
        <f>SUM(CROSS!#REF!)</f>
        <v>#REF!</v>
      </c>
      <c r="Z329" s="248" t="e">
        <f>SUM(CROSS!#REF!)</f>
        <v>#REF!</v>
      </c>
    </row>
    <row r="330" spans="1:26" x14ac:dyDescent="0.35">
      <c r="A330" s="78" t="str">
        <f>(Championnats!B$16)</f>
        <v>MMMM  Sambou</v>
      </c>
      <c r="B330" s="232">
        <f>SUM(Championnats!$L16)</f>
        <v>0</v>
      </c>
      <c r="C330" s="208">
        <f>SUM(Championnats!$L68)</f>
        <v>0</v>
      </c>
      <c r="D330" s="208">
        <f>SUM(Championnats!$L120)</f>
        <v>0</v>
      </c>
      <c r="E330" s="208">
        <f>SUM(Championnats!$L172)</f>
        <v>0</v>
      </c>
      <c r="F330" s="208">
        <f>SUM(Championnats!$L224)</f>
        <v>0</v>
      </c>
      <c r="G330" s="208">
        <f>SUM(Championnats!$L276)</f>
        <v>0</v>
      </c>
      <c r="H330" s="208">
        <f>SUM(Championnats!$L328)</f>
        <v>0</v>
      </c>
      <c r="I330" s="208">
        <f>SUM(Championnats!$L380)</f>
        <v>0</v>
      </c>
      <c r="J330" s="208">
        <f>SUM(Championnats!$L432)</f>
        <v>0</v>
      </c>
      <c r="K330" s="208">
        <f>SUM(Championnats!$L484)</f>
        <v>0</v>
      </c>
      <c r="L330" s="174"/>
      <c r="M330" s="208">
        <f>CROSS!$M$16</f>
        <v>0</v>
      </c>
      <c r="N330" s="223">
        <f t="shared" si="23"/>
        <v>0</v>
      </c>
      <c r="O330" s="208"/>
      <c r="P330" s="208"/>
      <c r="Q330" s="208"/>
      <c r="R330" s="208"/>
      <c r="S330" s="208"/>
      <c r="T330" s="208"/>
      <c r="U330" s="208"/>
      <c r="V330" s="208">
        <f t="array" ref="V330">MIN(IF(B330:K330&gt;0,B330:K330))</f>
        <v>0</v>
      </c>
      <c r="W330" s="208">
        <f t="shared" si="24"/>
        <v>0</v>
      </c>
      <c r="X330" s="174"/>
      <c r="Y330" s="248" t="e">
        <f>SUM(CROSS!#REF!)</f>
        <v>#REF!</v>
      </c>
      <c r="Z330" s="248" t="e">
        <f>SUM(CROSS!#REF!)</f>
        <v>#REF!</v>
      </c>
    </row>
    <row r="331" spans="1:26" x14ac:dyDescent="0.35">
      <c r="A331" s="78" t="str">
        <f>(Championnats!B$17)</f>
        <v>NNN  Dylan</v>
      </c>
      <c r="B331" s="232">
        <f>SUM(Championnats!$L17)</f>
        <v>0</v>
      </c>
      <c r="C331" s="208">
        <f>SUM(Championnats!$L69)</f>
        <v>0</v>
      </c>
      <c r="D331" s="208">
        <f>SUM(Championnats!$L121)</f>
        <v>0</v>
      </c>
      <c r="E331" s="208">
        <f>SUM(Championnats!$L173)</f>
        <v>0</v>
      </c>
      <c r="F331" s="208">
        <f>SUM(Championnats!$L225)</f>
        <v>0</v>
      </c>
      <c r="G331" s="208">
        <f>SUM(Championnats!$L277)</f>
        <v>0</v>
      </c>
      <c r="H331" s="208">
        <f>SUM(Championnats!$L329)</f>
        <v>0</v>
      </c>
      <c r="I331" s="208">
        <f>SUM(Championnats!$L381)</f>
        <v>0</v>
      </c>
      <c r="J331" s="208">
        <f>SUM(Championnats!$L433)</f>
        <v>0</v>
      </c>
      <c r="K331" s="208">
        <f>SUM(Championnats!$L485)</f>
        <v>0</v>
      </c>
      <c r="L331" s="174"/>
      <c r="M331" s="208">
        <f>CROSS!$M$17</f>
        <v>0</v>
      </c>
      <c r="N331" s="223">
        <f t="shared" si="23"/>
        <v>0</v>
      </c>
      <c r="O331" s="208"/>
      <c r="P331" s="208"/>
      <c r="Q331" s="208"/>
      <c r="R331" s="208"/>
      <c r="S331" s="208"/>
      <c r="T331" s="208"/>
      <c r="U331" s="208"/>
      <c r="V331" s="208">
        <f t="array" ref="V331">MIN(IF(B331:K331&gt;0,B331:K331))</f>
        <v>0</v>
      </c>
      <c r="W331" s="208">
        <f t="shared" si="24"/>
        <v>0</v>
      </c>
      <c r="X331" s="174"/>
      <c r="Y331" s="248" t="e">
        <f>SUM(CROSS!#REF!)</f>
        <v>#REF!</v>
      </c>
      <c r="Z331" s="248" t="e">
        <f>SUM(CROSS!#REF!)</f>
        <v>#REF!</v>
      </c>
    </row>
    <row r="332" spans="1:26" x14ac:dyDescent="0.35">
      <c r="A332" s="78" t="str">
        <f>(Championnats!B$18)</f>
        <v>OOO  Philippe</v>
      </c>
      <c r="B332" s="232">
        <f>SUM(Championnats!$L18)</f>
        <v>0</v>
      </c>
      <c r="C332" s="208">
        <f>SUM(Championnats!$L70)</f>
        <v>0</v>
      </c>
      <c r="D332" s="208">
        <f>SUM(Championnats!$L122)</f>
        <v>0</v>
      </c>
      <c r="E332" s="208">
        <f>SUM(Championnats!$L174)</f>
        <v>0</v>
      </c>
      <c r="F332" s="208">
        <f>SUM(Championnats!$L226)</f>
        <v>0</v>
      </c>
      <c r="G332" s="208">
        <f>SUM(Championnats!$L278)</f>
        <v>0</v>
      </c>
      <c r="H332" s="208">
        <f>SUM(Championnats!$L330)</f>
        <v>0</v>
      </c>
      <c r="I332" s="208">
        <f>SUM(Championnats!$L382)</f>
        <v>0</v>
      </c>
      <c r="J332" s="208">
        <f>SUM(Championnats!$L434)</f>
        <v>0</v>
      </c>
      <c r="K332" s="208">
        <f>SUM(Championnats!$L486)</f>
        <v>0</v>
      </c>
      <c r="L332" s="174"/>
      <c r="M332" s="208">
        <f>CROSS!$M$18</f>
        <v>0</v>
      </c>
      <c r="N332" s="223">
        <f t="shared" si="23"/>
        <v>0</v>
      </c>
      <c r="O332" s="208"/>
      <c r="P332" s="208"/>
      <c r="Q332" s="208"/>
      <c r="R332" s="208"/>
      <c r="S332" s="208"/>
      <c r="T332" s="208"/>
      <c r="U332" s="208"/>
      <c r="V332" s="208">
        <f t="array" ref="V332">MIN(IF(B332:K332&gt;0,B332:K332))</f>
        <v>0</v>
      </c>
      <c r="W332" s="208">
        <f t="shared" si="24"/>
        <v>0</v>
      </c>
      <c r="X332" s="174"/>
      <c r="Y332" s="248" t="e">
        <f>SUM(CROSS!#REF!)</f>
        <v>#REF!</v>
      </c>
      <c r="Z332" s="248" t="e">
        <f>SUM(CROSS!#REF!)</f>
        <v>#REF!</v>
      </c>
    </row>
    <row r="333" spans="1:26" x14ac:dyDescent="0.35">
      <c r="A333" s="78" t="str">
        <f>(Championnats!B$19)</f>
        <v>PPP  Oumar</v>
      </c>
      <c r="B333" s="232">
        <f>SUM(Championnats!$L19)</f>
        <v>0</v>
      </c>
      <c r="C333" s="208">
        <f>SUM(Championnats!$L71)</f>
        <v>0</v>
      </c>
      <c r="D333" s="208">
        <f>SUM(Championnats!$L123)</f>
        <v>0</v>
      </c>
      <c r="E333" s="208">
        <f>SUM(Championnats!$L175)</f>
        <v>0</v>
      </c>
      <c r="F333" s="208">
        <f>SUM(Championnats!$L227)</f>
        <v>0</v>
      </c>
      <c r="G333" s="208">
        <f>SUM(Championnats!$L279)</f>
        <v>0</v>
      </c>
      <c r="H333" s="208">
        <f>SUM(Championnats!$L331)</f>
        <v>0</v>
      </c>
      <c r="I333" s="208">
        <f>SUM(Championnats!$L383)</f>
        <v>0</v>
      </c>
      <c r="J333" s="208">
        <f>SUM(Championnats!$L435)</f>
        <v>0</v>
      </c>
      <c r="K333" s="208">
        <f>SUM(Championnats!$L487)</f>
        <v>0</v>
      </c>
      <c r="L333" s="174"/>
      <c r="M333" s="208">
        <f>CROSS!$M$19</f>
        <v>0</v>
      </c>
      <c r="N333" s="223">
        <f t="shared" si="23"/>
        <v>0</v>
      </c>
      <c r="O333" s="208"/>
      <c r="P333" s="208"/>
      <c r="Q333" s="208"/>
      <c r="R333" s="208"/>
      <c r="S333" s="208"/>
      <c r="T333" s="208"/>
      <c r="U333" s="208"/>
      <c r="V333" s="208">
        <f t="array" ref="V333">MIN(IF(B333:K333&gt;0,B333:K333))</f>
        <v>0</v>
      </c>
      <c r="W333" s="208">
        <f t="shared" si="24"/>
        <v>0</v>
      </c>
      <c r="X333" s="174"/>
      <c r="Y333" s="248" t="e">
        <f>SUM(CROSS!#REF!)</f>
        <v>#REF!</v>
      </c>
      <c r="Z333" s="248" t="e">
        <f>SUM(CROSS!#REF!)</f>
        <v>#REF!</v>
      </c>
    </row>
    <row r="334" spans="1:26" x14ac:dyDescent="0.35">
      <c r="A334" s="78" t="str">
        <f>(Championnats!B$20)</f>
        <v>QQQ  Ibrahim</v>
      </c>
      <c r="B334" s="232">
        <f>SUM(Championnats!$L20)</f>
        <v>0</v>
      </c>
      <c r="C334" s="208">
        <f>SUM(Championnats!$L72)</f>
        <v>0</v>
      </c>
      <c r="D334" s="208">
        <f>SUM(Championnats!$L124)</f>
        <v>0</v>
      </c>
      <c r="E334" s="208">
        <f>SUM(Championnats!$L176)</f>
        <v>0</v>
      </c>
      <c r="F334" s="208">
        <f>SUM(Championnats!$L228)</f>
        <v>0</v>
      </c>
      <c r="G334" s="208">
        <f>SUM(Championnats!$L280)</f>
        <v>0</v>
      </c>
      <c r="H334" s="208">
        <f>SUM(Championnats!$L332)</f>
        <v>0</v>
      </c>
      <c r="I334" s="208">
        <f>SUM(Championnats!$L384)</f>
        <v>0</v>
      </c>
      <c r="J334" s="208">
        <f>SUM(Championnats!$L436)</f>
        <v>0</v>
      </c>
      <c r="K334" s="208">
        <f>SUM(Championnats!$L488)</f>
        <v>0</v>
      </c>
      <c r="L334" s="174"/>
      <c r="M334" s="208">
        <f>CROSS!$M$20</f>
        <v>0</v>
      </c>
      <c r="N334" s="223">
        <f t="shared" si="23"/>
        <v>0</v>
      </c>
      <c r="O334" s="208"/>
      <c r="P334" s="208"/>
      <c r="Q334" s="208"/>
      <c r="R334" s="208"/>
      <c r="S334" s="208"/>
      <c r="T334" s="208"/>
      <c r="U334" s="208"/>
      <c r="V334" s="208">
        <f t="array" ref="V334">MIN(IF(B334:K334&gt;0,B334:K334))</f>
        <v>0</v>
      </c>
      <c r="W334" s="208">
        <f t="shared" si="24"/>
        <v>0</v>
      </c>
      <c r="X334" s="174"/>
      <c r="Y334" s="248" t="e">
        <f>SUM(CROSS!#REF!)</f>
        <v>#REF!</v>
      </c>
      <c r="Z334" s="248" t="e">
        <f>SUM(CROSS!#REF!)</f>
        <v>#REF!</v>
      </c>
    </row>
    <row r="335" spans="1:26" x14ac:dyDescent="0.35">
      <c r="A335" s="78" t="str">
        <f>(Championnats!B$21)</f>
        <v>RRR  Seydou</v>
      </c>
      <c r="B335" s="232">
        <f>SUM(Championnats!$L21)</f>
        <v>0</v>
      </c>
      <c r="C335" s="208">
        <f>SUM(Championnats!$L73)</f>
        <v>0</v>
      </c>
      <c r="D335" s="208">
        <f>SUM(Championnats!$L125)</f>
        <v>0</v>
      </c>
      <c r="E335" s="208">
        <f>SUM(Championnats!$L177)</f>
        <v>0</v>
      </c>
      <c r="F335" s="208">
        <f>SUM(Championnats!$L229)</f>
        <v>0</v>
      </c>
      <c r="G335" s="208">
        <f>SUM(Championnats!$L281)</f>
        <v>0</v>
      </c>
      <c r="H335" s="208">
        <f>SUM(Championnats!$L333)</f>
        <v>0</v>
      </c>
      <c r="I335" s="208">
        <f>SUM(Championnats!$L385)</f>
        <v>0</v>
      </c>
      <c r="J335" s="208">
        <f>SUM(Championnats!$L437)</f>
        <v>0</v>
      </c>
      <c r="K335" s="208">
        <f>SUM(Championnats!$L489)</f>
        <v>0</v>
      </c>
      <c r="L335" s="174"/>
      <c r="M335" s="208">
        <f>CROSS!$M$21</f>
        <v>0</v>
      </c>
      <c r="N335" s="223">
        <f t="shared" si="23"/>
        <v>0</v>
      </c>
      <c r="O335" s="208"/>
      <c r="P335" s="208"/>
      <c r="Q335" s="208"/>
      <c r="R335" s="208"/>
      <c r="S335" s="208"/>
      <c r="T335" s="208"/>
      <c r="U335" s="208"/>
      <c r="V335" s="208">
        <f t="array" ref="V335">MIN(IF(B335:K335&gt;0,B335:K335))</f>
        <v>0</v>
      </c>
      <c r="W335" s="208">
        <f t="shared" si="24"/>
        <v>0</v>
      </c>
      <c r="X335" s="174"/>
      <c r="Y335" s="248" t="e">
        <f>SUM(CROSS!#REF!)</f>
        <v>#REF!</v>
      </c>
      <c r="Z335" s="248" t="e">
        <f>SUM(CROSS!#REF!)</f>
        <v>#REF!</v>
      </c>
    </row>
    <row r="336" spans="1:26" x14ac:dyDescent="0.35">
      <c r="A336" s="78" t="str">
        <f>(Championnats!B$22)</f>
        <v>SSS  Lucas</v>
      </c>
      <c r="B336" s="232">
        <f>SUM(Championnats!$L22)</f>
        <v>0</v>
      </c>
      <c r="C336" s="208">
        <f>SUM(Championnats!$L74)</f>
        <v>0</v>
      </c>
      <c r="D336" s="208">
        <f>SUM(Championnats!$L126)</f>
        <v>0</v>
      </c>
      <c r="E336" s="208">
        <f>SUM(Championnats!$L178)</f>
        <v>0</v>
      </c>
      <c r="F336" s="208">
        <f>SUM(Championnats!$L230)</f>
        <v>0</v>
      </c>
      <c r="G336" s="208">
        <f>SUM(Championnats!$L282)</f>
        <v>0</v>
      </c>
      <c r="H336" s="208">
        <f>SUM(Championnats!$L334)</f>
        <v>0</v>
      </c>
      <c r="I336" s="208">
        <f>SUM(Championnats!$L386)</f>
        <v>0</v>
      </c>
      <c r="J336" s="208">
        <f>SUM(Championnats!$L438)</f>
        <v>0</v>
      </c>
      <c r="K336" s="208">
        <f>SUM(Championnats!$L490)</f>
        <v>0</v>
      </c>
      <c r="L336" s="174"/>
      <c r="M336" s="208">
        <f>CROSS!$M$22</f>
        <v>0</v>
      </c>
      <c r="N336" s="223">
        <f t="shared" si="23"/>
        <v>0</v>
      </c>
      <c r="O336" s="208"/>
      <c r="P336" s="208"/>
      <c r="Q336" s="208"/>
      <c r="R336" s="208"/>
      <c r="S336" s="208"/>
      <c r="T336" s="208"/>
      <c r="U336" s="208"/>
      <c r="V336" s="208">
        <f t="array" ref="V336">MIN(IF(B336:K336&gt;0,B336:K336))</f>
        <v>0</v>
      </c>
      <c r="W336" s="208">
        <f t="shared" si="24"/>
        <v>0</v>
      </c>
      <c r="X336" s="174"/>
      <c r="Y336" s="248" t="e">
        <f>SUM(CROSS!#REF!)</f>
        <v>#REF!</v>
      </c>
      <c r="Z336" s="248" t="e">
        <f>SUM(CROSS!#REF!)</f>
        <v>#REF!</v>
      </c>
    </row>
    <row r="337" spans="1:26" x14ac:dyDescent="0.35">
      <c r="A337" s="78" t="str">
        <f>(Championnats!B$23)</f>
        <v>TTT  Samba</v>
      </c>
      <c r="B337" s="232">
        <f>SUM(Championnats!$L23)</f>
        <v>0</v>
      </c>
      <c r="C337" s="208">
        <f>SUM(Championnats!$L75)</f>
        <v>0</v>
      </c>
      <c r="D337" s="208">
        <f>SUM(Championnats!$L127)</f>
        <v>0</v>
      </c>
      <c r="E337" s="208">
        <f>SUM(Championnats!$L179)</f>
        <v>0</v>
      </c>
      <c r="F337" s="208">
        <f>SUM(Championnats!$L231)</f>
        <v>0</v>
      </c>
      <c r="G337" s="208">
        <f>SUM(Championnats!$L283)</f>
        <v>0</v>
      </c>
      <c r="H337" s="208">
        <f>SUM(Championnats!$L335)</f>
        <v>0</v>
      </c>
      <c r="I337" s="208">
        <f>SUM(Championnats!$L387)</f>
        <v>0</v>
      </c>
      <c r="J337" s="208">
        <f>SUM(Championnats!$L439)</f>
        <v>0</v>
      </c>
      <c r="K337" s="208">
        <f>SUM(Championnats!$L491)</f>
        <v>0</v>
      </c>
      <c r="L337" s="174"/>
      <c r="M337" s="208">
        <f>CROSS!$M$23</f>
        <v>0</v>
      </c>
      <c r="N337" s="223">
        <f t="shared" si="23"/>
        <v>0</v>
      </c>
      <c r="O337" s="208"/>
      <c r="P337" s="208"/>
      <c r="Q337" s="208"/>
      <c r="R337" s="208"/>
      <c r="S337" s="208"/>
      <c r="T337" s="208"/>
      <c r="U337" s="208"/>
      <c r="V337" s="208">
        <f t="array" ref="V337">MIN(IF(B337:K337&gt;0,B337:K337))</f>
        <v>0</v>
      </c>
      <c r="W337" s="208">
        <f t="shared" si="24"/>
        <v>0</v>
      </c>
      <c r="X337" s="174"/>
      <c r="Y337" s="248" t="e">
        <f>SUM(CROSS!#REF!)</f>
        <v>#REF!</v>
      </c>
      <c r="Z337" s="248" t="e">
        <f>SUM(CROSS!#REF!)</f>
        <v>#REF!</v>
      </c>
    </row>
    <row r="338" spans="1:26" x14ac:dyDescent="0.35">
      <c r="A338" s="78" t="str">
        <f>(Championnats!B$24)</f>
        <v>UUU  Miguel</v>
      </c>
      <c r="B338" s="232">
        <f>SUM(Championnats!$L24)</f>
        <v>0</v>
      </c>
      <c r="C338" s="208">
        <f>SUM(Championnats!$L76)</f>
        <v>0</v>
      </c>
      <c r="D338" s="208">
        <f>SUM(Championnats!$L128)</f>
        <v>0</v>
      </c>
      <c r="E338" s="208">
        <f>SUM(Championnats!$L180)</f>
        <v>0</v>
      </c>
      <c r="F338" s="208">
        <f>SUM(Championnats!$L232)</f>
        <v>0</v>
      </c>
      <c r="G338" s="208">
        <f>SUM(Championnats!$L284)</f>
        <v>0</v>
      </c>
      <c r="H338" s="208">
        <f>SUM(Championnats!$L336)</f>
        <v>0</v>
      </c>
      <c r="I338" s="208">
        <f>SUM(Championnats!$L388)</f>
        <v>0</v>
      </c>
      <c r="J338" s="208">
        <f>SUM(Championnats!$L440)</f>
        <v>0</v>
      </c>
      <c r="K338" s="208">
        <f>SUM(Championnats!$L492)</f>
        <v>0</v>
      </c>
      <c r="L338" s="174"/>
      <c r="M338" s="208">
        <f>CROSS!$M$24</f>
        <v>0</v>
      </c>
      <c r="N338" s="223">
        <f t="shared" si="23"/>
        <v>0</v>
      </c>
      <c r="O338" s="208"/>
      <c r="P338" s="208"/>
      <c r="Q338" s="208"/>
      <c r="R338" s="208"/>
      <c r="S338" s="208"/>
      <c r="T338" s="208"/>
      <c r="U338" s="208"/>
      <c r="V338" s="208">
        <f t="array" ref="V338">MIN(IF(B338:K338&gt;0,B338:K338))</f>
        <v>0</v>
      </c>
      <c r="W338" s="208">
        <f t="shared" si="24"/>
        <v>0</v>
      </c>
      <c r="X338" s="174"/>
      <c r="Y338" s="248" t="e">
        <f>SUM(CROSS!#REF!)</f>
        <v>#REF!</v>
      </c>
      <c r="Z338" s="248" t="e">
        <f>SUM(CROSS!#REF!)</f>
        <v>#REF!</v>
      </c>
    </row>
    <row r="339" spans="1:26" x14ac:dyDescent="0.35">
      <c r="A339" s="78" t="str">
        <f>(Championnats!B$25)</f>
        <v>VVV  Nicolas</v>
      </c>
      <c r="B339" s="232">
        <f>SUM(Championnats!$L25)</f>
        <v>0</v>
      </c>
      <c r="C339" s="208">
        <f>SUM(Championnats!$L77)</f>
        <v>0</v>
      </c>
      <c r="D339" s="208">
        <f>SUM(Championnats!$L129)</f>
        <v>0</v>
      </c>
      <c r="E339" s="208">
        <f>SUM(Championnats!$L181)</f>
        <v>0</v>
      </c>
      <c r="F339" s="208">
        <f>SUM(Championnats!$L233)</f>
        <v>0</v>
      </c>
      <c r="G339" s="208">
        <f>SUM(Championnats!$L285)</f>
        <v>0</v>
      </c>
      <c r="H339" s="208">
        <f>SUM(Championnats!$L337)</f>
        <v>0</v>
      </c>
      <c r="I339" s="208">
        <f>SUM(Championnats!$L389)</f>
        <v>0</v>
      </c>
      <c r="J339" s="208">
        <f>SUM(Championnats!$L441)</f>
        <v>0</v>
      </c>
      <c r="K339" s="208">
        <f>SUM(Championnats!$L493)</f>
        <v>0</v>
      </c>
      <c r="L339" s="174"/>
      <c r="M339" s="208">
        <f>CROSS!$M$25</f>
        <v>0</v>
      </c>
      <c r="N339" s="223">
        <f t="shared" si="23"/>
        <v>0</v>
      </c>
      <c r="O339" s="208"/>
      <c r="P339" s="208"/>
      <c r="Q339" s="208"/>
      <c r="R339" s="208"/>
      <c r="S339" s="208"/>
      <c r="T339" s="208"/>
      <c r="U339" s="208"/>
      <c r="V339" s="208">
        <f t="array" ref="V339">MIN(IF(B339:K339&gt;0,B339:K339))</f>
        <v>0</v>
      </c>
      <c r="W339" s="208">
        <f t="shared" si="24"/>
        <v>0</v>
      </c>
      <c r="X339" s="174"/>
      <c r="Y339" s="248" t="e">
        <f>SUM(CROSS!#REF!)</f>
        <v>#REF!</v>
      </c>
      <c r="Z339" s="248" t="e">
        <f>SUM(CROSS!#REF!)</f>
        <v>#REF!</v>
      </c>
    </row>
    <row r="340" spans="1:26" x14ac:dyDescent="0.35">
      <c r="A340" s="78" t="str">
        <f>(Championnats!B$26)</f>
        <v>WWW  Bilal</v>
      </c>
      <c r="B340" s="232">
        <f>SUM(Championnats!$L26)</f>
        <v>0</v>
      </c>
      <c r="C340" s="208">
        <f>SUM(Championnats!$L78)</f>
        <v>0</v>
      </c>
      <c r="D340" s="208">
        <f>SUM(Championnats!$L130)</f>
        <v>0</v>
      </c>
      <c r="E340" s="208">
        <f>SUM(Championnats!$L182)</f>
        <v>0</v>
      </c>
      <c r="F340" s="208">
        <f>SUM(Championnats!$L234)</f>
        <v>0</v>
      </c>
      <c r="G340" s="208">
        <f>SUM(Championnats!$L286)</f>
        <v>0</v>
      </c>
      <c r="H340" s="208">
        <f>SUM(Championnats!$L338)</f>
        <v>0</v>
      </c>
      <c r="I340" s="208">
        <f>SUM(Championnats!$L390)</f>
        <v>0</v>
      </c>
      <c r="J340" s="208">
        <f>SUM(Championnats!$L442)</f>
        <v>0</v>
      </c>
      <c r="K340" s="208">
        <f>SUM(Championnats!$L494)</f>
        <v>0</v>
      </c>
      <c r="L340" s="174"/>
      <c r="M340" s="208">
        <f>CROSS!$M$26</f>
        <v>0</v>
      </c>
      <c r="N340" s="223">
        <f t="shared" si="23"/>
        <v>0</v>
      </c>
      <c r="O340" s="208"/>
      <c r="P340" s="208"/>
      <c r="Q340" s="208"/>
      <c r="R340" s="208"/>
      <c r="S340" s="208"/>
      <c r="T340" s="208"/>
      <c r="U340" s="208"/>
      <c r="V340" s="208">
        <f t="array" ref="V340">MIN(IF(B340:K340&gt;0,B340:K340))</f>
        <v>0</v>
      </c>
      <c r="W340" s="208">
        <f t="shared" si="24"/>
        <v>0</v>
      </c>
      <c r="X340" s="174"/>
      <c r="Y340" s="248" t="e">
        <f>SUM(CROSS!#REF!)</f>
        <v>#REF!</v>
      </c>
      <c r="Z340" s="248" t="e">
        <f>SUM(CROSS!#REF!)</f>
        <v>#REF!</v>
      </c>
    </row>
    <row r="341" spans="1:26" x14ac:dyDescent="0.35">
      <c r="A341" s="78" t="str">
        <f>(Championnats!B$27)</f>
        <v>XXX  Florent</v>
      </c>
      <c r="B341" s="232">
        <f>SUM(Championnats!$L27)</f>
        <v>0</v>
      </c>
      <c r="C341" s="208">
        <f>SUM(Championnats!$L79)</f>
        <v>0</v>
      </c>
      <c r="D341" s="208">
        <f>SUM(Championnats!$L131)</f>
        <v>0</v>
      </c>
      <c r="E341" s="208">
        <f>SUM(Championnats!$L183)</f>
        <v>0</v>
      </c>
      <c r="F341" s="208">
        <f>SUM(Championnats!$L235)</f>
        <v>0</v>
      </c>
      <c r="G341" s="208">
        <f>SUM(Championnats!$L287)</f>
        <v>0</v>
      </c>
      <c r="H341" s="208">
        <f>SUM(Championnats!$L339)</f>
        <v>0</v>
      </c>
      <c r="I341" s="208">
        <f>SUM(Championnats!$L391)</f>
        <v>0</v>
      </c>
      <c r="J341" s="208">
        <f>SUM(Championnats!$L443)</f>
        <v>0</v>
      </c>
      <c r="K341" s="208">
        <f>SUM(Championnats!$L495)</f>
        <v>0</v>
      </c>
      <c r="L341" s="174"/>
      <c r="M341" s="208">
        <f>CROSS!$M$27</f>
        <v>0</v>
      </c>
      <c r="N341" s="223">
        <f t="shared" si="23"/>
        <v>0</v>
      </c>
      <c r="O341" s="208"/>
      <c r="P341" s="208"/>
      <c r="Q341" s="208"/>
      <c r="R341" s="208"/>
      <c r="S341" s="208"/>
      <c r="T341" s="208"/>
      <c r="U341" s="208"/>
      <c r="V341" s="208">
        <f t="array" ref="V341">MIN(IF(B341:K341&gt;0,B341:K341))</f>
        <v>0</v>
      </c>
      <c r="W341" s="208">
        <f t="shared" si="24"/>
        <v>0</v>
      </c>
      <c r="X341" s="174"/>
      <c r="Y341" s="248" t="e">
        <f>SUM(CROSS!#REF!)</f>
        <v>#REF!</v>
      </c>
      <c r="Z341" s="248" t="e">
        <f>SUM(CROSS!#REF!)</f>
        <v>#REF!</v>
      </c>
    </row>
    <row r="342" spans="1:26" x14ac:dyDescent="0.35">
      <c r="A342" s="78" t="str">
        <f>(Championnats!B$28)</f>
        <v>YYYY  Célia</v>
      </c>
      <c r="B342" s="232">
        <f>SUM(Championnats!$L28)</f>
        <v>0</v>
      </c>
      <c r="C342" s="208">
        <f>SUM(Championnats!$L80)</f>
        <v>0</v>
      </c>
      <c r="D342" s="208">
        <f>SUM(Championnats!$L132)</f>
        <v>0</v>
      </c>
      <c r="E342" s="208">
        <f>SUM(Championnats!$L184)</f>
        <v>0</v>
      </c>
      <c r="F342" s="208">
        <f>SUM(Championnats!$L236)</f>
        <v>0</v>
      </c>
      <c r="G342" s="208">
        <f>SUM(Championnats!$L288)</f>
        <v>0</v>
      </c>
      <c r="H342" s="208">
        <f>SUM(Championnats!$L340)</f>
        <v>0</v>
      </c>
      <c r="I342" s="208">
        <f>SUM(Championnats!$L392)</f>
        <v>0</v>
      </c>
      <c r="J342" s="208">
        <f>SUM(Championnats!$L444)</f>
        <v>0</v>
      </c>
      <c r="K342" s="208">
        <f>SUM(Championnats!$L496)</f>
        <v>0</v>
      </c>
      <c r="L342" s="174"/>
      <c r="M342" s="208">
        <f>CROSS!$M$28</f>
        <v>0</v>
      </c>
      <c r="N342" s="223">
        <f t="shared" si="23"/>
        <v>0</v>
      </c>
      <c r="O342" s="208"/>
      <c r="P342" s="208"/>
      <c r="Q342" s="208"/>
      <c r="R342" s="208"/>
      <c r="S342" s="208"/>
      <c r="T342" s="208"/>
      <c r="U342" s="208"/>
      <c r="V342" s="208">
        <f t="array" ref="V342">MIN(IF(B342:K342&gt;0,B342:K342))</f>
        <v>0</v>
      </c>
      <c r="W342" s="208">
        <f t="shared" si="24"/>
        <v>0</v>
      </c>
      <c r="X342" s="174"/>
      <c r="Y342" s="248" t="e">
        <f>SUM(CROSS!#REF!)</f>
        <v>#REF!</v>
      </c>
      <c r="Z342" s="248" t="e">
        <f>SUM(CROSS!#REF!)</f>
        <v>#REF!</v>
      </c>
    </row>
    <row r="343" spans="1:26" x14ac:dyDescent="0.35">
      <c r="A343" s="78" t="str">
        <f>(Championnats!B$29)</f>
        <v>ZZZ  Rehu Magnifié</v>
      </c>
      <c r="B343" s="232">
        <f>SUM(Championnats!$L29)</f>
        <v>0</v>
      </c>
      <c r="C343" s="208">
        <f>SUM(Championnats!$L81)</f>
        <v>0</v>
      </c>
      <c r="D343" s="208">
        <f>SUM(Championnats!$L133)</f>
        <v>0</v>
      </c>
      <c r="E343" s="208">
        <f>SUM(Championnats!$L185)</f>
        <v>0</v>
      </c>
      <c r="F343" s="208">
        <f>SUM(Championnats!$L237)</f>
        <v>0</v>
      </c>
      <c r="G343" s="208">
        <f>SUM(Championnats!$L289)</f>
        <v>0</v>
      </c>
      <c r="H343" s="208">
        <f>SUM(Championnats!$L341)</f>
        <v>0</v>
      </c>
      <c r="I343" s="208">
        <f>SUM(Championnats!$L393)</f>
        <v>0</v>
      </c>
      <c r="J343" s="208">
        <f>SUM(Championnats!$L445)</f>
        <v>0</v>
      </c>
      <c r="K343" s="208">
        <f>SUM(Championnats!$L497)</f>
        <v>0</v>
      </c>
      <c r="L343" s="174"/>
      <c r="M343" s="208">
        <f>CROSS!$M$29</f>
        <v>0</v>
      </c>
      <c r="N343" s="223">
        <f t="shared" si="23"/>
        <v>0</v>
      </c>
      <c r="O343" s="208"/>
      <c r="P343" s="208"/>
      <c r="Q343" s="208"/>
      <c r="R343" s="208"/>
      <c r="S343" s="208"/>
      <c r="T343" s="208"/>
      <c r="U343" s="208"/>
      <c r="V343" s="208">
        <f t="array" ref="V343">MIN(IF(B343:K343&gt;0,B343:K343))</f>
        <v>0</v>
      </c>
      <c r="W343" s="208">
        <f t="shared" si="24"/>
        <v>0</v>
      </c>
      <c r="X343" s="174"/>
      <c r="Y343" s="248" t="e">
        <f>SUM(CROSS!#REF!)</f>
        <v>#REF!</v>
      </c>
      <c r="Z343" s="248" t="e">
        <f>SUM(CROSS!#REF!)</f>
        <v>#REF!</v>
      </c>
    </row>
    <row r="344" spans="1:26" x14ac:dyDescent="0.35">
      <c r="A344" s="78" t="str">
        <f>(Championnats!B$30)</f>
        <v>AAABBB  Prisca</v>
      </c>
      <c r="B344" s="232">
        <f>SUM(Championnats!$L30)</f>
        <v>0</v>
      </c>
      <c r="C344" s="208">
        <f>SUM(Championnats!$L82)</f>
        <v>0</v>
      </c>
      <c r="D344" s="208">
        <f>SUM(Championnats!$L134)</f>
        <v>0</v>
      </c>
      <c r="E344" s="208">
        <f>SUM(Championnats!$L186)</f>
        <v>0</v>
      </c>
      <c r="F344" s="208">
        <f>SUM(Championnats!$L238)</f>
        <v>0</v>
      </c>
      <c r="G344" s="208">
        <f>SUM(Championnats!$L290)</f>
        <v>0</v>
      </c>
      <c r="H344" s="208">
        <f>SUM(Championnats!$L342)</f>
        <v>0</v>
      </c>
      <c r="I344" s="208">
        <f>SUM(Championnats!$L394)</f>
        <v>0</v>
      </c>
      <c r="J344" s="208">
        <f>SUM(Championnats!$L446)</f>
        <v>0</v>
      </c>
      <c r="K344" s="208">
        <f>SUM(Championnats!$L498)</f>
        <v>0</v>
      </c>
      <c r="L344" s="174"/>
      <c r="M344" s="208">
        <f>CROSS!$M$30</f>
        <v>0</v>
      </c>
      <c r="N344" s="223">
        <f t="shared" si="23"/>
        <v>0</v>
      </c>
      <c r="O344" s="208"/>
      <c r="P344" s="208"/>
      <c r="Q344" s="208"/>
      <c r="R344" s="208"/>
      <c r="S344" s="208"/>
      <c r="T344" s="208"/>
      <c r="U344" s="208"/>
      <c r="V344" s="208">
        <f t="array" ref="V344">MIN(IF(B344:K344&gt;0,B344:K344))</f>
        <v>0</v>
      </c>
      <c r="W344" s="208">
        <f t="shared" si="24"/>
        <v>0</v>
      </c>
      <c r="X344" s="174"/>
      <c r="Y344" s="248" t="e">
        <f>SUM(CROSS!#REF!)</f>
        <v>#REF!</v>
      </c>
      <c r="Z344" s="248" t="e">
        <f>SUM(CROSS!#REF!)</f>
        <v>#REF!</v>
      </c>
    </row>
    <row r="345" spans="1:26" x14ac:dyDescent="0.35">
      <c r="A345" s="78" t="str">
        <f>(Championnats!B$31)</f>
        <v>BBBCCC  Océane</v>
      </c>
      <c r="B345" s="232">
        <f>SUM(Championnats!$L31)</f>
        <v>0</v>
      </c>
      <c r="C345" s="208">
        <f>SUM(Championnats!$L83)</f>
        <v>0</v>
      </c>
      <c r="D345" s="208">
        <f>SUM(Championnats!$L135)</f>
        <v>0</v>
      </c>
      <c r="E345" s="208">
        <f>SUM(Championnats!$L187)</f>
        <v>0</v>
      </c>
      <c r="F345" s="208">
        <f>SUM(Championnats!$L239)</f>
        <v>0</v>
      </c>
      <c r="G345" s="208">
        <f>SUM(Championnats!$L291)</f>
        <v>0</v>
      </c>
      <c r="H345" s="208">
        <f>SUM(Championnats!$L343)</f>
        <v>0</v>
      </c>
      <c r="I345" s="208">
        <f>SUM(Championnats!$L395)</f>
        <v>0</v>
      </c>
      <c r="J345" s="208">
        <f>SUM(Championnats!$L447)</f>
        <v>0</v>
      </c>
      <c r="K345" s="208">
        <f>SUM(Championnats!$L499)</f>
        <v>0</v>
      </c>
      <c r="L345" s="174"/>
      <c r="M345" s="208">
        <f>CROSS!$M$31</f>
        <v>0</v>
      </c>
      <c r="N345" s="223">
        <f t="shared" si="23"/>
        <v>0</v>
      </c>
      <c r="O345" s="208"/>
      <c r="P345" s="208"/>
      <c r="Q345" s="208"/>
      <c r="R345" s="208"/>
      <c r="S345" s="208"/>
      <c r="T345" s="208"/>
      <c r="U345" s="208"/>
      <c r="V345" s="208">
        <f t="array" ref="V345">MIN(IF(B345:K345&gt;0,B345:K345))</f>
        <v>0</v>
      </c>
      <c r="W345" s="208">
        <f t="shared" si="24"/>
        <v>0</v>
      </c>
      <c r="X345" s="174"/>
      <c r="Y345" s="248" t="e">
        <f>SUM(CROSS!#REF!)</f>
        <v>#REF!</v>
      </c>
      <c r="Z345" s="248" t="e">
        <f>SUM(CROSS!#REF!)</f>
        <v>#REF!</v>
      </c>
    </row>
    <row r="346" spans="1:26" x14ac:dyDescent="0.35">
      <c r="A346" s="78" t="str">
        <f>(Championnats!B$32)</f>
        <v>CCCDDD  Balkis-Imane</v>
      </c>
      <c r="B346" s="232">
        <f>SUM(Championnats!$L32)</f>
        <v>0</v>
      </c>
      <c r="C346" s="208">
        <f>SUM(Championnats!$L84)</f>
        <v>0</v>
      </c>
      <c r="D346" s="208">
        <f>SUM(Championnats!$L136)</f>
        <v>0</v>
      </c>
      <c r="E346" s="208">
        <f>SUM(Championnats!$L188)</f>
        <v>0</v>
      </c>
      <c r="F346" s="208">
        <f>SUM(Championnats!$L240)</f>
        <v>0</v>
      </c>
      <c r="G346" s="208">
        <f>SUM(Championnats!$L292)</f>
        <v>0</v>
      </c>
      <c r="H346" s="208">
        <f>SUM(Championnats!$L344)</f>
        <v>0</v>
      </c>
      <c r="I346" s="208">
        <f>SUM(Championnats!$L396)</f>
        <v>0</v>
      </c>
      <c r="J346" s="208">
        <f>SUM(Championnats!$L448)</f>
        <v>0</v>
      </c>
      <c r="K346" s="208">
        <f>SUM(Championnats!$L500)</f>
        <v>0</v>
      </c>
      <c r="L346" s="174"/>
      <c r="M346" s="208">
        <f>CROSS!$M$32</f>
        <v>0</v>
      </c>
      <c r="N346" s="223">
        <f t="shared" si="23"/>
        <v>0</v>
      </c>
      <c r="O346" s="208"/>
      <c r="P346" s="208"/>
      <c r="Q346" s="208"/>
      <c r="R346" s="208"/>
      <c r="S346" s="208"/>
      <c r="T346" s="208"/>
      <c r="U346" s="208"/>
      <c r="V346" s="208">
        <f t="array" ref="V346">MIN(IF(B346:K346&gt;0,B346:K346))</f>
        <v>0</v>
      </c>
      <c r="W346" s="208">
        <f t="shared" si="24"/>
        <v>0</v>
      </c>
      <c r="X346" s="174"/>
      <c r="Y346" s="248" t="e">
        <f>SUM(CROSS!#REF!)</f>
        <v>#REF!</v>
      </c>
      <c r="Z346" s="248" t="e">
        <f>SUM(CROSS!#REF!)</f>
        <v>#REF!</v>
      </c>
    </row>
    <row r="347" spans="1:26" x14ac:dyDescent="0.35">
      <c r="A347" s="78" t="str">
        <f>(Championnats!B$33)</f>
        <v>DDDEEE  Hamza</v>
      </c>
      <c r="B347" s="232">
        <f>SUM(Championnats!$L33)</f>
        <v>0</v>
      </c>
      <c r="C347" s="208">
        <f>SUM(Championnats!$L85)</f>
        <v>0</v>
      </c>
      <c r="D347" s="208">
        <f>SUM(Championnats!$L137)</f>
        <v>0</v>
      </c>
      <c r="E347" s="208">
        <f>SUM(Championnats!$L189)</f>
        <v>0</v>
      </c>
      <c r="F347" s="208">
        <f>SUM(Championnats!$L241)</f>
        <v>0</v>
      </c>
      <c r="G347" s="208">
        <f>SUM(Championnats!$L293)</f>
        <v>0</v>
      </c>
      <c r="H347" s="208">
        <f>SUM(Championnats!$L345)</f>
        <v>0</v>
      </c>
      <c r="I347" s="208">
        <f>SUM(Championnats!$L397)</f>
        <v>0</v>
      </c>
      <c r="J347" s="208">
        <f>SUM(Championnats!$L449)</f>
        <v>0</v>
      </c>
      <c r="K347" s="208">
        <f>SUM(Championnats!$L501)</f>
        <v>0</v>
      </c>
      <c r="L347" s="174"/>
      <c r="M347" s="208">
        <f>CROSS!$M$33</f>
        <v>0</v>
      </c>
      <c r="N347" s="223">
        <f t="shared" si="23"/>
        <v>0</v>
      </c>
      <c r="O347" s="208"/>
      <c r="P347" s="208"/>
      <c r="Q347" s="208"/>
      <c r="R347" s="208"/>
      <c r="S347" s="208"/>
      <c r="T347" s="208"/>
      <c r="U347" s="208"/>
      <c r="V347" s="208">
        <f t="array" ref="V347">MIN(IF(B347:K347&gt;0,B347:K347))</f>
        <v>0</v>
      </c>
      <c r="W347" s="208">
        <f t="shared" si="24"/>
        <v>0</v>
      </c>
      <c r="X347" s="174"/>
      <c r="Y347" s="248" t="e">
        <f>SUM(CROSS!#REF!)</f>
        <v>#REF!</v>
      </c>
      <c r="Z347" s="248" t="e">
        <f>SUM(CROSS!#REF!)</f>
        <v>#REF!</v>
      </c>
    </row>
    <row r="348" spans="1:26" x14ac:dyDescent="0.35">
      <c r="A348" s="78" t="str">
        <f>(Championnats!B$34)</f>
        <v>EEEFFF  Beverly</v>
      </c>
      <c r="B348" s="232">
        <f>SUM(Championnats!$L34)</f>
        <v>0</v>
      </c>
      <c r="C348" s="208">
        <f>SUM(Championnats!$L86)</f>
        <v>0</v>
      </c>
      <c r="D348" s="208">
        <f>SUM(Championnats!$L138)</f>
        <v>0</v>
      </c>
      <c r="E348" s="208">
        <f>SUM(Championnats!$L190)</f>
        <v>0</v>
      </c>
      <c r="F348" s="208">
        <f>SUM(Championnats!$L242)</f>
        <v>0</v>
      </c>
      <c r="G348" s="208">
        <f>SUM(Championnats!$L294)</f>
        <v>0</v>
      </c>
      <c r="H348" s="208">
        <f>SUM(Championnats!$L346)</f>
        <v>0</v>
      </c>
      <c r="I348" s="208">
        <f>SUM(Championnats!$L398)</f>
        <v>0</v>
      </c>
      <c r="J348" s="208">
        <f>SUM(Championnats!$L450)</f>
        <v>0</v>
      </c>
      <c r="K348" s="208">
        <f>SUM(Championnats!$L502)</f>
        <v>0</v>
      </c>
      <c r="L348" s="174"/>
      <c r="M348" s="208">
        <f>CROSS!$M$34</f>
        <v>0</v>
      </c>
      <c r="N348" s="223">
        <f t="shared" si="23"/>
        <v>0</v>
      </c>
      <c r="O348" s="208"/>
      <c r="P348" s="208"/>
      <c r="Q348" s="208"/>
      <c r="R348" s="208"/>
      <c r="S348" s="208"/>
      <c r="T348" s="208"/>
      <c r="U348" s="208"/>
      <c r="V348" s="208">
        <f t="array" ref="V348">MIN(IF(B348:K348&gt;0,B348:K348))</f>
        <v>0</v>
      </c>
      <c r="W348" s="208">
        <f t="shared" si="24"/>
        <v>0</v>
      </c>
      <c r="X348" s="174"/>
      <c r="Y348" s="248" t="e">
        <f>SUM(CROSS!#REF!)</f>
        <v>#REF!</v>
      </c>
      <c r="Z348" s="248" t="e">
        <f>SUM(CROSS!#REF!)</f>
        <v>#REF!</v>
      </c>
    </row>
    <row r="349" spans="1:26" x14ac:dyDescent="0.35">
      <c r="A349" s="78" t="str">
        <f>(Championnats!B$35)</f>
        <v>FFFGGG  Flore</v>
      </c>
      <c r="B349" s="232">
        <f>SUM(Championnats!$L35)</f>
        <v>0</v>
      </c>
      <c r="C349" s="208">
        <f>SUM(Championnats!$L87)</f>
        <v>0</v>
      </c>
      <c r="D349" s="208">
        <f>SUM(Championnats!$L139)</f>
        <v>0</v>
      </c>
      <c r="E349" s="208">
        <f>SUM(Championnats!$L191)</f>
        <v>0</v>
      </c>
      <c r="F349" s="208">
        <f>SUM(Championnats!$L243)</f>
        <v>0</v>
      </c>
      <c r="G349" s="208">
        <f>SUM(Championnats!$L295)</f>
        <v>0</v>
      </c>
      <c r="H349" s="208">
        <f>SUM(Championnats!$L347)</f>
        <v>0</v>
      </c>
      <c r="I349" s="208">
        <f>SUM(Championnats!$L399)</f>
        <v>0</v>
      </c>
      <c r="J349" s="208">
        <f>SUM(Championnats!$L451)</f>
        <v>0</v>
      </c>
      <c r="K349" s="208">
        <f>SUM(Championnats!$L503)</f>
        <v>0</v>
      </c>
      <c r="L349" s="174"/>
      <c r="M349" s="208">
        <f>CROSS!$M$35</f>
        <v>0</v>
      </c>
      <c r="N349" s="223">
        <f t="shared" si="23"/>
        <v>0</v>
      </c>
      <c r="O349" s="208"/>
      <c r="P349" s="208"/>
      <c r="Q349" s="208"/>
      <c r="R349" s="208"/>
      <c r="S349" s="208"/>
      <c r="T349" s="208"/>
      <c r="U349" s="208"/>
      <c r="V349" s="208">
        <f t="array" ref="V349">MIN(IF(B349:K349&gt;0,B349:K349))</f>
        <v>0</v>
      </c>
      <c r="W349" s="208">
        <f t="shared" si="24"/>
        <v>0</v>
      </c>
      <c r="X349" s="174"/>
      <c r="Y349" s="248" t="e">
        <f>SUM(CROSS!#REF!)</f>
        <v>#REF!</v>
      </c>
      <c r="Z349" s="248" t="e">
        <f>SUM(CROSS!#REF!)</f>
        <v>#REF!</v>
      </c>
    </row>
    <row r="350" spans="1:26" x14ac:dyDescent="0.35">
      <c r="A350" s="78" t="str">
        <f>(Championnats!B$36)</f>
        <v>GGGGHHH  Lauryne</v>
      </c>
      <c r="B350" s="232">
        <f>SUM(Championnats!$L36)</f>
        <v>0</v>
      </c>
      <c r="C350" s="208">
        <f>SUM(Championnats!$L88)</f>
        <v>0</v>
      </c>
      <c r="D350" s="208">
        <f>SUM(Championnats!$L140)</f>
        <v>0</v>
      </c>
      <c r="E350" s="208">
        <f>SUM(Championnats!$L192)</f>
        <v>0</v>
      </c>
      <c r="F350" s="208">
        <f>SUM(Championnats!$L244)</f>
        <v>0</v>
      </c>
      <c r="G350" s="208">
        <f>SUM(Championnats!$L296)</f>
        <v>0</v>
      </c>
      <c r="H350" s="208">
        <f>SUM(Championnats!$L348)</f>
        <v>0</v>
      </c>
      <c r="I350" s="208">
        <f>SUM(Championnats!$L400)</f>
        <v>0</v>
      </c>
      <c r="J350" s="208">
        <f>SUM(Championnats!$L452)</f>
        <v>0</v>
      </c>
      <c r="K350" s="208">
        <f>SUM(Championnats!$L504)</f>
        <v>0</v>
      </c>
      <c r="L350" s="174"/>
      <c r="M350" s="208">
        <f>CROSS!$M$36</f>
        <v>0</v>
      </c>
      <c r="N350" s="223">
        <f t="shared" ref="N350:N367" si="25">N37</f>
        <v>0</v>
      </c>
      <c r="O350" s="208"/>
      <c r="P350" s="208"/>
      <c r="Q350" s="208"/>
      <c r="R350" s="208"/>
      <c r="S350" s="208"/>
      <c r="T350" s="208"/>
      <c r="U350" s="208"/>
      <c r="V350" s="208">
        <f t="array" ref="V350">MIN(IF(B350:K350&gt;0,B350:K350))</f>
        <v>0</v>
      </c>
      <c r="W350" s="208">
        <f t="shared" si="24"/>
        <v>0</v>
      </c>
      <c r="X350" s="174"/>
      <c r="Y350" s="248" t="e">
        <f>SUM(CROSS!#REF!)</f>
        <v>#REF!</v>
      </c>
      <c r="Z350" s="248" t="e">
        <f>SUM(CROSS!#REF!)</f>
        <v>#REF!</v>
      </c>
    </row>
    <row r="351" spans="1:26" x14ac:dyDescent="0.35">
      <c r="A351" s="78" t="str">
        <f>(Championnats!B$37)</f>
        <v>HHHHIII  Steven</v>
      </c>
      <c r="B351" s="232">
        <f>SUM(Championnats!$L37)</f>
        <v>0</v>
      </c>
      <c r="C351" s="208">
        <f>SUM(Championnats!$L89)</f>
        <v>0</v>
      </c>
      <c r="D351" s="208">
        <f>SUM(Championnats!$L141)</f>
        <v>0</v>
      </c>
      <c r="E351" s="208">
        <f>SUM(Championnats!$L193)</f>
        <v>0</v>
      </c>
      <c r="F351" s="208">
        <f>SUM(Championnats!$L245)</f>
        <v>0</v>
      </c>
      <c r="G351" s="208">
        <f>SUM(Championnats!$L297)</f>
        <v>0</v>
      </c>
      <c r="H351" s="208">
        <f>SUM(Championnats!$L349)</f>
        <v>0</v>
      </c>
      <c r="I351" s="208">
        <f>SUM(Championnats!$L401)</f>
        <v>0</v>
      </c>
      <c r="J351" s="208">
        <f>SUM(Championnats!$L453)</f>
        <v>0</v>
      </c>
      <c r="K351" s="208">
        <f>SUM(Championnats!$L505)</f>
        <v>0</v>
      </c>
      <c r="L351" s="174"/>
      <c r="M351" s="208">
        <f>CROSS!$M$37</f>
        <v>0</v>
      </c>
      <c r="N351" s="223">
        <f t="shared" si="25"/>
        <v>0</v>
      </c>
      <c r="O351" s="208"/>
      <c r="P351" s="208"/>
      <c r="Q351" s="208"/>
      <c r="R351" s="208"/>
      <c r="S351" s="208"/>
      <c r="T351" s="208"/>
      <c r="U351" s="208"/>
      <c r="V351" s="208">
        <f t="array" ref="V351">MIN(IF(B351:K351&gt;0,B351:K351))</f>
        <v>0</v>
      </c>
      <c r="W351" s="208">
        <f t="shared" si="24"/>
        <v>0</v>
      </c>
      <c r="X351" s="174"/>
      <c r="Y351" s="248" t="e">
        <f>SUM(CROSS!#REF!)</f>
        <v>#REF!</v>
      </c>
      <c r="Z351" s="248" t="e">
        <f>SUM(CROSS!#REF!)</f>
        <v>#REF!</v>
      </c>
    </row>
    <row r="352" spans="1:26" x14ac:dyDescent="0.35">
      <c r="A352" s="78" t="str">
        <f>(Championnats!B$38)</f>
        <v>IIIJJJJJ  PIERRE</v>
      </c>
      <c r="B352" s="232">
        <f>SUM(Championnats!$L38)</f>
        <v>0</v>
      </c>
      <c r="C352" s="208">
        <f>SUM(Championnats!$L90)</f>
        <v>0</v>
      </c>
      <c r="D352" s="208">
        <f>SUM(Championnats!$L142)</f>
        <v>0</v>
      </c>
      <c r="E352" s="208">
        <f>SUM(Championnats!$L194)</f>
        <v>0</v>
      </c>
      <c r="F352" s="208">
        <f>SUM(Championnats!$L246)</f>
        <v>0</v>
      </c>
      <c r="G352" s="208">
        <f>SUM(Championnats!$L298)</f>
        <v>0</v>
      </c>
      <c r="H352" s="208">
        <f>SUM(Championnats!$L350)</f>
        <v>0</v>
      </c>
      <c r="I352" s="208">
        <f>SUM(Championnats!$L402)</f>
        <v>0</v>
      </c>
      <c r="J352" s="208">
        <f>SUM(Championnats!$L454)</f>
        <v>0</v>
      </c>
      <c r="K352" s="208">
        <f>SUM(Championnats!$L506)</f>
        <v>0</v>
      </c>
      <c r="L352" s="174"/>
      <c r="M352" s="208">
        <f>CROSS!$M$38</f>
        <v>0</v>
      </c>
      <c r="N352" s="223">
        <f t="shared" si="25"/>
        <v>0</v>
      </c>
      <c r="O352" s="208"/>
      <c r="P352" s="208"/>
      <c r="Q352" s="208"/>
      <c r="R352" s="208"/>
      <c r="S352" s="208"/>
      <c r="T352" s="208"/>
      <c r="U352" s="208"/>
      <c r="V352" s="208">
        <f t="array" ref="V352">MIN(IF(B352:K352&gt;0,B352:K352))</f>
        <v>0</v>
      </c>
      <c r="W352" s="208">
        <f t="shared" si="24"/>
        <v>0</v>
      </c>
      <c r="X352" s="174"/>
      <c r="Y352" s="248" t="e">
        <f>SUM(CROSS!#REF!)</f>
        <v>#REF!</v>
      </c>
      <c r="Z352" s="248" t="e">
        <f>SUM(CROSS!#REF!)</f>
        <v>#REF!</v>
      </c>
    </row>
    <row r="353" spans="1:26" x14ac:dyDescent="0.35">
      <c r="A353" s="78" t="str">
        <f>(Championnats!B$39)</f>
        <v>JJJJKKKK  Christelle</v>
      </c>
      <c r="B353" s="232">
        <f>SUM(Championnats!$L39)</f>
        <v>0</v>
      </c>
      <c r="C353" s="208">
        <f>SUM(Championnats!$L91)</f>
        <v>0</v>
      </c>
      <c r="D353" s="208">
        <f>SUM(Championnats!$L143)</f>
        <v>0</v>
      </c>
      <c r="E353" s="208">
        <f>SUM(Championnats!$L195)</f>
        <v>0</v>
      </c>
      <c r="F353" s="208">
        <f>SUM(Championnats!$L247)</f>
        <v>0</v>
      </c>
      <c r="G353" s="208">
        <f>SUM(Championnats!$L299)</f>
        <v>0</v>
      </c>
      <c r="H353" s="208">
        <f>SUM(Championnats!$L351)</f>
        <v>0</v>
      </c>
      <c r="I353" s="208">
        <f>SUM(Championnats!$L403)</f>
        <v>0</v>
      </c>
      <c r="J353" s="208">
        <f>SUM(Championnats!$L455)</f>
        <v>0</v>
      </c>
      <c r="K353" s="208">
        <f>SUM(Championnats!$L507)</f>
        <v>0</v>
      </c>
      <c r="L353" s="174"/>
      <c r="M353" s="208">
        <f>CROSS!$M$39</f>
        <v>0</v>
      </c>
      <c r="N353" s="223">
        <f t="shared" si="25"/>
        <v>0</v>
      </c>
      <c r="O353" s="208"/>
      <c r="P353" s="208"/>
      <c r="Q353" s="208"/>
      <c r="R353" s="208"/>
      <c r="S353" s="208"/>
      <c r="T353" s="208"/>
      <c r="U353" s="208"/>
      <c r="V353" s="208">
        <f t="array" ref="V353">MIN(IF(B353:K353&gt;0,B353:K353))</f>
        <v>0</v>
      </c>
      <c r="W353" s="208">
        <f t="shared" si="24"/>
        <v>0</v>
      </c>
      <c r="X353" s="174"/>
      <c r="Y353" s="248" t="e">
        <f>SUM(CROSS!#REF!)</f>
        <v>#REF!</v>
      </c>
      <c r="Z353" s="248" t="e">
        <f>SUM(CROSS!#REF!)</f>
        <v>#REF!</v>
      </c>
    </row>
    <row r="354" spans="1:26" x14ac:dyDescent="0.35">
      <c r="A354" s="78" t="str">
        <f>(Championnats!B$40)</f>
        <v>KKKLLL  Pierre</v>
      </c>
      <c r="B354" s="232">
        <f>SUM(Championnats!$L40)</f>
        <v>0</v>
      </c>
      <c r="C354" s="208">
        <f>SUM(Championnats!$L92)</f>
        <v>0</v>
      </c>
      <c r="D354" s="208">
        <f>SUM(Championnats!$L144)</f>
        <v>0</v>
      </c>
      <c r="E354" s="208">
        <f>SUM(Championnats!$L196)</f>
        <v>0</v>
      </c>
      <c r="F354" s="208">
        <f>SUM(Championnats!$L248)</f>
        <v>0</v>
      </c>
      <c r="G354" s="208">
        <f>SUM(Championnats!$L300)</f>
        <v>0</v>
      </c>
      <c r="H354" s="208">
        <f>SUM(Championnats!$L352)</f>
        <v>0</v>
      </c>
      <c r="I354" s="208">
        <f>SUM(Championnats!$L404)</f>
        <v>0</v>
      </c>
      <c r="J354" s="208">
        <f>SUM(Championnats!$L456)</f>
        <v>0</v>
      </c>
      <c r="K354" s="208">
        <f>SUM(Championnats!$L508)</f>
        <v>0</v>
      </c>
      <c r="L354" s="174"/>
      <c r="M354" s="208">
        <f>CROSS!$M$40</f>
        <v>0</v>
      </c>
      <c r="N354" s="223">
        <f t="shared" si="25"/>
        <v>0</v>
      </c>
      <c r="O354" s="208"/>
      <c r="P354" s="208"/>
      <c r="Q354" s="208"/>
      <c r="R354" s="208"/>
      <c r="S354" s="208"/>
      <c r="T354" s="208"/>
      <c r="U354" s="208"/>
      <c r="V354" s="208">
        <f t="array" ref="V354">MIN(IF(B354:K354&gt;0,B354:K354))</f>
        <v>0</v>
      </c>
      <c r="W354" s="208">
        <f t="shared" si="24"/>
        <v>0</v>
      </c>
      <c r="X354" s="174"/>
      <c r="Y354" s="248" t="e">
        <f>SUM(CROSS!#REF!)</f>
        <v>#REF!</v>
      </c>
      <c r="Z354" s="248" t="e">
        <f>SUM(CROSS!#REF!)</f>
        <v>#REF!</v>
      </c>
    </row>
    <row r="355" spans="1:26" x14ac:dyDescent="0.35">
      <c r="A355" s="78" t="str">
        <f>(Championnats!B$41)</f>
        <v>LLLLMMMM  Didier</v>
      </c>
      <c r="B355" s="232">
        <f>SUM(Championnats!$L41)</f>
        <v>0</v>
      </c>
      <c r="C355" s="208">
        <f>SUM(Championnats!$L93)</f>
        <v>0</v>
      </c>
      <c r="D355" s="208">
        <f>SUM(Championnats!$L145)</f>
        <v>0</v>
      </c>
      <c r="E355" s="208">
        <f>SUM(Championnats!$L197)</f>
        <v>0</v>
      </c>
      <c r="F355" s="208">
        <f>SUM(Championnats!$L249)</f>
        <v>0</v>
      </c>
      <c r="G355" s="208">
        <f>SUM(Championnats!$L301)</f>
        <v>0</v>
      </c>
      <c r="H355" s="208">
        <f>SUM(Championnats!$L353)</f>
        <v>0</v>
      </c>
      <c r="I355" s="208">
        <f>SUM(Championnats!$L405)</f>
        <v>0</v>
      </c>
      <c r="J355" s="208">
        <f>SUM(Championnats!$L457)</f>
        <v>0</v>
      </c>
      <c r="K355" s="208">
        <f>SUM(Championnats!$L509)</f>
        <v>0</v>
      </c>
      <c r="L355" s="174"/>
      <c r="M355" s="208">
        <f>CROSS!$M$41</f>
        <v>0</v>
      </c>
      <c r="N355" s="223">
        <f t="shared" si="25"/>
        <v>0</v>
      </c>
      <c r="O355" s="208"/>
      <c r="P355" s="208"/>
      <c r="Q355" s="208"/>
      <c r="R355" s="208"/>
      <c r="S355" s="208"/>
      <c r="T355" s="208"/>
      <c r="U355" s="208"/>
      <c r="V355" s="208">
        <f t="array" ref="V355">MIN(IF(B355:K355&gt;0,B355:K355))</f>
        <v>0</v>
      </c>
      <c r="W355" s="208">
        <f t="shared" si="24"/>
        <v>0</v>
      </c>
      <c r="X355" s="174"/>
      <c r="Y355" s="248" t="e">
        <f>SUM(CROSS!#REF!)</f>
        <v>#REF!</v>
      </c>
      <c r="Z355" s="248" t="e">
        <f>SUM(CROSS!#REF!)</f>
        <v>#REF!</v>
      </c>
    </row>
    <row r="356" spans="1:26" x14ac:dyDescent="0.35">
      <c r="A356" s="78" t="str">
        <f>(Championnats!B$42)</f>
        <v>MMMNNN  Barbara</v>
      </c>
      <c r="B356" s="232">
        <f>SUM(Championnats!$L42)</f>
        <v>0</v>
      </c>
      <c r="C356" s="208">
        <f>SUM(Championnats!$L94)</f>
        <v>0</v>
      </c>
      <c r="D356" s="208">
        <f>SUM(Championnats!$L146)</f>
        <v>0</v>
      </c>
      <c r="E356" s="208">
        <f>SUM(Championnats!$L198)</f>
        <v>0</v>
      </c>
      <c r="F356" s="208">
        <f>SUM(Championnats!$L250)</f>
        <v>0</v>
      </c>
      <c r="G356" s="208">
        <f>SUM(Championnats!$L302)</f>
        <v>0</v>
      </c>
      <c r="H356" s="208">
        <f>SUM(Championnats!$L354)</f>
        <v>0</v>
      </c>
      <c r="I356" s="208">
        <f>SUM(Championnats!$L406)</f>
        <v>0</v>
      </c>
      <c r="J356" s="208">
        <f>SUM(Championnats!$L458)</f>
        <v>0</v>
      </c>
      <c r="K356" s="208">
        <f>SUM(Championnats!$L510)</f>
        <v>0</v>
      </c>
      <c r="L356" s="174"/>
      <c r="M356" s="208">
        <f>CROSS!$M$42</f>
        <v>0</v>
      </c>
      <c r="N356" s="223">
        <f t="shared" si="25"/>
        <v>0</v>
      </c>
      <c r="O356" s="208"/>
      <c r="P356" s="208"/>
      <c r="Q356" s="208"/>
      <c r="R356" s="208"/>
      <c r="S356" s="208"/>
      <c r="T356" s="208"/>
      <c r="U356" s="208"/>
      <c r="V356" s="208">
        <f t="array" ref="V356">MIN(IF(B356:K356&gt;0,B356:K356))</f>
        <v>0</v>
      </c>
      <c r="W356" s="208">
        <f t="shared" si="24"/>
        <v>0</v>
      </c>
      <c r="X356" s="174"/>
      <c r="Y356" s="248" t="e">
        <f>SUM(CROSS!#REF!)</f>
        <v>#REF!</v>
      </c>
      <c r="Z356" s="248" t="e">
        <f>SUM(CROSS!#REF!)</f>
        <v>#REF!</v>
      </c>
    </row>
    <row r="357" spans="1:26" x14ac:dyDescent="0.35">
      <c r="A357" s="78" t="str">
        <f>(Championnats!B$43)</f>
        <v>NNNNOOO  Julie</v>
      </c>
      <c r="B357" s="232">
        <f>SUM(Championnats!$L43)</f>
        <v>0</v>
      </c>
      <c r="C357" s="208">
        <f>SUM(Championnats!$L95)</f>
        <v>0</v>
      </c>
      <c r="D357" s="208">
        <f>SUM(Championnats!$L147)</f>
        <v>0</v>
      </c>
      <c r="E357" s="208">
        <f>SUM(Championnats!$L199)</f>
        <v>0</v>
      </c>
      <c r="F357" s="208">
        <f>SUM(Championnats!$L251)</f>
        <v>0</v>
      </c>
      <c r="G357" s="208">
        <f>SUM(Championnats!$L303)</f>
        <v>0</v>
      </c>
      <c r="H357" s="208">
        <f>SUM(Championnats!$L355)</f>
        <v>0</v>
      </c>
      <c r="I357" s="208">
        <f>SUM(Championnats!$L407)</f>
        <v>0</v>
      </c>
      <c r="J357" s="208">
        <f>SUM(Championnats!$L459)</f>
        <v>0</v>
      </c>
      <c r="K357" s="208">
        <f>SUM(Championnats!$L511)</f>
        <v>0</v>
      </c>
      <c r="L357" s="174"/>
      <c r="M357" s="208">
        <f>CROSS!$M$43</f>
        <v>0</v>
      </c>
      <c r="N357" s="223">
        <f t="shared" si="25"/>
        <v>0</v>
      </c>
      <c r="O357" s="208"/>
      <c r="P357" s="208"/>
      <c r="Q357" s="208"/>
      <c r="R357" s="208"/>
      <c r="S357" s="208"/>
      <c r="T357" s="208"/>
      <c r="U357" s="208"/>
      <c r="V357" s="208">
        <f t="array" ref="V357">MIN(IF(B357:K357&gt;0,B357:K357))</f>
        <v>0</v>
      </c>
      <c r="W357" s="208">
        <f t="shared" si="24"/>
        <v>0</v>
      </c>
      <c r="X357" s="174"/>
      <c r="Y357" s="248" t="e">
        <f>SUM(CROSS!#REF!)</f>
        <v>#REF!</v>
      </c>
      <c r="Z357" s="248" t="e">
        <f>SUM(CROSS!#REF!)</f>
        <v>#REF!</v>
      </c>
    </row>
    <row r="358" spans="1:26" x14ac:dyDescent="0.35">
      <c r="A358" s="78" t="str">
        <f>(Championnats!B$44)</f>
        <v>OOOPPP  André</v>
      </c>
      <c r="B358" s="232">
        <f>SUM(Championnats!$L44)</f>
        <v>0</v>
      </c>
      <c r="C358" s="208">
        <f>SUM(Championnats!$L96)</f>
        <v>0</v>
      </c>
      <c r="D358" s="208">
        <f>SUM(Championnats!$L148)</f>
        <v>0</v>
      </c>
      <c r="E358" s="208">
        <f>SUM(Championnats!$L200)</f>
        <v>0</v>
      </c>
      <c r="F358" s="208">
        <f>SUM(Championnats!$L252)</f>
        <v>0</v>
      </c>
      <c r="G358" s="208">
        <f>SUM(Championnats!$L304)</f>
        <v>0</v>
      </c>
      <c r="H358" s="208">
        <f>SUM(Championnats!$L356)</f>
        <v>0</v>
      </c>
      <c r="I358" s="208">
        <f>SUM(Championnats!$L408)</f>
        <v>0</v>
      </c>
      <c r="J358" s="208">
        <f>SUM(Championnats!$L460)</f>
        <v>0</v>
      </c>
      <c r="K358" s="208">
        <f>SUM(Championnats!$L512)</f>
        <v>0</v>
      </c>
      <c r="L358" s="174"/>
      <c r="M358" s="208">
        <f>CROSS!$M$44</f>
        <v>0</v>
      </c>
      <c r="N358" s="223">
        <f t="shared" si="25"/>
        <v>0</v>
      </c>
      <c r="O358" s="208"/>
      <c r="P358" s="208"/>
      <c r="Q358" s="208"/>
      <c r="R358" s="208"/>
      <c r="S358" s="208"/>
      <c r="T358" s="208"/>
      <c r="U358" s="208"/>
      <c r="V358" s="208">
        <f t="array" ref="V358">MIN(IF(B358:K358&gt;0,B358:K358))</f>
        <v>0</v>
      </c>
      <c r="W358" s="208">
        <f t="shared" si="24"/>
        <v>0</v>
      </c>
      <c r="X358" s="174"/>
      <c r="Y358" s="248" t="e">
        <f>SUM(CROSS!#REF!)</f>
        <v>#REF!</v>
      </c>
      <c r="Z358" s="248" t="e">
        <f>SUM(CROSS!#REF!)</f>
        <v>#REF!</v>
      </c>
    </row>
    <row r="359" spans="1:26" x14ac:dyDescent="0.35">
      <c r="A359" s="78" t="str">
        <f>(Championnats!B$45)</f>
        <v>PPPQQQQ  Roland</v>
      </c>
      <c r="B359" s="232">
        <f>SUM(Championnats!$L45)</f>
        <v>0</v>
      </c>
      <c r="C359" s="208">
        <f>SUM(Championnats!$L97)</f>
        <v>0</v>
      </c>
      <c r="D359" s="208">
        <f>SUM(Championnats!$L149)</f>
        <v>0</v>
      </c>
      <c r="E359" s="208">
        <f>SUM(Championnats!$L201)</f>
        <v>0</v>
      </c>
      <c r="F359" s="208">
        <f>SUM(Championnats!$L253)</f>
        <v>0</v>
      </c>
      <c r="G359" s="208">
        <f>SUM(Championnats!$L305)</f>
        <v>0</v>
      </c>
      <c r="H359" s="208">
        <f>SUM(Championnats!$L357)</f>
        <v>0</v>
      </c>
      <c r="I359" s="208">
        <f>SUM(Championnats!$L409)</f>
        <v>0</v>
      </c>
      <c r="J359" s="208">
        <f>SUM(Championnats!$L461)</f>
        <v>0</v>
      </c>
      <c r="K359" s="208">
        <f>SUM(Championnats!$L513)</f>
        <v>0</v>
      </c>
      <c r="L359" s="174"/>
      <c r="M359" s="208">
        <f>CROSS!$M$45</f>
        <v>0</v>
      </c>
      <c r="N359" s="223">
        <f t="shared" si="25"/>
        <v>0</v>
      </c>
      <c r="O359" s="208"/>
      <c r="P359" s="208"/>
      <c r="Q359" s="208"/>
      <c r="R359" s="208"/>
      <c r="S359" s="208"/>
      <c r="T359" s="208"/>
      <c r="U359" s="208"/>
      <c r="V359" s="208">
        <f t="array" ref="V359">MIN(IF(B359:K359&gt;0,B359:K359))</f>
        <v>0</v>
      </c>
      <c r="W359" s="208">
        <f t="shared" si="24"/>
        <v>0</v>
      </c>
      <c r="X359" s="174"/>
      <c r="Y359" s="248" t="e">
        <f>SUM(CROSS!#REF!)</f>
        <v>#REF!</v>
      </c>
      <c r="Z359" s="248" t="e">
        <f>SUM(CROSS!#REF!)</f>
        <v>#REF!</v>
      </c>
    </row>
    <row r="360" spans="1:26" x14ac:dyDescent="0.35">
      <c r="A360" s="78" t="str">
        <f>(Championnats!B$46)</f>
        <v>QQQRRR  Sylvain</v>
      </c>
      <c r="B360" s="232">
        <f>SUM(Championnats!$L46)</f>
        <v>0</v>
      </c>
      <c r="C360" s="208">
        <f>SUM(Championnats!$L98)</f>
        <v>0</v>
      </c>
      <c r="D360" s="208">
        <f>SUM(Championnats!$L150)</f>
        <v>0</v>
      </c>
      <c r="E360" s="208">
        <f>SUM(Championnats!$L202)</f>
        <v>0</v>
      </c>
      <c r="F360" s="208">
        <f>SUM(Championnats!$L254)</f>
        <v>0</v>
      </c>
      <c r="G360" s="208">
        <f>SUM(Championnats!$L306)</f>
        <v>0</v>
      </c>
      <c r="H360" s="208">
        <f>SUM(Championnats!$L358)</f>
        <v>0</v>
      </c>
      <c r="I360" s="208">
        <f>SUM(Championnats!$L410)</f>
        <v>0</v>
      </c>
      <c r="J360" s="208">
        <f>SUM(Championnats!$L462)</f>
        <v>0</v>
      </c>
      <c r="K360" s="208">
        <f>SUM(Championnats!$L514)</f>
        <v>0</v>
      </c>
      <c r="L360" s="174"/>
      <c r="M360" s="208">
        <f>CROSS!$M$46</f>
        <v>0</v>
      </c>
      <c r="N360" s="223">
        <f t="shared" si="25"/>
        <v>0</v>
      </c>
      <c r="O360" s="208"/>
      <c r="P360" s="208"/>
      <c r="Q360" s="208"/>
      <c r="R360" s="208"/>
      <c r="S360" s="208"/>
      <c r="T360" s="208"/>
      <c r="U360" s="208"/>
      <c r="V360" s="208">
        <f t="array" ref="V360">MIN(IF(B360:K360&gt;0,B360:K360))</f>
        <v>0</v>
      </c>
      <c r="W360" s="208">
        <f t="shared" si="24"/>
        <v>0</v>
      </c>
      <c r="X360" s="174"/>
      <c r="Y360" s="248" t="e">
        <f>SUM(CROSS!#REF!)</f>
        <v>#REF!</v>
      </c>
      <c r="Z360" s="248" t="e">
        <f>SUM(CROSS!#REF!)</f>
        <v>#REF!</v>
      </c>
    </row>
    <row r="361" spans="1:26" x14ac:dyDescent="0.35">
      <c r="A361" s="78" t="str">
        <f>(Championnats!B$47)</f>
        <v>RRRSSS  Veronica</v>
      </c>
      <c r="B361" s="232">
        <f>SUM(Championnats!$L47)</f>
        <v>0</v>
      </c>
      <c r="C361" s="208">
        <f>SUM(Championnats!$L99)</f>
        <v>0</v>
      </c>
      <c r="D361" s="208">
        <f>SUM(Championnats!$L151)</f>
        <v>0</v>
      </c>
      <c r="E361" s="208">
        <f>SUM(Championnats!$L203)</f>
        <v>0</v>
      </c>
      <c r="F361" s="208">
        <f>SUM(Championnats!$L255)</f>
        <v>0</v>
      </c>
      <c r="G361" s="208">
        <f>SUM(Championnats!$L307)</f>
        <v>0</v>
      </c>
      <c r="H361" s="208">
        <f>SUM(Championnats!$L359)</f>
        <v>0</v>
      </c>
      <c r="I361" s="208">
        <f>SUM(Championnats!$L411)</f>
        <v>0</v>
      </c>
      <c r="J361" s="208">
        <f>SUM(Championnats!$L463)</f>
        <v>0</v>
      </c>
      <c r="K361" s="208">
        <f>SUM(Championnats!$L515)</f>
        <v>0</v>
      </c>
      <c r="L361" s="174"/>
      <c r="M361" s="208">
        <f>CROSS!$M$47</f>
        <v>0</v>
      </c>
      <c r="N361" s="223">
        <f t="shared" si="25"/>
        <v>0</v>
      </c>
      <c r="O361" s="208"/>
      <c r="P361" s="208"/>
      <c r="Q361" s="208"/>
      <c r="R361" s="208"/>
      <c r="S361" s="208"/>
      <c r="T361" s="208"/>
      <c r="U361" s="208"/>
      <c r="V361" s="208">
        <f t="array" ref="V361">MIN(IF(B361:K361&gt;0,B361:K361))</f>
        <v>0</v>
      </c>
      <c r="W361" s="208">
        <f t="shared" si="24"/>
        <v>0</v>
      </c>
      <c r="X361" s="174"/>
      <c r="Y361" s="248" t="e">
        <f>SUM(CROSS!#REF!)</f>
        <v>#REF!</v>
      </c>
      <c r="Z361" s="248" t="e">
        <f>SUM(CROSS!#REF!)</f>
        <v>#REF!</v>
      </c>
    </row>
    <row r="362" spans="1:26" x14ac:dyDescent="0.35">
      <c r="A362" s="78" t="str">
        <f>(Championnats!B$48)</f>
        <v>SSSTTT  Luc</v>
      </c>
      <c r="B362" s="232">
        <f>SUM(Championnats!$L48)</f>
        <v>0</v>
      </c>
      <c r="C362" s="208">
        <f>SUM(Championnats!$L100)</f>
        <v>0</v>
      </c>
      <c r="D362" s="208">
        <f>SUM(Championnats!$L152)</f>
        <v>0</v>
      </c>
      <c r="E362" s="208">
        <f>SUM(Championnats!$L204)</f>
        <v>0</v>
      </c>
      <c r="F362" s="208">
        <f>SUM(Championnats!$L256)</f>
        <v>0</v>
      </c>
      <c r="G362" s="208">
        <f>SUM(Championnats!$L308)</f>
        <v>0</v>
      </c>
      <c r="H362" s="208">
        <f>SUM(Championnats!$L360)</f>
        <v>0</v>
      </c>
      <c r="I362" s="208">
        <f>SUM(Championnats!$L412)</f>
        <v>0</v>
      </c>
      <c r="J362" s="208">
        <f>SUM(Championnats!$L464)</f>
        <v>0</v>
      </c>
      <c r="K362" s="208">
        <f>SUM(Championnats!$L516)</f>
        <v>0</v>
      </c>
      <c r="L362" s="174"/>
      <c r="M362" s="208">
        <f>CROSS!$M$48</f>
        <v>0</v>
      </c>
      <c r="N362" s="223">
        <f t="shared" si="25"/>
        <v>0</v>
      </c>
      <c r="O362" s="208"/>
      <c r="P362" s="208"/>
      <c r="Q362" s="208"/>
      <c r="R362" s="208"/>
      <c r="S362" s="208"/>
      <c r="T362" s="208"/>
      <c r="U362" s="208"/>
      <c r="V362" s="208">
        <f t="array" ref="V362">MIN(IF(B362:K362&gt;0,B362:K362))</f>
        <v>0</v>
      </c>
      <c r="W362" s="208">
        <f t="shared" si="24"/>
        <v>0</v>
      </c>
      <c r="X362" s="174"/>
      <c r="Y362" s="248" t="e">
        <f>SUM(CROSS!#REF!)</f>
        <v>#REF!</v>
      </c>
      <c r="Z362" s="248" t="e">
        <f>SUM(CROSS!#REF!)</f>
        <v>#REF!</v>
      </c>
    </row>
    <row r="363" spans="1:26" x14ac:dyDescent="0.35">
      <c r="A363" s="78" t="str">
        <f>(Championnats!B$49)</f>
        <v>TTTUUU  Cryss</v>
      </c>
      <c r="B363" s="232">
        <f>SUM(Championnats!$L49)</f>
        <v>0</v>
      </c>
      <c r="C363" s="208">
        <f>SUM(Championnats!$L101)</f>
        <v>0</v>
      </c>
      <c r="D363" s="208">
        <f>SUM(Championnats!$L153)</f>
        <v>0</v>
      </c>
      <c r="E363" s="208">
        <f>SUM(Championnats!$L205)</f>
        <v>0</v>
      </c>
      <c r="F363" s="208">
        <f>SUM(Championnats!$L257)</f>
        <v>0</v>
      </c>
      <c r="G363" s="208">
        <f>SUM(Championnats!$L309)</f>
        <v>0</v>
      </c>
      <c r="H363" s="208">
        <f>SUM(Championnats!$L361)</f>
        <v>0</v>
      </c>
      <c r="I363" s="208">
        <f>SUM(Championnats!$L413)</f>
        <v>0</v>
      </c>
      <c r="J363" s="208">
        <f>SUM(Championnats!$L465)</f>
        <v>0</v>
      </c>
      <c r="K363" s="208">
        <f>SUM(Championnats!$L517)</f>
        <v>0</v>
      </c>
      <c r="L363" s="174"/>
      <c r="M363" s="208">
        <f>CROSS!$M$49</f>
        <v>0</v>
      </c>
      <c r="N363" s="223">
        <f t="shared" si="25"/>
        <v>0</v>
      </c>
      <c r="O363" s="208"/>
      <c r="P363" s="208"/>
      <c r="Q363" s="208"/>
      <c r="R363" s="208"/>
      <c r="S363" s="208"/>
      <c r="T363" s="208"/>
      <c r="U363" s="208"/>
      <c r="V363" s="208">
        <f t="array" ref="V363">MIN(IF(B363:K363&gt;0,B363:K363))</f>
        <v>0</v>
      </c>
      <c r="W363" s="208">
        <f t="shared" si="24"/>
        <v>0</v>
      </c>
      <c r="X363" s="174"/>
      <c r="Y363" s="248" t="e">
        <f>SUM(CROSS!#REF!)</f>
        <v>#REF!</v>
      </c>
      <c r="Z363" s="248" t="e">
        <f>SUM(CROSS!#REF!)</f>
        <v>#REF!</v>
      </c>
    </row>
    <row r="364" spans="1:26" x14ac:dyDescent="0.35">
      <c r="A364" s="78" t="str">
        <f>(Championnats!B$50)</f>
        <v>UUUVVV  Sambou</v>
      </c>
      <c r="B364" s="232">
        <f>SUM(Championnats!$L50)</f>
        <v>0</v>
      </c>
      <c r="C364" s="208">
        <f>SUM(Championnats!$L102)</f>
        <v>0</v>
      </c>
      <c r="D364" s="208">
        <f>SUM(Championnats!$L154)</f>
        <v>0</v>
      </c>
      <c r="E364" s="208">
        <f>SUM(Championnats!$L206)</f>
        <v>0</v>
      </c>
      <c r="F364" s="208">
        <f>SUM(Championnats!$L258)</f>
        <v>0</v>
      </c>
      <c r="G364" s="208">
        <f>SUM(Championnats!$L310)</f>
        <v>0</v>
      </c>
      <c r="H364" s="208">
        <f>SUM(Championnats!$L362)</f>
        <v>0</v>
      </c>
      <c r="I364" s="208">
        <f>SUM(Championnats!$L414)</f>
        <v>0</v>
      </c>
      <c r="J364" s="208">
        <f>SUM(Championnats!$L466)</f>
        <v>0</v>
      </c>
      <c r="K364" s="208">
        <f>SUM(Championnats!$L518)</f>
        <v>0</v>
      </c>
      <c r="L364" s="174"/>
      <c r="M364" s="208">
        <f>CROSS!$M$50</f>
        <v>0</v>
      </c>
      <c r="N364" s="223">
        <f t="shared" si="25"/>
        <v>0</v>
      </c>
      <c r="O364" s="208"/>
      <c r="P364" s="208"/>
      <c r="Q364" s="208"/>
      <c r="R364" s="208"/>
      <c r="S364" s="208"/>
      <c r="T364" s="208"/>
      <c r="U364" s="208"/>
      <c r="V364" s="208">
        <f t="array" ref="V364">MIN(IF(B364:K364&gt;0,B364:K364))</f>
        <v>0</v>
      </c>
      <c r="W364" s="208">
        <f t="shared" si="24"/>
        <v>0</v>
      </c>
      <c r="X364" s="174"/>
      <c r="Y364" s="248" t="e">
        <f>SUM(CROSS!#REF!)</f>
        <v>#REF!</v>
      </c>
      <c r="Z364" s="248" t="e">
        <f>SUM(CROSS!#REF!)</f>
        <v>#REF!</v>
      </c>
    </row>
    <row r="365" spans="1:26" x14ac:dyDescent="0.35">
      <c r="A365" s="78" t="str">
        <f>(Championnats!B$51)</f>
        <v>VVVVXXX  Dylan</v>
      </c>
      <c r="B365" s="232">
        <f>SUM(Championnats!$L51)</f>
        <v>0</v>
      </c>
      <c r="C365" s="208">
        <f>SUM(Championnats!$L103)</f>
        <v>0</v>
      </c>
      <c r="D365" s="208">
        <f>SUM(Championnats!$L155)</f>
        <v>0</v>
      </c>
      <c r="E365" s="208">
        <f>SUM(Championnats!$L207)</f>
        <v>0</v>
      </c>
      <c r="F365" s="208">
        <f>SUM(Championnats!$L259)</f>
        <v>0</v>
      </c>
      <c r="G365" s="208">
        <f>SUM(Championnats!$L311)</f>
        <v>0</v>
      </c>
      <c r="H365" s="208">
        <f>SUM(Championnats!$L363)</f>
        <v>0</v>
      </c>
      <c r="I365" s="208">
        <f>SUM(Championnats!$L415)</f>
        <v>0</v>
      </c>
      <c r="J365" s="208">
        <f>SUM(Championnats!$L467)</f>
        <v>0</v>
      </c>
      <c r="K365" s="208">
        <f>SUM(Championnats!$L519)</f>
        <v>0</v>
      </c>
      <c r="L365" s="174"/>
      <c r="M365" s="208">
        <f>CROSS!$M$51</f>
        <v>0</v>
      </c>
      <c r="N365" s="223">
        <f t="shared" si="25"/>
        <v>0</v>
      </c>
      <c r="O365" s="208"/>
      <c r="P365" s="208"/>
      <c r="Q365" s="208"/>
      <c r="R365" s="208"/>
      <c r="S365" s="208"/>
      <c r="T365" s="208"/>
      <c r="U365" s="208"/>
      <c r="V365" s="208">
        <f t="array" ref="V365">MIN(IF(B365:K365&gt;0,B365:K365))</f>
        <v>0</v>
      </c>
      <c r="W365" s="208">
        <f t="shared" si="24"/>
        <v>0</v>
      </c>
      <c r="X365" s="174"/>
      <c r="Y365" s="248" t="e">
        <f>SUM(CROSS!#REF!)</f>
        <v>#REF!</v>
      </c>
      <c r="Z365" s="248" t="e">
        <f>SUM(CROSS!#REF!)</f>
        <v>#REF!</v>
      </c>
    </row>
    <row r="366" spans="1:26" x14ac:dyDescent="0.35">
      <c r="A366" s="78" t="str">
        <f>(Championnats!B$52)</f>
        <v>XXXYYY  Lucie</v>
      </c>
      <c r="B366" s="232">
        <f>SUM(Championnats!$L52)</f>
        <v>0</v>
      </c>
      <c r="C366" s="208">
        <f>SUM(Championnats!$L104)</f>
        <v>0</v>
      </c>
      <c r="D366" s="208">
        <f>SUM(Championnats!$L156)</f>
        <v>0</v>
      </c>
      <c r="E366" s="208">
        <f>SUM(Championnats!$L208)</f>
        <v>0</v>
      </c>
      <c r="F366" s="208">
        <f>SUM(Championnats!$L260)</f>
        <v>0</v>
      </c>
      <c r="G366" s="208">
        <f>SUM(Championnats!$L312)</f>
        <v>0</v>
      </c>
      <c r="H366" s="208">
        <f>SUM(Championnats!$L364)</f>
        <v>0</v>
      </c>
      <c r="I366" s="208">
        <f>SUM(Championnats!$L416)</f>
        <v>0</v>
      </c>
      <c r="J366" s="208">
        <f>SUM(Championnats!$L468)</f>
        <v>0</v>
      </c>
      <c r="K366" s="208">
        <f>SUM(Championnats!$L520)</f>
        <v>0</v>
      </c>
      <c r="L366" s="174"/>
      <c r="M366" s="208">
        <f>CROSS!$M$52</f>
        <v>0</v>
      </c>
      <c r="N366" s="223">
        <f t="shared" si="25"/>
        <v>0</v>
      </c>
      <c r="O366" s="208"/>
      <c r="P366" s="208"/>
      <c r="Q366" s="208"/>
      <c r="R366" s="208"/>
      <c r="S366" s="208"/>
      <c r="T366" s="208"/>
      <c r="U366" s="208"/>
      <c r="V366" s="208">
        <f t="array" ref="V366">MIN(IF(B366:K366&gt;0,B366:K366))</f>
        <v>0</v>
      </c>
      <c r="W366" s="208">
        <f t="shared" si="24"/>
        <v>0</v>
      </c>
      <c r="X366" s="174"/>
      <c r="Y366" s="248" t="e">
        <f>SUM(CROSS!#REF!)</f>
        <v>#REF!</v>
      </c>
      <c r="Z366" s="248" t="e">
        <f>SUM(CROSS!#REF!)</f>
        <v>#REF!</v>
      </c>
    </row>
    <row r="367" spans="1:26" x14ac:dyDescent="0.35">
      <c r="A367" s="182" t="str">
        <f>(Championnats!B$53)</f>
        <v>YYYZZZ  Eva</v>
      </c>
      <c r="B367" s="244">
        <f>SUM(Championnats!$L53)</f>
        <v>0</v>
      </c>
      <c r="C367" s="225">
        <f>SUM(Championnats!$L105)</f>
        <v>0</v>
      </c>
      <c r="D367" s="225">
        <f>SUM(Championnats!$L157)</f>
        <v>0</v>
      </c>
      <c r="E367" s="225">
        <f>SUM(Championnats!$L209)</f>
        <v>0</v>
      </c>
      <c r="F367" s="225">
        <f>SUM(Championnats!$L261)</f>
        <v>0</v>
      </c>
      <c r="G367" s="225">
        <f>SUM(Championnats!$L313)</f>
        <v>0</v>
      </c>
      <c r="H367" s="225">
        <f>SUM(Championnats!$L365)</f>
        <v>0</v>
      </c>
      <c r="I367" s="225">
        <f>SUM(Championnats!$L417)</f>
        <v>0</v>
      </c>
      <c r="J367" s="225">
        <f>SUM(Championnats!$L469)</f>
        <v>0</v>
      </c>
      <c r="K367" s="225">
        <f>SUM(Championnats!$L521)</f>
        <v>0</v>
      </c>
      <c r="L367" s="174"/>
      <c r="M367" s="225">
        <f>CROSS!$M$53</f>
        <v>0</v>
      </c>
      <c r="N367" s="226">
        <f t="shared" si="25"/>
        <v>0</v>
      </c>
      <c r="O367" s="225"/>
      <c r="P367" s="225"/>
      <c r="Q367" s="225"/>
      <c r="R367" s="225"/>
      <c r="S367" s="225"/>
      <c r="T367" s="225"/>
      <c r="U367" s="225"/>
      <c r="V367" s="225">
        <f t="array" ref="V367">MIN(IF(B367:K367&gt;0,B367:K367))</f>
        <v>0</v>
      </c>
      <c r="W367" s="225">
        <f t="shared" si="24"/>
        <v>0</v>
      </c>
      <c r="X367" s="174"/>
      <c r="Y367" s="248" t="e">
        <f>SUM(CROSS!#REF!)</f>
        <v>#REF!</v>
      </c>
      <c r="Z367" s="248" t="e">
        <f>SUM(CROSS!#REF!)</f>
        <v>#REF!</v>
      </c>
    </row>
    <row r="368" spans="1:26" x14ac:dyDescent="0.35">
      <c r="A368" s="242"/>
      <c r="B368" s="241"/>
      <c r="C368" s="241"/>
      <c r="D368" s="241"/>
      <c r="E368" s="241"/>
      <c r="F368" s="241"/>
      <c r="G368" s="241"/>
      <c r="H368" s="241"/>
      <c r="I368" s="241"/>
      <c r="J368" s="241"/>
      <c r="K368" s="241"/>
      <c r="L368" s="174"/>
      <c r="M368" s="241"/>
      <c r="N368" s="229"/>
      <c r="O368" s="241"/>
      <c r="P368" s="241"/>
      <c r="Q368" s="241"/>
      <c r="R368" s="241"/>
      <c r="S368" s="241"/>
      <c r="T368" s="241"/>
      <c r="U368" s="241"/>
      <c r="V368" s="241">
        <f t="array" ref="V368">MIN(IF(B368:K368&gt;0,B368:K368))</f>
        <v>0</v>
      </c>
      <c r="W368" s="241">
        <f t="shared" si="24"/>
        <v>0</v>
      </c>
      <c r="X368" s="174"/>
      <c r="Y368" s="248" t="e">
        <f>SUM(CROSS!#REF!)</f>
        <v>#REF!</v>
      </c>
      <c r="Z368" s="248" t="e">
        <f>SUM(CROSS!#REF!)</f>
        <v>#REF!</v>
      </c>
    </row>
    <row r="369" spans="1:26" x14ac:dyDescent="0.35">
      <c r="A369" s="243"/>
      <c r="B369" s="466">
        <v>2000</v>
      </c>
      <c r="C369" s="467"/>
      <c r="D369" s="467"/>
      <c r="E369" s="467"/>
      <c r="F369" s="467"/>
      <c r="G369" s="467"/>
      <c r="H369" s="467"/>
      <c r="I369" s="467"/>
      <c r="J369" s="467"/>
      <c r="K369" s="468"/>
      <c r="L369" s="174"/>
      <c r="M369" s="240"/>
      <c r="N369" s="230"/>
      <c r="O369" s="240"/>
      <c r="P369" s="240"/>
      <c r="Q369" s="240"/>
      <c r="R369" s="240"/>
      <c r="S369" s="240"/>
      <c r="T369" s="240"/>
      <c r="U369" s="240"/>
      <c r="V369" s="240"/>
      <c r="W369" s="240"/>
      <c r="X369" s="174"/>
      <c r="Y369" s="248" t="e">
        <f>SUM(CROSS!#REF!)</f>
        <v>#REF!</v>
      </c>
      <c r="Z369" s="248" t="e">
        <f>SUM(CROSS!#REF!)</f>
        <v>#REF!</v>
      </c>
    </row>
    <row r="370" spans="1:26" x14ac:dyDescent="0.35">
      <c r="A370" s="221" t="str">
        <f>(Championnats!B$4)</f>
        <v>AAA  LUC</v>
      </c>
      <c r="B370" s="238">
        <f>SUM(Championnats!$M4)</f>
        <v>0</v>
      </c>
      <c r="C370" s="227">
        <f>SUM(Championnats!$M56)</f>
        <v>0</v>
      </c>
      <c r="D370" s="227">
        <f>SUM(Championnats!$M108)</f>
        <v>0</v>
      </c>
      <c r="E370" s="227">
        <f>SUM(Championnats!$M160)</f>
        <v>0</v>
      </c>
      <c r="F370" s="227">
        <f>SUM(Championnats!$M212)</f>
        <v>0</v>
      </c>
      <c r="G370" s="227">
        <f>SUM(Championnats!$M264)</f>
        <v>0</v>
      </c>
      <c r="H370" s="227">
        <f>SUM(Championnats!$M316)</f>
        <v>0</v>
      </c>
      <c r="I370" s="227">
        <f>SUM(Championnats!$M368)</f>
        <v>0</v>
      </c>
      <c r="J370" s="227">
        <f>SUM(Championnats!$M420)</f>
        <v>0</v>
      </c>
      <c r="K370" s="227">
        <f>SUM(Championnats!$M472)</f>
        <v>0</v>
      </c>
      <c r="L370" s="174"/>
      <c r="M370" s="227">
        <f>CROSS!$M$4</f>
        <v>1</v>
      </c>
      <c r="N370" s="228">
        <f t="shared" ref="N370:N401" si="26">N5</f>
        <v>0</v>
      </c>
      <c r="O370" s="227"/>
      <c r="P370" s="227"/>
      <c r="Q370" s="227"/>
      <c r="R370" s="227"/>
      <c r="S370" s="227"/>
      <c r="T370" s="227"/>
      <c r="U370" s="227"/>
      <c r="V370" s="227">
        <f t="array" ref="V370">MIN(IF(B370:K370&gt;0,B370:K370))</f>
        <v>0</v>
      </c>
      <c r="W370" s="227">
        <f t="shared" si="24"/>
        <v>0</v>
      </c>
      <c r="X370" s="174"/>
      <c r="Y370" s="248" t="e">
        <f>SUM(CROSS!#REF!)</f>
        <v>#REF!</v>
      </c>
      <c r="Z370" s="248" t="e">
        <f>SUM(CROSS!#REF!)</f>
        <v>#REF!</v>
      </c>
    </row>
    <row r="371" spans="1:26" x14ac:dyDescent="0.35">
      <c r="A371" s="78" t="str">
        <f>(Championnats!B$5)</f>
        <v>BBB  isabelle</v>
      </c>
      <c r="B371" s="232">
        <f>SUM(Championnats!$M5)</f>
        <v>0</v>
      </c>
      <c r="C371" s="208">
        <f>SUM(Championnats!$M57)</f>
        <v>0</v>
      </c>
      <c r="D371" s="208">
        <f>SUM(Championnats!$M109)</f>
        <v>0</v>
      </c>
      <c r="E371" s="208">
        <f>SUM(Championnats!$M161)</f>
        <v>0</v>
      </c>
      <c r="F371" s="208">
        <f>SUM(Championnats!$M213)</f>
        <v>0</v>
      </c>
      <c r="G371" s="208">
        <f>SUM(Championnats!$M265)</f>
        <v>0</v>
      </c>
      <c r="H371" s="208">
        <f>SUM(Championnats!$M317)</f>
        <v>0</v>
      </c>
      <c r="I371" s="208">
        <f>SUM(Championnats!$M369)</f>
        <v>0</v>
      </c>
      <c r="J371" s="208">
        <f>SUM(Championnats!$M421)</f>
        <v>0</v>
      </c>
      <c r="K371" s="208">
        <f>SUM(Championnats!$M473)</f>
        <v>0</v>
      </c>
      <c r="L371" s="174"/>
      <c r="M371" s="208">
        <f>CROSS!$M$5</f>
        <v>1</v>
      </c>
      <c r="N371" s="223">
        <f t="shared" si="26"/>
        <v>0</v>
      </c>
      <c r="O371" s="208"/>
      <c r="P371" s="208"/>
      <c r="Q371" s="208"/>
      <c r="R371" s="208"/>
      <c r="S371" s="208"/>
      <c r="T371" s="208"/>
      <c r="U371" s="208"/>
      <c r="V371" s="208">
        <f t="array" ref="V371">MIN(IF(B371:K371&gt;0,B371:K371))</f>
        <v>0</v>
      </c>
      <c r="W371" s="208">
        <f t="shared" si="24"/>
        <v>0</v>
      </c>
      <c r="X371" s="174"/>
      <c r="Y371" s="248" t="e">
        <f>SUM(CROSS!#REF!)</f>
        <v>#REF!</v>
      </c>
      <c r="Z371" s="248" t="e">
        <f>SUM(CROSS!#REF!)</f>
        <v>#REF!</v>
      </c>
    </row>
    <row r="372" spans="1:26" x14ac:dyDescent="0.35">
      <c r="A372" s="78" t="str">
        <f>(Championnats!B$6)</f>
        <v>KJKLJDFKJG  Agathe</v>
      </c>
      <c r="B372" s="232">
        <f>SUM(Championnats!$M6)</f>
        <v>0</v>
      </c>
      <c r="C372" s="208">
        <f>SUM(Championnats!$M58)</f>
        <v>0</v>
      </c>
      <c r="D372" s="208">
        <f>SUM(Championnats!$M110)</f>
        <v>0</v>
      </c>
      <c r="E372" s="208">
        <f>SUM(Championnats!$M162)</f>
        <v>0</v>
      </c>
      <c r="F372" s="208">
        <f>SUM(Championnats!$M214)</f>
        <v>0</v>
      </c>
      <c r="G372" s="208">
        <f>SUM(Championnats!$M266)</f>
        <v>0</v>
      </c>
      <c r="H372" s="208">
        <f>SUM(Championnats!$M318)</f>
        <v>0</v>
      </c>
      <c r="I372" s="208">
        <f>SUM(Championnats!$M370)</f>
        <v>0</v>
      </c>
      <c r="J372" s="208">
        <f>SUM(Championnats!$M422)</f>
        <v>0</v>
      </c>
      <c r="K372" s="208">
        <f>SUM(Championnats!$M474)</f>
        <v>0</v>
      </c>
      <c r="L372" s="174"/>
      <c r="M372" s="208">
        <f>CROSS!$M$6</f>
        <v>1</v>
      </c>
      <c r="N372" s="223">
        <f t="shared" si="26"/>
        <v>0</v>
      </c>
      <c r="O372" s="208"/>
      <c r="P372" s="208"/>
      <c r="Q372" s="208"/>
      <c r="R372" s="208"/>
      <c r="S372" s="208"/>
      <c r="T372" s="208"/>
      <c r="U372" s="208"/>
      <c r="V372" s="208">
        <f t="array" ref="V372">MIN(IF(B372:K372&gt;0,B372:K372))</f>
        <v>0</v>
      </c>
      <c r="W372" s="208">
        <f t="shared" si="24"/>
        <v>0</v>
      </c>
      <c r="X372" s="174"/>
      <c r="Y372" s="248" t="e">
        <f>SUM(CROSS!#REF!)</f>
        <v>#REF!</v>
      </c>
      <c r="Z372" s="248" t="e">
        <f>SUM(CROSS!#REF!)</f>
        <v>#REF!</v>
      </c>
    </row>
    <row r="373" spans="1:26" x14ac:dyDescent="0.35">
      <c r="A373" s="78" t="str">
        <f>(Championnats!B$7)</f>
        <v>DDD  Léa</v>
      </c>
      <c r="B373" s="232">
        <f>SUM(Championnats!$M7)</f>
        <v>0</v>
      </c>
      <c r="C373" s="208">
        <f>SUM(Championnats!$M59)</f>
        <v>0</v>
      </c>
      <c r="D373" s="208">
        <f>SUM(Championnats!$M111)</f>
        <v>0</v>
      </c>
      <c r="E373" s="208">
        <f>SUM(Championnats!$M163)</f>
        <v>0</v>
      </c>
      <c r="F373" s="208">
        <f>SUM(Championnats!$M215)</f>
        <v>0</v>
      </c>
      <c r="G373" s="208">
        <f>SUM(Championnats!$M267)</f>
        <v>0</v>
      </c>
      <c r="H373" s="208">
        <f>SUM(Championnats!$M319)</f>
        <v>0</v>
      </c>
      <c r="I373" s="208">
        <f>SUM(Championnats!$M371)</f>
        <v>0</v>
      </c>
      <c r="J373" s="208">
        <f>SUM(Championnats!$M423)</f>
        <v>0</v>
      </c>
      <c r="K373" s="208">
        <f>SUM(Championnats!$M475)</f>
        <v>0</v>
      </c>
      <c r="L373" s="174"/>
      <c r="M373" s="208">
        <f>CROSS!$M$7</f>
        <v>1</v>
      </c>
      <c r="N373" s="223">
        <f t="shared" si="26"/>
        <v>0</v>
      </c>
      <c r="O373" s="208"/>
      <c r="P373" s="208"/>
      <c r="Q373" s="208"/>
      <c r="R373" s="208"/>
      <c r="S373" s="208"/>
      <c r="T373" s="208"/>
      <c r="U373" s="208"/>
      <c r="V373" s="208">
        <f t="array" ref="V373">MIN(IF(B373:K373&gt;0,B373:K373))</f>
        <v>0</v>
      </c>
      <c r="W373" s="208">
        <f t="shared" si="24"/>
        <v>0</v>
      </c>
      <c r="X373" s="174"/>
      <c r="Y373" s="248" t="e">
        <f>SUM(CROSS!#REF!)</f>
        <v>#REF!</v>
      </c>
      <c r="Z373" s="248" t="e">
        <f>SUM(CROSS!#REF!)</f>
        <v>#REF!</v>
      </c>
    </row>
    <row r="374" spans="1:26" x14ac:dyDescent="0.35">
      <c r="A374" s="78" t="str">
        <f>(Championnats!B$8)</f>
        <v>KUYFRJGF  Mélissa</v>
      </c>
      <c r="B374" s="232">
        <f>SUM(Championnats!$M8)</f>
        <v>0</v>
      </c>
      <c r="C374" s="208">
        <f>SUM(Championnats!$M60)</f>
        <v>0</v>
      </c>
      <c r="D374" s="208">
        <f>SUM(Championnats!$M112)</f>
        <v>0</v>
      </c>
      <c r="E374" s="208">
        <f>SUM(Championnats!$M164)</f>
        <v>0</v>
      </c>
      <c r="F374" s="208">
        <f>SUM(Championnats!$M216)</f>
        <v>0</v>
      </c>
      <c r="G374" s="208">
        <f>SUM(Championnats!$M268)</f>
        <v>0</v>
      </c>
      <c r="H374" s="208">
        <f>SUM(Championnats!$M320)</f>
        <v>0</v>
      </c>
      <c r="I374" s="208">
        <f>SUM(Championnats!$M372)</f>
        <v>0</v>
      </c>
      <c r="J374" s="208">
        <f>SUM(Championnats!$M424)</f>
        <v>0</v>
      </c>
      <c r="K374" s="208">
        <f>SUM(Championnats!$M476)</f>
        <v>0</v>
      </c>
      <c r="L374" s="174"/>
      <c r="M374" s="208">
        <f>CROSS!$M$8</f>
        <v>1</v>
      </c>
      <c r="N374" s="223">
        <f t="shared" si="26"/>
        <v>0</v>
      </c>
      <c r="O374" s="208"/>
      <c r="P374" s="208"/>
      <c r="Q374" s="208"/>
      <c r="R374" s="208"/>
      <c r="S374" s="208"/>
      <c r="T374" s="208"/>
      <c r="U374" s="208"/>
      <c r="V374" s="208">
        <f t="array" ref="V374">MIN(IF(B374:K374&gt;0,B374:K374))</f>
        <v>0</v>
      </c>
      <c r="W374" s="208">
        <f t="shared" si="24"/>
        <v>0</v>
      </c>
      <c r="X374" s="174"/>
      <c r="Y374" s="248" t="e">
        <f>SUM(CROSS!#REF!)</f>
        <v>#REF!</v>
      </c>
      <c r="Z374" s="248" t="e">
        <f>SUM(CROSS!#REF!)</f>
        <v>#REF!</v>
      </c>
    </row>
    <row r="375" spans="1:26" x14ac:dyDescent="0.35">
      <c r="A375" s="78" t="str">
        <f>(Championnats!B$9)</f>
        <v>FFF  Eric</v>
      </c>
      <c r="B375" s="232">
        <f>SUM(Championnats!$M9)</f>
        <v>0</v>
      </c>
      <c r="C375" s="208">
        <f>SUM(Championnats!$M61)</f>
        <v>0</v>
      </c>
      <c r="D375" s="208">
        <f>SUM(Championnats!$M113)</f>
        <v>0</v>
      </c>
      <c r="E375" s="208">
        <f>SUM(Championnats!$M165)</f>
        <v>0</v>
      </c>
      <c r="F375" s="208">
        <f>SUM(Championnats!$M217)</f>
        <v>0</v>
      </c>
      <c r="G375" s="208">
        <f>SUM(Championnats!$M269)</f>
        <v>0</v>
      </c>
      <c r="H375" s="208">
        <f>SUM(Championnats!$M321)</f>
        <v>0</v>
      </c>
      <c r="I375" s="208">
        <f>SUM(Championnats!$M373)</f>
        <v>0</v>
      </c>
      <c r="J375" s="208">
        <f>SUM(Championnats!$M425)</f>
        <v>0</v>
      </c>
      <c r="K375" s="208">
        <f>SUM(Championnats!$M477)</f>
        <v>0</v>
      </c>
      <c r="L375" s="174"/>
      <c r="M375" s="208">
        <f>CROSS!$M$9</f>
        <v>1</v>
      </c>
      <c r="N375" s="223">
        <f t="shared" si="26"/>
        <v>0</v>
      </c>
      <c r="O375" s="208"/>
      <c r="P375" s="208"/>
      <c r="Q375" s="208"/>
      <c r="R375" s="208"/>
      <c r="S375" s="208"/>
      <c r="T375" s="208"/>
      <c r="U375" s="208"/>
      <c r="V375" s="208">
        <f t="array" ref="V375">MIN(IF(B375:K375&gt;0,B375:K375))</f>
        <v>0</v>
      </c>
      <c r="W375" s="208">
        <f t="shared" si="24"/>
        <v>0</v>
      </c>
      <c r="X375" s="174"/>
      <c r="Y375" s="248" t="e">
        <f>SUM(CROSS!#REF!)</f>
        <v>#REF!</v>
      </c>
      <c r="Z375" s="248" t="e">
        <f>SUM(CROSS!#REF!)</f>
        <v>#REF!</v>
      </c>
    </row>
    <row r="376" spans="1:26" x14ac:dyDescent="0.35">
      <c r="A376" s="78" t="str">
        <f>(Championnats!B$10)</f>
        <v>GGG  Lucie</v>
      </c>
      <c r="B376" s="232">
        <f>SUM(Championnats!$M10)</f>
        <v>0</v>
      </c>
      <c r="C376" s="208">
        <f>SUM(Championnats!$M62)</f>
        <v>0</v>
      </c>
      <c r="D376" s="208">
        <f>SUM(Championnats!$M114)</f>
        <v>0</v>
      </c>
      <c r="E376" s="208">
        <f>SUM(Championnats!$M166)</f>
        <v>0</v>
      </c>
      <c r="F376" s="208">
        <f>SUM(Championnats!$M218)</f>
        <v>0</v>
      </c>
      <c r="G376" s="208">
        <f>SUM(Championnats!$M270)</f>
        <v>0</v>
      </c>
      <c r="H376" s="208">
        <f>SUM(Championnats!$M322)</f>
        <v>0</v>
      </c>
      <c r="I376" s="208">
        <f>SUM(Championnats!$M374)</f>
        <v>0</v>
      </c>
      <c r="J376" s="208">
        <f>SUM(Championnats!$M426)</f>
        <v>0</v>
      </c>
      <c r="K376" s="208">
        <f>SUM(Championnats!$M478)</f>
        <v>0</v>
      </c>
      <c r="L376" s="174"/>
      <c r="M376" s="208">
        <f>CROSS!$M$10</f>
        <v>0</v>
      </c>
      <c r="N376" s="223">
        <f t="shared" si="26"/>
        <v>0</v>
      </c>
      <c r="O376" s="208"/>
      <c r="P376" s="208"/>
      <c r="Q376" s="208"/>
      <c r="R376" s="208"/>
      <c r="S376" s="208"/>
      <c r="T376" s="208"/>
      <c r="U376" s="208"/>
      <c r="V376" s="208">
        <f t="array" ref="V376">MIN(IF(B376:K376&gt;0,B376:K376))</f>
        <v>0</v>
      </c>
      <c r="W376" s="208">
        <f t="shared" si="24"/>
        <v>0</v>
      </c>
      <c r="X376" s="174"/>
      <c r="Y376" s="248" t="e">
        <f>SUM(CROSS!#REF!)</f>
        <v>#REF!</v>
      </c>
      <c r="Z376" s="248" t="e">
        <f>SUM(CROSS!#REF!)</f>
        <v>#REF!</v>
      </c>
    </row>
    <row r="377" spans="1:26" x14ac:dyDescent="0.35">
      <c r="A377" s="78" t="str">
        <f>(Championnats!B$11)</f>
        <v>HHH  Eva</v>
      </c>
      <c r="B377" s="232">
        <f>SUM(Championnats!$M11)</f>
        <v>0</v>
      </c>
      <c r="C377" s="208">
        <f>SUM(Championnats!$M63)</f>
        <v>0</v>
      </c>
      <c r="D377" s="208">
        <f>SUM(Championnats!$M115)</f>
        <v>0</v>
      </c>
      <c r="E377" s="208">
        <f>SUM(Championnats!$M167)</f>
        <v>0</v>
      </c>
      <c r="F377" s="208">
        <f>SUM(Championnats!$M219)</f>
        <v>0</v>
      </c>
      <c r="G377" s="208">
        <f>SUM(Championnats!$M271)</f>
        <v>0</v>
      </c>
      <c r="H377" s="208">
        <f>SUM(Championnats!$M323)</f>
        <v>0</v>
      </c>
      <c r="I377" s="208">
        <f>SUM(Championnats!$M375)</f>
        <v>0</v>
      </c>
      <c r="J377" s="208">
        <f>SUM(Championnats!$M427)</f>
        <v>0</v>
      </c>
      <c r="K377" s="208">
        <f>SUM(Championnats!$M479)</f>
        <v>0</v>
      </c>
      <c r="L377" s="174"/>
      <c r="M377" s="208">
        <f>CROSS!$M$11</f>
        <v>0</v>
      </c>
      <c r="N377" s="223">
        <f t="shared" si="26"/>
        <v>0</v>
      </c>
      <c r="O377" s="208"/>
      <c r="P377" s="208"/>
      <c r="Q377" s="208"/>
      <c r="R377" s="208"/>
      <c r="S377" s="208"/>
      <c r="T377" s="208"/>
      <c r="U377" s="208"/>
      <c r="V377" s="208">
        <f t="array" ref="V377">MIN(IF(B377:K377&gt;0,B377:K377))</f>
        <v>0</v>
      </c>
      <c r="W377" s="208">
        <f t="shared" si="24"/>
        <v>0</v>
      </c>
      <c r="X377" s="174"/>
      <c r="Y377" s="248" t="e">
        <f>SUM(CROSS!#REF!)</f>
        <v>#REF!</v>
      </c>
      <c r="Z377" s="248" t="e">
        <f>SUM(CROSS!#REF!)</f>
        <v>#REF!</v>
      </c>
    </row>
    <row r="378" spans="1:26" x14ac:dyDescent="0.35">
      <c r="A378" s="78" t="str">
        <f>(Championnats!B$12)</f>
        <v>PERNOIS  LUC</v>
      </c>
      <c r="B378" s="232">
        <f>SUM(Championnats!$M12)</f>
        <v>0</v>
      </c>
      <c r="C378" s="208">
        <f>SUM(Championnats!$M64)</f>
        <v>0</v>
      </c>
      <c r="D378" s="208">
        <f>SUM(Championnats!$M116)</f>
        <v>0</v>
      </c>
      <c r="E378" s="208">
        <f>SUM(Championnats!$M168)</f>
        <v>0</v>
      </c>
      <c r="F378" s="208">
        <f>SUM(Championnats!$M220)</f>
        <v>0</v>
      </c>
      <c r="G378" s="208">
        <f>SUM(Championnats!$M272)</f>
        <v>0</v>
      </c>
      <c r="H378" s="208">
        <f>SUM(Championnats!$M324)</f>
        <v>0</v>
      </c>
      <c r="I378" s="208">
        <f>SUM(Championnats!$M376)</f>
        <v>0</v>
      </c>
      <c r="J378" s="208">
        <f>SUM(Championnats!$M428)</f>
        <v>0</v>
      </c>
      <c r="K378" s="208">
        <f>SUM(Championnats!$M480)</f>
        <v>0</v>
      </c>
      <c r="L378" s="174"/>
      <c r="M378" s="208">
        <f>CROSS!$M$12</f>
        <v>0</v>
      </c>
      <c r="N378" s="223">
        <f t="shared" si="26"/>
        <v>11</v>
      </c>
      <c r="O378" s="208"/>
      <c r="P378" s="208"/>
      <c r="Q378" s="208"/>
      <c r="R378" s="208"/>
      <c r="S378" s="208"/>
      <c r="T378" s="208"/>
      <c r="U378" s="208"/>
      <c r="V378" s="208">
        <f t="array" ref="V378">MIN(IF(B378:K378&gt;0,B378:K378))</f>
        <v>0</v>
      </c>
      <c r="W378" s="208">
        <f t="shared" si="24"/>
        <v>0</v>
      </c>
      <c r="X378" s="174"/>
      <c r="Y378" s="248" t="e">
        <f>SUM(CROSS!#REF!)</f>
        <v>#REF!</v>
      </c>
      <c r="Z378" s="248" t="e">
        <f>SUM(CROSS!#REF!)</f>
        <v>#REF!</v>
      </c>
    </row>
    <row r="379" spans="1:26" x14ac:dyDescent="0.35">
      <c r="A379" s="78" t="str">
        <f>(Championnats!B$13)</f>
        <v>JJJ  Mélania</v>
      </c>
      <c r="B379" s="232">
        <f>SUM(Championnats!$M13)</f>
        <v>0</v>
      </c>
      <c r="C379" s="208">
        <f>SUM(Championnats!$M65)</f>
        <v>0</v>
      </c>
      <c r="D379" s="208">
        <f>SUM(Championnats!$M117)</f>
        <v>0</v>
      </c>
      <c r="E379" s="208">
        <f>SUM(Championnats!$M169)</f>
        <v>0</v>
      </c>
      <c r="F379" s="208">
        <f>SUM(Championnats!$M221)</f>
        <v>0</v>
      </c>
      <c r="G379" s="208">
        <f>SUM(Championnats!$M273)</f>
        <v>0</v>
      </c>
      <c r="H379" s="208">
        <f>SUM(Championnats!$M325)</f>
        <v>0</v>
      </c>
      <c r="I379" s="208">
        <f>SUM(Championnats!$M377)</f>
        <v>0</v>
      </c>
      <c r="J379" s="208">
        <f>SUM(Championnats!$M429)</f>
        <v>0</v>
      </c>
      <c r="K379" s="208">
        <f>SUM(Championnats!$M481)</f>
        <v>0</v>
      </c>
      <c r="L379" s="174"/>
      <c r="M379" s="208">
        <f>CROSS!$M$13</f>
        <v>0</v>
      </c>
      <c r="N379" s="223">
        <f t="shared" si="26"/>
        <v>0</v>
      </c>
      <c r="O379" s="208"/>
      <c r="P379" s="208"/>
      <c r="Q379" s="208"/>
      <c r="R379" s="208"/>
      <c r="S379" s="208"/>
      <c r="T379" s="208"/>
      <c r="U379" s="208"/>
      <c r="V379" s="208">
        <f t="array" ref="V379">MIN(IF(B379:K379&gt;0,B379:K379))</f>
        <v>0</v>
      </c>
      <c r="W379" s="208">
        <f t="shared" si="24"/>
        <v>0</v>
      </c>
      <c r="X379" s="174"/>
      <c r="Y379" s="248" t="e">
        <f>SUM(CROSS!#REF!)</f>
        <v>#REF!</v>
      </c>
      <c r="Z379" s="248" t="e">
        <f>SUM(CROSS!#REF!)</f>
        <v>#REF!</v>
      </c>
    </row>
    <row r="380" spans="1:26" x14ac:dyDescent="0.35">
      <c r="A380" s="78" t="str">
        <f>(Championnats!B$14)</f>
        <v>KKK  Mélanie</v>
      </c>
      <c r="B380" s="232">
        <f>SUM(Championnats!$M14)</f>
        <v>0</v>
      </c>
      <c r="C380" s="208">
        <f>SUM(Championnats!$M66)</f>
        <v>0</v>
      </c>
      <c r="D380" s="208">
        <f>SUM(Championnats!$M118)</f>
        <v>0</v>
      </c>
      <c r="E380" s="208">
        <f>SUM(Championnats!$M170)</f>
        <v>0</v>
      </c>
      <c r="F380" s="208">
        <f>SUM(Championnats!$M222)</f>
        <v>0</v>
      </c>
      <c r="G380" s="208">
        <f>SUM(Championnats!$M274)</f>
        <v>0</v>
      </c>
      <c r="H380" s="208">
        <f>SUM(Championnats!$M326)</f>
        <v>0</v>
      </c>
      <c r="I380" s="208">
        <f>SUM(Championnats!$M378)</f>
        <v>0</v>
      </c>
      <c r="J380" s="208">
        <f>SUM(Championnats!$M430)</f>
        <v>0</v>
      </c>
      <c r="K380" s="208">
        <f>SUM(Championnats!$M482)</f>
        <v>0</v>
      </c>
      <c r="L380" s="174"/>
      <c r="M380" s="208">
        <f>CROSS!$M$14</f>
        <v>0</v>
      </c>
      <c r="N380" s="223">
        <f t="shared" si="26"/>
        <v>0</v>
      </c>
      <c r="O380" s="208"/>
      <c r="P380" s="208"/>
      <c r="Q380" s="208"/>
      <c r="R380" s="208"/>
      <c r="S380" s="208"/>
      <c r="T380" s="208"/>
      <c r="U380" s="208"/>
      <c r="V380" s="208">
        <f t="array" ref="V380">MIN(IF(B380:K380&gt;0,B380:K380))</f>
        <v>0</v>
      </c>
      <c r="W380" s="208">
        <f t="shared" si="24"/>
        <v>0</v>
      </c>
      <c r="X380" s="174"/>
      <c r="Y380" s="248" t="e">
        <f>SUM(CROSS!#REF!)</f>
        <v>#REF!</v>
      </c>
      <c r="Z380" s="248" t="e">
        <f>SUM(CROSS!#REF!)</f>
        <v>#REF!</v>
      </c>
    </row>
    <row r="381" spans="1:26" x14ac:dyDescent="0.35">
      <c r="A381" s="78" t="str">
        <f>(Championnats!B$15)</f>
        <v>LLL  Cryss</v>
      </c>
      <c r="B381" s="232">
        <f>SUM(Championnats!$M15)</f>
        <v>0</v>
      </c>
      <c r="C381" s="208">
        <f>SUM(Championnats!$M67)</f>
        <v>0</v>
      </c>
      <c r="D381" s="208">
        <f>SUM(Championnats!$M119)</f>
        <v>0</v>
      </c>
      <c r="E381" s="208">
        <f>SUM(Championnats!$M171)</f>
        <v>0</v>
      </c>
      <c r="F381" s="208">
        <f>SUM(Championnats!$M223)</f>
        <v>0</v>
      </c>
      <c r="G381" s="208">
        <f>SUM(Championnats!$M275)</f>
        <v>0</v>
      </c>
      <c r="H381" s="208">
        <f>SUM(Championnats!$M327)</f>
        <v>0</v>
      </c>
      <c r="I381" s="208">
        <f>SUM(Championnats!$M379)</f>
        <v>0</v>
      </c>
      <c r="J381" s="208">
        <f>SUM(Championnats!$M431)</f>
        <v>0</v>
      </c>
      <c r="K381" s="208">
        <f>SUM(Championnats!$M483)</f>
        <v>0</v>
      </c>
      <c r="L381" s="174"/>
      <c r="M381" s="208">
        <f>CROSS!$M$15</f>
        <v>0</v>
      </c>
      <c r="N381" s="223">
        <f t="shared" si="26"/>
        <v>0</v>
      </c>
      <c r="O381" s="208"/>
      <c r="P381" s="208"/>
      <c r="Q381" s="208"/>
      <c r="R381" s="208"/>
      <c r="S381" s="208"/>
      <c r="T381" s="208"/>
      <c r="U381" s="208"/>
      <c r="V381" s="208">
        <f t="array" ref="V381">MIN(IF(B381:K381&gt;0,B381:K381))</f>
        <v>0</v>
      </c>
      <c r="W381" s="208">
        <f t="shared" si="24"/>
        <v>0</v>
      </c>
      <c r="X381" s="174"/>
      <c r="Y381" s="248" t="e">
        <f>SUM(CROSS!#REF!)</f>
        <v>#REF!</v>
      </c>
      <c r="Z381" s="248" t="e">
        <f>SUM(CROSS!#REF!)</f>
        <v>#REF!</v>
      </c>
    </row>
    <row r="382" spans="1:26" x14ac:dyDescent="0.35">
      <c r="A382" s="78" t="str">
        <f>(Championnats!B$16)</f>
        <v>MMMM  Sambou</v>
      </c>
      <c r="B382" s="232">
        <f>SUM(Championnats!$M16)</f>
        <v>0</v>
      </c>
      <c r="C382" s="208">
        <f>SUM(Championnats!$M68)</f>
        <v>0</v>
      </c>
      <c r="D382" s="208">
        <f>SUM(Championnats!$M120)</f>
        <v>0</v>
      </c>
      <c r="E382" s="208">
        <f>SUM(Championnats!$M172)</f>
        <v>0</v>
      </c>
      <c r="F382" s="208">
        <f>SUM(Championnats!$M224)</f>
        <v>0</v>
      </c>
      <c r="G382" s="208">
        <f>SUM(Championnats!$M276)</f>
        <v>0</v>
      </c>
      <c r="H382" s="208">
        <f>SUM(Championnats!$M328)</f>
        <v>0</v>
      </c>
      <c r="I382" s="208">
        <f>SUM(Championnats!$M380)</f>
        <v>0</v>
      </c>
      <c r="J382" s="208">
        <f>SUM(Championnats!$M432)</f>
        <v>0</v>
      </c>
      <c r="K382" s="208">
        <f>SUM(Championnats!$M484)</f>
        <v>0</v>
      </c>
      <c r="L382" s="174"/>
      <c r="M382" s="208">
        <f>CROSS!$M$16</f>
        <v>0</v>
      </c>
      <c r="N382" s="223">
        <f t="shared" si="26"/>
        <v>0</v>
      </c>
      <c r="O382" s="208"/>
      <c r="P382" s="208"/>
      <c r="Q382" s="208"/>
      <c r="R382" s="208"/>
      <c r="S382" s="208"/>
      <c r="T382" s="208"/>
      <c r="U382" s="208"/>
      <c r="V382" s="208">
        <f t="array" ref="V382">MIN(IF(B382:K382&gt;0,B382:K382))</f>
        <v>0</v>
      </c>
      <c r="W382" s="208">
        <f t="shared" si="24"/>
        <v>0</v>
      </c>
      <c r="X382" s="174"/>
      <c r="Y382" s="248" t="e">
        <f>SUM(CROSS!#REF!)</f>
        <v>#REF!</v>
      </c>
      <c r="Z382" s="248" t="e">
        <f>SUM(CROSS!#REF!)</f>
        <v>#REF!</v>
      </c>
    </row>
    <row r="383" spans="1:26" x14ac:dyDescent="0.35">
      <c r="A383" s="78" t="str">
        <f>(Championnats!B$17)</f>
        <v>NNN  Dylan</v>
      </c>
      <c r="B383" s="232">
        <f>SUM(Championnats!$M17)</f>
        <v>0</v>
      </c>
      <c r="C383" s="208">
        <f>SUM(Championnats!$M69)</f>
        <v>0</v>
      </c>
      <c r="D383" s="208">
        <f>SUM(Championnats!$M121)</f>
        <v>0</v>
      </c>
      <c r="E383" s="208">
        <f>SUM(Championnats!$M173)</f>
        <v>0</v>
      </c>
      <c r="F383" s="208">
        <f>SUM(Championnats!$M225)</f>
        <v>0</v>
      </c>
      <c r="G383" s="208">
        <f>SUM(Championnats!$M277)</f>
        <v>0</v>
      </c>
      <c r="H383" s="208">
        <f>SUM(Championnats!$M329)</f>
        <v>0</v>
      </c>
      <c r="I383" s="208">
        <f>SUM(Championnats!$M381)</f>
        <v>0</v>
      </c>
      <c r="J383" s="208">
        <f>SUM(Championnats!$M433)</f>
        <v>0</v>
      </c>
      <c r="K383" s="208">
        <f>SUM(Championnats!$M485)</f>
        <v>0</v>
      </c>
      <c r="L383" s="174"/>
      <c r="M383" s="208">
        <f>CROSS!$M$17</f>
        <v>0</v>
      </c>
      <c r="N383" s="223">
        <f t="shared" si="26"/>
        <v>0</v>
      </c>
      <c r="O383" s="208"/>
      <c r="P383" s="208"/>
      <c r="Q383" s="208"/>
      <c r="R383" s="208"/>
      <c r="S383" s="208"/>
      <c r="T383" s="208"/>
      <c r="U383" s="208"/>
      <c r="V383" s="208">
        <f t="array" ref="V383">MIN(IF(B383:K383&gt;0,B383:K383))</f>
        <v>0</v>
      </c>
      <c r="W383" s="208">
        <f t="shared" si="24"/>
        <v>0</v>
      </c>
      <c r="X383" s="174"/>
      <c r="Y383" s="248" t="e">
        <f>SUM(CROSS!#REF!)</f>
        <v>#REF!</v>
      </c>
      <c r="Z383" s="248" t="e">
        <f>SUM(CROSS!#REF!)</f>
        <v>#REF!</v>
      </c>
    </row>
    <row r="384" spans="1:26" x14ac:dyDescent="0.35">
      <c r="A384" s="78" t="str">
        <f>(Championnats!B$18)</f>
        <v>OOO  Philippe</v>
      </c>
      <c r="B384" s="232">
        <f>SUM(Championnats!$M18)</f>
        <v>0</v>
      </c>
      <c r="C384" s="208">
        <f>SUM(Championnats!$M70)</f>
        <v>0</v>
      </c>
      <c r="D384" s="208">
        <f>SUM(Championnats!$M122)</f>
        <v>0</v>
      </c>
      <c r="E384" s="208">
        <f>SUM(Championnats!$M174)</f>
        <v>0</v>
      </c>
      <c r="F384" s="208">
        <f>SUM(Championnats!$M226)</f>
        <v>0</v>
      </c>
      <c r="G384" s="208">
        <f>SUM(Championnats!$M278)</f>
        <v>0</v>
      </c>
      <c r="H384" s="208">
        <f>SUM(Championnats!$M330)</f>
        <v>0</v>
      </c>
      <c r="I384" s="208">
        <f>SUM(Championnats!$M382)</f>
        <v>0</v>
      </c>
      <c r="J384" s="208">
        <f>SUM(Championnats!$M434)</f>
        <v>0</v>
      </c>
      <c r="K384" s="208">
        <f>SUM(Championnats!$M486)</f>
        <v>0</v>
      </c>
      <c r="L384" s="174"/>
      <c r="M384" s="208">
        <f>CROSS!$M$18</f>
        <v>0</v>
      </c>
      <c r="N384" s="223">
        <f t="shared" si="26"/>
        <v>0</v>
      </c>
      <c r="O384" s="208"/>
      <c r="P384" s="208"/>
      <c r="Q384" s="208"/>
      <c r="R384" s="208"/>
      <c r="S384" s="208"/>
      <c r="T384" s="208"/>
      <c r="U384" s="208"/>
      <c r="V384" s="208">
        <f t="array" ref="V384">MIN(IF(B384:K384&gt;0,B384:K384))</f>
        <v>0</v>
      </c>
      <c r="W384" s="208">
        <f t="shared" si="24"/>
        <v>0</v>
      </c>
      <c r="X384" s="174"/>
      <c r="Y384" s="248" t="e">
        <f>SUM(CROSS!#REF!)</f>
        <v>#REF!</v>
      </c>
      <c r="Z384" s="248" t="e">
        <f>SUM(CROSS!#REF!)</f>
        <v>#REF!</v>
      </c>
    </row>
    <row r="385" spans="1:26" x14ac:dyDescent="0.35">
      <c r="A385" s="78" t="str">
        <f>(Championnats!B$19)</f>
        <v>PPP  Oumar</v>
      </c>
      <c r="B385" s="232">
        <f>SUM(Championnats!$M19)</f>
        <v>0</v>
      </c>
      <c r="C385" s="208">
        <f>SUM(Championnats!$M71)</f>
        <v>0</v>
      </c>
      <c r="D385" s="208">
        <f>SUM(Championnats!$M123)</f>
        <v>0</v>
      </c>
      <c r="E385" s="208">
        <f>SUM(Championnats!$M175)</f>
        <v>0</v>
      </c>
      <c r="F385" s="208">
        <f>SUM(Championnats!$M227)</f>
        <v>0</v>
      </c>
      <c r="G385" s="208">
        <f>SUM(Championnats!$M279)</f>
        <v>0</v>
      </c>
      <c r="H385" s="208">
        <f>SUM(Championnats!$M331)</f>
        <v>0</v>
      </c>
      <c r="I385" s="208">
        <f>SUM(Championnats!$M383)</f>
        <v>0</v>
      </c>
      <c r="J385" s="208">
        <f>SUM(Championnats!$M435)</f>
        <v>0</v>
      </c>
      <c r="K385" s="208">
        <f>SUM(Championnats!$M487)</f>
        <v>0</v>
      </c>
      <c r="L385" s="174"/>
      <c r="M385" s="208">
        <f>CROSS!$M$19</f>
        <v>0</v>
      </c>
      <c r="N385" s="223">
        <f t="shared" si="26"/>
        <v>0</v>
      </c>
      <c r="O385" s="208"/>
      <c r="P385" s="208"/>
      <c r="Q385" s="208"/>
      <c r="R385" s="208"/>
      <c r="S385" s="208"/>
      <c r="T385" s="208"/>
      <c r="U385" s="208"/>
      <c r="V385" s="208">
        <f t="array" ref="V385">MIN(IF(B385:K385&gt;0,B385:K385))</f>
        <v>0</v>
      </c>
      <c r="W385" s="208">
        <f t="shared" si="24"/>
        <v>0</v>
      </c>
      <c r="X385" s="174"/>
      <c r="Y385" s="248" t="e">
        <f>SUM(CROSS!#REF!)</f>
        <v>#REF!</v>
      </c>
      <c r="Z385" s="248" t="e">
        <f>SUM(CROSS!#REF!)</f>
        <v>#REF!</v>
      </c>
    </row>
    <row r="386" spans="1:26" x14ac:dyDescent="0.35">
      <c r="A386" s="78" t="str">
        <f>(Championnats!B$20)</f>
        <v>QQQ  Ibrahim</v>
      </c>
      <c r="B386" s="232">
        <f>SUM(Championnats!$M20)</f>
        <v>0</v>
      </c>
      <c r="C386" s="208">
        <f>SUM(Championnats!$M72)</f>
        <v>0</v>
      </c>
      <c r="D386" s="208">
        <f>SUM(Championnats!$M124)</f>
        <v>0</v>
      </c>
      <c r="E386" s="208">
        <f>SUM(Championnats!$M176)</f>
        <v>0</v>
      </c>
      <c r="F386" s="208">
        <f>SUM(Championnats!$M228)</f>
        <v>0</v>
      </c>
      <c r="G386" s="208">
        <f>SUM(Championnats!$M280)</f>
        <v>0</v>
      </c>
      <c r="H386" s="208">
        <f>SUM(Championnats!$M332)</f>
        <v>0</v>
      </c>
      <c r="I386" s="208">
        <f>SUM(Championnats!$M384)</f>
        <v>0</v>
      </c>
      <c r="J386" s="208">
        <f>SUM(Championnats!$M436)</f>
        <v>0</v>
      </c>
      <c r="K386" s="208">
        <f>SUM(Championnats!$M488)</f>
        <v>0</v>
      </c>
      <c r="L386" s="174"/>
      <c r="M386" s="208">
        <f>CROSS!$M$20</f>
        <v>0</v>
      </c>
      <c r="N386" s="223">
        <f t="shared" si="26"/>
        <v>0</v>
      </c>
      <c r="O386" s="208"/>
      <c r="P386" s="208"/>
      <c r="Q386" s="208"/>
      <c r="R386" s="208"/>
      <c r="S386" s="208"/>
      <c r="T386" s="208"/>
      <c r="U386" s="208"/>
      <c r="V386" s="208">
        <f t="array" ref="V386">MIN(IF(B386:K386&gt;0,B386:K386))</f>
        <v>0</v>
      </c>
      <c r="W386" s="208">
        <f t="shared" si="24"/>
        <v>0</v>
      </c>
      <c r="X386" s="174"/>
      <c r="Y386" s="248" t="e">
        <f>SUM(CROSS!#REF!)</f>
        <v>#REF!</v>
      </c>
      <c r="Z386" s="248" t="e">
        <f>SUM(CROSS!#REF!)</f>
        <v>#REF!</v>
      </c>
    </row>
    <row r="387" spans="1:26" x14ac:dyDescent="0.35">
      <c r="A387" s="78" t="str">
        <f>(Championnats!B$21)</f>
        <v>RRR  Seydou</v>
      </c>
      <c r="B387" s="232">
        <f>SUM(Championnats!$M21)</f>
        <v>0</v>
      </c>
      <c r="C387" s="208">
        <f>SUM(Championnats!$M73)</f>
        <v>0</v>
      </c>
      <c r="D387" s="208">
        <f>SUM(Championnats!$M125)</f>
        <v>0</v>
      </c>
      <c r="E387" s="208">
        <f>SUM(Championnats!$M177)</f>
        <v>0</v>
      </c>
      <c r="F387" s="208">
        <f>SUM(Championnats!$M229)</f>
        <v>0</v>
      </c>
      <c r="G387" s="208">
        <f>SUM(Championnats!$M281)</f>
        <v>0</v>
      </c>
      <c r="H387" s="208">
        <f>SUM(Championnats!$M333)</f>
        <v>0</v>
      </c>
      <c r="I387" s="208">
        <f>SUM(Championnats!$M385)</f>
        <v>0</v>
      </c>
      <c r="J387" s="208">
        <f>SUM(Championnats!$M437)</f>
        <v>0</v>
      </c>
      <c r="K387" s="208">
        <f>SUM(Championnats!$M489)</f>
        <v>0</v>
      </c>
      <c r="L387" s="174"/>
      <c r="M387" s="208">
        <f>CROSS!$M$21</f>
        <v>0</v>
      </c>
      <c r="N387" s="223">
        <f t="shared" si="26"/>
        <v>0</v>
      </c>
      <c r="O387" s="208"/>
      <c r="P387" s="208"/>
      <c r="Q387" s="208"/>
      <c r="R387" s="208"/>
      <c r="S387" s="208"/>
      <c r="T387" s="208"/>
      <c r="U387" s="208"/>
      <c r="V387" s="208">
        <f t="array" ref="V387">MIN(IF(B387:K387&gt;0,B387:K387))</f>
        <v>0</v>
      </c>
      <c r="W387" s="208">
        <f t="shared" si="24"/>
        <v>0</v>
      </c>
      <c r="X387" s="174"/>
      <c r="Y387" s="248" t="e">
        <f>SUM(CROSS!#REF!)</f>
        <v>#REF!</v>
      </c>
      <c r="Z387" s="248" t="e">
        <f>SUM(CROSS!#REF!)</f>
        <v>#REF!</v>
      </c>
    </row>
    <row r="388" spans="1:26" x14ac:dyDescent="0.35">
      <c r="A388" s="78" t="str">
        <f>(Championnats!B$22)</f>
        <v>SSS  Lucas</v>
      </c>
      <c r="B388" s="232">
        <f>SUM(Championnats!$M22)</f>
        <v>0</v>
      </c>
      <c r="C388" s="208">
        <f>SUM(Championnats!$M74)</f>
        <v>0</v>
      </c>
      <c r="D388" s="208">
        <f>SUM(Championnats!$M126)</f>
        <v>0</v>
      </c>
      <c r="E388" s="208">
        <f>SUM(Championnats!$M178)</f>
        <v>0</v>
      </c>
      <c r="F388" s="208">
        <f>SUM(Championnats!$M230)</f>
        <v>0</v>
      </c>
      <c r="G388" s="208">
        <f>SUM(Championnats!$M282)</f>
        <v>0</v>
      </c>
      <c r="H388" s="208">
        <f>SUM(Championnats!$M334)</f>
        <v>0</v>
      </c>
      <c r="I388" s="208">
        <f>SUM(Championnats!$M386)</f>
        <v>0</v>
      </c>
      <c r="J388" s="208">
        <f>SUM(Championnats!$M438)</f>
        <v>0</v>
      </c>
      <c r="K388" s="208">
        <f>SUM(Championnats!$M490)</f>
        <v>0</v>
      </c>
      <c r="L388" s="174"/>
      <c r="M388" s="208">
        <f>CROSS!$M$22</f>
        <v>0</v>
      </c>
      <c r="N388" s="223">
        <f t="shared" si="26"/>
        <v>0</v>
      </c>
      <c r="O388" s="208"/>
      <c r="P388" s="208"/>
      <c r="Q388" s="208"/>
      <c r="R388" s="208"/>
      <c r="S388" s="208"/>
      <c r="T388" s="208"/>
      <c r="U388" s="208"/>
      <c r="V388" s="208">
        <f t="array" ref="V388">MIN(IF(B388:K388&gt;0,B388:K388))</f>
        <v>0</v>
      </c>
      <c r="W388" s="208">
        <f t="shared" si="24"/>
        <v>0</v>
      </c>
      <c r="X388" s="174"/>
      <c r="Y388" s="248" t="e">
        <f>SUM(CROSS!#REF!)</f>
        <v>#REF!</v>
      </c>
      <c r="Z388" s="248" t="e">
        <f>SUM(CROSS!#REF!)</f>
        <v>#REF!</v>
      </c>
    </row>
    <row r="389" spans="1:26" x14ac:dyDescent="0.35">
      <c r="A389" s="78" t="str">
        <f>(Championnats!B$23)</f>
        <v>TTT  Samba</v>
      </c>
      <c r="B389" s="232">
        <f>SUM(Championnats!$M23)</f>
        <v>0</v>
      </c>
      <c r="C389" s="208">
        <f>SUM(Championnats!$M75)</f>
        <v>0</v>
      </c>
      <c r="D389" s="208">
        <f>SUM(Championnats!$M127)</f>
        <v>0</v>
      </c>
      <c r="E389" s="208">
        <f>SUM(Championnats!$M179)</f>
        <v>0</v>
      </c>
      <c r="F389" s="208">
        <f>SUM(Championnats!$M231)</f>
        <v>0</v>
      </c>
      <c r="G389" s="208">
        <f>SUM(Championnats!$M283)</f>
        <v>0</v>
      </c>
      <c r="H389" s="208">
        <f>SUM(Championnats!$M335)</f>
        <v>0</v>
      </c>
      <c r="I389" s="208">
        <f>SUM(Championnats!$M387)</f>
        <v>0</v>
      </c>
      <c r="J389" s="208">
        <f>SUM(Championnats!$M439)</f>
        <v>0</v>
      </c>
      <c r="K389" s="208">
        <f>SUM(Championnats!$M491)</f>
        <v>0</v>
      </c>
      <c r="L389" s="174"/>
      <c r="M389" s="208">
        <f>CROSS!$M$23</f>
        <v>0</v>
      </c>
      <c r="N389" s="223">
        <f t="shared" si="26"/>
        <v>0</v>
      </c>
      <c r="O389" s="208"/>
      <c r="P389" s="208"/>
      <c r="Q389" s="208"/>
      <c r="R389" s="208"/>
      <c r="S389" s="208"/>
      <c r="T389" s="208"/>
      <c r="U389" s="208"/>
      <c r="V389" s="208">
        <f t="array" ref="V389">MIN(IF(B389:K389&gt;0,B389:K389))</f>
        <v>0</v>
      </c>
      <c r="W389" s="208">
        <f t="shared" si="24"/>
        <v>0</v>
      </c>
      <c r="X389" s="174"/>
      <c r="Y389" s="248" t="e">
        <f>SUM(CROSS!#REF!)</f>
        <v>#REF!</v>
      </c>
      <c r="Z389" s="248" t="e">
        <f>SUM(CROSS!#REF!)</f>
        <v>#REF!</v>
      </c>
    </row>
    <row r="390" spans="1:26" x14ac:dyDescent="0.35">
      <c r="A390" s="78" t="str">
        <f>(Championnats!B$24)</f>
        <v>UUU  Miguel</v>
      </c>
      <c r="B390" s="232">
        <f>SUM(Championnats!$M24)</f>
        <v>0</v>
      </c>
      <c r="C390" s="208">
        <f>SUM(Championnats!$M76)</f>
        <v>0</v>
      </c>
      <c r="D390" s="208">
        <f>SUM(Championnats!$M128)</f>
        <v>0</v>
      </c>
      <c r="E390" s="208">
        <f>SUM(Championnats!$M180)</f>
        <v>0</v>
      </c>
      <c r="F390" s="208">
        <f>SUM(Championnats!$M232)</f>
        <v>0</v>
      </c>
      <c r="G390" s="208">
        <f>SUM(Championnats!$M284)</f>
        <v>0</v>
      </c>
      <c r="H390" s="208">
        <f>SUM(Championnats!$M336)</f>
        <v>0</v>
      </c>
      <c r="I390" s="208">
        <f>SUM(Championnats!$M388)</f>
        <v>0</v>
      </c>
      <c r="J390" s="208">
        <f>SUM(Championnats!$M440)</f>
        <v>0</v>
      </c>
      <c r="K390" s="208">
        <f>SUM(Championnats!$M492)</f>
        <v>0</v>
      </c>
      <c r="L390" s="174"/>
      <c r="M390" s="208">
        <f>CROSS!$M$24</f>
        <v>0</v>
      </c>
      <c r="N390" s="223">
        <f t="shared" si="26"/>
        <v>0</v>
      </c>
      <c r="O390" s="208"/>
      <c r="P390" s="208"/>
      <c r="Q390" s="208"/>
      <c r="R390" s="208"/>
      <c r="S390" s="208"/>
      <c r="T390" s="208"/>
      <c r="U390" s="208"/>
      <c r="V390" s="208">
        <f t="array" ref="V390">MIN(IF(B390:K390&gt;0,B390:K390))</f>
        <v>0</v>
      </c>
      <c r="W390" s="208">
        <f t="shared" ref="W390:W453" si="27">MAX(B390:K390)</f>
        <v>0</v>
      </c>
      <c r="X390" s="174"/>
      <c r="Y390" s="248" t="e">
        <f>SUM(CROSS!#REF!)</f>
        <v>#REF!</v>
      </c>
      <c r="Z390" s="248" t="e">
        <f>SUM(CROSS!#REF!)</f>
        <v>#REF!</v>
      </c>
    </row>
    <row r="391" spans="1:26" x14ac:dyDescent="0.35">
      <c r="A391" s="78" t="str">
        <f>(Championnats!B$25)</f>
        <v>VVV  Nicolas</v>
      </c>
      <c r="B391" s="232">
        <f>SUM(Championnats!$M25)</f>
        <v>0</v>
      </c>
      <c r="C391" s="208">
        <f>SUM(Championnats!$M77)</f>
        <v>0</v>
      </c>
      <c r="D391" s="208">
        <f>SUM(Championnats!$M129)</f>
        <v>0</v>
      </c>
      <c r="E391" s="208">
        <f>SUM(Championnats!$M181)</f>
        <v>0</v>
      </c>
      <c r="F391" s="208">
        <f>SUM(Championnats!$M233)</f>
        <v>0</v>
      </c>
      <c r="G391" s="208">
        <f>SUM(Championnats!$M285)</f>
        <v>0</v>
      </c>
      <c r="H391" s="208">
        <f>SUM(Championnats!$M337)</f>
        <v>0</v>
      </c>
      <c r="I391" s="208">
        <f>SUM(Championnats!$M389)</f>
        <v>0</v>
      </c>
      <c r="J391" s="208">
        <f>SUM(Championnats!$M441)</f>
        <v>0</v>
      </c>
      <c r="K391" s="208">
        <f>SUM(Championnats!$M493)</f>
        <v>0</v>
      </c>
      <c r="L391" s="174"/>
      <c r="M391" s="208">
        <f>CROSS!$M$25</f>
        <v>0</v>
      </c>
      <c r="N391" s="223">
        <f t="shared" si="26"/>
        <v>0</v>
      </c>
      <c r="O391" s="208"/>
      <c r="P391" s="208"/>
      <c r="Q391" s="208"/>
      <c r="R391" s="208"/>
      <c r="S391" s="208"/>
      <c r="T391" s="208"/>
      <c r="U391" s="208"/>
      <c r="V391" s="208">
        <f t="array" ref="V391">MIN(IF(B391:K391&gt;0,B391:K391))</f>
        <v>0</v>
      </c>
      <c r="W391" s="208">
        <f t="shared" si="27"/>
        <v>0</v>
      </c>
      <c r="X391" s="174"/>
      <c r="Y391" s="248" t="e">
        <f>SUM(CROSS!#REF!)</f>
        <v>#REF!</v>
      </c>
      <c r="Z391" s="248" t="e">
        <f>SUM(CROSS!#REF!)</f>
        <v>#REF!</v>
      </c>
    </row>
    <row r="392" spans="1:26" x14ac:dyDescent="0.35">
      <c r="A392" s="78" t="str">
        <f>(Championnats!B$26)</f>
        <v>WWW  Bilal</v>
      </c>
      <c r="B392" s="232">
        <f>SUM(Championnats!$M26)</f>
        <v>0</v>
      </c>
      <c r="C392" s="208">
        <f>SUM(Championnats!$M78)</f>
        <v>0</v>
      </c>
      <c r="D392" s="208">
        <f>SUM(Championnats!$M130)</f>
        <v>0</v>
      </c>
      <c r="E392" s="208">
        <f>SUM(Championnats!$M182)</f>
        <v>0</v>
      </c>
      <c r="F392" s="208">
        <f>SUM(Championnats!$M234)</f>
        <v>0</v>
      </c>
      <c r="G392" s="208">
        <f>SUM(Championnats!$M286)</f>
        <v>0</v>
      </c>
      <c r="H392" s="208">
        <f>SUM(Championnats!$M338)</f>
        <v>0</v>
      </c>
      <c r="I392" s="208">
        <f>SUM(Championnats!$M390)</f>
        <v>0</v>
      </c>
      <c r="J392" s="208">
        <f>SUM(Championnats!$M442)</f>
        <v>0</v>
      </c>
      <c r="K392" s="208">
        <f>SUM(Championnats!$M494)</f>
        <v>0</v>
      </c>
      <c r="L392" s="174"/>
      <c r="M392" s="208">
        <f>CROSS!$M$26</f>
        <v>0</v>
      </c>
      <c r="N392" s="223">
        <f t="shared" si="26"/>
        <v>0</v>
      </c>
      <c r="O392" s="208"/>
      <c r="P392" s="208"/>
      <c r="Q392" s="208"/>
      <c r="R392" s="208"/>
      <c r="S392" s="208"/>
      <c r="T392" s="208"/>
      <c r="U392" s="208"/>
      <c r="V392" s="208">
        <f t="array" ref="V392">MIN(IF(B392:K392&gt;0,B392:K392))</f>
        <v>0</v>
      </c>
      <c r="W392" s="208">
        <f t="shared" si="27"/>
        <v>0</v>
      </c>
      <c r="X392" s="174"/>
      <c r="Y392" s="248" t="e">
        <f>SUM(CROSS!#REF!)</f>
        <v>#REF!</v>
      </c>
      <c r="Z392" s="248" t="e">
        <f>SUM(CROSS!#REF!)</f>
        <v>#REF!</v>
      </c>
    </row>
    <row r="393" spans="1:26" x14ac:dyDescent="0.35">
      <c r="A393" s="78" t="str">
        <f>(Championnats!B$27)</f>
        <v>XXX  Florent</v>
      </c>
      <c r="B393" s="232">
        <f>SUM(Championnats!$M27)</f>
        <v>0</v>
      </c>
      <c r="C393" s="208">
        <f>SUM(Championnats!$M79)</f>
        <v>0</v>
      </c>
      <c r="D393" s="208">
        <f>SUM(Championnats!$M131)</f>
        <v>0</v>
      </c>
      <c r="E393" s="208">
        <f>SUM(Championnats!$M183)</f>
        <v>0</v>
      </c>
      <c r="F393" s="208">
        <f>SUM(Championnats!$M235)</f>
        <v>0</v>
      </c>
      <c r="G393" s="208">
        <f>SUM(Championnats!$M287)</f>
        <v>0</v>
      </c>
      <c r="H393" s="208">
        <f>SUM(Championnats!$M339)</f>
        <v>0</v>
      </c>
      <c r="I393" s="208">
        <f>SUM(Championnats!$M391)</f>
        <v>0</v>
      </c>
      <c r="J393" s="208">
        <f>SUM(Championnats!$M443)</f>
        <v>0</v>
      </c>
      <c r="K393" s="208">
        <f>SUM(Championnats!$M495)</f>
        <v>0</v>
      </c>
      <c r="L393" s="174"/>
      <c r="M393" s="208">
        <f>CROSS!$M$27</f>
        <v>0</v>
      </c>
      <c r="N393" s="223">
        <f t="shared" si="26"/>
        <v>0</v>
      </c>
      <c r="O393" s="208"/>
      <c r="P393" s="208"/>
      <c r="Q393" s="208"/>
      <c r="R393" s="208"/>
      <c r="S393" s="208"/>
      <c r="T393" s="208"/>
      <c r="U393" s="208"/>
      <c r="V393" s="208">
        <f t="array" ref="V393">MIN(IF(B393:K393&gt;0,B393:K393))</f>
        <v>0</v>
      </c>
      <c r="W393" s="208">
        <f t="shared" si="27"/>
        <v>0</v>
      </c>
      <c r="X393" s="174"/>
      <c r="Y393" s="248" t="e">
        <f>SUM(CROSS!#REF!)</f>
        <v>#REF!</v>
      </c>
      <c r="Z393" s="248" t="e">
        <f>SUM(CROSS!#REF!)</f>
        <v>#REF!</v>
      </c>
    </row>
    <row r="394" spans="1:26" x14ac:dyDescent="0.35">
      <c r="A394" s="78" t="str">
        <f>(Championnats!B$28)</f>
        <v>YYYY  Célia</v>
      </c>
      <c r="B394" s="232">
        <f>SUM(Championnats!$M28)</f>
        <v>0</v>
      </c>
      <c r="C394" s="208">
        <f>SUM(Championnats!$M80)</f>
        <v>0</v>
      </c>
      <c r="D394" s="208">
        <f>SUM(Championnats!$M132)</f>
        <v>0</v>
      </c>
      <c r="E394" s="208">
        <f>SUM(Championnats!$M184)</f>
        <v>0</v>
      </c>
      <c r="F394" s="208">
        <f>SUM(Championnats!$M236)</f>
        <v>0</v>
      </c>
      <c r="G394" s="208">
        <f>SUM(Championnats!$M288)</f>
        <v>0</v>
      </c>
      <c r="H394" s="208">
        <f>SUM(Championnats!$M340)</f>
        <v>0</v>
      </c>
      <c r="I394" s="208">
        <f>SUM(Championnats!$M392)</f>
        <v>0</v>
      </c>
      <c r="J394" s="208">
        <f>SUM(Championnats!$M444)</f>
        <v>0</v>
      </c>
      <c r="K394" s="208">
        <f>SUM(Championnats!$M496)</f>
        <v>0</v>
      </c>
      <c r="L394" s="174"/>
      <c r="M394" s="208">
        <f>CROSS!$M$28</f>
        <v>0</v>
      </c>
      <c r="N394" s="223">
        <f t="shared" si="26"/>
        <v>0</v>
      </c>
      <c r="O394" s="208"/>
      <c r="P394" s="208"/>
      <c r="Q394" s="208"/>
      <c r="R394" s="208"/>
      <c r="S394" s="208"/>
      <c r="T394" s="208"/>
      <c r="U394" s="208"/>
      <c r="V394" s="208">
        <f t="array" ref="V394">MIN(IF(B394:K394&gt;0,B394:K394))</f>
        <v>0</v>
      </c>
      <c r="W394" s="208">
        <f t="shared" si="27"/>
        <v>0</v>
      </c>
      <c r="X394" s="174"/>
      <c r="Y394" s="248" t="e">
        <f>SUM(CROSS!#REF!)</f>
        <v>#REF!</v>
      </c>
      <c r="Z394" s="248" t="e">
        <f>SUM(CROSS!#REF!)</f>
        <v>#REF!</v>
      </c>
    </row>
    <row r="395" spans="1:26" x14ac:dyDescent="0.35">
      <c r="A395" s="78" t="str">
        <f>(Championnats!B$29)</f>
        <v>ZZZ  Rehu Magnifié</v>
      </c>
      <c r="B395" s="232">
        <f>SUM(Championnats!$M29)</f>
        <v>0</v>
      </c>
      <c r="C395" s="208">
        <f>SUM(Championnats!$M81)</f>
        <v>0</v>
      </c>
      <c r="D395" s="208">
        <f>SUM(Championnats!$M133)</f>
        <v>0</v>
      </c>
      <c r="E395" s="208">
        <f>SUM(Championnats!$M185)</f>
        <v>0</v>
      </c>
      <c r="F395" s="208">
        <f>SUM(Championnats!$M237)</f>
        <v>0</v>
      </c>
      <c r="G395" s="208">
        <f>SUM(Championnats!$M289)</f>
        <v>0</v>
      </c>
      <c r="H395" s="208">
        <f>SUM(Championnats!$M341)</f>
        <v>0</v>
      </c>
      <c r="I395" s="208">
        <f>SUM(Championnats!$M393)</f>
        <v>0</v>
      </c>
      <c r="J395" s="208">
        <f>SUM(Championnats!$M445)</f>
        <v>0</v>
      </c>
      <c r="K395" s="208">
        <f>SUM(Championnats!$M497)</f>
        <v>0</v>
      </c>
      <c r="L395" s="174"/>
      <c r="M395" s="208">
        <f>CROSS!$M$29</f>
        <v>0</v>
      </c>
      <c r="N395" s="223">
        <f t="shared" si="26"/>
        <v>0</v>
      </c>
      <c r="O395" s="208"/>
      <c r="P395" s="208"/>
      <c r="Q395" s="208"/>
      <c r="R395" s="208"/>
      <c r="S395" s="208"/>
      <c r="T395" s="208"/>
      <c r="U395" s="208"/>
      <c r="V395" s="208">
        <f t="array" ref="V395">MIN(IF(B395:K395&gt;0,B395:K395))</f>
        <v>0</v>
      </c>
      <c r="W395" s="208">
        <f t="shared" si="27"/>
        <v>0</v>
      </c>
      <c r="X395" s="174"/>
      <c r="Y395" s="248" t="e">
        <f>SUM(CROSS!#REF!)</f>
        <v>#REF!</v>
      </c>
      <c r="Z395" s="248" t="e">
        <f>SUM(CROSS!#REF!)</f>
        <v>#REF!</v>
      </c>
    </row>
    <row r="396" spans="1:26" x14ac:dyDescent="0.35">
      <c r="A396" s="78" t="str">
        <f>(Championnats!B$30)</f>
        <v>AAABBB  Prisca</v>
      </c>
      <c r="B396" s="232">
        <f>SUM(Championnats!$M30)</f>
        <v>0</v>
      </c>
      <c r="C396" s="208">
        <f>SUM(Championnats!$M82)</f>
        <v>0</v>
      </c>
      <c r="D396" s="208">
        <f>SUM(Championnats!$M134)</f>
        <v>0</v>
      </c>
      <c r="E396" s="208">
        <f>SUM(Championnats!$M186)</f>
        <v>0</v>
      </c>
      <c r="F396" s="208">
        <f>SUM(Championnats!$M238)</f>
        <v>0</v>
      </c>
      <c r="G396" s="208">
        <f>SUM(Championnats!$M290)</f>
        <v>0</v>
      </c>
      <c r="H396" s="208">
        <f>SUM(Championnats!$M342)</f>
        <v>0</v>
      </c>
      <c r="I396" s="208">
        <f>SUM(Championnats!$M394)</f>
        <v>0</v>
      </c>
      <c r="J396" s="208">
        <f>SUM(Championnats!$M446)</f>
        <v>0</v>
      </c>
      <c r="K396" s="208">
        <f>SUM(Championnats!$M498)</f>
        <v>0</v>
      </c>
      <c r="L396" s="174"/>
      <c r="M396" s="208">
        <f>CROSS!$M$30</f>
        <v>0</v>
      </c>
      <c r="N396" s="223">
        <f t="shared" si="26"/>
        <v>0</v>
      </c>
      <c r="O396" s="208"/>
      <c r="P396" s="208"/>
      <c r="Q396" s="208"/>
      <c r="R396" s="208"/>
      <c r="S396" s="208"/>
      <c r="T396" s="208"/>
      <c r="U396" s="208"/>
      <c r="V396" s="208">
        <f t="array" ref="V396">MIN(IF(B396:K396&gt;0,B396:K396))</f>
        <v>0</v>
      </c>
      <c r="W396" s="208">
        <f t="shared" si="27"/>
        <v>0</v>
      </c>
      <c r="X396" s="174"/>
      <c r="Y396" s="248" t="e">
        <f>SUM(CROSS!#REF!)</f>
        <v>#REF!</v>
      </c>
      <c r="Z396" s="248" t="e">
        <f>SUM(CROSS!#REF!)</f>
        <v>#REF!</v>
      </c>
    </row>
    <row r="397" spans="1:26" x14ac:dyDescent="0.35">
      <c r="A397" s="78" t="str">
        <f>(Championnats!B$31)</f>
        <v>BBBCCC  Océane</v>
      </c>
      <c r="B397" s="232">
        <f>SUM(Championnats!$M31)</f>
        <v>0</v>
      </c>
      <c r="C397" s="208">
        <f>SUM(Championnats!$M83)</f>
        <v>0</v>
      </c>
      <c r="D397" s="208">
        <f>SUM(Championnats!$M135)</f>
        <v>0</v>
      </c>
      <c r="E397" s="208">
        <f>SUM(Championnats!$M187)</f>
        <v>0</v>
      </c>
      <c r="F397" s="208">
        <f>SUM(Championnats!$M239)</f>
        <v>0</v>
      </c>
      <c r="G397" s="208">
        <f>SUM(Championnats!$M291)</f>
        <v>0</v>
      </c>
      <c r="H397" s="208">
        <f>SUM(Championnats!$M343)</f>
        <v>0</v>
      </c>
      <c r="I397" s="208">
        <f>SUM(Championnats!$M395)</f>
        <v>0</v>
      </c>
      <c r="J397" s="208">
        <f>SUM(Championnats!$M447)</f>
        <v>0</v>
      </c>
      <c r="K397" s="208">
        <f>SUM(Championnats!$M499)</f>
        <v>0</v>
      </c>
      <c r="L397" s="174"/>
      <c r="M397" s="208">
        <f>CROSS!$M$31</f>
        <v>0</v>
      </c>
      <c r="N397" s="223">
        <f t="shared" si="26"/>
        <v>0</v>
      </c>
      <c r="O397" s="208"/>
      <c r="P397" s="208"/>
      <c r="Q397" s="208"/>
      <c r="R397" s="208"/>
      <c r="S397" s="208"/>
      <c r="T397" s="208"/>
      <c r="U397" s="208"/>
      <c r="V397" s="208">
        <f t="array" ref="V397">MIN(IF(B397:K397&gt;0,B397:K397))</f>
        <v>0</v>
      </c>
      <c r="W397" s="208">
        <f t="shared" si="27"/>
        <v>0</v>
      </c>
      <c r="X397" s="174"/>
      <c r="Y397" s="248" t="e">
        <f>SUM(CROSS!#REF!)</f>
        <v>#REF!</v>
      </c>
      <c r="Z397" s="248" t="e">
        <f>SUM(CROSS!#REF!)</f>
        <v>#REF!</v>
      </c>
    </row>
    <row r="398" spans="1:26" x14ac:dyDescent="0.35">
      <c r="A398" s="78" t="str">
        <f>(Championnats!B$32)</f>
        <v>CCCDDD  Balkis-Imane</v>
      </c>
      <c r="B398" s="232">
        <f>SUM(Championnats!$M32)</f>
        <v>0</v>
      </c>
      <c r="C398" s="208">
        <f>SUM(Championnats!$M84)</f>
        <v>0</v>
      </c>
      <c r="D398" s="208">
        <f>SUM(Championnats!$M136)</f>
        <v>0</v>
      </c>
      <c r="E398" s="208">
        <f>SUM(Championnats!$M188)</f>
        <v>0</v>
      </c>
      <c r="F398" s="208">
        <f>SUM(Championnats!$M240)</f>
        <v>0</v>
      </c>
      <c r="G398" s="208">
        <f>SUM(Championnats!$M292)</f>
        <v>0</v>
      </c>
      <c r="H398" s="208">
        <f>SUM(Championnats!$M344)</f>
        <v>0</v>
      </c>
      <c r="I398" s="208">
        <f>SUM(Championnats!$M396)</f>
        <v>0</v>
      </c>
      <c r="J398" s="208">
        <f>SUM(Championnats!$M448)</f>
        <v>0</v>
      </c>
      <c r="K398" s="208">
        <f>SUM(Championnats!$M500)</f>
        <v>0</v>
      </c>
      <c r="L398" s="174"/>
      <c r="M398" s="208">
        <f>CROSS!$M$32</f>
        <v>0</v>
      </c>
      <c r="N398" s="223">
        <f t="shared" si="26"/>
        <v>0</v>
      </c>
      <c r="O398" s="208"/>
      <c r="P398" s="208"/>
      <c r="Q398" s="208"/>
      <c r="R398" s="208"/>
      <c r="S398" s="208"/>
      <c r="T398" s="208"/>
      <c r="U398" s="208"/>
      <c r="V398" s="208">
        <f t="array" ref="V398">MIN(IF(B398:K398&gt;0,B398:K398))</f>
        <v>0</v>
      </c>
      <c r="W398" s="208">
        <f t="shared" si="27"/>
        <v>0</v>
      </c>
      <c r="X398" s="174"/>
      <c r="Y398" s="248" t="e">
        <f>SUM(CROSS!#REF!)</f>
        <v>#REF!</v>
      </c>
      <c r="Z398" s="248" t="e">
        <f>SUM(CROSS!#REF!)</f>
        <v>#REF!</v>
      </c>
    </row>
    <row r="399" spans="1:26" x14ac:dyDescent="0.35">
      <c r="A399" s="78" t="str">
        <f>(Championnats!B$33)</f>
        <v>DDDEEE  Hamza</v>
      </c>
      <c r="B399" s="232">
        <f>SUM(Championnats!$M33)</f>
        <v>0</v>
      </c>
      <c r="C399" s="208">
        <f>SUM(Championnats!$M85)</f>
        <v>0</v>
      </c>
      <c r="D399" s="208">
        <f>SUM(Championnats!$M137)</f>
        <v>0</v>
      </c>
      <c r="E399" s="208">
        <f>SUM(Championnats!$M189)</f>
        <v>0</v>
      </c>
      <c r="F399" s="208">
        <f>SUM(Championnats!$M241)</f>
        <v>0</v>
      </c>
      <c r="G399" s="208">
        <f>SUM(Championnats!$M293)</f>
        <v>0</v>
      </c>
      <c r="H399" s="208">
        <f>SUM(Championnats!$M345)</f>
        <v>0</v>
      </c>
      <c r="I399" s="208">
        <f>SUM(Championnats!$M397)</f>
        <v>0</v>
      </c>
      <c r="J399" s="208">
        <f>SUM(Championnats!$M449)</f>
        <v>0</v>
      </c>
      <c r="K399" s="208">
        <f>SUM(Championnats!$M501)</f>
        <v>0</v>
      </c>
      <c r="L399" s="174"/>
      <c r="M399" s="208">
        <f>CROSS!$M$33</f>
        <v>0</v>
      </c>
      <c r="N399" s="223">
        <f t="shared" si="26"/>
        <v>0</v>
      </c>
      <c r="O399" s="208"/>
      <c r="P399" s="208"/>
      <c r="Q399" s="208"/>
      <c r="R399" s="208"/>
      <c r="S399" s="208"/>
      <c r="T399" s="208"/>
      <c r="U399" s="208"/>
      <c r="V399" s="208">
        <f t="array" ref="V399">MIN(IF(B399:K399&gt;0,B399:K399))</f>
        <v>0</v>
      </c>
      <c r="W399" s="208">
        <f t="shared" si="27"/>
        <v>0</v>
      </c>
      <c r="X399" s="174"/>
      <c r="Y399" s="248" t="e">
        <f>SUM(CROSS!#REF!)</f>
        <v>#REF!</v>
      </c>
      <c r="Z399" s="248" t="e">
        <f>SUM(CROSS!#REF!)</f>
        <v>#REF!</v>
      </c>
    </row>
    <row r="400" spans="1:26" x14ac:dyDescent="0.35">
      <c r="A400" s="78" t="str">
        <f>(Championnats!B$34)</f>
        <v>EEEFFF  Beverly</v>
      </c>
      <c r="B400" s="232">
        <f>SUM(Championnats!$M34)</f>
        <v>0</v>
      </c>
      <c r="C400" s="208">
        <f>SUM(Championnats!$M86)</f>
        <v>0</v>
      </c>
      <c r="D400" s="208">
        <f>SUM(Championnats!$M138)</f>
        <v>0</v>
      </c>
      <c r="E400" s="208">
        <f>SUM(Championnats!$M190)</f>
        <v>0</v>
      </c>
      <c r="F400" s="208">
        <f>SUM(Championnats!$M242)</f>
        <v>0</v>
      </c>
      <c r="G400" s="208">
        <f>SUM(Championnats!$M294)</f>
        <v>0</v>
      </c>
      <c r="H400" s="208">
        <f>SUM(Championnats!$M346)</f>
        <v>0</v>
      </c>
      <c r="I400" s="208">
        <f>SUM(Championnats!$M398)</f>
        <v>0</v>
      </c>
      <c r="J400" s="208">
        <f>SUM(Championnats!$M450)</f>
        <v>0</v>
      </c>
      <c r="K400" s="208">
        <f>SUM(Championnats!$M502)</f>
        <v>0</v>
      </c>
      <c r="L400" s="174"/>
      <c r="M400" s="208">
        <f>CROSS!$M$34</f>
        <v>0</v>
      </c>
      <c r="N400" s="223">
        <f t="shared" si="26"/>
        <v>0</v>
      </c>
      <c r="O400" s="208"/>
      <c r="P400" s="208"/>
      <c r="Q400" s="208"/>
      <c r="R400" s="208"/>
      <c r="S400" s="208"/>
      <c r="T400" s="208"/>
      <c r="U400" s="208"/>
      <c r="V400" s="208">
        <f t="array" ref="V400">MIN(IF(B400:K400&gt;0,B400:K400))</f>
        <v>0</v>
      </c>
      <c r="W400" s="208">
        <f t="shared" si="27"/>
        <v>0</v>
      </c>
      <c r="X400" s="174"/>
      <c r="Y400" s="248" t="e">
        <f>SUM(CROSS!#REF!)</f>
        <v>#REF!</v>
      </c>
      <c r="Z400" s="248" t="e">
        <f>SUM(CROSS!#REF!)</f>
        <v>#REF!</v>
      </c>
    </row>
    <row r="401" spans="1:26" x14ac:dyDescent="0.35">
      <c r="A401" s="78" t="str">
        <f>(Championnats!B$35)</f>
        <v>FFFGGG  Flore</v>
      </c>
      <c r="B401" s="232">
        <f>SUM(Championnats!$M35)</f>
        <v>0</v>
      </c>
      <c r="C401" s="208">
        <f>SUM(Championnats!$M87)</f>
        <v>0</v>
      </c>
      <c r="D401" s="208">
        <f>SUM(Championnats!$M139)</f>
        <v>0</v>
      </c>
      <c r="E401" s="208">
        <f>SUM(Championnats!$M191)</f>
        <v>0</v>
      </c>
      <c r="F401" s="208">
        <f>SUM(Championnats!$M243)</f>
        <v>0</v>
      </c>
      <c r="G401" s="208">
        <f>SUM(Championnats!$M295)</f>
        <v>0</v>
      </c>
      <c r="H401" s="208">
        <f>SUM(Championnats!$M347)</f>
        <v>0</v>
      </c>
      <c r="I401" s="208">
        <f>SUM(Championnats!$M399)</f>
        <v>0</v>
      </c>
      <c r="J401" s="208">
        <f>SUM(Championnats!$M451)</f>
        <v>0</v>
      </c>
      <c r="K401" s="208">
        <f>SUM(Championnats!$M503)</f>
        <v>0</v>
      </c>
      <c r="L401" s="174"/>
      <c r="M401" s="208">
        <f>CROSS!$M$35</f>
        <v>0</v>
      </c>
      <c r="N401" s="223">
        <f t="shared" si="26"/>
        <v>0</v>
      </c>
      <c r="O401" s="208"/>
      <c r="P401" s="208"/>
      <c r="Q401" s="208"/>
      <c r="R401" s="208"/>
      <c r="S401" s="208"/>
      <c r="T401" s="208"/>
      <c r="U401" s="208"/>
      <c r="V401" s="208">
        <f t="array" ref="V401">MIN(IF(B401:K401&gt;0,B401:K401))</f>
        <v>0</v>
      </c>
      <c r="W401" s="208">
        <f t="shared" si="27"/>
        <v>0</v>
      </c>
      <c r="X401" s="174"/>
      <c r="Y401" s="248" t="e">
        <f>SUM(CROSS!#REF!)</f>
        <v>#REF!</v>
      </c>
      <c r="Z401" s="248" t="e">
        <f>SUM(CROSS!#REF!)</f>
        <v>#REF!</v>
      </c>
    </row>
    <row r="402" spans="1:26" x14ac:dyDescent="0.35">
      <c r="A402" s="78" t="str">
        <f>(Championnats!B$36)</f>
        <v>GGGGHHH  Lauryne</v>
      </c>
      <c r="B402" s="232">
        <f>SUM(Championnats!$M36)</f>
        <v>0</v>
      </c>
      <c r="C402" s="208">
        <f>SUM(Championnats!$M88)</f>
        <v>0</v>
      </c>
      <c r="D402" s="208">
        <f>SUM(Championnats!$M140)</f>
        <v>0</v>
      </c>
      <c r="E402" s="208">
        <f>SUM(Championnats!$M192)</f>
        <v>0</v>
      </c>
      <c r="F402" s="208">
        <f>SUM(Championnats!$M244)</f>
        <v>0</v>
      </c>
      <c r="G402" s="208">
        <f>SUM(Championnats!$M296)</f>
        <v>0</v>
      </c>
      <c r="H402" s="208">
        <f>SUM(Championnats!$M348)</f>
        <v>0</v>
      </c>
      <c r="I402" s="208">
        <f>SUM(Championnats!$M400)</f>
        <v>0</v>
      </c>
      <c r="J402" s="208">
        <f>SUM(Championnats!$M452)</f>
        <v>0</v>
      </c>
      <c r="K402" s="208">
        <f>SUM(Championnats!$M504)</f>
        <v>0</v>
      </c>
      <c r="L402" s="174"/>
      <c r="M402" s="208">
        <f>CROSS!$M$36</f>
        <v>0</v>
      </c>
      <c r="N402" s="223">
        <f t="shared" ref="N402:N419" si="28">N37</f>
        <v>0</v>
      </c>
      <c r="O402" s="208"/>
      <c r="P402" s="208"/>
      <c r="Q402" s="208"/>
      <c r="R402" s="208"/>
      <c r="S402" s="208"/>
      <c r="T402" s="208"/>
      <c r="U402" s="208"/>
      <c r="V402" s="208">
        <f t="array" ref="V402">MIN(IF(B402:K402&gt;0,B402:K402))</f>
        <v>0</v>
      </c>
      <c r="W402" s="208">
        <f t="shared" si="27"/>
        <v>0</v>
      </c>
      <c r="X402" s="174"/>
      <c r="Y402" s="248" t="e">
        <f>SUM(CROSS!#REF!)</f>
        <v>#REF!</v>
      </c>
      <c r="Z402" s="248" t="e">
        <f>SUM(CROSS!#REF!)</f>
        <v>#REF!</v>
      </c>
    </row>
    <row r="403" spans="1:26" x14ac:dyDescent="0.35">
      <c r="A403" s="78" t="str">
        <f>(Championnats!B$37)</f>
        <v>HHHHIII  Steven</v>
      </c>
      <c r="B403" s="232">
        <f>SUM(Championnats!$M37)</f>
        <v>0</v>
      </c>
      <c r="C403" s="208">
        <f>SUM(Championnats!$M89)</f>
        <v>0</v>
      </c>
      <c r="D403" s="208">
        <f>SUM(Championnats!$M141)</f>
        <v>0</v>
      </c>
      <c r="E403" s="208">
        <f>SUM(Championnats!$M193)</f>
        <v>0</v>
      </c>
      <c r="F403" s="208">
        <f>SUM(Championnats!$M245)</f>
        <v>0</v>
      </c>
      <c r="G403" s="208">
        <f>SUM(Championnats!$M297)</f>
        <v>0</v>
      </c>
      <c r="H403" s="208">
        <f>SUM(Championnats!$M349)</f>
        <v>0</v>
      </c>
      <c r="I403" s="208">
        <f>SUM(Championnats!$M401)</f>
        <v>0</v>
      </c>
      <c r="J403" s="208">
        <f>SUM(Championnats!$M453)</f>
        <v>0</v>
      </c>
      <c r="K403" s="208">
        <f>SUM(Championnats!$M505)</f>
        <v>0</v>
      </c>
      <c r="L403" s="174"/>
      <c r="M403" s="208">
        <f>CROSS!$M$37</f>
        <v>0</v>
      </c>
      <c r="N403" s="223">
        <f t="shared" si="28"/>
        <v>0</v>
      </c>
      <c r="O403" s="208"/>
      <c r="P403" s="208"/>
      <c r="Q403" s="208"/>
      <c r="R403" s="208"/>
      <c r="S403" s="208"/>
      <c r="T403" s="208"/>
      <c r="U403" s="208"/>
      <c r="V403" s="208">
        <f t="array" ref="V403">MIN(IF(B403:K403&gt;0,B403:K403))</f>
        <v>0</v>
      </c>
      <c r="W403" s="208">
        <f t="shared" si="27"/>
        <v>0</v>
      </c>
      <c r="X403" s="174"/>
      <c r="Y403" s="248" t="e">
        <f>SUM(CROSS!#REF!)</f>
        <v>#REF!</v>
      </c>
      <c r="Z403" s="248" t="e">
        <f>SUM(CROSS!#REF!)</f>
        <v>#REF!</v>
      </c>
    </row>
    <row r="404" spans="1:26" x14ac:dyDescent="0.35">
      <c r="A404" s="78" t="str">
        <f>(Championnats!B$38)</f>
        <v>IIIJJJJJ  PIERRE</v>
      </c>
      <c r="B404" s="232">
        <f>SUM(Championnats!$M38)</f>
        <v>0</v>
      </c>
      <c r="C404" s="208">
        <f>SUM(Championnats!$M90)</f>
        <v>0</v>
      </c>
      <c r="D404" s="208">
        <f>SUM(Championnats!$M142)</f>
        <v>0</v>
      </c>
      <c r="E404" s="208">
        <f>SUM(Championnats!$M194)</f>
        <v>0</v>
      </c>
      <c r="F404" s="208">
        <f>SUM(Championnats!$M246)</f>
        <v>0</v>
      </c>
      <c r="G404" s="208">
        <f>SUM(Championnats!$M298)</f>
        <v>0</v>
      </c>
      <c r="H404" s="208">
        <f>SUM(Championnats!$M350)</f>
        <v>0</v>
      </c>
      <c r="I404" s="208">
        <f>SUM(Championnats!$M402)</f>
        <v>0</v>
      </c>
      <c r="J404" s="208">
        <f>SUM(Championnats!$M454)</f>
        <v>0</v>
      </c>
      <c r="K404" s="208">
        <f>SUM(Championnats!$M506)</f>
        <v>0</v>
      </c>
      <c r="L404" s="174"/>
      <c r="M404" s="208">
        <f>CROSS!$M$38</f>
        <v>0</v>
      </c>
      <c r="N404" s="223">
        <f t="shared" si="28"/>
        <v>0</v>
      </c>
      <c r="O404" s="208"/>
      <c r="P404" s="208"/>
      <c r="Q404" s="208"/>
      <c r="R404" s="208"/>
      <c r="S404" s="208"/>
      <c r="T404" s="208"/>
      <c r="U404" s="208"/>
      <c r="V404" s="208">
        <f t="array" ref="V404">MIN(IF(B404:K404&gt;0,B404:K404))</f>
        <v>0</v>
      </c>
      <c r="W404" s="208">
        <f t="shared" si="27"/>
        <v>0</v>
      </c>
      <c r="X404" s="174"/>
      <c r="Y404" s="248" t="e">
        <f>SUM(CROSS!#REF!)</f>
        <v>#REF!</v>
      </c>
      <c r="Z404" s="248" t="e">
        <f>SUM(CROSS!#REF!)</f>
        <v>#REF!</v>
      </c>
    </row>
    <row r="405" spans="1:26" x14ac:dyDescent="0.35">
      <c r="A405" s="78" t="str">
        <f>(Championnats!B$39)</f>
        <v>JJJJKKKK  Christelle</v>
      </c>
      <c r="B405" s="232">
        <f>SUM(Championnats!$M39)</f>
        <v>0</v>
      </c>
      <c r="C405" s="208">
        <f>SUM(Championnats!$M91)</f>
        <v>0</v>
      </c>
      <c r="D405" s="208">
        <f>SUM(Championnats!$M143)</f>
        <v>0</v>
      </c>
      <c r="E405" s="208">
        <f>SUM(Championnats!$M195)</f>
        <v>0</v>
      </c>
      <c r="F405" s="208">
        <f>SUM(Championnats!$M247)</f>
        <v>0</v>
      </c>
      <c r="G405" s="208">
        <f>SUM(Championnats!$M299)</f>
        <v>0</v>
      </c>
      <c r="H405" s="208">
        <f>SUM(Championnats!$M351)</f>
        <v>0</v>
      </c>
      <c r="I405" s="208">
        <f>SUM(Championnats!$M403)</f>
        <v>0</v>
      </c>
      <c r="J405" s="208">
        <f>SUM(Championnats!$M455)</f>
        <v>0</v>
      </c>
      <c r="K405" s="208">
        <f>SUM(Championnats!$M507)</f>
        <v>0</v>
      </c>
      <c r="L405" s="174"/>
      <c r="M405" s="208">
        <f>CROSS!$M$39</f>
        <v>0</v>
      </c>
      <c r="N405" s="223">
        <f t="shared" si="28"/>
        <v>0</v>
      </c>
      <c r="O405" s="208"/>
      <c r="P405" s="208"/>
      <c r="Q405" s="208"/>
      <c r="R405" s="208"/>
      <c r="S405" s="208"/>
      <c r="T405" s="208"/>
      <c r="U405" s="208"/>
      <c r="V405" s="208">
        <f t="array" ref="V405">MIN(IF(B405:K405&gt;0,B405:K405))</f>
        <v>0</v>
      </c>
      <c r="W405" s="208">
        <f t="shared" si="27"/>
        <v>0</v>
      </c>
      <c r="X405" s="174"/>
      <c r="Y405" s="248" t="e">
        <f>SUM(CROSS!#REF!)</f>
        <v>#REF!</v>
      </c>
      <c r="Z405" s="248" t="e">
        <f>SUM(CROSS!#REF!)</f>
        <v>#REF!</v>
      </c>
    </row>
    <row r="406" spans="1:26" x14ac:dyDescent="0.35">
      <c r="A406" s="78" t="str">
        <f>(Championnats!B$40)</f>
        <v>KKKLLL  Pierre</v>
      </c>
      <c r="B406" s="232">
        <f>SUM(Championnats!$M40)</f>
        <v>0</v>
      </c>
      <c r="C406" s="208">
        <f>SUM(Championnats!$M92)</f>
        <v>0</v>
      </c>
      <c r="D406" s="208">
        <f>SUM(Championnats!$M144)</f>
        <v>0</v>
      </c>
      <c r="E406" s="208">
        <f>SUM(Championnats!$M196)</f>
        <v>0</v>
      </c>
      <c r="F406" s="208">
        <f>SUM(Championnats!$M248)</f>
        <v>0</v>
      </c>
      <c r="G406" s="208">
        <f>SUM(Championnats!$M300)</f>
        <v>0</v>
      </c>
      <c r="H406" s="208">
        <f>SUM(Championnats!$M352)</f>
        <v>0</v>
      </c>
      <c r="I406" s="208">
        <f>SUM(Championnats!$M404)</f>
        <v>0</v>
      </c>
      <c r="J406" s="208">
        <f>SUM(Championnats!$M456)</f>
        <v>0</v>
      </c>
      <c r="K406" s="208">
        <f>SUM(Championnats!$M508)</f>
        <v>0</v>
      </c>
      <c r="L406" s="174"/>
      <c r="M406" s="208">
        <f>CROSS!$M$40</f>
        <v>0</v>
      </c>
      <c r="N406" s="223">
        <f t="shared" si="28"/>
        <v>0</v>
      </c>
      <c r="O406" s="208"/>
      <c r="P406" s="208"/>
      <c r="Q406" s="208"/>
      <c r="R406" s="208"/>
      <c r="S406" s="208"/>
      <c r="T406" s="208"/>
      <c r="U406" s="208"/>
      <c r="V406" s="208">
        <f t="array" ref="V406">MIN(IF(B406:K406&gt;0,B406:K406))</f>
        <v>0</v>
      </c>
      <c r="W406" s="208">
        <f t="shared" si="27"/>
        <v>0</v>
      </c>
      <c r="X406" s="174"/>
      <c r="Y406" s="248" t="e">
        <f>SUM(CROSS!#REF!)</f>
        <v>#REF!</v>
      </c>
      <c r="Z406" s="248" t="e">
        <f>SUM(CROSS!#REF!)</f>
        <v>#REF!</v>
      </c>
    </row>
    <row r="407" spans="1:26" x14ac:dyDescent="0.35">
      <c r="A407" s="78" t="str">
        <f>(Championnats!B$41)</f>
        <v>LLLLMMMM  Didier</v>
      </c>
      <c r="B407" s="232">
        <f>SUM(Championnats!$M41)</f>
        <v>0</v>
      </c>
      <c r="C407" s="208">
        <f>SUM(Championnats!$M93)</f>
        <v>0</v>
      </c>
      <c r="D407" s="208">
        <f>SUM(Championnats!$M145)</f>
        <v>0</v>
      </c>
      <c r="E407" s="208">
        <f>SUM(Championnats!$M197)</f>
        <v>0</v>
      </c>
      <c r="F407" s="208">
        <f>SUM(Championnats!$M249)</f>
        <v>0</v>
      </c>
      <c r="G407" s="208">
        <f>SUM(Championnats!$M301)</f>
        <v>0</v>
      </c>
      <c r="H407" s="208">
        <f>SUM(Championnats!$M353)</f>
        <v>0</v>
      </c>
      <c r="I407" s="208">
        <f>SUM(Championnats!$M405)</f>
        <v>0</v>
      </c>
      <c r="J407" s="208">
        <f>SUM(Championnats!$M457)</f>
        <v>0</v>
      </c>
      <c r="K407" s="208">
        <f>SUM(Championnats!$M509)</f>
        <v>0</v>
      </c>
      <c r="L407" s="174"/>
      <c r="M407" s="208">
        <f>CROSS!$M$41</f>
        <v>0</v>
      </c>
      <c r="N407" s="223">
        <f t="shared" si="28"/>
        <v>0</v>
      </c>
      <c r="O407" s="208"/>
      <c r="P407" s="208"/>
      <c r="Q407" s="208"/>
      <c r="R407" s="208"/>
      <c r="S407" s="208"/>
      <c r="T407" s="208"/>
      <c r="U407" s="208"/>
      <c r="V407" s="208">
        <f t="array" ref="V407">MIN(IF(B407:K407&gt;0,B407:K407))</f>
        <v>0</v>
      </c>
      <c r="W407" s="208">
        <f t="shared" si="27"/>
        <v>0</v>
      </c>
      <c r="X407" s="174"/>
      <c r="Y407" s="248" t="e">
        <f>SUM(CROSS!#REF!)</f>
        <v>#REF!</v>
      </c>
      <c r="Z407" s="248" t="e">
        <f>SUM(CROSS!#REF!)</f>
        <v>#REF!</v>
      </c>
    </row>
    <row r="408" spans="1:26" x14ac:dyDescent="0.35">
      <c r="A408" s="78" t="str">
        <f>(Championnats!B$42)</f>
        <v>MMMNNN  Barbara</v>
      </c>
      <c r="B408" s="232">
        <f>SUM(Championnats!$M42)</f>
        <v>0</v>
      </c>
      <c r="C408" s="208">
        <f>SUM(Championnats!$M94)</f>
        <v>0</v>
      </c>
      <c r="D408" s="208">
        <f>SUM(Championnats!$M146)</f>
        <v>0</v>
      </c>
      <c r="E408" s="208">
        <f>SUM(Championnats!$M198)</f>
        <v>0</v>
      </c>
      <c r="F408" s="208">
        <f>SUM(Championnats!$M250)</f>
        <v>0</v>
      </c>
      <c r="G408" s="208">
        <f>SUM(Championnats!$M302)</f>
        <v>0</v>
      </c>
      <c r="H408" s="208">
        <f>SUM(Championnats!$M354)</f>
        <v>0</v>
      </c>
      <c r="I408" s="208">
        <f>SUM(Championnats!$M406)</f>
        <v>0</v>
      </c>
      <c r="J408" s="208">
        <f>SUM(Championnats!$M458)</f>
        <v>0</v>
      </c>
      <c r="K408" s="208">
        <f>SUM(Championnats!$M510)</f>
        <v>0</v>
      </c>
      <c r="L408" s="174"/>
      <c r="M408" s="208">
        <f>CROSS!$M$42</f>
        <v>0</v>
      </c>
      <c r="N408" s="223">
        <f t="shared" si="28"/>
        <v>0</v>
      </c>
      <c r="O408" s="208"/>
      <c r="P408" s="208"/>
      <c r="Q408" s="208"/>
      <c r="R408" s="208"/>
      <c r="S408" s="208"/>
      <c r="T408" s="208"/>
      <c r="U408" s="208"/>
      <c r="V408" s="208">
        <f t="array" ref="V408">MIN(IF(B408:K408&gt;0,B408:K408))</f>
        <v>0</v>
      </c>
      <c r="W408" s="208">
        <f t="shared" si="27"/>
        <v>0</v>
      </c>
      <c r="X408" s="174"/>
      <c r="Y408" s="248" t="e">
        <f>SUM(CROSS!#REF!)</f>
        <v>#REF!</v>
      </c>
      <c r="Z408" s="248" t="e">
        <f>SUM(CROSS!#REF!)</f>
        <v>#REF!</v>
      </c>
    </row>
    <row r="409" spans="1:26" x14ac:dyDescent="0.35">
      <c r="A409" s="78" t="str">
        <f>(Championnats!B$43)</f>
        <v>NNNNOOO  Julie</v>
      </c>
      <c r="B409" s="232">
        <f>SUM(Championnats!$M43)</f>
        <v>0</v>
      </c>
      <c r="C409" s="208">
        <f>SUM(Championnats!$M95)</f>
        <v>0</v>
      </c>
      <c r="D409" s="208">
        <f>SUM(Championnats!$M147)</f>
        <v>0</v>
      </c>
      <c r="E409" s="208">
        <f>SUM(Championnats!$M199)</f>
        <v>0</v>
      </c>
      <c r="F409" s="208">
        <f>SUM(Championnats!$M251)</f>
        <v>0</v>
      </c>
      <c r="G409" s="208">
        <f>SUM(Championnats!$M303)</f>
        <v>0</v>
      </c>
      <c r="H409" s="208">
        <f>SUM(Championnats!$M355)</f>
        <v>0</v>
      </c>
      <c r="I409" s="208">
        <f>SUM(Championnats!$M407)</f>
        <v>0</v>
      </c>
      <c r="J409" s="208">
        <f>SUM(Championnats!$M459)</f>
        <v>0</v>
      </c>
      <c r="K409" s="208">
        <f>SUM(Championnats!$M511)</f>
        <v>0</v>
      </c>
      <c r="L409" s="174"/>
      <c r="M409" s="208">
        <f>CROSS!$M$43</f>
        <v>0</v>
      </c>
      <c r="N409" s="223">
        <f t="shared" si="28"/>
        <v>0</v>
      </c>
      <c r="O409" s="208"/>
      <c r="P409" s="208"/>
      <c r="Q409" s="208"/>
      <c r="R409" s="208"/>
      <c r="S409" s="208"/>
      <c r="T409" s="208"/>
      <c r="U409" s="208"/>
      <c r="V409" s="208">
        <f t="array" ref="V409">MIN(IF(B409:K409&gt;0,B409:K409))</f>
        <v>0</v>
      </c>
      <c r="W409" s="208">
        <f t="shared" si="27"/>
        <v>0</v>
      </c>
      <c r="X409" s="174"/>
      <c r="Y409" s="248" t="e">
        <f>SUM(CROSS!#REF!)</f>
        <v>#REF!</v>
      </c>
      <c r="Z409" s="248" t="e">
        <f>SUM(CROSS!#REF!)</f>
        <v>#REF!</v>
      </c>
    </row>
    <row r="410" spans="1:26" x14ac:dyDescent="0.35">
      <c r="A410" s="78" t="str">
        <f>(Championnats!B$44)</f>
        <v>OOOPPP  André</v>
      </c>
      <c r="B410" s="232">
        <f>SUM(Championnats!$M44)</f>
        <v>0</v>
      </c>
      <c r="C410" s="208">
        <f>SUM(Championnats!$M96)</f>
        <v>0</v>
      </c>
      <c r="D410" s="208">
        <f>SUM(Championnats!$M148)</f>
        <v>0</v>
      </c>
      <c r="E410" s="208">
        <f>SUM(Championnats!$M200)</f>
        <v>0</v>
      </c>
      <c r="F410" s="208">
        <f>SUM(Championnats!$M252)</f>
        <v>0</v>
      </c>
      <c r="G410" s="208">
        <f>SUM(Championnats!$M304)</f>
        <v>0</v>
      </c>
      <c r="H410" s="208">
        <f>SUM(Championnats!$M356)</f>
        <v>0</v>
      </c>
      <c r="I410" s="208">
        <f>SUM(Championnats!$M408)</f>
        <v>0</v>
      </c>
      <c r="J410" s="208">
        <f>SUM(Championnats!$M460)</f>
        <v>0</v>
      </c>
      <c r="K410" s="208">
        <f>SUM(Championnats!$M512)</f>
        <v>0</v>
      </c>
      <c r="L410" s="174"/>
      <c r="M410" s="208">
        <f>CROSS!$M$44</f>
        <v>0</v>
      </c>
      <c r="N410" s="223">
        <f t="shared" si="28"/>
        <v>0</v>
      </c>
      <c r="O410" s="208"/>
      <c r="P410" s="208"/>
      <c r="Q410" s="208"/>
      <c r="R410" s="208"/>
      <c r="S410" s="208"/>
      <c r="T410" s="208"/>
      <c r="U410" s="208"/>
      <c r="V410" s="208">
        <f t="array" ref="V410">MIN(IF(B410:K410&gt;0,B410:K410))</f>
        <v>0</v>
      </c>
      <c r="W410" s="208">
        <f t="shared" si="27"/>
        <v>0</v>
      </c>
      <c r="X410" s="174"/>
      <c r="Y410" s="248" t="e">
        <f>SUM(CROSS!#REF!)</f>
        <v>#REF!</v>
      </c>
      <c r="Z410" s="248" t="e">
        <f>SUM(CROSS!#REF!)</f>
        <v>#REF!</v>
      </c>
    </row>
    <row r="411" spans="1:26" x14ac:dyDescent="0.35">
      <c r="A411" s="78" t="str">
        <f>(Championnats!B$45)</f>
        <v>PPPQQQQ  Roland</v>
      </c>
      <c r="B411" s="232">
        <f>SUM(Championnats!$M45)</f>
        <v>0</v>
      </c>
      <c r="C411" s="208">
        <f>SUM(Championnats!$M97)</f>
        <v>0</v>
      </c>
      <c r="D411" s="208">
        <f>SUM(Championnats!$M149)</f>
        <v>0</v>
      </c>
      <c r="E411" s="208">
        <f>SUM(Championnats!$M201)</f>
        <v>0</v>
      </c>
      <c r="F411" s="208">
        <f>SUM(Championnats!$M253)</f>
        <v>0</v>
      </c>
      <c r="G411" s="208">
        <f>SUM(Championnats!$M305)</f>
        <v>0</v>
      </c>
      <c r="H411" s="208">
        <f>SUM(Championnats!$M357)</f>
        <v>0</v>
      </c>
      <c r="I411" s="208">
        <f>SUM(Championnats!$M409)</f>
        <v>0</v>
      </c>
      <c r="J411" s="208">
        <f>SUM(Championnats!$M461)</f>
        <v>0</v>
      </c>
      <c r="K411" s="208">
        <f>SUM(Championnats!$M513)</f>
        <v>0</v>
      </c>
      <c r="L411" s="174"/>
      <c r="M411" s="208">
        <f>CROSS!$M$45</f>
        <v>0</v>
      </c>
      <c r="N411" s="223">
        <f t="shared" si="28"/>
        <v>0</v>
      </c>
      <c r="O411" s="208"/>
      <c r="P411" s="208"/>
      <c r="Q411" s="208"/>
      <c r="R411" s="208"/>
      <c r="S411" s="208"/>
      <c r="T411" s="208"/>
      <c r="U411" s="208"/>
      <c r="V411" s="208">
        <f t="array" ref="V411">MIN(IF(B411:K411&gt;0,B411:K411))</f>
        <v>0</v>
      </c>
      <c r="W411" s="208">
        <f t="shared" si="27"/>
        <v>0</v>
      </c>
      <c r="X411" s="174"/>
      <c r="Y411" s="248" t="e">
        <f>SUM(CROSS!#REF!)</f>
        <v>#REF!</v>
      </c>
      <c r="Z411" s="248" t="e">
        <f>SUM(CROSS!#REF!)</f>
        <v>#REF!</v>
      </c>
    </row>
    <row r="412" spans="1:26" x14ac:dyDescent="0.35">
      <c r="A412" s="78" t="str">
        <f>(Championnats!B$46)</f>
        <v>QQQRRR  Sylvain</v>
      </c>
      <c r="B412" s="232">
        <f>SUM(Championnats!$M46)</f>
        <v>0</v>
      </c>
      <c r="C412" s="208">
        <f>SUM(Championnats!$M98)</f>
        <v>0</v>
      </c>
      <c r="D412" s="208">
        <f>SUM(Championnats!$M150)</f>
        <v>0</v>
      </c>
      <c r="E412" s="208">
        <f>SUM(Championnats!$M202)</f>
        <v>0</v>
      </c>
      <c r="F412" s="208">
        <f>SUM(Championnats!$M254)</f>
        <v>0</v>
      </c>
      <c r="G412" s="208">
        <f>SUM(Championnats!$M306)</f>
        <v>0</v>
      </c>
      <c r="H412" s="208">
        <f>SUM(Championnats!$M358)</f>
        <v>0</v>
      </c>
      <c r="I412" s="208">
        <f>SUM(Championnats!$M410)</f>
        <v>0</v>
      </c>
      <c r="J412" s="208">
        <f>SUM(Championnats!$M462)</f>
        <v>0</v>
      </c>
      <c r="K412" s="208">
        <f>SUM(Championnats!$M514)</f>
        <v>0</v>
      </c>
      <c r="L412" s="174"/>
      <c r="M412" s="208">
        <f>CROSS!$M$46</f>
        <v>0</v>
      </c>
      <c r="N412" s="223">
        <f t="shared" si="28"/>
        <v>0</v>
      </c>
      <c r="O412" s="208"/>
      <c r="P412" s="208"/>
      <c r="Q412" s="208"/>
      <c r="R412" s="208"/>
      <c r="S412" s="208"/>
      <c r="T412" s="208"/>
      <c r="U412" s="208"/>
      <c r="V412" s="208">
        <f t="array" ref="V412">MIN(IF(B412:K412&gt;0,B412:K412))</f>
        <v>0</v>
      </c>
      <c r="W412" s="208">
        <f t="shared" si="27"/>
        <v>0</v>
      </c>
      <c r="X412" s="174"/>
      <c r="Y412" s="248" t="e">
        <f>SUM(CROSS!#REF!)</f>
        <v>#REF!</v>
      </c>
      <c r="Z412" s="248" t="e">
        <f>SUM(CROSS!#REF!)</f>
        <v>#REF!</v>
      </c>
    </row>
    <row r="413" spans="1:26" x14ac:dyDescent="0.35">
      <c r="A413" s="78" t="str">
        <f>(Championnats!B$47)</f>
        <v>RRRSSS  Veronica</v>
      </c>
      <c r="B413" s="232">
        <f>SUM(Championnats!$M47)</f>
        <v>0</v>
      </c>
      <c r="C413" s="208">
        <f>SUM(Championnats!$M99)</f>
        <v>0</v>
      </c>
      <c r="D413" s="208">
        <f>SUM(Championnats!$M151)</f>
        <v>0</v>
      </c>
      <c r="E413" s="208">
        <f>SUM(Championnats!$M203)</f>
        <v>0</v>
      </c>
      <c r="F413" s="208">
        <f>SUM(Championnats!$M255)</f>
        <v>0</v>
      </c>
      <c r="G413" s="208">
        <f>SUM(Championnats!$M307)</f>
        <v>0</v>
      </c>
      <c r="H413" s="208">
        <f>SUM(Championnats!$M359)</f>
        <v>0</v>
      </c>
      <c r="I413" s="208">
        <f>SUM(Championnats!$M411)</f>
        <v>0</v>
      </c>
      <c r="J413" s="208">
        <f>SUM(Championnats!$M463)</f>
        <v>0</v>
      </c>
      <c r="K413" s="208">
        <f>SUM(Championnats!$M515)</f>
        <v>0</v>
      </c>
      <c r="L413" s="174"/>
      <c r="M413" s="208">
        <f>CROSS!$M$47</f>
        <v>0</v>
      </c>
      <c r="N413" s="223">
        <f t="shared" si="28"/>
        <v>0</v>
      </c>
      <c r="O413" s="208"/>
      <c r="P413" s="208"/>
      <c r="Q413" s="208"/>
      <c r="R413" s="208"/>
      <c r="S413" s="208"/>
      <c r="T413" s="208"/>
      <c r="U413" s="208"/>
      <c r="V413" s="208">
        <f t="array" ref="V413">MIN(IF(B413:K413&gt;0,B413:K413))</f>
        <v>0</v>
      </c>
      <c r="W413" s="208">
        <f t="shared" si="27"/>
        <v>0</v>
      </c>
      <c r="X413" s="174"/>
      <c r="Y413" s="248" t="e">
        <f>SUM(CROSS!#REF!)</f>
        <v>#REF!</v>
      </c>
      <c r="Z413" s="248" t="e">
        <f>SUM(CROSS!#REF!)</f>
        <v>#REF!</v>
      </c>
    </row>
    <row r="414" spans="1:26" x14ac:dyDescent="0.35">
      <c r="A414" s="78" t="str">
        <f>(Championnats!B$48)</f>
        <v>SSSTTT  Luc</v>
      </c>
      <c r="B414" s="232">
        <f>SUM(Championnats!$M48)</f>
        <v>0</v>
      </c>
      <c r="C414" s="208">
        <f>SUM(Championnats!$M100)</f>
        <v>0</v>
      </c>
      <c r="D414" s="208">
        <f>SUM(Championnats!$M152)</f>
        <v>0</v>
      </c>
      <c r="E414" s="208">
        <f>SUM(Championnats!$M204)</f>
        <v>0</v>
      </c>
      <c r="F414" s="208">
        <f>SUM(Championnats!$M256)</f>
        <v>0</v>
      </c>
      <c r="G414" s="208">
        <f>SUM(Championnats!$M308)</f>
        <v>0</v>
      </c>
      <c r="H414" s="208">
        <f>SUM(Championnats!$M360)</f>
        <v>0</v>
      </c>
      <c r="I414" s="208">
        <f>SUM(Championnats!$M412)</f>
        <v>0</v>
      </c>
      <c r="J414" s="208">
        <f>SUM(Championnats!$M464)</f>
        <v>0</v>
      </c>
      <c r="K414" s="208">
        <f>SUM(Championnats!$M516)</f>
        <v>0</v>
      </c>
      <c r="L414" s="174"/>
      <c r="M414" s="208">
        <f>CROSS!$M$48</f>
        <v>0</v>
      </c>
      <c r="N414" s="223">
        <f t="shared" si="28"/>
        <v>0</v>
      </c>
      <c r="O414" s="208"/>
      <c r="P414" s="208"/>
      <c r="Q414" s="208"/>
      <c r="R414" s="208"/>
      <c r="S414" s="208"/>
      <c r="T414" s="208"/>
      <c r="U414" s="208"/>
      <c r="V414" s="208">
        <f t="array" ref="V414">MIN(IF(B414:K414&gt;0,B414:K414))</f>
        <v>0</v>
      </c>
      <c r="W414" s="208">
        <f t="shared" si="27"/>
        <v>0</v>
      </c>
      <c r="X414" s="174"/>
      <c r="Y414" s="248" t="e">
        <f>SUM(CROSS!#REF!)</f>
        <v>#REF!</v>
      </c>
      <c r="Z414" s="248" t="e">
        <f>SUM(CROSS!#REF!)</f>
        <v>#REF!</v>
      </c>
    </row>
    <row r="415" spans="1:26" x14ac:dyDescent="0.35">
      <c r="A415" s="78" t="str">
        <f>(Championnats!B$49)</f>
        <v>TTTUUU  Cryss</v>
      </c>
      <c r="B415" s="232">
        <f>SUM(Championnats!$M49)</f>
        <v>0</v>
      </c>
      <c r="C415" s="208">
        <f>SUM(Championnats!$M101)</f>
        <v>0</v>
      </c>
      <c r="D415" s="208">
        <f>SUM(Championnats!$M153)</f>
        <v>0</v>
      </c>
      <c r="E415" s="208">
        <f>SUM(Championnats!$M205)</f>
        <v>0</v>
      </c>
      <c r="F415" s="208">
        <f>SUM(Championnats!$M257)</f>
        <v>0</v>
      </c>
      <c r="G415" s="208">
        <f>SUM(Championnats!$M309)</f>
        <v>0</v>
      </c>
      <c r="H415" s="208">
        <f>SUM(Championnats!$M361)</f>
        <v>0</v>
      </c>
      <c r="I415" s="208">
        <f>SUM(Championnats!$M413)</f>
        <v>0</v>
      </c>
      <c r="J415" s="208">
        <f>SUM(Championnats!$M465)</f>
        <v>0</v>
      </c>
      <c r="K415" s="208">
        <f>SUM(Championnats!$M517)</f>
        <v>0</v>
      </c>
      <c r="L415" s="174"/>
      <c r="M415" s="208">
        <f>CROSS!$M$49</f>
        <v>0</v>
      </c>
      <c r="N415" s="223">
        <f t="shared" si="28"/>
        <v>0</v>
      </c>
      <c r="O415" s="208"/>
      <c r="P415" s="208"/>
      <c r="Q415" s="208"/>
      <c r="R415" s="208"/>
      <c r="S415" s="208"/>
      <c r="T415" s="208"/>
      <c r="U415" s="208"/>
      <c r="V415" s="208">
        <f t="array" ref="V415">MIN(IF(B415:K415&gt;0,B415:K415))</f>
        <v>0</v>
      </c>
      <c r="W415" s="208">
        <f t="shared" si="27"/>
        <v>0</v>
      </c>
      <c r="X415" s="174"/>
      <c r="Y415" s="248" t="e">
        <f>SUM(CROSS!#REF!)</f>
        <v>#REF!</v>
      </c>
      <c r="Z415" s="248" t="e">
        <f>SUM(CROSS!#REF!)</f>
        <v>#REF!</v>
      </c>
    </row>
    <row r="416" spans="1:26" x14ac:dyDescent="0.35">
      <c r="A416" s="78" t="str">
        <f>(Championnats!B$50)</f>
        <v>UUUVVV  Sambou</v>
      </c>
      <c r="B416" s="232">
        <f>SUM(Championnats!$M50)</f>
        <v>0</v>
      </c>
      <c r="C416" s="208">
        <f>SUM(Championnats!$M102)</f>
        <v>0</v>
      </c>
      <c r="D416" s="208">
        <f>SUM(Championnats!$M154)</f>
        <v>0</v>
      </c>
      <c r="E416" s="208">
        <f>SUM(Championnats!$M206)</f>
        <v>0</v>
      </c>
      <c r="F416" s="208">
        <f>SUM(Championnats!$M258)</f>
        <v>0</v>
      </c>
      <c r="G416" s="208">
        <f>SUM(Championnats!$M310)</f>
        <v>0</v>
      </c>
      <c r="H416" s="208">
        <f>SUM(Championnats!$M362)</f>
        <v>0</v>
      </c>
      <c r="I416" s="208">
        <f>SUM(Championnats!$M414)</f>
        <v>0</v>
      </c>
      <c r="J416" s="208">
        <f>SUM(Championnats!$M466)</f>
        <v>0</v>
      </c>
      <c r="K416" s="208">
        <f>SUM(Championnats!$M518)</f>
        <v>0</v>
      </c>
      <c r="L416" s="174"/>
      <c r="M416" s="208">
        <f>CROSS!$M$50</f>
        <v>0</v>
      </c>
      <c r="N416" s="223">
        <f t="shared" si="28"/>
        <v>0</v>
      </c>
      <c r="O416" s="208"/>
      <c r="P416" s="208"/>
      <c r="Q416" s="208"/>
      <c r="R416" s="208"/>
      <c r="S416" s="208"/>
      <c r="T416" s="208"/>
      <c r="U416" s="208"/>
      <c r="V416" s="208">
        <f t="array" ref="V416">MIN(IF(B416:K416&gt;0,B416:K416))</f>
        <v>0</v>
      </c>
      <c r="W416" s="208">
        <f t="shared" si="27"/>
        <v>0</v>
      </c>
      <c r="X416" s="174"/>
      <c r="Y416" s="248" t="e">
        <f>SUM(CROSS!#REF!)</f>
        <v>#REF!</v>
      </c>
      <c r="Z416" s="248" t="e">
        <f>SUM(CROSS!#REF!)</f>
        <v>#REF!</v>
      </c>
    </row>
    <row r="417" spans="1:26" x14ac:dyDescent="0.35">
      <c r="A417" s="78" t="str">
        <f>(Championnats!B$51)</f>
        <v>VVVVXXX  Dylan</v>
      </c>
      <c r="B417" s="232">
        <f>SUM(Championnats!$M51)</f>
        <v>0</v>
      </c>
      <c r="C417" s="208">
        <f>SUM(Championnats!$M103)</f>
        <v>0</v>
      </c>
      <c r="D417" s="208">
        <f>SUM(Championnats!$M155)</f>
        <v>0</v>
      </c>
      <c r="E417" s="208">
        <f>SUM(Championnats!$M207)</f>
        <v>0</v>
      </c>
      <c r="F417" s="208">
        <f>SUM(Championnats!$M259)</f>
        <v>0</v>
      </c>
      <c r="G417" s="208">
        <f>SUM(Championnats!$M311)</f>
        <v>0</v>
      </c>
      <c r="H417" s="208">
        <f>SUM(Championnats!$M363)</f>
        <v>0</v>
      </c>
      <c r="I417" s="208">
        <f>SUM(Championnats!$M415)</f>
        <v>0</v>
      </c>
      <c r="J417" s="208">
        <f>SUM(Championnats!$M467)</f>
        <v>0</v>
      </c>
      <c r="K417" s="208">
        <f>SUM(Championnats!$M519)</f>
        <v>0</v>
      </c>
      <c r="L417" s="174"/>
      <c r="M417" s="208">
        <f>CROSS!$M$51</f>
        <v>0</v>
      </c>
      <c r="N417" s="223">
        <f t="shared" si="28"/>
        <v>0</v>
      </c>
      <c r="O417" s="208"/>
      <c r="P417" s="208"/>
      <c r="Q417" s="208"/>
      <c r="R417" s="208"/>
      <c r="S417" s="208"/>
      <c r="T417" s="208"/>
      <c r="U417" s="208"/>
      <c r="V417" s="208">
        <f t="array" ref="V417">MIN(IF(B417:K417&gt;0,B417:K417))</f>
        <v>0</v>
      </c>
      <c r="W417" s="208">
        <f t="shared" si="27"/>
        <v>0</v>
      </c>
      <c r="X417" s="174"/>
      <c r="Y417" s="248" t="e">
        <f>SUM(CROSS!#REF!)</f>
        <v>#REF!</v>
      </c>
      <c r="Z417" s="248" t="e">
        <f>SUM(CROSS!#REF!)</f>
        <v>#REF!</v>
      </c>
    </row>
    <row r="418" spans="1:26" x14ac:dyDescent="0.35">
      <c r="A418" s="78" t="str">
        <f>(Championnats!B$52)</f>
        <v>XXXYYY  Lucie</v>
      </c>
      <c r="B418" s="232">
        <f>SUM(Championnats!$M52)</f>
        <v>0</v>
      </c>
      <c r="C418" s="208">
        <f>SUM(Championnats!$M104)</f>
        <v>0</v>
      </c>
      <c r="D418" s="208">
        <f>SUM(Championnats!$M156)</f>
        <v>0</v>
      </c>
      <c r="E418" s="208">
        <f>SUM(Championnats!$M208)</f>
        <v>0</v>
      </c>
      <c r="F418" s="208">
        <f>SUM(Championnats!$M260)</f>
        <v>0</v>
      </c>
      <c r="G418" s="208">
        <f>SUM(Championnats!$M312)</f>
        <v>0</v>
      </c>
      <c r="H418" s="208">
        <f>SUM(Championnats!$M364)</f>
        <v>0</v>
      </c>
      <c r="I418" s="208">
        <f>SUM(Championnats!$M416)</f>
        <v>0</v>
      </c>
      <c r="J418" s="208">
        <f>SUM(Championnats!$M468)</f>
        <v>0</v>
      </c>
      <c r="K418" s="208">
        <f>SUM(Championnats!$M520)</f>
        <v>0</v>
      </c>
      <c r="L418" s="174"/>
      <c r="M418" s="208">
        <f>CROSS!$M$52</f>
        <v>0</v>
      </c>
      <c r="N418" s="223">
        <f t="shared" si="28"/>
        <v>0</v>
      </c>
      <c r="O418" s="208"/>
      <c r="P418" s="208"/>
      <c r="Q418" s="208"/>
      <c r="R418" s="208"/>
      <c r="S418" s="208"/>
      <c r="T418" s="208"/>
      <c r="U418" s="208"/>
      <c r="V418" s="208">
        <f t="array" ref="V418">MIN(IF(B418:K418&gt;0,B418:K418))</f>
        <v>0</v>
      </c>
      <c r="W418" s="208">
        <f t="shared" si="27"/>
        <v>0</v>
      </c>
      <c r="X418" s="174"/>
      <c r="Y418" s="248" t="e">
        <f>SUM(CROSS!#REF!)</f>
        <v>#REF!</v>
      </c>
      <c r="Z418" s="248" t="e">
        <f>SUM(CROSS!#REF!)</f>
        <v>#REF!</v>
      </c>
    </row>
    <row r="419" spans="1:26" x14ac:dyDescent="0.35">
      <c r="A419" s="182" t="str">
        <f>(Championnats!B$53)</f>
        <v>YYYZZZ  Eva</v>
      </c>
      <c r="B419" s="244">
        <f>SUM(Championnats!$M53)</f>
        <v>0</v>
      </c>
      <c r="C419" s="225">
        <f>SUM(Championnats!$M105)</f>
        <v>0</v>
      </c>
      <c r="D419" s="225">
        <f>SUM(Championnats!$M157)</f>
        <v>0</v>
      </c>
      <c r="E419" s="225">
        <f>SUM(Championnats!$M209)</f>
        <v>0</v>
      </c>
      <c r="F419" s="225">
        <f>SUM(Championnats!$M261)</f>
        <v>0</v>
      </c>
      <c r="G419" s="225">
        <f>SUM(Championnats!$M313)</f>
        <v>0</v>
      </c>
      <c r="H419" s="225">
        <f>SUM(Championnats!$M365)</f>
        <v>0</v>
      </c>
      <c r="I419" s="225">
        <f>SUM(Championnats!$M417)</f>
        <v>0</v>
      </c>
      <c r="J419" s="225">
        <f>SUM(Championnats!$M469)</f>
        <v>0</v>
      </c>
      <c r="K419" s="225">
        <f>SUM(Championnats!$M521)</f>
        <v>0</v>
      </c>
      <c r="L419" s="174"/>
      <c r="M419" s="225">
        <f>CROSS!$M$53</f>
        <v>0</v>
      </c>
      <c r="N419" s="226">
        <f t="shared" si="28"/>
        <v>0</v>
      </c>
      <c r="O419" s="225"/>
      <c r="P419" s="225"/>
      <c r="Q419" s="225"/>
      <c r="R419" s="225"/>
      <c r="S419" s="225"/>
      <c r="T419" s="225"/>
      <c r="U419" s="225"/>
      <c r="V419" s="225">
        <f t="array" ref="V419">MIN(IF(B419:K419&gt;0,B419:K419))</f>
        <v>0</v>
      </c>
      <c r="W419" s="225">
        <f t="shared" si="27"/>
        <v>0</v>
      </c>
      <c r="X419" s="174"/>
      <c r="Y419" s="248" t="e">
        <f>SUM(CROSS!#REF!)</f>
        <v>#REF!</v>
      </c>
      <c r="Z419" s="248" t="e">
        <f>SUM(CROSS!#REF!)</f>
        <v>#REF!</v>
      </c>
    </row>
    <row r="420" spans="1:26" x14ac:dyDescent="0.35">
      <c r="A420" s="242"/>
      <c r="B420" s="241"/>
      <c r="C420" s="241"/>
      <c r="D420" s="241"/>
      <c r="E420" s="241"/>
      <c r="F420" s="241"/>
      <c r="G420" s="241"/>
      <c r="H420" s="241"/>
      <c r="I420" s="241"/>
      <c r="J420" s="241"/>
      <c r="K420" s="241"/>
      <c r="L420" s="174"/>
      <c r="M420" s="241"/>
      <c r="N420" s="229"/>
      <c r="O420" s="241"/>
      <c r="P420" s="241"/>
      <c r="Q420" s="241"/>
      <c r="R420" s="241"/>
      <c r="S420" s="241"/>
      <c r="T420" s="241"/>
      <c r="U420" s="241"/>
      <c r="V420" s="241">
        <f t="array" ref="V420">MIN(IF(B420:K420&gt;0,B420:K420))</f>
        <v>0</v>
      </c>
      <c r="W420" s="241">
        <f t="shared" si="27"/>
        <v>0</v>
      </c>
      <c r="X420" s="174"/>
      <c r="Y420" s="248" t="e">
        <f>SUM(CROSS!#REF!)</f>
        <v>#REF!</v>
      </c>
      <c r="Z420" s="248" t="e">
        <f>SUM(CROSS!#REF!)</f>
        <v>#REF!</v>
      </c>
    </row>
    <row r="421" spans="1:26" x14ac:dyDescent="0.35">
      <c r="A421" s="243"/>
      <c r="B421" s="466">
        <v>3000</v>
      </c>
      <c r="C421" s="467"/>
      <c r="D421" s="467"/>
      <c r="E421" s="467"/>
      <c r="F421" s="467"/>
      <c r="G421" s="467"/>
      <c r="H421" s="467"/>
      <c r="I421" s="467"/>
      <c r="J421" s="467"/>
      <c r="K421" s="468"/>
      <c r="L421" s="174"/>
      <c r="M421" s="240"/>
      <c r="N421" s="230"/>
      <c r="O421" s="240"/>
      <c r="P421" s="240"/>
      <c r="Q421" s="240"/>
      <c r="R421" s="240"/>
      <c r="S421" s="240"/>
      <c r="T421" s="240"/>
      <c r="U421" s="240"/>
      <c r="V421" s="240"/>
      <c r="W421" s="240"/>
      <c r="X421" s="174"/>
      <c r="Y421" s="248" t="e">
        <f>SUM(CROSS!#REF!)</f>
        <v>#REF!</v>
      </c>
      <c r="Z421" s="248" t="e">
        <f>SUM(CROSS!#REF!)</f>
        <v>#REF!</v>
      </c>
    </row>
    <row r="422" spans="1:26" x14ac:dyDescent="0.35">
      <c r="A422" s="221" t="str">
        <f>(Championnats!B$4)</f>
        <v>AAA  LUC</v>
      </c>
      <c r="B422" s="238">
        <f>SUM(Championnats!$N4)</f>
        <v>0</v>
      </c>
      <c r="C422" s="227">
        <f>SUM(Championnats!$N56)</f>
        <v>0</v>
      </c>
      <c r="D422" s="227">
        <f>SUM(Championnats!$N108)</f>
        <v>0</v>
      </c>
      <c r="E422" s="227">
        <f>SUM(Championnats!$N160)</f>
        <v>0</v>
      </c>
      <c r="F422" s="227">
        <f>SUM(Championnats!$N212)</f>
        <v>0</v>
      </c>
      <c r="G422" s="227">
        <f>SUM(Championnats!$N264)</f>
        <v>0</v>
      </c>
      <c r="H422" s="227">
        <f>SUM(Championnats!$N316)</f>
        <v>0</v>
      </c>
      <c r="I422" s="227">
        <f>SUM(Championnats!$N368)</f>
        <v>0</v>
      </c>
      <c r="J422" s="227">
        <f>SUM(Championnats!$N420)</f>
        <v>0</v>
      </c>
      <c r="K422" s="227">
        <f>SUM(Championnats!$N472)</f>
        <v>0</v>
      </c>
      <c r="L422" s="174"/>
      <c r="M422" s="227">
        <f>CROSS!$M$4</f>
        <v>1</v>
      </c>
      <c r="N422" s="228">
        <f t="shared" ref="N422:N453" si="29">N5</f>
        <v>0</v>
      </c>
      <c r="O422" s="227"/>
      <c r="P422" s="227"/>
      <c r="Q422" s="227"/>
      <c r="R422" s="227"/>
      <c r="S422" s="227"/>
      <c r="T422" s="227"/>
      <c r="U422" s="227"/>
      <c r="V422" s="227">
        <f t="array" ref="V422">MIN(IF(B422:K422&gt;0,B422:K422))</f>
        <v>0</v>
      </c>
      <c r="W422" s="227">
        <f t="shared" si="27"/>
        <v>0</v>
      </c>
      <c r="X422" s="174"/>
      <c r="Y422" s="248" t="e">
        <f>SUM(CROSS!#REF!)</f>
        <v>#REF!</v>
      </c>
      <c r="Z422" s="248" t="e">
        <f>SUM(CROSS!#REF!)</f>
        <v>#REF!</v>
      </c>
    </row>
    <row r="423" spans="1:26" x14ac:dyDescent="0.35">
      <c r="A423" s="78" t="str">
        <f>(Championnats!B$5)</f>
        <v>BBB  isabelle</v>
      </c>
      <c r="B423" s="232">
        <f>SUM(Championnats!$N5)</f>
        <v>0</v>
      </c>
      <c r="C423" s="208">
        <f>SUM(Championnats!$N57)</f>
        <v>0</v>
      </c>
      <c r="D423" s="208">
        <f>SUM(Championnats!$N109)</f>
        <v>0</v>
      </c>
      <c r="E423" s="208">
        <f>SUM(Championnats!$N161)</f>
        <v>0</v>
      </c>
      <c r="F423" s="208">
        <f>SUM(Championnats!$N213)</f>
        <v>0</v>
      </c>
      <c r="G423" s="208">
        <f>SUM(Championnats!$N265)</f>
        <v>0</v>
      </c>
      <c r="H423" s="208">
        <f>SUM(Championnats!$N317)</f>
        <v>0</v>
      </c>
      <c r="I423" s="208">
        <f>SUM(Championnats!$N369)</f>
        <v>0</v>
      </c>
      <c r="J423" s="208">
        <f>SUM(Championnats!$N421)</f>
        <v>0</v>
      </c>
      <c r="K423" s="208">
        <f>SUM(Championnats!$N473)</f>
        <v>0</v>
      </c>
      <c r="L423" s="174"/>
      <c r="M423" s="208">
        <f>CROSS!$M$5</f>
        <v>1</v>
      </c>
      <c r="N423" s="223">
        <f t="shared" si="29"/>
        <v>0</v>
      </c>
      <c r="O423" s="208"/>
      <c r="P423" s="208"/>
      <c r="Q423" s="208"/>
      <c r="R423" s="208"/>
      <c r="S423" s="208"/>
      <c r="T423" s="208"/>
      <c r="U423" s="208"/>
      <c r="V423" s="208">
        <f t="array" ref="V423">MIN(IF(B423:K423&gt;0,B423:K423))</f>
        <v>0</v>
      </c>
      <c r="W423" s="208">
        <f t="shared" si="27"/>
        <v>0</v>
      </c>
      <c r="X423" s="174"/>
      <c r="Y423" s="248" t="e">
        <f>SUM(CROSS!#REF!)</f>
        <v>#REF!</v>
      </c>
      <c r="Z423" s="248" t="e">
        <f>SUM(CROSS!#REF!)</f>
        <v>#REF!</v>
      </c>
    </row>
    <row r="424" spans="1:26" x14ac:dyDescent="0.35">
      <c r="A424" s="78" t="str">
        <f>(Championnats!B$6)</f>
        <v>KJKLJDFKJG  Agathe</v>
      </c>
      <c r="B424" s="232">
        <f>SUM(Championnats!$N6)</f>
        <v>0</v>
      </c>
      <c r="C424" s="208">
        <f>SUM(Championnats!$N58)</f>
        <v>0</v>
      </c>
      <c r="D424" s="208">
        <f>SUM(Championnats!$N110)</f>
        <v>0</v>
      </c>
      <c r="E424" s="208">
        <f>SUM(Championnats!$N162)</f>
        <v>0</v>
      </c>
      <c r="F424" s="208">
        <f>SUM(Championnats!$N214)</f>
        <v>0</v>
      </c>
      <c r="G424" s="208">
        <f>SUM(Championnats!$N266)</f>
        <v>0</v>
      </c>
      <c r="H424" s="208">
        <f>SUM(Championnats!$N318)</f>
        <v>0</v>
      </c>
      <c r="I424" s="208">
        <f>SUM(Championnats!$N370)</f>
        <v>0</v>
      </c>
      <c r="J424" s="208">
        <f>SUM(Championnats!$N422)</f>
        <v>0</v>
      </c>
      <c r="K424" s="208">
        <f>SUM(Championnats!$N474)</f>
        <v>0</v>
      </c>
      <c r="L424" s="174"/>
      <c r="M424" s="208">
        <f>CROSS!$M$6</f>
        <v>1</v>
      </c>
      <c r="N424" s="223">
        <f t="shared" si="29"/>
        <v>0</v>
      </c>
      <c r="O424" s="208"/>
      <c r="P424" s="208"/>
      <c r="Q424" s="208"/>
      <c r="R424" s="208"/>
      <c r="S424" s="208"/>
      <c r="T424" s="208"/>
      <c r="U424" s="208"/>
      <c r="V424" s="208">
        <f t="array" ref="V424">MIN(IF(B424:K424&gt;0,B424:K424))</f>
        <v>0</v>
      </c>
      <c r="W424" s="208">
        <f t="shared" si="27"/>
        <v>0</v>
      </c>
      <c r="X424" s="174"/>
      <c r="Y424" s="248" t="e">
        <f>SUM(CROSS!#REF!)</f>
        <v>#REF!</v>
      </c>
      <c r="Z424" s="248" t="e">
        <f>SUM(CROSS!#REF!)</f>
        <v>#REF!</v>
      </c>
    </row>
    <row r="425" spans="1:26" x14ac:dyDescent="0.35">
      <c r="A425" s="78" t="str">
        <f>(Championnats!B$7)</f>
        <v>DDD  Léa</v>
      </c>
      <c r="B425" s="232">
        <f>SUM(Championnats!$N7)</f>
        <v>0</v>
      </c>
      <c r="C425" s="208">
        <f>SUM(Championnats!$N59)</f>
        <v>0</v>
      </c>
      <c r="D425" s="208">
        <f>SUM(Championnats!$N111)</f>
        <v>0</v>
      </c>
      <c r="E425" s="208">
        <f>SUM(Championnats!$N163)</f>
        <v>0</v>
      </c>
      <c r="F425" s="208">
        <f>SUM(Championnats!$N215)</f>
        <v>0</v>
      </c>
      <c r="G425" s="208">
        <f>SUM(Championnats!$N267)</f>
        <v>0</v>
      </c>
      <c r="H425" s="208">
        <f>SUM(Championnats!$N319)</f>
        <v>0</v>
      </c>
      <c r="I425" s="208">
        <f>SUM(Championnats!$N371)</f>
        <v>0</v>
      </c>
      <c r="J425" s="208">
        <f>SUM(Championnats!$N423)</f>
        <v>0</v>
      </c>
      <c r="K425" s="208">
        <f>SUM(Championnats!$N475)</f>
        <v>0</v>
      </c>
      <c r="L425" s="174"/>
      <c r="M425" s="208">
        <f>CROSS!$M$7</f>
        <v>1</v>
      </c>
      <c r="N425" s="223">
        <f t="shared" si="29"/>
        <v>0</v>
      </c>
      <c r="O425" s="208"/>
      <c r="P425" s="208"/>
      <c r="Q425" s="208"/>
      <c r="R425" s="208"/>
      <c r="S425" s="208"/>
      <c r="T425" s="208"/>
      <c r="U425" s="208"/>
      <c r="V425" s="208">
        <f t="array" ref="V425">MIN(IF(B425:K425&gt;0,B425:K425))</f>
        <v>0</v>
      </c>
      <c r="W425" s="208">
        <f t="shared" si="27"/>
        <v>0</v>
      </c>
      <c r="X425" s="174"/>
      <c r="Y425" s="248" t="e">
        <f>SUM(CROSS!#REF!)</f>
        <v>#REF!</v>
      </c>
      <c r="Z425" s="248" t="e">
        <f>SUM(CROSS!#REF!)</f>
        <v>#REF!</v>
      </c>
    </row>
    <row r="426" spans="1:26" x14ac:dyDescent="0.35">
      <c r="A426" s="78" t="str">
        <f>(Championnats!B$8)</f>
        <v>KUYFRJGF  Mélissa</v>
      </c>
      <c r="B426" s="232">
        <f>SUM(Championnats!$N8)</f>
        <v>0</v>
      </c>
      <c r="C426" s="208">
        <f>SUM(Championnats!$N60)</f>
        <v>0</v>
      </c>
      <c r="D426" s="208">
        <f>SUM(Championnats!$N112)</f>
        <v>0</v>
      </c>
      <c r="E426" s="208">
        <f>SUM(Championnats!$N164)</f>
        <v>0</v>
      </c>
      <c r="F426" s="208">
        <f>SUM(Championnats!$N216)</f>
        <v>0</v>
      </c>
      <c r="G426" s="208">
        <f>SUM(Championnats!$N268)</f>
        <v>0</v>
      </c>
      <c r="H426" s="208">
        <f>SUM(Championnats!$N320)</f>
        <v>0</v>
      </c>
      <c r="I426" s="208">
        <f>SUM(Championnats!$N372)</f>
        <v>0</v>
      </c>
      <c r="J426" s="208">
        <f>SUM(Championnats!$N424)</f>
        <v>0</v>
      </c>
      <c r="K426" s="208">
        <f>SUM(Championnats!$N476)</f>
        <v>0</v>
      </c>
      <c r="L426" s="174"/>
      <c r="M426" s="208">
        <f>CROSS!$M$8</f>
        <v>1</v>
      </c>
      <c r="N426" s="223">
        <f t="shared" si="29"/>
        <v>0</v>
      </c>
      <c r="O426" s="208"/>
      <c r="P426" s="208"/>
      <c r="Q426" s="208"/>
      <c r="R426" s="208"/>
      <c r="S426" s="208"/>
      <c r="T426" s="208"/>
      <c r="U426" s="208"/>
      <c r="V426" s="208">
        <f t="array" ref="V426">MIN(IF(B426:K426&gt;0,B426:K426))</f>
        <v>0</v>
      </c>
      <c r="W426" s="208">
        <f t="shared" si="27"/>
        <v>0</v>
      </c>
      <c r="X426" s="174"/>
      <c r="Y426" s="248" t="e">
        <f>SUM(CROSS!#REF!)</f>
        <v>#REF!</v>
      </c>
      <c r="Z426" s="248" t="e">
        <f>SUM(CROSS!#REF!)</f>
        <v>#REF!</v>
      </c>
    </row>
    <row r="427" spans="1:26" x14ac:dyDescent="0.35">
      <c r="A427" s="78" t="str">
        <f>(Championnats!B$9)</f>
        <v>FFF  Eric</v>
      </c>
      <c r="B427" s="232">
        <f>SUM(Championnats!$N9)</f>
        <v>0</v>
      </c>
      <c r="C427" s="208">
        <f>SUM(Championnats!$N61)</f>
        <v>0</v>
      </c>
      <c r="D427" s="208">
        <f>SUM(Championnats!$N113)</f>
        <v>0</v>
      </c>
      <c r="E427" s="208">
        <f>SUM(Championnats!$N165)</f>
        <v>0</v>
      </c>
      <c r="F427" s="208">
        <f>SUM(Championnats!$N217)</f>
        <v>0</v>
      </c>
      <c r="G427" s="208">
        <f>SUM(Championnats!$N269)</f>
        <v>0</v>
      </c>
      <c r="H427" s="208">
        <f>SUM(Championnats!$N321)</f>
        <v>0</v>
      </c>
      <c r="I427" s="208">
        <f>SUM(Championnats!$N373)</f>
        <v>0</v>
      </c>
      <c r="J427" s="208">
        <f>SUM(Championnats!$N425)</f>
        <v>0</v>
      </c>
      <c r="K427" s="208">
        <f>SUM(Championnats!$N477)</f>
        <v>0</v>
      </c>
      <c r="L427" s="174"/>
      <c r="M427" s="208">
        <f>CROSS!$M$9</f>
        <v>1</v>
      </c>
      <c r="N427" s="223">
        <f t="shared" si="29"/>
        <v>0</v>
      </c>
      <c r="O427" s="208"/>
      <c r="P427" s="208"/>
      <c r="Q427" s="208"/>
      <c r="R427" s="208"/>
      <c r="S427" s="208"/>
      <c r="T427" s="208"/>
      <c r="U427" s="208"/>
      <c r="V427" s="208">
        <f t="array" ref="V427">MIN(IF(B427:K427&gt;0,B427:K427))</f>
        <v>0</v>
      </c>
      <c r="W427" s="208">
        <f t="shared" si="27"/>
        <v>0</v>
      </c>
      <c r="X427" s="174"/>
      <c r="Y427" s="248" t="e">
        <f>SUM(CROSS!#REF!)</f>
        <v>#REF!</v>
      </c>
      <c r="Z427" s="248" t="e">
        <f>SUM(CROSS!#REF!)</f>
        <v>#REF!</v>
      </c>
    </row>
    <row r="428" spans="1:26" x14ac:dyDescent="0.35">
      <c r="A428" s="78" t="str">
        <f>(Championnats!B$10)</f>
        <v>GGG  Lucie</v>
      </c>
      <c r="B428" s="232">
        <f>SUM(Championnats!$N10)</f>
        <v>0</v>
      </c>
      <c r="C428" s="208">
        <f>SUM(Championnats!$N62)</f>
        <v>0</v>
      </c>
      <c r="D428" s="208">
        <f>SUM(Championnats!$N114)</f>
        <v>0</v>
      </c>
      <c r="E428" s="208">
        <f>SUM(Championnats!$N166)</f>
        <v>0</v>
      </c>
      <c r="F428" s="208">
        <f>SUM(Championnats!$N218)</f>
        <v>0</v>
      </c>
      <c r="G428" s="208">
        <f>SUM(Championnats!$N270)</f>
        <v>0</v>
      </c>
      <c r="H428" s="208">
        <f>SUM(Championnats!$N322)</f>
        <v>0</v>
      </c>
      <c r="I428" s="208">
        <f>SUM(Championnats!$N374)</f>
        <v>0</v>
      </c>
      <c r="J428" s="208">
        <f>SUM(Championnats!$N426)</f>
        <v>0</v>
      </c>
      <c r="K428" s="208">
        <f>SUM(Championnats!$N478)</f>
        <v>0</v>
      </c>
      <c r="L428" s="174"/>
      <c r="M428" s="208">
        <f>CROSS!$M$10</f>
        <v>0</v>
      </c>
      <c r="N428" s="223">
        <f t="shared" si="29"/>
        <v>0</v>
      </c>
      <c r="O428" s="208"/>
      <c r="P428" s="208"/>
      <c r="Q428" s="208"/>
      <c r="R428" s="208"/>
      <c r="S428" s="208"/>
      <c r="T428" s="208"/>
      <c r="U428" s="208"/>
      <c r="V428" s="208">
        <f t="array" ref="V428">MIN(IF(B428:K428&gt;0,B428:K428))</f>
        <v>0</v>
      </c>
      <c r="W428" s="208">
        <f t="shared" si="27"/>
        <v>0</v>
      </c>
      <c r="X428" s="174"/>
      <c r="Y428" s="248" t="e">
        <f>SUM(CROSS!#REF!)</f>
        <v>#REF!</v>
      </c>
      <c r="Z428" s="248" t="e">
        <f>SUM(CROSS!#REF!)</f>
        <v>#REF!</v>
      </c>
    </row>
    <row r="429" spans="1:26" x14ac:dyDescent="0.35">
      <c r="A429" s="78" t="str">
        <f>(Championnats!B$11)</f>
        <v>HHH  Eva</v>
      </c>
      <c r="B429" s="232">
        <f>SUM(Championnats!$N11)</f>
        <v>0</v>
      </c>
      <c r="C429" s="208">
        <f>SUM(Championnats!$N63)</f>
        <v>0</v>
      </c>
      <c r="D429" s="208">
        <f>SUM(Championnats!$N115)</f>
        <v>0</v>
      </c>
      <c r="E429" s="208">
        <f>SUM(Championnats!$N167)</f>
        <v>0</v>
      </c>
      <c r="F429" s="208">
        <f>SUM(Championnats!$N219)</f>
        <v>0</v>
      </c>
      <c r="G429" s="208">
        <f>SUM(Championnats!$N271)</f>
        <v>0</v>
      </c>
      <c r="H429" s="208">
        <f>SUM(Championnats!$N323)</f>
        <v>0</v>
      </c>
      <c r="I429" s="208">
        <f>SUM(Championnats!$N375)</f>
        <v>0</v>
      </c>
      <c r="J429" s="208">
        <f>SUM(Championnats!$N427)</f>
        <v>0</v>
      </c>
      <c r="K429" s="208">
        <f>SUM(Championnats!$N479)</f>
        <v>0</v>
      </c>
      <c r="L429" s="174"/>
      <c r="M429" s="208">
        <f>CROSS!$M$11</f>
        <v>0</v>
      </c>
      <c r="N429" s="223">
        <f t="shared" si="29"/>
        <v>0</v>
      </c>
      <c r="O429" s="208"/>
      <c r="P429" s="208"/>
      <c r="Q429" s="208"/>
      <c r="R429" s="208"/>
      <c r="S429" s="208"/>
      <c r="T429" s="208"/>
      <c r="U429" s="208"/>
      <c r="V429" s="208">
        <f t="array" ref="V429">MIN(IF(B429:K429&gt;0,B429:K429))</f>
        <v>0</v>
      </c>
      <c r="W429" s="208">
        <f t="shared" si="27"/>
        <v>0</v>
      </c>
      <c r="X429" s="174"/>
      <c r="Y429" s="248" t="e">
        <f>SUM(CROSS!#REF!)</f>
        <v>#REF!</v>
      </c>
      <c r="Z429" s="248" t="e">
        <f>SUM(CROSS!#REF!)</f>
        <v>#REF!</v>
      </c>
    </row>
    <row r="430" spans="1:26" x14ac:dyDescent="0.35">
      <c r="A430" s="78" t="str">
        <f>(Championnats!B$12)</f>
        <v>PERNOIS  LUC</v>
      </c>
      <c r="B430" s="232">
        <f>SUM(Championnats!$N12)</f>
        <v>0</v>
      </c>
      <c r="C430" s="208">
        <f>SUM(Championnats!$N64)</f>
        <v>0</v>
      </c>
      <c r="D430" s="208">
        <f>SUM(Championnats!$N116)</f>
        <v>0</v>
      </c>
      <c r="E430" s="208">
        <f>SUM(Championnats!$N168)</f>
        <v>0</v>
      </c>
      <c r="F430" s="208">
        <f>SUM(Championnats!$N220)</f>
        <v>0</v>
      </c>
      <c r="G430" s="208">
        <f>SUM(Championnats!$N272)</f>
        <v>0</v>
      </c>
      <c r="H430" s="208">
        <f>SUM(Championnats!$N324)</f>
        <v>0</v>
      </c>
      <c r="I430" s="208">
        <f>SUM(Championnats!$N376)</f>
        <v>0</v>
      </c>
      <c r="J430" s="208">
        <f>SUM(Championnats!$N428)</f>
        <v>0</v>
      </c>
      <c r="K430" s="208">
        <f>SUM(Championnats!$N480)</f>
        <v>0</v>
      </c>
      <c r="L430" s="174"/>
      <c r="M430" s="208">
        <f>CROSS!$M$12</f>
        <v>0</v>
      </c>
      <c r="N430" s="223">
        <f t="shared" si="29"/>
        <v>11</v>
      </c>
      <c r="O430" s="208"/>
      <c r="P430" s="208"/>
      <c r="Q430" s="208"/>
      <c r="R430" s="208"/>
      <c r="S430" s="208"/>
      <c r="T430" s="208"/>
      <c r="U430" s="208"/>
      <c r="V430" s="208">
        <f t="array" ref="V430">MIN(IF(B430:K430&gt;0,B430:K430))</f>
        <v>0</v>
      </c>
      <c r="W430" s="208">
        <f t="shared" si="27"/>
        <v>0</v>
      </c>
      <c r="X430" s="174"/>
      <c r="Y430" s="248" t="e">
        <f>SUM(CROSS!#REF!)</f>
        <v>#REF!</v>
      </c>
      <c r="Z430" s="248" t="e">
        <f>SUM(CROSS!#REF!)</f>
        <v>#REF!</v>
      </c>
    </row>
    <row r="431" spans="1:26" x14ac:dyDescent="0.35">
      <c r="A431" s="78" t="str">
        <f>(Championnats!B$13)</f>
        <v>JJJ  Mélania</v>
      </c>
      <c r="B431" s="232">
        <f>SUM(Championnats!$N13)</f>
        <v>0</v>
      </c>
      <c r="C431" s="208">
        <f>SUM(Championnats!$N65)</f>
        <v>0</v>
      </c>
      <c r="D431" s="208">
        <f>SUM(Championnats!$N117)</f>
        <v>0</v>
      </c>
      <c r="E431" s="208">
        <f>SUM(Championnats!$N169)</f>
        <v>0</v>
      </c>
      <c r="F431" s="208">
        <f>SUM(Championnats!$N221)</f>
        <v>0</v>
      </c>
      <c r="G431" s="208">
        <f>SUM(Championnats!$N273)</f>
        <v>0</v>
      </c>
      <c r="H431" s="208">
        <f>SUM(Championnats!$N325)</f>
        <v>0</v>
      </c>
      <c r="I431" s="208">
        <f>SUM(Championnats!$N377)</f>
        <v>0</v>
      </c>
      <c r="J431" s="208">
        <f>SUM(Championnats!$N429)</f>
        <v>0</v>
      </c>
      <c r="K431" s="208">
        <f>SUM(Championnats!$N481)</f>
        <v>0</v>
      </c>
      <c r="L431" s="174"/>
      <c r="M431" s="208">
        <f>CROSS!$M$13</f>
        <v>0</v>
      </c>
      <c r="N431" s="223">
        <f t="shared" si="29"/>
        <v>0</v>
      </c>
      <c r="O431" s="208"/>
      <c r="P431" s="208"/>
      <c r="Q431" s="208"/>
      <c r="R431" s="208"/>
      <c r="S431" s="208"/>
      <c r="T431" s="208"/>
      <c r="U431" s="208"/>
      <c r="V431" s="208">
        <f t="array" ref="V431">MIN(IF(B431:K431&gt;0,B431:K431))</f>
        <v>0</v>
      </c>
      <c r="W431" s="208">
        <f t="shared" si="27"/>
        <v>0</v>
      </c>
      <c r="X431" s="174"/>
      <c r="Y431" s="248" t="e">
        <f>SUM(CROSS!#REF!)</f>
        <v>#REF!</v>
      </c>
      <c r="Z431" s="248" t="e">
        <f>SUM(CROSS!#REF!)</f>
        <v>#REF!</v>
      </c>
    </row>
    <row r="432" spans="1:26" x14ac:dyDescent="0.35">
      <c r="A432" s="78" t="str">
        <f>(Championnats!B$14)</f>
        <v>KKK  Mélanie</v>
      </c>
      <c r="B432" s="232">
        <f>SUM(Championnats!$N14)</f>
        <v>0</v>
      </c>
      <c r="C432" s="208">
        <f>SUM(Championnats!$N66)</f>
        <v>0</v>
      </c>
      <c r="D432" s="208">
        <f>SUM(Championnats!$N118)</f>
        <v>0</v>
      </c>
      <c r="E432" s="208">
        <f>SUM(Championnats!$N170)</f>
        <v>0</v>
      </c>
      <c r="F432" s="208">
        <f>SUM(Championnats!$N222)</f>
        <v>0</v>
      </c>
      <c r="G432" s="208">
        <f>SUM(Championnats!$N274)</f>
        <v>0</v>
      </c>
      <c r="H432" s="208">
        <f>SUM(Championnats!$N326)</f>
        <v>0</v>
      </c>
      <c r="I432" s="208">
        <f>SUM(Championnats!$N378)</f>
        <v>0</v>
      </c>
      <c r="J432" s="208">
        <f>SUM(Championnats!$N430)</f>
        <v>0</v>
      </c>
      <c r="K432" s="208">
        <f>SUM(Championnats!$N482)</f>
        <v>0</v>
      </c>
      <c r="L432" s="174"/>
      <c r="M432" s="208">
        <f>CROSS!$M$14</f>
        <v>0</v>
      </c>
      <c r="N432" s="223">
        <f t="shared" si="29"/>
        <v>0</v>
      </c>
      <c r="O432" s="208"/>
      <c r="P432" s="208"/>
      <c r="Q432" s="208"/>
      <c r="R432" s="208"/>
      <c r="S432" s="208"/>
      <c r="T432" s="208"/>
      <c r="U432" s="208"/>
      <c r="V432" s="208">
        <f t="array" ref="V432">MIN(IF(B432:K432&gt;0,B432:K432))</f>
        <v>0</v>
      </c>
      <c r="W432" s="208">
        <f t="shared" si="27"/>
        <v>0</v>
      </c>
      <c r="X432" s="174"/>
      <c r="Y432" s="248" t="e">
        <f>SUM(CROSS!#REF!)</f>
        <v>#REF!</v>
      </c>
      <c r="Z432" s="248" t="e">
        <f>SUM(CROSS!#REF!)</f>
        <v>#REF!</v>
      </c>
    </row>
    <row r="433" spans="1:26" x14ac:dyDescent="0.35">
      <c r="A433" s="78" t="str">
        <f>(Championnats!B$15)</f>
        <v>LLL  Cryss</v>
      </c>
      <c r="B433" s="232">
        <f>SUM(Championnats!$N15)</f>
        <v>0</v>
      </c>
      <c r="C433" s="208">
        <f>SUM(Championnats!$N67)</f>
        <v>0</v>
      </c>
      <c r="D433" s="208">
        <f>SUM(Championnats!$N119)</f>
        <v>0</v>
      </c>
      <c r="E433" s="208">
        <f>SUM(Championnats!$N171)</f>
        <v>0</v>
      </c>
      <c r="F433" s="208">
        <f>SUM(Championnats!$N223)</f>
        <v>0</v>
      </c>
      <c r="G433" s="208">
        <f>SUM(Championnats!$N275)</f>
        <v>0</v>
      </c>
      <c r="H433" s="208">
        <f>SUM(Championnats!$N327)</f>
        <v>0</v>
      </c>
      <c r="I433" s="208">
        <f>SUM(Championnats!$N379)</f>
        <v>0</v>
      </c>
      <c r="J433" s="208">
        <f>SUM(Championnats!$N431)</f>
        <v>0</v>
      </c>
      <c r="K433" s="208">
        <f>SUM(Championnats!$N483)</f>
        <v>0</v>
      </c>
      <c r="L433" s="174"/>
      <c r="M433" s="208">
        <f>CROSS!$M$15</f>
        <v>0</v>
      </c>
      <c r="N433" s="223">
        <f t="shared" si="29"/>
        <v>0</v>
      </c>
      <c r="O433" s="208"/>
      <c r="P433" s="208"/>
      <c r="Q433" s="208"/>
      <c r="R433" s="208"/>
      <c r="S433" s="208"/>
      <c r="T433" s="208"/>
      <c r="U433" s="208"/>
      <c r="V433" s="208">
        <f t="array" ref="V433">MIN(IF(B433:K433&gt;0,B433:K433))</f>
        <v>0</v>
      </c>
      <c r="W433" s="208">
        <f t="shared" si="27"/>
        <v>0</v>
      </c>
      <c r="X433" s="174"/>
      <c r="Y433" s="248" t="e">
        <f>SUM(CROSS!#REF!)</f>
        <v>#REF!</v>
      </c>
      <c r="Z433" s="248" t="e">
        <f>SUM(CROSS!#REF!)</f>
        <v>#REF!</v>
      </c>
    </row>
    <row r="434" spans="1:26" x14ac:dyDescent="0.35">
      <c r="A434" s="78" t="str">
        <f>(Championnats!B$16)</f>
        <v>MMMM  Sambou</v>
      </c>
      <c r="B434" s="232">
        <f>SUM(Championnats!$N16)</f>
        <v>0</v>
      </c>
      <c r="C434" s="208">
        <f>SUM(Championnats!$N68)</f>
        <v>0</v>
      </c>
      <c r="D434" s="208">
        <f>SUM(Championnats!$N120)</f>
        <v>0</v>
      </c>
      <c r="E434" s="208">
        <f>SUM(Championnats!$N172)</f>
        <v>0</v>
      </c>
      <c r="F434" s="208">
        <f>SUM(Championnats!$N224)</f>
        <v>0</v>
      </c>
      <c r="G434" s="208">
        <f>SUM(Championnats!$N276)</f>
        <v>0</v>
      </c>
      <c r="H434" s="208">
        <f>SUM(Championnats!$N328)</f>
        <v>0</v>
      </c>
      <c r="I434" s="208">
        <f>SUM(Championnats!$N380)</f>
        <v>0</v>
      </c>
      <c r="J434" s="208">
        <f>SUM(Championnats!$N432)</f>
        <v>0</v>
      </c>
      <c r="K434" s="208">
        <f>SUM(Championnats!$N484)</f>
        <v>0</v>
      </c>
      <c r="L434" s="174"/>
      <c r="M434" s="208">
        <f>CROSS!$M$16</f>
        <v>0</v>
      </c>
      <c r="N434" s="223">
        <f t="shared" si="29"/>
        <v>0</v>
      </c>
      <c r="O434" s="208"/>
      <c r="P434" s="208"/>
      <c r="Q434" s="208"/>
      <c r="R434" s="208"/>
      <c r="S434" s="208"/>
      <c r="T434" s="208"/>
      <c r="U434" s="208"/>
      <c r="V434" s="208">
        <f t="array" ref="V434">MIN(IF(B434:K434&gt;0,B434:K434))</f>
        <v>0</v>
      </c>
      <c r="W434" s="208">
        <f t="shared" si="27"/>
        <v>0</v>
      </c>
      <c r="X434" s="174"/>
      <c r="Y434" s="248" t="e">
        <f>SUM(CROSS!#REF!)</f>
        <v>#REF!</v>
      </c>
      <c r="Z434" s="248" t="e">
        <f>SUM(CROSS!#REF!)</f>
        <v>#REF!</v>
      </c>
    </row>
    <row r="435" spans="1:26" x14ac:dyDescent="0.35">
      <c r="A435" s="78" t="str">
        <f>(Championnats!B$17)</f>
        <v>NNN  Dylan</v>
      </c>
      <c r="B435" s="232">
        <f>SUM(Championnats!$N17)</f>
        <v>0</v>
      </c>
      <c r="C435" s="208">
        <f>SUM(Championnats!$N69)</f>
        <v>0</v>
      </c>
      <c r="D435" s="208">
        <f>SUM(Championnats!$N121)</f>
        <v>0</v>
      </c>
      <c r="E435" s="208">
        <f>SUM(Championnats!$N173)</f>
        <v>0</v>
      </c>
      <c r="F435" s="208">
        <f>SUM(Championnats!$N225)</f>
        <v>0</v>
      </c>
      <c r="G435" s="208">
        <f>SUM(Championnats!$N277)</f>
        <v>0</v>
      </c>
      <c r="H435" s="208">
        <f>SUM(Championnats!$N329)</f>
        <v>0</v>
      </c>
      <c r="I435" s="208">
        <f>SUM(Championnats!$N381)</f>
        <v>0</v>
      </c>
      <c r="J435" s="208">
        <f>SUM(Championnats!$N433)</f>
        <v>0</v>
      </c>
      <c r="K435" s="208">
        <f>SUM(Championnats!$N485)</f>
        <v>0</v>
      </c>
      <c r="L435" s="174"/>
      <c r="M435" s="208">
        <f>CROSS!$M$17</f>
        <v>0</v>
      </c>
      <c r="N435" s="223">
        <f t="shared" si="29"/>
        <v>0</v>
      </c>
      <c r="O435" s="208"/>
      <c r="P435" s="208"/>
      <c r="Q435" s="208"/>
      <c r="R435" s="208"/>
      <c r="S435" s="208"/>
      <c r="T435" s="208"/>
      <c r="U435" s="208"/>
      <c r="V435" s="208">
        <f t="array" ref="V435">MIN(IF(B435:K435&gt;0,B435:K435))</f>
        <v>0</v>
      </c>
      <c r="W435" s="208">
        <f t="shared" si="27"/>
        <v>0</v>
      </c>
      <c r="X435" s="174"/>
      <c r="Y435" s="248" t="e">
        <f>SUM(CROSS!#REF!)</f>
        <v>#REF!</v>
      </c>
      <c r="Z435" s="248" t="e">
        <f>SUM(CROSS!#REF!)</f>
        <v>#REF!</v>
      </c>
    </row>
    <row r="436" spans="1:26" x14ac:dyDescent="0.35">
      <c r="A436" s="78" t="str">
        <f>(Championnats!B$18)</f>
        <v>OOO  Philippe</v>
      </c>
      <c r="B436" s="232">
        <f>SUM(Championnats!$N18)</f>
        <v>0</v>
      </c>
      <c r="C436" s="208">
        <f>SUM(Championnats!$N70)</f>
        <v>0</v>
      </c>
      <c r="D436" s="208">
        <f>SUM(Championnats!$N122)</f>
        <v>0</v>
      </c>
      <c r="E436" s="208">
        <f>SUM(Championnats!$N174)</f>
        <v>0</v>
      </c>
      <c r="F436" s="208">
        <f>SUM(Championnats!$N226)</f>
        <v>0</v>
      </c>
      <c r="G436" s="208">
        <f>SUM(Championnats!$N278)</f>
        <v>0</v>
      </c>
      <c r="H436" s="208">
        <f>SUM(Championnats!$N330)</f>
        <v>0</v>
      </c>
      <c r="I436" s="208">
        <f>SUM(Championnats!$N382)</f>
        <v>0</v>
      </c>
      <c r="J436" s="208">
        <f>SUM(Championnats!$N434)</f>
        <v>0</v>
      </c>
      <c r="K436" s="208">
        <f>SUM(Championnats!$N486)</f>
        <v>0</v>
      </c>
      <c r="L436" s="174"/>
      <c r="M436" s="208">
        <f>CROSS!$M$18</f>
        <v>0</v>
      </c>
      <c r="N436" s="223">
        <f t="shared" si="29"/>
        <v>0</v>
      </c>
      <c r="O436" s="208"/>
      <c r="P436" s="208"/>
      <c r="Q436" s="208"/>
      <c r="R436" s="208"/>
      <c r="S436" s="208"/>
      <c r="T436" s="208"/>
      <c r="U436" s="208"/>
      <c r="V436" s="208">
        <f t="array" ref="V436">MIN(IF(B436:K436&gt;0,B436:K436))</f>
        <v>0</v>
      </c>
      <c r="W436" s="208">
        <f t="shared" si="27"/>
        <v>0</v>
      </c>
      <c r="X436" s="174"/>
      <c r="Y436" s="248" t="e">
        <f>SUM(CROSS!#REF!)</f>
        <v>#REF!</v>
      </c>
      <c r="Z436" s="248" t="e">
        <f>SUM(CROSS!#REF!)</f>
        <v>#REF!</v>
      </c>
    </row>
    <row r="437" spans="1:26" x14ac:dyDescent="0.35">
      <c r="A437" s="78" t="str">
        <f>(Championnats!B$19)</f>
        <v>PPP  Oumar</v>
      </c>
      <c r="B437" s="232">
        <f>SUM(Championnats!$N19)</f>
        <v>0</v>
      </c>
      <c r="C437" s="208">
        <f>SUM(Championnats!$N71)</f>
        <v>0</v>
      </c>
      <c r="D437" s="208">
        <f>SUM(Championnats!$N123)</f>
        <v>0</v>
      </c>
      <c r="E437" s="208">
        <f>SUM(Championnats!$N175)</f>
        <v>0</v>
      </c>
      <c r="F437" s="208">
        <f>SUM(Championnats!$N227)</f>
        <v>0</v>
      </c>
      <c r="G437" s="208">
        <f>SUM(Championnats!$N279)</f>
        <v>0</v>
      </c>
      <c r="H437" s="208">
        <f>SUM(Championnats!$N331)</f>
        <v>0</v>
      </c>
      <c r="I437" s="208">
        <f>SUM(Championnats!$N383)</f>
        <v>0</v>
      </c>
      <c r="J437" s="208">
        <f>SUM(Championnats!$N435)</f>
        <v>0</v>
      </c>
      <c r="K437" s="208">
        <f>SUM(Championnats!$N487)</f>
        <v>0</v>
      </c>
      <c r="L437" s="174"/>
      <c r="M437" s="208">
        <f>CROSS!$M$19</f>
        <v>0</v>
      </c>
      <c r="N437" s="223">
        <f t="shared" si="29"/>
        <v>0</v>
      </c>
      <c r="O437" s="208"/>
      <c r="P437" s="208"/>
      <c r="Q437" s="208"/>
      <c r="R437" s="208"/>
      <c r="S437" s="208"/>
      <c r="T437" s="208"/>
      <c r="U437" s="208"/>
      <c r="V437" s="208">
        <f t="array" ref="V437">MIN(IF(B437:K437&gt;0,B437:K437))</f>
        <v>0</v>
      </c>
      <c r="W437" s="208">
        <f t="shared" si="27"/>
        <v>0</v>
      </c>
      <c r="X437" s="174"/>
      <c r="Y437" s="248" t="e">
        <f>SUM(CROSS!#REF!)</f>
        <v>#REF!</v>
      </c>
      <c r="Z437" s="248" t="e">
        <f>SUM(CROSS!#REF!)</f>
        <v>#REF!</v>
      </c>
    </row>
    <row r="438" spans="1:26" x14ac:dyDescent="0.35">
      <c r="A438" s="78" t="str">
        <f>(Championnats!B$20)</f>
        <v>QQQ  Ibrahim</v>
      </c>
      <c r="B438" s="232">
        <f>SUM(Championnats!$N20)</f>
        <v>0</v>
      </c>
      <c r="C438" s="208">
        <f>SUM(Championnats!$N72)</f>
        <v>0</v>
      </c>
      <c r="D438" s="208">
        <f>SUM(Championnats!$N124)</f>
        <v>0</v>
      </c>
      <c r="E438" s="208">
        <f>SUM(Championnats!$N176)</f>
        <v>0</v>
      </c>
      <c r="F438" s="208">
        <f>SUM(Championnats!$N228)</f>
        <v>0</v>
      </c>
      <c r="G438" s="208">
        <f>SUM(Championnats!$N280)</f>
        <v>0</v>
      </c>
      <c r="H438" s="208">
        <f>SUM(Championnats!$N332)</f>
        <v>0</v>
      </c>
      <c r="I438" s="208">
        <f>SUM(Championnats!$N384)</f>
        <v>0</v>
      </c>
      <c r="J438" s="208">
        <f>SUM(Championnats!$N436)</f>
        <v>0</v>
      </c>
      <c r="K438" s="208">
        <f>SUM(Championnats!$N488)</f>
        <v>0</v>
      </c>
      <c r="L438" s="174"/>
      <c r="M438" s="208">
        <f>CROSS!$M$20</f>
        <v>0</v>
      </c>
      <c r="N438" s="223">
        <f t="shared" si="29"/>
        <v>0</v>
      </c>
      <c r="O438" s="208"/>
      <c r="P438" s="208"/>
      <c r="Q438" s="208"/>
      <c r="R438" s="208"/>
      <c r="S438" s="208"/>
      <c r="T438" s="208"/>
      <c r="U438" s="208"/>
      <c r="V438" s="208">
        <f t="array" ref="V438">MIN(IF(B438:K438&gt;0,B438:K438))</f>
        <v>0</v>
      </c>
      <c r="W438" s="208">
        <f t="shared" si="27"/>
        <v>0</v>
      </c>
      <c r="X438" s="174"/>
      <c r="Y438" s="248" t="e">
        <f>SUM(CROSS!#REF!)</f>
        <v>#REF!</v>
      </c>
      <c r="Z438" s="248" t="e">
        <f>SUM(CROSS!#REF!)</f>
        <v>#REF!</v>
      </c>
    </row>
    <row r="439" spans="1:26" x14ac:dyDescent="0.35">
      <c r="A439" s="78" t="str">
        <f>(Championnats!B$21)</f>
        <v>RRR  Seydou</v>
      </c>
      <c r="B439" s="232">
        <f>SUM(Championnats!$N21)</f>
        <v>0</v>
      </c>
      <c r="C439" s="208">
        <f>SUM(Championnats!$N73)</f>
        <v>0</v>
      </c>
      <c r="D439" s="208">
        <f>SUM(Championnats!$N125)</f>
        <v>0</v>
      </c>
      <c r="E439" s="208">
        <f>SUM(Championnats!$N177)</f>
        <v>0</v>
      </c>
      <c r="F439" s="208">
        <f>SUM(Championnats!$N229)</f>
        <v>0</v>
      </c>
      <c r="G439" s="208">
        <f>SUM(Championnats!$N281)</f>
        <v>0</v>
      </c>
      <c r="H439" s="208">
        <f>SUM(Championnats!$N333)</f>
        <v>0</v>
      </c>
      <c r="I439" s="208">
        <f>SUM(Championnats!$N385)</f>
        <v>0</v>
      </c>
      <c r="J439" s="208">
        <f>SUM(Championnats!$N437)</f>
        <v>0</v>
      </c>
      <c r="K439" s="208">
        <f>SUM(Championnats!$N489)</f>
        <v>0</v>
      </c>
      <c r="L439" s="174"/>
      <c r="M439" s="208">
        <f>CROSS!$M$21</f>
        <v>0</v>
      </c>
      <c r="N439" s="223">
        <f t="shared" si="29"/>
        <v>0</v>
      </c>
      <c r="O439" s="208"/>
      <c r="P439" s="208"/>
      <c r="Q439" s="208"/>
      <c r="R439" s="208"/>
      <c r="S439" s="208"/>
      <c r="T439" s="208"/>
      <c r="U439" s="208"/>
      <c r="V439" s="208">
        <f t="array" ref="V439">MIN(IF(B439:K439&gt;0,B439:K439))</f>
        <v>0</v>
      </c>
      <c r="W439" s="208">
        <f t="shared" si="27"/>
        <v>0</v>
      </c>
      <c r="X439" s="174"/>
      <c r="Y439" s="248" t="e">
        <f>SUM(CROSS!#REF!)</f>
        <v>#REF!</v>
      </c>
      <c r="Z439" s="248" t="e">
        <f>SUM(CROSS!#REF!)</f>
        <v>#REF!</v>
      </c>
    </row>
    <row r="440" spans="1:26" x14ac:dyDescent="0.35">
      <c r="A440" s="78" t="str">
        <f>(Championnats!B$22)</f>
        <v>SSS  Lucas</v>
      </c>
      <c r="B440" s="232">
        <f>SUM(Championnats!$N22)</f>
        <v>0</v>
      </c>
      <c r="C440" s="208">
        <f>SUM(Championnats!$N74)</f>
        <v>0</v>
      </c>
      <c r="D440" s="208">
        <f>SUM(Championnats!$N126)</f>
        <v>0</v>
      </c>
      <c r="E440" s="208">
        <f>SUM(Championnats!$N178)</f>
        <v>0</v>
      </c>
      <c r="F440" s="208">
        <f>SUM(Championnats!$N230)</f>
        <v>0</v>
      </c>
      <c r="G440" s="208">
        <f>SUM(Championnats!$N282)</f>
        <v>0</v>
      </c>
      <c r="H440" s="208">
        <f>SUM(Championnats!$N334)</f>
        <v>0</v>
      </c>
      <c r="I440" s="208">
        <f>SUM(Championnats!$N386)</f>
        <v>0</v>
      </c>
      <c r="J440" s="208">
        <f>SUM(Championnats!$N438)</f>
        <v>0</v>
      </c>
      <c r="K440" s="208">
        <f>SUM(Championnats!$N490)</f>
        <v>0</v>
      </c>
      <c r="L440" s="174"/>
      <c r="M440" s="208">
        <f>CROSS!$M$22</f>
        <v>0</v>
      </c>
      <c r="N440" s="223">
        <f t="shared" si="29"/>
        <v>0</v>
      </c>
      <c r="O440" s="208"/>
      <c r="P440" s="208"/>
      <c r="Q440" s="208"/>
      <c r="R440" s="208"/>
      <c r="S440" s="208"/>
      <c r="T440" s="208"/>
      <c r="U440" s="208"/>
      <c r="V440" s="208">
        <f t="array" ref="V440">MIN(IF(B440:K440&gt;0,B440:K440))</f>
        <v>0</v>
      </c>
      <c r="W440" s="208">
        <f t="shared" si="27"/>
        <v>0</v>
      </c>
      <c r="X440" s="174"/>
      <c r="Y440" s="248" t="e">
        <f>SUM(CROSS!#REF!)</f>
        <v>#REF!</v>
      </c>
      <c r="Z440" s="248" t="e">
        <f>SUM(CROSS!#REF!)</f>
        <v>#REF!</v>
      </c>
    </row>
    <row r="441" spans="1:26" x14ac:dyDescent="0.35">
      <c r="A441" s="78" t="str">
        <f>(Championnats!B$23)</f>
        <v>TTT  Samba</v>
      </c>
      <c r="B441" s="232">
        <f>SUM(Championnats!$N23)</f>
        <v>0</v>
      </c>
      <c r="C441" s="208">
        <f>SUM(Championnats!$N75)</f>
        <v>0</v>
      </c>
      <c r="D441" s="208">
        <f>SUM(Championnats!$N127)</f>
        <v>0</v>
      </c>
      <c r="E441" s="208">
        <f>SUM(Championnats!$N179)</f>
        <v>0</v>
      </c>
      <c r="F441" s="208">
        <f>SUM(Championnats!$N231)</f>
        <v>0</v>
      </c>
      <c r="G441" s="208">
        <f>SUM(Championnats!$N283)</f>
        <v>0</v>
      </c>
      <c r="H441" s="208">
        <f>SUM(Championnats!$N335)</f>
        <v>0</v>
      </c>
      <c r="I441" s="208">
        <f>SUM(Championnats!$N387)</f>
        <v>0</v>
      </c>
      <c r="J441" s="208">
        <f>SUM(Championnats!$N439)</f>
        <v>0</v>
      </c>
      <c r="K441" s="208">
        <f>SUM(Championnats!$N491)</f>
        <v>0</v>
      </c>
      <c r="L441" s="174"/>
      <c r="M441" s="208">
        <f>CROSS!$M$23</f>
        <v>0</v>
      </c>
      <c r="N441" s="223">
        <f t="shared" si="29"/>
        <v>0</v>
      </c>
      <c r="O441" s="208"/>
      <c r="P441" s="208"/>
      <c r="Q441" s="208"/>
      <c r="R441" s="208"/>
      <c r="S441" s="208"/>
      <c r="T441" s="208"/>
      <c r="U441" s="208"/>
      <c r="V441" s="208">
        <f t="array" ref="V441">MIN(IF(B441:K441&gt;0,B441:K441))</f>
        <v>0</v>
      </c>
      <c r="W441" s="208">
        <f t="shared" si="27"/>
        <v>0</v>
      </c>
      <c r="X441" s="174"/>
      <c r="Y441" s="248" t="e">
        <f>SUM(CROSS!#REF!)</f>
        <v>#REF!</v>
      </c>
      <c r="Z441" s="248" t="e">
        <f>SUM(CROSS!#REF!)</f>
        <v>#REF!</v>
      </c>
    </row>
    <row r="442" spans="1:26" x14ac:dyDescent="0.35">
      <c r="A442" s="78" t="str">
        <f>(Championnats!B$24)</f>
        <v>UUU  Miguel</v>
      </c>
      <c r="B442" s="232">
        <f>SUM(Championnats!$N24)</f>
        <v>0</v>
      </c>
      <c r="C442" s="208">
        <f>SUM(Championnats!$N76)</f>
        <v>0</v>
      </c>
      <c r="D442" s="208">
        <f>SUM(Championnats!$N128)</f>
        <v>0</v>
      </c>
      <c r="E442" s="208">
        <f>SUM(Championnats!$N180)</f>
        <v>0</v>
      </c>
      <c r="F442" s="208">
        <f>SUM(Championnats!$N232)</f>
        <v>0</v>
      </c>
      <c r="G442" s="208">
        <f>SUM(Championnats!$N284)</f>
        <v>0</v>
      </c>
      <c r="H442" s="208">
        <f>SUM(Championnats!$N336)</f>
        <v>0</v>
      </c>
      <c r="I442" s="208">
        <f>SUM(Championnats!$N388)</f>
        <v>0</v>
      </c>
      <c r="J442" s="208">
        <f>SUM(Championnats!$N440)</f>
        <v>0</v>
      </c>
      <c r="K442" s="208">
        <f>SUM(Championnats!$N492)</f>
        <v>0</v>
      </c>
      <c r="L442" s="174"/>
      <c r="M442" s="208">
        <f>CROSS!$M$24</f>
        <v>0</v>
      </c>
      <c r="N442" s="223">
        <f t="shared" si="29"/>
        <v>0</v>
      </c>
      <c r="O442" s="208"/>
      <c r="P442" s="208"/>
      <c r="Q442" s="208"/>
      <c r="R442" s="208"/>
      <c r="S442" s="208"/>
      <c r="T442" s="208"/>
      <c r="U442" s="208"/>
      <c r="V442" s="208">
        <f t="array" ref="V442">MIN(IF(B442:K442&gt;0,B442:K442))</f>
        <v>0</v>
      </c>
      <c r="W442" s="208">
        <f t="shared" si="27"/>
        <v>0</v>
      </c>
      <c r="X442" s="174"/>
      <c r="Y442" s="248" t="e">
        <f>SUM(CROSS!#REF!)</f>
        <v>#REF!</v>
      </c>
      <c r="Z442" s="248" t="e">
        <f>SUM(CROSS!#REF!)</f>
        <v>#REF!</v>
      </c>
    </row>
    <row r="443" spans="1:26" x14ac:dyDescent="0.35">
      <c r="A443" s="78" t="str">
        <f>(Championnats!B$25)</f>
        <v>VVV  Nicolas</v>
      </c>
      <c r="B443" s="232">
        <f>SUM(Championnats!$N25)</f>
        <v>0</v>
      </c>
      <c r="C443" s="208">
        <f>SUM(Championnats!$N77)</f>
        <v>0</v>
      </c>
      <c r="D443" s="208">
        <f>SUM(Championnats!$N129)</f>
        <v>0</v>
      </c>
      <c r="E443" s="208">
        <f>SUM(Championnats!$N181)</f>
        <v>0</v>
      </c>
      <c r="F443" s="208">
        <f>SUM(Championnats!$N233)</f>
        <v>0</v>
      </c>
      <c r="G443" s="208">
        <f>SUM(Championnats!$N285)</f>
        <v>0</v>
      </c>
      <c r="H443" s="208">
        <f>SUM(Championnats!$N337)</f>
        <v>0</v>
      </c>
      <c r="I443" s="208">
        <f>SUM(Championnats!$N389)</f>
        <v>0</v>
      </c>
      <c r="J443" s="208">
        <f>SUM(Championnats!$N441)</f>
        <v>0</v>
      </c>
      <c r="K443" s="208">
        <f>SUM(Championnats!$N493)</f>
        <v>0</v>
      </c>
      <c r="L443" s="174"/>
      <c r="M443" s="208">
        <f>CROSS!$M$25</f>
        <v>0</v>
      </c>
      <c r="N443" s="223">
        <f t="shared" si="29"/>
        <v>0</v>
      </c>
      <c r="O443" s="208"/>
      <c r="P443" s="208"/>
      <c r="Q443" s="208"/>
      <c r="R443" s="208"/>
      <c r="S443" s="208"/>
      <c r="T443" s="208"/>
      <c r="U443" s="208"/>
      <c r="V443" s="208">
        <f t="array" ref="V443">MIN(IF(B443:K443&gt;0,B443:K443))</f>
        <v>0</v>
      </c>
      <c r="W443" s="208">
        <f t="shared" si="27"/>
        <v>0</v>
      </c>
      <c r="X443" s="174"/>
      <c r="Y443" s="248" t="e">
        <f>SUM(CROSS!#REF!)</f>
        <v>#REF!</v>
      </c>
      <c r="Z443" s="248" t="e">
        <f>SUM(CROSS!#REF!)</f>
        <v>#REF!</v>
      </c>
    </row>
    <row r="444" spans="1:26" x14ac:dyDescent="0.35">
      <c r="A444" s="78" t="str">
        <f>(Championnats!B$26)</f>
        <v>WWW  Bilal</v>
      </c>
      <c r="B444" s="232">
        <f>SUM(Championnats!$N26)</f>
        <v>0</v>
      </c>
      <c r="C444" s="208">
        <f>SUM(Championnats!$N78)</f>
        <v>0</v>
      </c>
      <c r="D444" s="208">
        <f>SUM(Championnats!$N130)</f>
        <v>0</v>
      </c>
      <c r="E444" s="208">
        <f>SUM(Championnats!$N182)</f>
        <v>0</v>
      </c>
      <c r="F444" s="208">
        <f>SUM(Championnats!$N234)</f>
        <v>0</v>
      </c>
      <c r="G444" s="208">
        <f>SUM(Championnats!$N286)</f>
        <v>0</v>
      </c>
      <c r="H444" s="208">
        <f>SUM(Championnats!$N338)</f>
        <v>0</v>
      </c>
      <c r="I444" s="208">
        <f>SUM(Championnats!$N390)</f>
        <v>0</v>
      </c>
      <c r="J444" s="208">
        <f>SUM(Championnats!$N442)</f>
        <v>0</v>
      </c>
      <c r="K444" s="208">
        <f>SUM(Championnats!$N494)</f>
        <v>0</v>
      </c>
      <c r="L444" s="174"/>
      <c r="M444" s="208">
        <f>CROSS!$M$26</f>
        <v>0</v>
      </c>
      <c r="N444" s="223">
        <f t="shared" si="29"/>
        <v>0</v>
      </c>
      <c r="O444" s="208"/>
      <c r="P444" s="208"/>
      <c r="Q444" s="208"/>
      <c r="R444" s="208"/>
      <c r="S444" s="208"/>
      <c r="T444" s="208"/>
      <c r="U444" s="208"/>
      <c r="V444" s="208">
        <f t="array" ref="V444">MIN(IF(B444:K444&gt;0,B444:K444))</f>
        <v>0</v>
      </c>
      <c r="W444" s="208">
        <f t="shared" si="27"/>
        <v>0</v>
      </c>
      <c r="X444" s="174"/>
      <c r="Y444" s="248" t="e">
        <f>SUM(CROSS!#REF!)</f>
        <v>#REF!</v>
      </c>
      <c r="Z444" s="248" t="e">
        <f>SUM(CROSS!#REF!)</f>
        <v>#REF!</v>
      </c>
    </row>
    <row r="445" spans="1:26" x14ac:dyDescent="0.35">
      <c r="A445" s="78" t="str">
        <f>(Championnats!B$27)</f>
        <v>XXX  Florent</v>
      </c>
      <c r="B445" s="232">
        <f>SUM(Championnats!$N27)</f>
        <v>0</v>
      </c>
      <c r="C445" s="208">
        <f>SUM(Championnats!$N79)</f>
        <v>0</v>
      </c>
      <c r="D445" s="208">
        <f>SUM(Championnats!$N131)</f>
        <v>0</v>
      </c>
      <c r="E445" s="208">
        <f>SUM(Championnats!$N183)</f>
        <v>0</v>
      </c>
      <c r="F445" s="208">
        <f>SUM(Championnats!$N235)</f>
        <v>0</v>
      </c>
      <c r="G445" s="208">
        <f>SUM(Championnats!$N287)</f>
        <v>0</v>
      </c>
      <c r="H445" s="208">
        <f>SUM(Championnats!$N339)</f>
        <v>0</v>
      </c>
      <c r="I445" s="208">
        <f>SUM(Championnats!$N391)</f>
        <v>0</v>
      </c>
      <c r="J445" s="208">
        <f>SUM(Championnats!$N443)</f>
        <v>0</v>
      </c>
      <c r="K445" s="208">
        <f>SUM(Championnats!$N495)</f>
        <v>0</v>
      </c>
      <c r="L445" s="174"/>
      <c r="M445" s="208">
        <f>CROSS!$M$27</f>
        <v>0</v>
      </c>
      <c r="N445" s="223">
        <f t="shared" si="29"/>
        <v>0</v>
      </c>
      <c r="O445" s="208"/>
      <c r="P445" s="208"/>
      <c r="Q445" s="208"/>
      <c r="R445" s="208"/>
      <c r="S445" s="208"/>
      <c r="T445" s="208"/>
      <c r="U445" s="208"/>
      <c r="V445" s="208">
        <f t="array" ref="V445">MIN(IF(B445:K445&gt;0,B445:K445))</f>
        <v>0</v>
      </c>
      <c r="W445" s="208">
        <f t="shared" si="27"/>
        <v>0</v>
      </c>
      <c r="X445" s="174"/>
      <c r="Y445" s="248" t="e">
        <f>SUM(CROSS!#REF!)</f>
        <v>#REF!</v>
      </c>
      <c r="Z445" s="248" t="e">
        <f>SUM(CROSS!#REF!)</f>
        <v>#REF!</v>
      </c>
    </row>
    <row r="446" spans="1:26" x14ac:dyDescent="0.35">
      <c r="A446" s="78" t="str">
        <f>(Championnats!B$28)</f>
        <v>YYYY  Célia</v>
      </c>
      <c r="B446" s="232">
        <f>SUM(Championnats!$N28)</f>
        <v>0</v>
      </c>
      <c r="C446" s="208">
        <f>SUM(Championnats!$N80)</f>
        <v>0</v>
      </c>
      <c r="D446" s="208">
        <f>SUM(Championnats!$N132)</f>
        <v>0</v>
      </c>
      <c r="E446" s="208">
        <f>SUM(Championnats!$N184)</f>
        <v>0</v>
      </c>
      <c r="F446" s="208">
        <f>SUM(Championnats!$N236)</f>
        <v>0</v>
      </c>
      <c r="G446" s="208">
        <f>SUM(Championnats!$N288)</f>
        <v>0</v>
      </c>
      <c r="H446" s="208">
        <f>SUM(Championnats!$N340)</f>
        <v>0</v>
      </c>
      <c r="I446" s="208">
        <f>SUM(Championnats!$N392)</f>
        <v>0</v>
      </c>
      <c r="J446" s="208">
        <f>SUM(Championnats!$N444)</f>
        <v>0</v>
      </c>
      <c r="K446" s="208">
        <f>SUM(Championnats!$N496)</f>
        <v>0</v>
      </c>
      <c r="L446" s="174"/>
      <c r="M446" s="208">
        <f>CROSS!$M$28</f>
        <v>0</v>
      </c>
      <c r="N446" s="223">
        <f t="shared" si="29"/>
        <v>0</v>
      </c>
      <c r="O446" s="208"/>
      <c r="P446" s="208"/>
      <c r="Q446" s="208"/>
      <c r="R446" s="208"/>
      <c r="S446" s="208"/>
      <c r="T446" s="208"/>
      <c r="U446" s="208"/>
      <c r="V446" s="208">
        <f t="array" ref="V446">MIN(IF(B446:K446&gt;0,B446:K446))</f>
        <v>0</v>
      </c>
      <c r="W446" s="208">
        <f t="shared" si="27"/>
        <v>0</v>
      </c>
      <c r="X446" s="174"/>
      <c r="Y446" s="248" t="e">
        <f>SUM(CROSS!#REF!)</f>
        <v>#REF!</v>
      </c>
      <c r="Z446" s="248" t="e">
        <f>SUM(CROSS!#REF!)</f>
        <v>#REF!</v>
      </c>
    </row>
    <row r="447" spans="1:26" x14ac:dyDescent="0.35">
      <c r="A447" s="78" t="str">
        <f>(Championnats!B$29)</f>
        <v>ZZZ  Rehu Magnifié</v>
      </c>
      <c r="B447" s="232">
        <f>SUM(Championnats!$N29)</f>
        <v>0</v>
      </c>
      <c r="C447" s="208">
        <f>SUM(Championnats!$N81)</f>
        <v>0</v>
      </c>
      <c r="D447" s="208">
        <f>SUM(Championnats!$N133)</f>
        <v>0</v>
      </c>
      <c r="E447" s="208">
        <f>SUM(Championnats!$N185)</f>
        <v>0</v>
      </c>
      <c r="F447" s="208">
        <f>SUM(Championnats!$N237)</f>
        <v>0</v>
      </c>
      <c r="G447" s="208">
        <f>SUM(Championnats!$N289)</f>
        <v>0</v>
      </c>
      <c r="H447" s="208">
        <f>SUM(Championnats!$N341)</f>
        <v>0</v>
      </c>
      <c r="I447" s="208">
        <f>SUM(Championnats!$N393)</f>
        <v>0</v>
      </c>
      <c r="J447" s="208">
        <f>SUM(Championnats!$N445)</f>
        <v>0</v>
      </c>
      <c r="K447" s="208">
        <f>SUM(Championnats!$N497)</f>
        <v>0</v>
      </c>
      <c r="L447" s="174"/>
      <c r="M447" s="208">
        <f>CROSS!$M$29</f>
        <v>0</v>
      </c>
      <c r="N447" s="223">
        <f t="shared" si="29"/>
        <v>0</v>
      </c>
      <c r="O447" s="208"/>
      <c r="P447" s="208"/>
      <c r="Q447" s="208"/>
      <c r="R447" s="208"/>
      <c r="S447" s="208"/>
      <c r="T447" s="208"/>
      <c r="U447" s="208"/>
      <c r="V447" s="208">
        <f t="array" ref="V447">MIN(IF(B447:K447&gt;0,B447:K447))</f>
        <v>0</v>
      </c>
      <c r="W447" s="208">
        <f t="shared" si="27"/>
        <v>0</v>
      </c>
      <c r="X447" s="174"/>
      <c r="Y447" s="248" t="e">
        <f>SUM(CROSS!#REF!)</f>
        <v>#REF!</v>
      </c>
      <c r="Z447" s="248" t="e">
        <f>SUM(CROSS!#REF!)</f>
        <v>#REF!</v>
      </c>
    </row>
    <row r="448" spans="1:26" x14ac:dyDescent="0.35">
      <c r="A448" s="78" t="str">
        <f>(Championnats!B$30)</f>
        <v>AAABBB  Prisca</v>
      </c>
      <c r="B448" s="232">
        <f>SUM(Championnats!$N30)</f>
        <v>0</v>
      </c>
      <c r="C448" s="208">
        <f>SUM(Championnats!$N82)</f>
        <v>0</v>
      </c>
      <c r="D448" s="208">
        <f>SUM(Championnats!$N134)</f>
        <v>0</v>
      </c>
      <c r="E448" s="208">
        <f>SUM(Championnats!$N186)</f>
        <v>0</v>
      </c>
      <c r="F448" s="208">
        <f>SUM(Championnats!$N238)</f>
        <v>0</v>
      </c>
      <c r="G448" s="208">
        <f>SUM(Championnats!$N290)</f>
        <v>0</v>
      </c>
      <c r="H448" s="208">
        <f>SUM(Championnats!$N342)</f>
        <v>0</v>
      </c>
      <c r="I448" s="208">
        <f>SUM(Championnats!$N394)</f>
        <v>0</v>
      </c>
      <c r="J448" s="208">
        <f>SUM(Championnats!$N446)</f>
        <v>0</v>
      </c>
      <c r="K448" s="208">
        <f>SUM(Championnats!$N498)</f>
        <v>0</v>
      </c>
      <c r="L448" s="174"/>
      <c r="M448" s="208">
        <f>CROSS!$M$30</f>
        <v>0</v>
      </c>
      <c r="N448" s="223">
        <f t="shared" si="29"/>
        <v>0</v>
      </c>
      <c r="O448" s="208"/>
      <c r="P448" s="208"/>
      <c r="Q448" s="208"/>
      <c r="R448" s="208"/>
      <c r="S448" s="208"/>
      <c r="T448" s="208"/>
      <c r="U448" s="208"/>
      <c r="V448" s="208">
        <f t="array" ref="V448">MIN(IF(B448:K448&gt;0,B448:K448))</f>
        <v>0</v>
      </c>
      <c r="W448" s="208">
        <f t="shared" si="27"/>
        <v>0</v>
      </c>
      <c r="X448" s="174"/>
      <c r="Y448" s="248" t="e">
        <f>SUM(CROSS!#REF!)</f>
        <v>#REF!</v>
      </c>
      <c r="Z448" s="248" t="e">
        <f>SUM(CROSS!#REF!)</f>
        <v>#REF!</v>
      </c>
    </row>
    <row r="449" spans="1:26" x14ac:dyDescent="0.35">
      <c r="A449" s="78" t="str">
        <f>(Championnats!B$31)</f>
        <v>BBBCCC  Océane</v>
      </c>
      <c r="B449" s="232">
        <f>SUM(Championnats!$N31)</f>
        <v>0</v>
      </c>
      <c r="C449" s="208">
        <f>SUM(Championnats!$N83)</f>
        <v>0</v>
      </c>
      <c r="D449" s="208">
        <f>SUM(Championnats!$N135)</f>
        <v>0</v>
      </c>
      <c r="E449" s="208">
        <f>SUM(Championnats!$N187)</f>
        <v>0</v>
      </c>
      <c r="F449" s="208">
        <f>SUM(Championnats!$N239)</f>
        <v>0</v>
      </c>
      <c r="G449" s="208">
        <f>SUM(Championnats!$N291)</f>
        <v>0</v>
      </c>
      <c r="H449" s="208">
        <f>SUM(Championnats!$N343)</f>
        <v>0</v>
      </c>
      <c r="I449" s="208">
        <f>SUM(Championnats!$N395)</f>
        <v>0</v>
      </c>
      <c r="J449" s="208">
        <f>SUM(Championnats!$N447)</f>
        <v>0</v>
      </c>
      <c r="K449" s="208">
        <f>SUM(Championnats!$N499)</f>
        <v>0</v>
      </c>
      <c r="L449" s="174"/>
      <c r="M449" s="208">
        <f>CROSS!$M$31</f>
        <v>0</v>
      </c>
      <c r="N449" s="223">
        <f t="shared" si="29"/>
        <v>0</v>
      </c>
      <c r="O449" s="208"/>
      <c r="P449" s="208"/>
      <c r="Q449" s="208"/>
      <c r="R449" s="208"/>
      <c r="S449" s="208"/>
      <c r="T449" s="208"/>
      <c r="U449" s="208"/>
      <c r="V449" s="208">
        <f t="array" ref="V449">MIN(IF(B449:K449&gt;0,B449:K449))</f>
        <v>0</v>
      </c>
      <c r="W449" s="208">
        <f t="shared" si="27"/>
        <v>0</v>
      </c>
      <c r="X449" s="174"/>
      <c r="Y449" s="248" t="e">
        <f>SUM(CROSS!#REF!)</f>
        <v>#REF!</v>
      </c>
      <c r="Z449" s="248" t="e">
        <f>SUM(CROSS!#REF!)</f>
        <v>#REF!</v>
      </c>
    </row>
    <row r="450" spans="1:26" x14ac:dyDescent="0.35">
      <c r="A450" s="78" t="str">
        <f>(Championnats!B$32)</f>
        <v>CCCDDD  Balkis-Imane</v>
      </c>
      <c r="B450" s="232">
        <f>SUM(Championnats!$N32)</f>
        <v>0</v>
      </c>
      <c r="C450" s="208">
        <f>SUM(Championnats!$N84)</f>
        <v>0</v>
      </c>
      <c r="D450" s="208">
        <f>SUM(Championnats!$N136)</f>
        <v>0</v>
      </c>
      <c r="E450" s="208">
        <f>SUM(Championnats!$N188)</f>
        <v>0</v>
      </c>
      <c r="F450" s="208">
        <f>SUM(Championnats!$N240)</f>
        <v>0</v>
      </c>
      <c r="G450" s="208">
        <f>SUM(Championnats!$N292)</f>
        <v>0</v>
      </c>
      <c r="H450" s="208">
        <f>SUM(Championnats!$N344)</f>
        <v>0</v>
      </c>
      <c r="I450" s="208">
        <f>SUM(Championnats!$N396)</f>
        <v>0</v>
      </c>
      <c r="J450" s="208">
        <f>SUM(Championnats!$N448)</f>
        <v>0</v>
      </c>
      <c r="K450" s="208">
        <f>SUM(Championnats!$N500)</f>
        <v>0</v>
      </c>
      <c r="L450" s="174"/>
      <c r="M450" s="208">
        <f>CROSS!$M$32</f>
        <v>0</v>
      </c>
      <c r="N450" s="223">
        <f t="shared" si="29"/>
        <v>0</v>
      </c>
      <c r="O450" s="208"/>
      <c r="P450" s="208"/>
      <c r="Q450" s="208"/>
      <c r="R450" s="208"/>
      <c r="S450" s="208"/>
      <c r="T450" s="208"/>
      <c r="U450" s="208"/>
      <c r="V450" s="208">
        <f t="array" ref="V450">MIN(IF(B450:K450&gt;0,B450:K450))</f>
        <v>0</v>
      </c>
      <c r="W450" s="208">
        <f t="shared" si="27"/>
        <v>0</v>
      </c>
      <c r="X450" s="174"/>
      <c r="Y450" s="248" t="e">
        <f>SUM(CROSS!#REF!)</f>
        <v>#REF!</v>
      </c>
      <c r="Z450" s="248" t="e">
        <f>SUM(CROSS!#REF!)</f>
        <v>#REF!</v>
      </c>
    </row>
    <row r="451" spans="1:26" x14ac:dyDescent="0.35">
      <c r="A451" s="78" t="str">
        <f>(Championnats!B$33)</f>
        <v>DDDEEE  Hamza</v>
      </c>
      <c r="B451" s="232">
        <f>SUM(Championnats!$N33)</f>
        <v>0</v>
      </c>
      <c r="C451" s="208">
        <f>SUM(Championnats!$N85)</f>
        <v>0</v>
      </c>
      <c r="D451" s="208">
        <f>SUM(Championnats!$N137)</f>
        <v>0</v>
      </c>
      <c r="E451" s="208">
        <f>SUM(Championnats!$N189)</f>
        <v>0</v>
      </c>
      <c r="F451" s="208">
        <f>SUM(Championnats!$N241)</f>
        <v>0</v>
      </c>
      <c r="G451" s="208">
        <f>SUM(Championnats!$N293)</f>
        <v>0</v>
      </c>
      <c r="H451" s="208">
        <f>SUM(Championnats!$N345)</f>
        <v>0</v>
      </c>
      <c r="I451" s="208">
        <f>SUM(Championnats!$N397)</f>
        <v>0</v>
      </c>
      <c r="J451" s="208">
        <f>SUM(Championnats!$N449)</f>
        <v>0</v>
      </c>
      <c r="K451" s="208">
        <f>SUM(Championnats!$N501)</f>
        <v>0</v>
      </c>
      <c r="L451" s="174"/>
      <c r="M451" s="208">
        <f>CROSS!$M$33</f>
        <v>0</v>
      </c>
      <c r="N451" s="223">
        <f t="shared" si="29"/>
        <v>0</v>
      </c>
      <c r="O451" s="208"/>
      <c r="P451" s="208"/>
      <c r="Q451" s="208"/>
      <c r="R451" s="208"/>
      <c r="S451" s="208"/>
      <c r="T451" s="208"/>
      <c r="U451" s="208"/>
      <c r="V451" s="208">
        <f t="array" ref="V451">MIN(IF(B451:K451&gt;0,B451:K451))</f>
        <v>0</v>
      </c>
      <c r="W451" s="208">
        <f t="shared" si="27"/>
        <v>0</v>
      </c>
      <c r="X451" s="174"/>
      <c r="Y451" s="248" t="e">
        <f>SUM(CROSS!#REF!)</f>
        <v>#REF!</v>
      </c>
      <c r="Z451" s="248" t="e">
        <f>SUM(CROSS!#REF!)</f>
        <v>#REF!</v>
      </c>
    </row>
    <row r="452" spans="1:26" x14ac:dyDescent="0.35">
      <c r="A452" s="78" t="str">
        <f>(Championnats!B$34)</f>
        <v>EEEFFF  Beverly</v>
      </c>
      <c r="B452" s="232">
        <f>SUM(Championnats!$N34)</f>
        <v>0</v>
      </c>
      <c r="C452" s="208">
        <f>SUM(Championnats!$N86)</f>
        <v>0</v>
      </c>
      <c r="D452" s="208">
        <f>SUM(Championnats!$N138)</f>
        <v>0</v>
      </c>
      <c r="E452" s="208">
        <f>SUM(Championnats!$N190)</f>
        <v>0</v>
      </c>
      <c r="F452" s="208">
        <f>SUM(Championnats!$N242)</f>
        <v>0</v>
      </c>
      <c r="G452" s="208">
        <f>SUM(Championnats!$N294)</f>
        <v>0</v>
      </c>
      <c r="H452" s="208">
        <f>SUM(Championnats!$N346)</f>
        <v>0</v>
      </c>
      <c r="I452" s="208">
        <f>SUM(Championnats!$N398)</f>
        <v>0</v>
      </c>
      <c r="J452" s="208">
        <f>SUM(Championnats!$N450)</f>
        <v>0</v>
      </c>
      <c r="K452" s="208">
        <f>SUM(Championnats!$N502)</f>
        <v>0</v>
      </c>
      <c r="L452" s="174"/>
      <c r="M452" s="208">
        <f>CROSS!$M$34</f>
        <v>0</v>
      </c>
      <c r="N452" s="223">
        <f t="shared" si="29"/>
        <v>0</v>
      </c>
      <c r="O452" s="208"/>
      <c r="P452" s="208"/>
      <c r="Q452" s="208"/>
      <c r="R452" s="208"/>
      <c r="S452" s="208"/>
      <c r="T452" s="208"/>
      <c r="U452" s="208"/>
      <c r="V452" s="208">
        <f t="array" ref="V452">MIN(IF(B452:K452&gt;0,B452:K452))</f>
        <v>0</v>
      </c>
      <c r="W452" s="208">
        <f t="shared" si="27"/>
        <v>0</v>
      </c>
      <c r="X452" s="174"/>
      <c r="Y452" s="248" t="e">
        <f>SUM(CROSS!#REF!)</f>
        <v>#REF!</v>
      </c>
      <c r="Z452" s="248" t="e">
        <f>SUM(CROSS!#REF!)</f>
        <v>#REF!</v>
      </c>
    </row>
    <row r="453" spans="1:26" x14ac:dyDescent="0.35">
      <c r="A453" s="78" t="str">
        <f>(Championnats!B$35)</f>
        <v>FFFGGG  Flore</v>
      </c>
      <c r="B453" s="232">
        <f>SUM(Championnats!$N35)</f>
        <v>0</v>
      </c>
      <c r="C453" s="208">
        <f>SUM(Championnats!$N87)</f>
        <v>0</v>
      </c>
      <c r="D453" s="208">
        <f>SUM(Championnats!$N139)</f>
        <v>0</v>
      </c>
      <c r="E453" s="208">
        <f>SUM(Championnats!$N191)</f>
        <v>0</v>
      </c>
      <c r="F453" s="208">
        <f>SUM(Championnats!$N243)</f>
        <v>0</v>
      </c>
      <c r="G453" s="208">
        <f>SUM(Championnats!$N295)</f>
        <v>0</v>
      </c>
      <c r="H453" s="208">
        <f>SUM(Championnats!$N347)</f>
        <v>0</v>
      </c>
      <c r="I453" s="208">
        <f>SUM(Championnats!$N399)</f>
        <v>0</v>
      </c>
      <c r="J453" s="208">
        <f>SUM(Championnats!$N451)</f>
        <v>0</v>
      </c>
      <c r="K453" s="208">
        <f>SUM(Championnats!$N503)</f>
        <v>0</v>
      </c>
      <c r="L453" s="174"/>
      <c r="M453" s="208">
        <f>CROSS!$M$35</f>
        <v>0</v>
      </c>
      <c r="N453" s="223">
        <f t="shared" si="29"/>
        <v>0</v>
      </c>
      <c r="O453" s="208"/>
      <c r="P453" s="208"/>
      <c r="Q453" s="208"/>
      <c r="R453" s="208"/>
      <c r="S453" s="208"/>
      <c r="T453" s="208"/>
      <c r="U453" s="208"/>
      <c r="V453" s="208">
        <f t="array" ref="V453">MIN(IF(B453:K453&gt;0,B453:K453))</f>
        <v>0</v>
      </c>
      <c r="W453" s="208">
        <f t="shared" si="27"/>
        <v>0</v>
      </c>
      <c r="X453" s="174"/>
      <c r="Y453" s="248" t="e">
        <f>SUM(CROSS!#REF!)</f>
        <v>#REF!</v>
      </c>
      <c r="Z453" s="248" t="e">
        <f>SUM(CROSS!#REF!)</f>
        <v>#REF!</v>
      </c>
    </row>
    <row r="454" spans="1:26" x14ac:dyDescent="0.35">
      <c r="A454" s="78" t="str">
        <f>(Championnats!B$36)</f>
        <v>GGGGHHH  Lauryne</v>
      </c>
      <c r="B454" s="232">
        <f>SUM(Championnats!$N36)</f>
        <v>0</v>
      </c>
      <c r="C454" s="208">
        <f>SUM(Championnats!$N88)</f>
        <v>0</v>
      </c>
      <c r="D454" s="208">
        <f>SUM(Championnats!$N140)</f>
        <v>0</v>
      </c>
      <c r="E454" s="208">
        <f>SUM(Championnats!$N192)</f>
        <v>0</v>
      </c>
      <c r="F454" s="208">
        <f>SUM(Championnats!$N244)</f>
        <v>0</v>
      </c>
      <c r="G454" s="208">
        <f>SUM(Championnats!$N296)</f>
        <v>0</v>
      </c>
      <c r="H454" s="208">
        <f>SUM(Championnats!$N348)</f>
        <v>0</v>
      </c>
      <c r="I454" s="208">
        <f>SUM(Championnats!$N400)</f>
        <v>0</v>
      </c>
      <c r="J454" s="208">
        <f>SUM(Championnats!$N452)</f>
        <v>0</v>
      </c>
      <c r="K454" s="208">
        <f>SUM(Championnats!$N504)</f>
        <v>0</v>
      </c>
      <c r="L454" s="174"/>
      <c r="M454" s="208">
        <f>CROSS!$M$36</f>
        <v>0</v>
      </c>
      <c r="N454" s="223">
        <f t="shared" ref="N454:N471" si="30">N37</f>
        <v>0</v>
      </c>
      <c r="O454" s="208"/>
      <c r="P454" s="208"/>
      <c r="Q454" s="208"/>
      <c r="R454" s="208"/>
      <c r="S454" s="208"/>
      <c r="T454" s="208"/>
      <c r="U454" s="208"/>
      <c r="V454" s="208">
        <f t="array" ref="V454">MIN(IF(B454:K454&gt;0,B454:K454))</f>
        <v>0</v>
      </c>
      <c r="W454" s="208">
        <f t="shared" ref="W454:W517" si="31">MAX(B454:K454)</f>
        <v>0</v>
      </c>
      <c r="X454" s="174"/>
      <c r="Y454" s="248" t="e">
        <f>SUM(CROSS!#REF!)</f>
        <v>#REF!</v>
      </c>
      <c r="Z454" s="248" t="e">
        <f>SUM(CROSS!#REF!)</f>
        <v>#REF!</v>
      </c>
    </row>
    <row r="455" spans="1:26" x14ac:dyDescent="0.35">
      <c r="A455" s="78" t="str">
        <f>(Championnats!B$37)</f>
        <v>HHHHIII  Steven</v>
      </c>
      <c r="B455" s="232">
        <f>SUM(Championnats!$N37)</f>
        <v>0</v>
      </c>
      <c r="C455" s="208">
        <f>SUM(Championnats!$N89)</f>
        <v>0</v>
      </c>
      <c r="D455" s="208">
        <f>SUM(Championnats!$N141)</f>
        <v>0</v>
      </c>
      <c r="E455" s="208">
        <f>SUM(Championnats!$N193)</f>
        <v>0</v>
      </c>
      <c r="F455" s="208">
        <f>SUM(Championnats!$N245)</f>
        <v>0</v>
      </c>
      <c r="G455" s="208">
        <f>SUM(Championnats!$N297)</f>
        <v>0</v>
      </c>
      <c r="H455" s="208">
        <f>SUM(Championnats!$N349)</f>
        <v>0</v>
      </c>
      <c r="I455" s="208">
        <f>SUM(Championnats!$N401)</f>
        <v>0</v>
      </c>
      <c r="J455" s="208">
        <f>SUM(Championnats!$N453)</f>
        <v>0</v>
      </c>
      <c r="K455" s="208">
        <f>SUM(Championnats!$N505)</f>
        <v>0</v>
      </c>
      <c r="L455" s="174"/>
      <c r="M455" s="208">
        <f>CROSS!$M$37</f>
        <v>0</v>
      </c>
      <c r="N455" s="223">
        <f t="shared" si="30"/>
        <v>0</v>
      </c>
      <c r="O455" s="208"/>
      <c r="P455" s="208"/>
      <c r="Q455" s="208"/>
      <c r="R455" s="208"/>
      <c r="S455" s="208"/>
      <c r="T455" s="208"/>
      <c r="U455" s="208"/>
      <c r="V455" s="208">
        <f t="array" ref="V455">MIN(IF(B455:K455&gt;0,B455:K455))</f>
        <v>0</v>
      </c>
      <c r="W455" s="208">
        <f t="shared" si="31"/>
        <v>0</v>
      </c>
      <c r="X455" s="174"/>
      <c r="Y455" s="248" t="e">
        <f>SUM(CROSS!#REF!)</f>
        <v>#REF!</v>
      </c>
      <c r="Z455" s="248" t="e">
        <f>SUM(CROSS!#REF!)</f>
        <v>#REF!</v>
      </c>
    </row>
    <row r="456" spans="1:26" x14ac:dyDescent="0.35">
      <c r="A456" s="78" t="str">
        <f>(Championnats!B$38)</f>
        <v>IIIJJJJJ  PIERRE</v>
      </c>
      <c r="B456" s="232">
        <f>SUM(Championnats!$N38)</f>
        <v>0</v>
      </c>
      <c r="C456" s="208">
        <f>SUM(Championnats!$N90)</f>
        <v>0</v>
      </c>
      <c r="D456" s="208">
        <f>SUM(Championnats!$N142)</f>
        <v>0</v>
      </c>
      <c r="E456" s="208">
        <f>SUM(Championnats!$N194)</f>
        <v>0</v>
      </c>
      <c r="F456" s="208">
        <f>SUM(Championnats!$N246)</f>
        <v>0</v>
      </c>
      <c r="G456" s="208">
        <f>SUM(Championnats!$N298)</f>
        <v>0</v>
      </c>
      <c r="H456" s="208">
        <f>SUM(Championnats!$N350)</f>
        <v>0</v>
      </c>
      <c r="I456" s="208">
        <f>SUM(Championnats!$N402)</f>
        <v>0</v>
      </c>
      <c r="J456" s="208">
        <f>SUM(Championnats!$N454)</f>
        <v>0</v>
      </c>
      <c r="K456" s="208">
        <f>SUM(Championnats!$N506)</f>
        <v>0</v>
      </c>
      <c r="L456" s="174"/>
      <c r="M456" s="208">
        <f>CROSS!$M$38</f>
        <v>0</v>
      </c>
      <c r="N456" s="223">
        <f t="shared" si="30"/>
        <v>0</v>
      </c>
      <c r="O456" s="208"/>
      <c r="P456" s="208"/>
      <c r="Q456" s="208"/>
      <c r="R456" s="208"/>
      <c r="S456" s="208"/>
      <c r="T456" s="208"/>
      <c r="U456" s="208"/>
      <c r="V456" s="208">
        <f t="array" ref="V456">MIN(IF(B456:K456&gt;0,B456:K456))</f>
        <v>0</v>
      </c>
      <c r="W456" s="208">
        <f t="shared" si="31"/>
        <v>0</v>
      </c>
      <c r="X456" s="174"/>
      <c r="Y456" s="248" t="e">
        <f>SUM(CROSS!#REF!)</f>
        <v>#REF!</v>
      </c>
      <c r="Z456" s="248" t="e">
        <f>SUM(CROSS!#REF!)</f>
        <v>#REF!</v>
      </c>
    </row>
    <row r="457" spans="1:26" x14ac:dyDescent="0.35">
      <c r="A457" s="78" t="str">
        <f>(Championnats!B$39)</f>
        <v>JJJJKKKK  Christelle</v>
      </c>
      <c r="B457" s="232">
        <f>SUM(Championnats!$N39)</f>
        <v>0</v>
      </c>
      <c r="C457" s="208">
        <f>SUM(Championnats!$N91)</f>
        <v>0</v>
      </c>
      <c r="D457" s="208">
        <f>SUM(Championnats!$N143)</f>
        <v>0</v>
      </c>
      <c r="E457" s="208">
        <f>SUM(Championnats!$N195)</f>
        <v>0</v>
      </c>
      <c r="F457" s="208">
        <f>SUM(Championnats!$N247)</f>
        <v>0</v>
      </c>
      <c r="G457" s="208">
        <f>SUM(Championnats!$N299)</f>
        <v>0</v>
      </c>
      <c r="H457" s="208">
        <f>SUM(Championnats!$N351)</f>
        <v>0</v>
      </c>
      <c r="I457" s="208">
        <f>SUM(Championnats!$N403)</f>
        <v>0</v>
      </c>
      <c r="J457" s="208">
        <f>SUM(Championnats!$N455)</f>
        <v>0</v>
      </c>
      <c r="K457" s="208">
        <f>SUM(Championnats!$N507)</f>
        <v>0</v>
      </c>
      <c r="L457" s="174"/>
      <c r="M457" s="208">
        <f>CROSS!$M$39</f>
        <v>0</v>
      </c>
      <c r="N457" s="223">
        <f t="shared" si="30"/>
        <v>0</v>
      </c>
      <c r="O457" s="208"/>
      <c r="P457" s="208"/>
      <c r="Q457" s="208"/>
      <c r="R457" s="208"/>
      <c r="S457" s="208"/>
      <c r="T457" s="208"/>
      <c r="U457" s="208"/>
      <c r="V457" s="208">
        <f t="array" ref="V457">MIN(IF(B457:K457&gt;0,B457:K457))</f>
        <v>0</v>
      </c>
      <c r="W457" s="208">
        <f t="shared" si="31"/>
        <v>0</v>
      </c>
      <c r="X457" s="174"/>
      <c r="Y457" s="248" t="e">
        <f>SUM(CROSS!#REF!)</f>
        <v>#REF!</v>
      </c>
      <c r="Z457" s="248" t="e">
        <f>SUM(CROSS!#REF!)</f>
        <v>#REF!</v>
      </c>
    </row>
    <row r="458" spans="1:26" x14ac:dyDescent="0.35">
      <c r="A458" s="78" t="str">
        <f>(Championnats!B$40)</f>
        <v>KKKLLL  Pierre</v>
      </c>
      <c r="B458" s="232">
        <f>SUM(Championnats!$N40)</f>
        <v>0</v>
      </c>
      <c r="C458" s="208">
        <f>SUM(Championnats!$N92)</f>
        <v>0</v>
      </c>
      <c r="D458" s="208">
        <f>SUM(Championnats!$N144)</f>
        <v>0</v>
      </c>
      <c r="E458" s="208">
        <f>SUM(Championnats!$N196)</f>
        <v>0</v>
      </c>
      <c r="F458" s="208">
        <f>SUM(Championnats!$N248)</f>
        <v>0</v>
      </c>
      <c r="G458" s="208">
        <f>SUM(Championnats!$N300)</f>
        <v>0</v>
      </c>
      <c r="H458" s="208">
        <f>SUM(Championnats!$N352)</f>
        <v>0</v>
      </c>
      <c r="I458" s="208">
        <f>SUM(Championnats!$N404)</f>
        <v>0</v>
      </c>
      <c r="J458" s="208">
        <f>SUM(Championnats!$N456)</f>
        <v>0</v>
      </c>
      <c r="K458" s="208">
        <f>SUM(Championnats!$N508)</f>
        <v>0</v>
      </c>
      <c r="L458" s="174"/>
      <c r="M458" s="208">
        <f>CROSS!$M$40</f>
        <v>0</v>
      </c>
      <c r="N458" s="223">
        <f t="shared" si="30"/>
        <v>0</v>
      </c>
      <c r="O458" s="208"/>
      <c r="P458" s="208"/>
      <c r="Q458" s="208"/>
      <c r="R458" s="208"/>
      <c r="S458" s="208"/>
      <c r="T458" s="208"/>
      <c r="U458" s="208"/>
      <c r="V458" s="208">
        <f t="array" ref="V458">MIN(IF(B458:K458&gt;0,B458:K458))</f>
        <v>0</v>
      </c>
      <c r="W458" s="208">
        <f t="shared" si="31"/>
        <v>0</v>
      </c>
      <c r="X458" s="174"/>
      <c r="Y458" s="248" t="e">
        <f>SUM(CROSS!#REF!)</f>
        <v>#REF!</v>
      </c>
      <c r="Z458" s="248" t="e">
        <f>SUM(CROSS!#REF!)</f>
        <v>#REF!</v>
      </c>
    </row>
    <row r="459" spans="1:26" x14ac:dyDescent="0.35">
      <c r="A459" s="78" t="str">
        <f>(Championnats!B$41)</f>
        <v>LLLLMMMM  Didier</v>
      </c>
      <c r="B459" s="232">
        <f>SUM(Championnats!$N41)</f>
        <v>0</v>
      </c>
      <c r="C459" s="208">
        <f>SUM(Championnats!$N93)</f>
        <v>0</v>
      </c>
      <c r="D459" s="208">
        <f>SUM(Championnats!$N145)</f>
        <v>0</v>
      </c>
      <c r="E459" s="208">
        <f>SUM(Championnats!$N197)</f>
        <v>0</v>
      </c>
      <c r="F459" s="208">
        <f>SUM(Championnats!$N249)</f>
        <v>0</v>
      </c>
      <c r="G459" s="208">
        <f>SUM(Championnats!$N301)</f>
        <v>0</v>
      </c>
      <c r="H459" s="208">
        <f>SUM(Championnats!$N353)</f>
        <v>0</v>
      </c>
      <c r="I459" s="208">
        <f>SUM(Championnats!$N405)</f>
        <v>0</v>
      </c>
      <c r="J459" s="208">
        <f>SUM(Championnats!$N457)</f>
        <v>0</v>
      </c>
      <c r="K459" s="208">
        <f>SUM(Championnats!$N509)</f>
        <v>0</v>
      </c>
      <c r="L459" s="174"/>
      <c r="M459" s="208">
        <f>CROSS!$M$41</f>
        <v>0</v>
      </c>
      <c r="N459" s="223">
        <f t="shared" si="30"/>
        <v>0</v>
      </c>
      <c r="O459" s="208"/>
      <c r="P459" s="208"/>
      <c r="Q459" s="208"/>
      <c r="R459" s="208"/>
      <c r="S459" s="208"/>
      <c r="T459" s="208"/>
      <c r="U459" s="208"/>
      <c r="V459" s="208">
        <f t="array" ref="V459">MIN(IF(B459:K459&gt;0,B459:K459))</f>
        <v>0</v>
      </c>
      <c r="W459" s="208">
        <f t="shared" si="31"/>
        <v>0</v>
      </c>
      <c r="X459" s="174"/>
      <c r="Y459" s="248" t="e">
        <f>SUM(CROSS!#REF!)</f>
        <v>#REF!</v>
      </c>
      <c r="Z459" s="248" t="e">
        <f>SUM(CROSS!#REF!)</f>
        <v>#REF!</v>
      </c>
    </row>
    <row r="460" spans="1:26" x14ac:dyDescent="0.35">
      <c r="A460" s="78" t="str">
        <f>(Championnats!B$42)</f>
        <v>MMMNNN  Barbara</v>
      </c>
      <c r="B460" s="232">
        <f>SUM(Championnats!$N42)</f>
        <v>0</v>
      </c>
      <c r="C460" s="208">
        <f>SUM(Championnats!$N94)</f>
        <v>0</v>
      </c>
      <c r="D460" s="208">
        <f>SUM(Championnats!$N146)</f>
        <v>0</v>
      </c>
      <c r="E460" s="208">
        <f>SUM(Championnats!$N198)</f>
        <v>0</v>
      </c>
      <c r="F460" s="208">
        <f>SUM(Championnats!$N250)</f>
        <v>0</v>
      </c>
      <c r="G460" s="208">
        <f>SUM(Championnats!$N302)</f>
        <v>0</v>
      </c>
      <c r="H460" s="208">
        <f>SUM(Championnats!$N354)</f>
        <v>0</v>
      </c>
      <c r="I460" s="208">
        <f>SUM(Championnats!$N406)</f>
        <v>0</v>
      </c>
      <c r="J460" s="208">
        <f>SUM(Championnats!$N458)</f>
        <v>0</v>
      </c>
      <c r="K460" s="208">
        <f>SUM(Championnats!$N510)</f>
        <v>0</v>
      </c>
      <c r="L460" s="174"/>
      <c r="M460" s="208">
        <f>CROSS!$M$42</f>
        <v>0</v>
      </c>
      <c r="N460" s="223">
        <f t="shared" si="30"/>
        <v>0</v>
      </c>
      <c r="O460" s="208"/>
      <c r="P460" s="208"/>
      <c r="Q460" s="208"/>
      <c r="R460" s="208"/>
      <c r="S460" s="208"/>
      <c r="T460" s="208"/>
      <c r="U460" s="208"/>
      <c r="V460" s="208">
        <f t="array" ref="V460">MIN(IF(B460:K460&gt;0,B460:K460))</f>
        <v>0</v>
      </c>
      <c r="W460" s="208">
        <f t="shared" si="31"/>
        <v>0</v>
      </c>
      <c r="X460" s="174"/>
      <c r="Y460" s="248" t="e">
        <f>SUM(CROSS!#REF!)</f>
        <v>#REF!</v>
      </c>
      <c r="Z460" s="248" t="e">
        <f>SUM(CROSS!#REF!)</f>
        <v>#REF!</v>
      </c>
    </row>
    <row r="461" spans="1:26" x14ac:dyDescent="0.35">
      <c r="A461" s="78" t="str">
        <f>(Championnats!B$43)</f>
        <v>NNNNOOO  Julie</v>
      </c>
      <c r="B461" s="232">
        <f>SUM(Championnats!$N43)</f>
        <v>0</v>
      </c>
      <c r="C461" s="208">
        <f>SUM(Championnats!$N95)</f>
        <v>0</v>
      </c>
      <c r="D461" s="208">
        <f>SUM(Championnats!$N147)</f>
        <v>0</v>
      </c>
      <c r="E461" s="208">
        <f>SUM(Championnats!$N199)</f>
        <v>0</v>
      </c>
      <c r="F461" s="208">
        <f>SUM(Championnats!$N251)</f>
        <v>0</v>
      </c>
      <c r="G461" s="208">
        <f>SUM(Championnats!$N303)</f>
        <v>0</v>
      </c>
      <c r="H461" s="208">
        <f>SUM(Championnats!$N355)</f>
        <v>0</v>
      </c>
      <c r="I461" s="208">
        <f>SUM(Championnats!$N407)</f>
        <v>0</v>
      </c>
      <c r="J461" s="208">
        <f>SUM(Championnats!$N459)</f>
        <v>0</v>
      </c>
      <c r="K461" s="208">
        <f>SUM(Championnats!$N511)</f>
        <v>0</v>
      </c>
      <c r="L461" s="174"/>
      <c r="M461" s="208">
        <f>CROSS!$M$43</f>
        <v>0</v>
      </c>
      <c r="N461" s="223">
        <f t="shared" si="30"/>
        <v>0</v>
      </c>
      <c r="O461" s="208"/>
      <c r="P461" s="208"/>
      <c r="Q461" s="208"/>
      <c r="R461" s="208"/>
      <c r="S461" s="208"/>
      <c r="T461" s="208"/>
      <c r="U461" s="208"/>
      <c r="V461" s="208">
        <f t="array" ref="V461">MIN(IF(B461:K461&gt;0,B461:K461))</f>
        <v>0</v>
      </c>
      <c r="W461" s="208">
        <f t="shared" si="31"/>
        <v>0</v>
      </c>
      <c r="X461" s="174"/>
      <c r="Y461" s="248" t="e">
        <f>SUM(CROSS!#REF!)</f>
        <v>#REF!</v>
      </c>
      <c r="Z461" s="248" t="e">
        <f>SUM(CROSS!#REF!)</f>
        <v>#REF!</v>
      </c>
    </row>
    <row r="462" spans="1:26" x14ac:dyDescent="0.35">
      <c r="A462" s="78" t="str">
        <f>(Championnats!B$44)</f>
        <v>OOOPPP  André</v>
      </c>
      <c r="B462" s="232">
        <f>SUM(Championnats!$N44)</f>
        <v>0</v>
      </c>
      <c r="C462" s="208">
        <f>SUM(Championnats!$N96)</f>
        <v>0</v>
      </c>
      <c r="D462" s="208">
        <f>SUM(Championnats!$N148)</f>
        <v>0</v>
      </c>
      <c r="E462" s="208">
        <f>SUM(Championnats!$N200)</f>
        <v>0</v>
      </c>
      <c r="F462" s="208">
        <f>SUM(Championnats!$N252)</f>
        <v>0</v>
      </c>
      <c r="G462" s="208">
        <f>SUM(Championnats!$N304)</f>
        <v>0</v>
      </c>
      <c r="H462" s="208">
        <f>SUM(Championnats!$N356)</f>
        <v>0</v>
      </c>
      <c r="I462" s="208">
        <f>SUM(Championnats!$N408)</f>
        <v>0</v>
      </c>
      <c r="J462" s="208">
        <f>SUM(Championnats!$N460)</f>
        <v>0</v>
      </c>
      <c r="K462" s="208">
        <f>SUM(Championnats!$N512)</f>
        <v>0</v>
      </c>
      <c r="L462" s="174"/>
      <c r="M462" s="208">
        <f>CROSS!$M$44</f>
        <v>0</v>
      </c>
      <c r="N462" s="223">
        <f t="shared" si="30"/>
        <v>0</v>
      </c>
      <c r="O462" s="208"/>
      <c r="P462" s="208"/>
      <c r="Q462" s="208"/>
      <c r="R462" s="208"/>
      <c r="S462" s="208"/>
      <c r="T462" s="208"/>
      <c r="U462" s="208"/>
      <c r="V462" s="208">
        <f t="array" ref="V462">MIN(IF(B462:K462&gt;0,B462:K462))</f>
        <v>0</v>
      </c>
      <c r="W462" s="208">
        <f t="shared" si="31"/>
        <v>0</v>
      </c>
      <c r="X462" s="174"/>
      <c r="Y462" s="248" t="e">
        <f>SUM(CROSS!#REF!)</f>
        <v>#REF!</v>
      </c>
      <c r="Z462" s="248" t="e">
        <f>SUM(CROSS!#REF!)</f>
        <v>#REF!</v>
      </c>
    </row>
    <row r="463" spans="1:26" x14ac:dyDescent="0.35">
      <c r="A463" s="78" t="str">
        <f>(Championnats!B$45)</f>
        <v>PPPQQQQ  Roland</v>
      </c>
      <c r="B463" s="232">
        <f>SUM(Championnats!$N45)</f>
        <v>0</v>
      </c>
      <c r="C463" s="208">
        <f>SUM(Championnats!$N97)</f>
        <v>0</v>
      </c>
      <c r="D463" s="208">
        <f>SUM(Championnats!$N149)</f>
        <v>0</v>
      </c>
      <c r="E463" s="208">
        <f>SUM(Championnats!$N201)</f>
        <v>0</v>
      </c>
      <c r="F463" s="208">
        <f>SUM(Championnats!$N253)</f>
        <v>0</v>
      </c>
      <c r="G463" s="208">
        <f>SUM(Championnats!$N305)</f>
        <v>0</v>
      </c>
      <c r="H463" s="208">
        <f>SUM(Championnats!$N357)</f>
        <v>0</v>
      </c>
      <c r="I463" s="208">
        <f>SUM(Championnats!$N409)</f>
        <v>0</v>
      </c>
      <c r="J463" s="208">
        <f>SUM(Championnats!$N461)</f>
        <v>0</v>
      </c>
      <c r="K463" s="208">
        <f>SUM(Championnats!$N513)</f>
        <v>0</v>
      </c>
      <c r="L463" s="174"/>
      <c r="M463" s="208">
        <f>CROSS!$M$45</f>
        <v>0</v>
      </c>
      <c r="N463" s="223">
        <f t="shared" si="30"/>
        <v>0</v>
      </c>
      <c r="O463" s="208"/>
      <c r="P463" s="208"/>
      <c r="Q463" s="208"/>
      <c r="R463" s="208"/>
      <c r="S463" s="208"/>
      <c r="T463" s="208"/>
      <c r="U463" s="208"/>
      <c r="V463" s="208">
        <f t="array" ref="V463">MIN(IF(B463:K463&gt;0,B463:K463))</f>
        <v>0</v>
      </c>
      <c r="W463" s="208">
        <f t="shared" si="31"/>
        <v>0</v>
      </c>
      <c r="X463" s="174"/>
      <c r="Y463" s="248" t="e">
        <f>SUM(CROSS!#REF!)</f>
        <v>#REF!</v>
      </c>
      <c r="Z463" s="248" t="e">
        <f>SUM(CROSS!#REF!)</f>
        <v>#REF!</v>
      </c>
    </row>
    <row r="464" spans="1:26" x14ac:dyDescent="0.35">
      <c r="A464" s="78" t="str">
        <f>(Championnats!B$46)</f>
        <v>QQQRRR  Sylvain</v>
      </c>
      <c r="B464" s="232">
        <f>SUM(Championnats!$N46)</f>
        <v>0</v>
      </c>
      <c r="C464" s="208">
        <f>SUM(Championnats!$N98)</f>
        <v>0</v>
      </c>
      <c r="D464" s="208">
        <f>SUM(Championnats!$N150)</f>
        <v>0</v>
      </c>
      <c r="E464" s="208">
        <f>SUM(Championnats!$N202)</f>
        <v>0</v>
      </c>
      <c r="F464" s="208">
        <f>SUM(Championnats!$N254)</f>
        <v>0</v>
      </c>
      <c r="G464" s="208">
        <f>SUM(Championnats!$N306)</f>
        <v>0</v>
      </c>
      <c r="H464" s="208">
        <f>SUM(Championnats!$N358)</f>
        <v>0</v>
      </c>
      <c r="I464" s="208">
        <f>SUM(Championnats!$N410)</f>
        <v>0</v>
      </c>
      <c r="J464" s="208">
        <f>SUM(Championnats!$N462)</f>
        <v>0</v>
      </c>
      <c r="K464" s="208">
        <f>SUM(Championnats!$N514)</f>
        <v>0</v>
      </c>
      <c r="L464" s="174"/>
      <c r="M464" s="208">
        <f>CROSS!$M$46</f>
        <v>0</v>
      </c>
      <c r="N464" s="223">
        <f t="shared" si="30"/>
        <v>0</v>
      </c>
      <c r="O464" s="208"/>
      <c r="P464" s="208"/>
      <c r="Q464" s="208"/>
      <c r="R464" s="208"/>
      <c r="S464" s="208"/>
      <c r="T464" s="208"/>
      <c r="U464" s="208"/>
      <c r="V464" s="208">
        <f t="array" ref="V464">MIN(IF(B464:K464&gt;0,B464:K464))</f>
        <v>0</v>
      </c>
      <c r="W464" s="208">
        <f t="shared" si="31"/>
        <v>0</v>
      </c>
      <c r="X464" s="174"/>
      <c r="Y464" s="248" t="e">
        <f>SUM(CROSS!#REF!)</f>
        <v>#REF!</v>
      </c>
      <c r="Z464" s="248" t="e">
        <f>SUM(CROSS!#REF!)</f>
        <v>#REF!</v>
      </c>
    </row>
    <row r="465" spans="1:26" x14ac:dyDescent="0.35">
      <c r="A465" s="78" t="str">
        <f>(Championnats!B$47)</f>
        <v>RRRSSS  Veronica</v>
      </c>
      <c r="B465" s="232">
        <f>SUM(Championnats!$N47)</f>
        <v>0</v>
      </c>
      <c r="C465" s="208">
        <f>SUM(Championnats!$N99)</f>
        <v>0</v>
      </c>
      <c r="D465" s="208">
        <f>SUM(Championnats!$N151)</f>
        <v>0</v>
      </c>
      <c r="E465" s="208">
        <f>SUM(Championnats!$N203)</f>
        <v>0</v>
      </c>
      <c r="F465" s="208">
        <f>SUM(Championnats!$N255)</f>
        <v>0</v>
      </c>
      <c r="G465" s="208">
        <f>SUM(Championnats!$N307)</f>
        <v>0</v>
      </c>
      <c r="H465" s="208">
        <f>SUM(Championnats!$N359)</f>
        <v>0</v>
      </c>
      <c r="I465" s="208">
        <f>SUM(Championnats!$N411)</f>
        <v>0</v>
      </c>
      <c r="J465" s="208">
        <f>SUM(Championnats!$N463)</f>
        <v>0</v>
      </c>
      <c r="K465" s="208">
        <f>SUM(Championnats!$N515)</f>
        <v>0</v>
      </c>
      <c r="L465" s="174"/>
      <c r="M465" s="208">
        <f>CROSS!$M$47</f>
        <v>0</v>
      </c>
      <c r="N465" s="223">
        <f t="shared" si="30"/>
        <v>0</v>
      </c>
      <c r="O465" s="208"/>
      <c r="P465" s="208"/>
      <c r="Q465" s="208"/>
      <c r="R465" s="208"/>
      <c r="S465" s="208"/>
      <c r="T465" s="208"/>
      <c r="U465" s="208"/>
      <c r="V465" s="208">
        <f t="array" ref="V465">MIN(IF(B465:K465&gt;0,B465:K465))</f>
        <v>0</v>
      </c>
      <c r="W465" s="208">
        <f t="shared" si="31"/>
        <v>0</v>
      </c>
      <c r="X465" s="174"/>
      <c r="Y465" s="248" t="e">
        <f>SUM(CROSS!#REF!)</f>
        <v>#REF!</v>
      </c>
      <c r="Z465" s="248" t="e">
        <f>SUM(CROSS!#REF!)</f>
        <v>#REF!</v>
      </c>
    </row>
    <row r="466" spans="1:26" x14ac:dyDescent="0.35">
      <c r="A466" s="78" t="str">
        <f>(Championnats!B$48)</f>
        <v>SSSTTT  Luc</v>
      </c>
      <c r="B466" s="232">
        <f>SUM(Championnats!$N48)</f>
        <v>0</v>
      </c>
      <c r="C466" s="208">
        <f>SUM(Championnats!$N100)</f>
        <v>0</v>
      </c>
      <c r="D466" s="208">
        <f>SUM(Championnats!$N152)</f>
        <v>0</v>
      </c>
      <c r="E466" s="208">
        <f>SUM(Championnats!$N204)</f>
        <v>0</v>
      </c>
      <c r="F466" s="208">
        <f>SUM(Championnats!$N256)</f>
        <v>0</v>
      </c>
      <c r="G466" s="208">
        <f>SUM(Championnats!$N308)</f>
        <v>0</v>
      </c>
      <c r="H466" s="208">
        <f>SUM(Championnats!$N360)</f>
        <v>0</v>
      </c>
      <c r="I466" s="208">
        <f>SUM(Championnats!$N412)</f>
        <v>0</v>
      </c>
      <c r="J466" s="208">
        <f>SUM(Championnats!$N464)</f>
        <v>0</v>
      </c>
      <c r="K466" s="208">
        <f>SUM(Championnats!$N516)</f>
        <v>0</v>
      </c>
      <c r="L466" s="174"/>
      <c r="M466" s="208">
        <f>CROSS!$M$48</f>
        <v>0</v>
      </c>
      <c r="N466" s="223">
        <f t="shared" si="30"/>
        <v>0</v>
      </c>
      <c r="O466" s="208"/>
      <c r="P466" s="208"/>
      <c r="Q466" s="208"/>
      <c r="R466" s="208"/>
      <c r="S466" s="208"/>
      <c r="T466" s="208"/>
      <c r="U466" s="208"/>
      <c r="V466" s="208">
        <f t="array" ref="V466">MIN(IF(B466:K466&gt;0,B466:K466))</f>
        <v>0</v>
      </c>
      <c r="W466" s="208">
        <f t="shared" si="31"/>
        <v>0</v>
      </c>
      <c r="X466" s="174"/>
      <c r="Y466" s="248" t="e">
        <f>SUM(CROSS!#REF!)</f>
        <v>#REF!</v>
      </c>
      <c r="Z466" s="248" t="e">
        <f>SUM(CROSS!#REF!)</f>
        <v>#REF!</v>
      </c>
    </row>
    <row r="467" spans="1:26" x14ac:dyDescent="0.35">
      <c r="A467" s="78" t="str">
        <f>(Championnats!B$49)</f>
        <v>TTTUUU  Cryss</v>
      </c>
      <c r="B467" s="232">
        <f>SUM(Championnats!$N49)</f>
        <v>0</v>
      </c>
      <c r="C467" s="208">
        <f>SUM(Championnats!$N101)</f>
        <v>0</v>
      </c>
      <c r="D467" s="208">
        <f>SUM(Championnats!$N153)</f>
        <v>0</v>
      </c>
      <c r="E467" s="208">
        <f>SUM(Championnats!$N205)</f>
        <v>0</v>
      </c>
      <c r="F467" s="208">
        <f>SUM(Championnats!$N257)</f>
        <v>0</v>
      </c>
      <c r="G467" s="208">
        <f>SUM(Championnats!$N309)</f>
        <v>0</v>
      </c>
      <c r="H467" s="208">
        <f>SUM(Championnats!$N361)</f>
        <v>0</v>
      </c>
      <c r="I467" s="208">
        <f>SUM(Championnats!$N413)</f>
        <v>0</v>
      </c>
      <c r="J467" s="208">
        <f>SUM(Championnats!$N465)</f>
        <v>0</v>
      </c>
      <c r="K467" s="208">
        <f>SUM(Championnats!$N517)</f>
        <v>0</v>
      </c>
      <c r="L467" s="174"/>
      <c r="M467" s="208">
        <f>CROSS!$M$49</f>
        <v>0</v>
      </c>
      <c r="N467" s="223">
        <f t="shared" si="30"/>
        <v>0</v>
      </c>
      <c r="O467" s="208"/>
      <c r="P467" s="208"/>
      <c r="Q467" s="208"/>
      <c r="R467" s="208"/>
      <c r="S467" s="208"/>
      <c r="T467" s="208"/>
      <c r="U467" s="208"/>
      <c r="V467" s="208">
        <f t="array" ref="V467">MIN(IF(B467:K467&gt;0,B467:K467))</f>
        <v>0</v>
      </c>
      <c r="W467" s="208">
        <f t="shared" si="31"/>
        <v>0</v>
      </c>
      <c r="X467" s="174"/>
      <c r="Y467" s="248" t="e">
        <f>SUM(CROSS!#REF!)</f>
        <v>#REF!</v>
      </c>
      <c r="Z467" s="248" t="e">
        <f>SUM(CROSS!#REF!)</f>
        <v>#REF!</v>
      </c>
    </row>
    <row r="468" spans="1:26" x14ac:dyDescent="0.35">
      <c r="A468" s="78" t="str">
        <f>(Championnats!B$50)</f>
        <v>UUUVVV  Sambou</v>
      </c>
      <c r="B468" s="232">
        <f>SUM(Championnats!$N50)</f>
        <v>0</v>
      </c>
      <c r="C468" s="208">
        <f>SUM(Championnats!$N102)</f>
        <v>0</v>
      </c>
      <c r="D468" s="208">
        <f>SUM(Championnats!$N154)</f>
        <v>0</v>
      </c>
      <c r="E468" s="208">
        <f>SUM(Championnats!$N206)</f>
        <v>0</v>
      </c>
      <c r="F468" s="208">
        <f>SUM(Championnats!$N258)</f>
        <v>0</v>
      </c>
      <c r="G468" s="208">
        <f>SUM(Championnats!$N310)</f>
        <v>0</v>
      </c>
      <c r="H468" s="208">
        <f>SUM(Championnats!$N362)</f>
        <v>0</v>
      </c>
      <c r="I468" s="208">
        <f>SUM(Championnats!$N414)</f>
        <v>0</v>
      </c>
      <c r="J468" s="208">
        <f>SUM(Championnats!$N466)</f>
        <v>0</v>
      </c>
      <c r="K468" s="208">
        <f>SUM(Championnats!$N518)</f>
        <v>0</v>
      </c>
      <c r="L468" s="174"/>
      <c r="M468" s="208">
        <f>CROSS!$M$50</f>
        <v>0</v>
      </c>
      <c r="N468" s="223">
        <f t="shared" si="30"/>
        <v>0</v>
      </c>
      <c r="O468" s="208"/>
      <c r="P468" s="208"/>
      <c r="Q468" s="208"/>
      <c r="R468" s="208"/>
      <c r="S468" s="208"/>
      <c r="T468" s="208"/>
      <c r="U468" s="208"/>
      <c r="V468" s="208">
        <f t="array" ref="V468">MIN(IF(B468:K468&gt;0,B468:K468))</f>
        <v>0</v>
      </c>
      <c r="W468" s="208">
        <f t="shared" si="31"/>
        <v>0</v>
      </c>
      <c r="X468" s="174"/>
      <c r="Y468" s="248" t="e">
        <f>SUM(CROSS!#REF!)</f>
        <v>#REF!</v>
      </c>
      <c r="Z468" s="248" t="e">
        <f>SUM(CROSS!#REF!)</f>
        <v>#REF!</v>
      </c>
    </row>
    <row r="469" spans="1:26" x14ac:dyDescent="0.35">
      <c r="A469" s="78" t="str">
        <f>(Championnats!B$51)</f>
        <v>VVVVXXX  Dylan</v>
      </c>
      <c r="B469" s="232">
        <f>SUM(Championnats!$N51)</f>
        <v>0</v>
      </c>
      <c r="C469" s="208">
        <f>SUM(Championnats!$N103)</f>
        <v>0</v>
      </c>
      <c r="D469" s="208">
        <f>SUM(Championnats!$N155)</f>
        <v>0</v>
      </c>
      <c r="E469" s="208">
        <f>SUM(Championnats!$N207)</f>
        <v>0</v>
      </c>
      <c r="F469" s="208">
        <f>SUM(Championnats!$N259)</f>
        <v>0</v>
      </c>
      <c r="G469" s="208">
        <f>SUM(Championnats!$N311)</f>
        <v>0</v>
      </c>
      <c r="H469" s="208">
        <f>SUM(Championnats!$N363)</f>
        <v>0</v>
      </c>
      <c r="I469" s="208">
        <f>SUM(Championnats!$N415)</f>
        <v>0</v>
      </c>
      <c r="J469" s="208">
        <f>SUM(Championnats!$N467)</f>
        <v>0</v>
      </c>
      <c r="K469" s="208">
        <f>SUM(Championnats!$N519)</f>
        <v>0</v>
      </c>
      <c r="L469" s="174"/>
      <c r="M469" s="208">
        <f>CROSS!$M$51</f>
        <v>0</v>
      </c>
      <c r="N469" s="223">
        <f t="shared" si="30"/>
        <v>0</v>
      </c>
      <c r="O469" s="208"/>
      <c r="P469" s="208"/>
      <c r="Q469" s="208"/>
      <c r="R469" s="208"/>
      <c r="S469" s="208"/>
      <c r="T469" s="208"/>
      <c r="U469" s="208"/>
      <c r="V469" s="208">
        <f t="array" ref="V469">MIN(IF(B469:K469&gt;0,B469:K469))</f>
        <v>0</v>
      </c>
      <c r="W469" s="208">
        <f t="shared" si="31"/>
        <v>0</v>
      </c>
      <c r="X469" s="174"/>
      <c r="Y469" s="248" t="e">
        <f>SUM(CROSS!#REF!)</f>
        <v>#REF!</v>
      </c>
      <c r="Z469" s="248" t="e">
        <f>SUM(CROSS!#REF!)</f>
        <v>#REF!</v>
      </c>
    </row>
    <row r="470" spans="1:26" x14ac:dyDescent="0.35">
      <c r="A470" s="78" t="str">
        <f>(Championnats!B$52)</f>
        <v>XXXYYY  Lucie</v>
      </c>
      <c r="B470" s="232">
        <f>SUM(Championnats!$N52)</f>
        <v>0</v>
      </c>
      <c r="C470" s="208">
        <f>SUM(Championnats!$N104)</f>
        <v>0</v>
      </c>
      <c r="D470" s="208">
        <f>SUM(Championnats!$N156)</f>
        <v>0</v>
      </c>
      <c r="E470" s="208">
        <f>SUM(Championnats!$N208)</f>
        <v>0</v>
      </c>
      <c r="F470" s="208">
        <f>SUM(Championnats!$N260)</f>
        <v>0</v>
      </c>
      <c r="G470" s="208">
        <f>SUM(Championnats!$N312)</f>
        <v>0</v>
      </c>
      <c r="H470" s="208">
        <f>SUM(Championnats!$N364)</f>
        <v>0</v>
      </c>
      <c r="I470" s="208">
        <f>SUM(Championnats!$N416)</f>
        <v>0</v>
      </c>
      <c r="J470" s="208">
        <f>SUM(Championnats!$N468)</f>
        <v>0</v>
      </c>
      <c r="K470" s="208">
        <f>SUM(Championnats!$N520)</f>
        <v>0</v>
      </c>
      <c r="L470" s="174"/>
      <c r="M470" s="208">
        <f>CROSS!$M$52</f>
        <v>0</v>
      </c>
      <c r="N470" s="223">
        <f t="shared" si="30"/>
        <v>0</v>
      </c>
      <c r="O470" s="208"/>
      <c r="P470" s="208"/>
      <c r="Q470" s="208"/>
      <c r="R470" s="208"/>
      <c r="S470" s="208"/>
      <c r="T470" s="208"/>
      <c r="U470" s="208"/>
      <c r="V470" s="208">
        <f t="array" ref="V470">MIN(IF(B470:K470&gt;0,B470:K470))</f>
        <v>0</v>
      </c>
      <c r="W470" s="208">
        <f t="shared" si="31"/>
        <v>0</v>
      </c>
      <c r="X470" s="174"/>
      <c r="Y470" s="248" t="e">
        <f>SUM(CROSS!#REF!)</f>
        <v>#REF!</v>
      </c>
      <c r="Z470" s="248" t="e">
        <f>SUM(CROSS!#REF!)</f>
        <v>#REF!</v>
      </c>
    </row>
    <row r="471" spans="1:26" x14ac:dyDescent="0.35">
      <c r="A471" s="182" t="str">
        <f>(Championnats!B$53)</f>
        <v>YYYZZZ  Eva</v>
      </c>
      <c r="B471" s="244">
        <f>SUM(Championnats!$N53)</f>
        <v>0</v>
      </c>
      <c r="C471" s="225">
        <f>SUM(Championnats!$N105)</f>
        <v>0</v>
      </c>
      <c r="D471" s="225">
        <f>SUM(Championnats!$N157)</f>
        <v>0</v>
      </c>
      <c r="E471" s="225">
        <f>SUM(Championnats!$N209)</f>
        <v>0</v>
      </c>
      <c r="F471" s="225">
        <f>SUM(Championnats!$N261)</f>
        <v>0</v>
      </c>
      <c r="G471" s="225">
        <f>SUM(Championnats!$N313)</f>
        <v>0</v>
      </c>
      <c r="H471" s="225">
        <f>SUM(Championnats!$N365)</f>
        <v>0</v>
      </c>
      <c r="I471" s="225">
        <f>SUM(Championnats!$N417)</f>
        <v>0</v>
      </c>
      <c r="J471" s="225">
        <f>SUM(Championnats!$N469)</f>
        <v>0</v>
      </c>
      <c r="K471" s="225">
        <f>SUM(Championnats!$N521)</f>
        <v>0</v>
      </c>
      <c r="L471" s="174"/>
      <c r="M471" s="225">
        <f>CROSS!$M$53</f>
        <v>0</v>
      </c>
      <c r="N471" s="226">
        <f t="shared" si="30"/>
        <v>0</v>
      </c>
      <c r="O471" s="225"/>
      <c r="P471" s="225"/>
      <c r="Q471" s="225"/>
      <c r="R471" s="225"/>
      <c r="S471" s="225"/>
      <c r="T471" s="225"/>
      <c r="U471" s="225"/>
      <c r="V471" s="225">
        <f t="array" ref="V471">MIN(IF(B471:K471&gt;0,B471:K471))</f>
        <v>0</v>
      </c>
      <c r="W471" s="225">
        <f t="shared" si="31"/>
        <v>0</v>
      </c>
      <c r="X471" s="174"/>
      <c r="Y471" s="248" t="e">
        <f>SUM(CROSS!#REF!)</f>
        <v>#REF!</v>
      </c>
      <c r="Z471" s="248" t="e">
        <f>SUM(CROSS!#REF!)</f>
        <v>#REF!</v>
      </c>
    </row>
    <row r="472" spans="1:26" x14ac:dyDescent="0.35">
      <c r="A472" s="242"/>
      <c r="B472" s="241"/>
      <c r="C472" s="241"/>
      <c r="D472" s="241"/>
      <c r="E472" s="241"/>
      <c r="F472" s="241"/>
      <c r="G472" s="241"/>
      <c r="H472" s="241"/>
      <c r="I472" s="241"/>
      <c r="J472" s="241"/>
      <c r="K472" s="241"/>
      <c r="L472" s="174"/>
      <c r="M472" s="241"/>
      <c r="N472" s="229"/>
      <c r="O472" s="241"/>
      <c r="P472" s="241"/>
      <c r="Q472" s="241"/>
      <c r="R472" s="241"/>
      <c r="S472" s="241"/>
      <c r="T472" s="241"/>
      <c r="U472" s="241"/>
      <c r="V472" s="241">
        <f t="array" ref="V472">MIN(IF(B472:K472&gt;0,B472:K472))</f>
        <v>0</v>
      </c>
      <c r="W472" s="241">
        <f t="shared" si="31"/>
        <v>0</v>
      </c>
      <c r="X472" s="174"/>
      <c r="Y472" s="248" t="e">
        <f>SUM(CROSS!#REF!)</f>
        <v>#REF!</v>
      </c>
      <c r="Z472" s="248" t="e">
        <f>SUM(CROSS!#REF!)</f>
        <v>#REF!</v>
      </c>
    </row>
    <row r="473" spans="1:26" x14ac:dyDescent="0.35">
      <c r="A473" s="243"/>
      <c r="B473" s="466" t="s">
        <v>28</v>
      </c>
      <c r="C473" s="467"/>
      <c r="D473" s="467"/>
      <c r="E473" s="467"/>
      <c r="F473" s="467"/>
      <c r="G473" s="467"/>
      <c r="H473" s="467"/>
      <c r="I473" s="467"/>
      <c r="J473" s="467"/>
      <c r="K473" s="468"/>
      <c r="L473" s="174"/>
      <c r="M473" s="240"/>
      <c r="N473" s="230"/>
      <c r="O473" s="240"/>
      <c r="P473" s="240"/>
      <c r="Q473" s="240"/>
      <c r="R473" s="240"/>
      <c r="S473" s="240"/>
      <c r="T473" s="240"/>
      <c r="U473" s="240"/>
      <c r="V473" s="240">
        <f t="array" ref="V473">MIN(IF(B473:K473&gt;0,B473:K473))</f>
        <v>0</v>
      </c>
      <c r="W473" s="240">
        <f t="shared" si="31"/>
        <v>0</v>
      </c>
      <c r="X473" s="174"/>
      <c r="Y473" s="248" t="e">
        <f>SUM(CROSS!#REF!)</f>
        <v>#REF!</v>
      </c>
      <c r="Z473" s="248" t="e">
        <f>SUM(CROSS!#REF!)</f>
        <v>#REF!</v>
      </c>
    </row>
    <row r="474" spans="1:26" x14ac:dyDescent="0.35">
      <c r="A474" s="221" t="str">
        <f>(Championnats!B$4)</f>
        <v>AAA  LUC</v>
      </c>
      <c r="B474" s="238">
        <f>SUM(Championnats!$O4)</f>
        <v>0</v>
      </c>
      <c r="C474" s="227">
        <f>SUM(Championnats!$O56)</f>
        <v>0</v>
      </c>
      <c r="D474" s="227">
        <f>SUM(Championnats!$O108)</f>
        <v>0</v>
      </c>
      <c r="E474" s="227">
        <f>SUM(Championnats!$O160)</f>
        <v>0</v>
      </c>
      <c r="F474" s="227">
        <f>SUM(Championnats!$O212)</f>
        <v>0</v>
      </c>
      <c r="G474" s="227">
        <f>SUM(Championnats!$O264)</f>
        <v>0</v>
      </c>
      <c r="H474" s="227">
        <f>SUM(Championnats!$O316)</f>
        <v>0</v>
      </c>
      <c r="I474" s="227">
        <f>SUM(Championnats!$O368)</f>
        <v>0</v>
      </c>
      <c r="J474" s="227">
        <f>SUM(Championnats!$O420)</f>
        <v>0</v>
      </c>
      <c r="K474" s="227">
        <f>SUM(Championnats!$O472)</f>
        <v>0</v>
      </c>
      <c r="L474" s="174"/>
      <c r="M474" s="227">
        <f>CROSS!$M$4</f>
        <v>1</v>
      </c>
      <c r="N474" s="228">
        <f t="shared" ref="N474:N505" si="32">N5</f>
        <v>0</v>
      </c>
      <c r="O474" s="227"/>
      <c r="P474" s="227"/>
      <c r="Q474" s="227"/>
      <c r="R474" s="227"/>
      <c r="S474" s="227"/>
      <c r="T474" s="227"/>
      <c r="U474" s="227"/>
      <c r="V474" s="227">
        <f t="array" ref="V474">MIN(IF(B474:K474&gt;0,B474:K474))</f>
        <v>0</v>
      </c>
      <c r="W474" s="227">
        <f t="shared" si="31"/>
        <v>0</v>
      </c>
      <c r="X474" s="174"/>
      <c r="Y474" s="248" t="e">
        <f>SUM(CROSS!#REF!)</f>
        <v>#REF!</v>
      </c>
      <c r="Z474" s="248" t="e">
        <f>SUM(CROSS!#REF!)</f>
        <v>#REF!</v>
      </c>
    </row>
    <row r="475" spans="1:26" x14ac:dyDescent="0.35">
      <c r="A475" s="78" t="str">
        <f>(Championnats!B$5)</f>
        <v>BBB  isabelle</v>
      </c>
      <c r="B475" s="232">
        <f>SUM(Championnats!$O5)</f>
        <v>0</v>
      </c>
      <c r="C475" s="208">
        <f>SUM(Championnats!$O57)</f>
        <v>0</v>
      </c>
      <c r="D475" s="208">
        <f>SUM(Championnats!$O109)</f>
        <v>0</v>
      </c>
      <c r="E475" s="208">
        <f>SUM(Championnats!$O161)</f>
        <v>0</v>
      </c>
      <c r="F475" s="208">
        <f>SUM(Championnats!$O213)</f>
        <v>0</v>
      </c>
      <c r="G475" s="208">
        <f>SUM(Championnats!$O265)</f>
        <v>0</v>
      </c>
      <c r="H475" s="208">
        <f>SUM(Championnats!$O317)</f>
        <v>0</v>
      </c>
      <c r="I475" s="208">
        <f>SUM(Championnats!$O369)</f>
        <v>0</v>
      </c>
      <c r="J475" s="208">
        <f>SUM(Championnats!$O421)</f>
        <v>0</v>
      </c>
      <c r="K475" s="208">
        <f>SUM(Championnats!$O473)</f>
        <v>0</v>
      </c>
      <c r="L475" s="174"/>
      <c r="M475" s="208">
        <f>CROSS!$M$5</f>
        <v>1</v>
      </c>
      <c r="N475" s="223">
        <f t="shared" si="32"/>
        <v>0</v>
      </c>
      <c r="O475" s="208"/>
      <c r="P475" s="208"/>
      <c r="Q475" s="208"/>
      <c r="R475" s="208"/>
      <c r="S475" s="208"/>
      <c r="T475" s="208"/>
      <c r="U475" s="208"/>
      <c r="V475" s="208">
        <f t="array" ref="V475">MIN(IF(B475:K475&gt;0,B475:K475))</f>
        <v>0</v>
      </c>
      <c r="W475" s="208">
        <f t="shared" si="31"/>
        <v>0</v>
      </c>
      <c r="X475" s="174"/>
      <c r="Y475" s="248" t="e">
        <f>SUM(CROSS!#REF!)</f>
        <v>#REF!</v>
      </c>
      <c r="Z475" s="248" t="e">
        <f>SUM(CROSS!#REF!)</f>
        <v>#REF!</v>
      </c>
    </row>
    <row r="476" spans="1:26" x14ac:dyDescent="0.35">
      <c r="A476" s="78" t="str">
        <f>(Championnats!B$6)</f>
        <v>KJKLJDFKJG  Agathe</v>
      </c>
      <c r="B476" s="232">
        <f>SUM(Championnats!$O6)</f>
        <v>0</v>
      </c>
      <c r="C476" s="208">
        <f>SUM(Championnats!$O58)</f>
        <v>0</v>
      </c>
      <c r="D476" s="208">
        <f>SUM(Championnats!$O110)</f>
        <v>0</v>
      </c>
      <c r="E476" s="208">
        <f>SUM(Championnats!$O162)</f>
        <v>0</v>
      </c>
      <c r="F476" s="208">
        <f>SUM(Championnats!$O214)</f>
        <v>0</v>
      </c>
      <c r="G476" s="208">
        <f>SUM(Championnats!$O266)</f>
        <v>0</v>
      </c>
      <c r="H476" s="208">
        <f>SUM(Championnats!$O318)</f>
        <v>0</v>
      </c>
      <c r="I476" s="208">
        <f>SUM(Championnats!$O370)</f>
        <v>0</v>
      </c>
      <c r="J476" s="208">
        <f>SUM(Championnats!$O422)</f>
        <v>0</v>
      </c>
      <c r="K476" s="208">
        <f>SUM(Championnats!$O474)</f>
        <v>0</v>
      </c>
      <c r="L476" s="174"/>
      <c r="M476" s="208">
        <f>CROSS!$M$6</f>
        <v>1</v>
      </c>
      <c r="N476" s="223">
        <f t="shared" si="32"/>
        <v>0</v>
      </c>
      <c r="O476" s="208"/>
      <c r="P476" s="208"/>
      <c r="Q476" s="208"/>
      <c r="R476" s="208"/>
      <c r="S476" s="208"/>
      <c r="T476" s="208"/>
      <c r="U476" s="208"/>
      <c r="V476" s="208">
        <f t="array" ref="V476">MIN(IF(B476:K476&gt;0,B476:K476))</f>
        <v>0</v>
      </c>
      <c r="W476" s="208">
        <f t="shared" si="31"/>
        <v>0</v>
      </c>
      <c r="X476" s="174"/>
      <c r="Y476" s="248" t="e">
        <f>SUM(CROSS!#REF!)</f>
        <v>#REF!</v>
      </c>
      <c r="Z476" s="248" t="e">
        <f>SUM(CROSS!#REF!)</f>
        <v>#REF!</v>
      </c>
    </row>
    <row r="477" spans="1:26" x14ac:dyDescent="0.35">
      <c r="A477" s="78" t="str">
        <f>(Championnats!B$7)</f>
        <v>DDD  Léa</v>
      </c>
      <c r="B477" s="232">
        <f>SUM(Championnats!$O7)</f>
        <v>0</v>
      </c>
      <c r="C477" s="208">
        <f>SUM(Championnats!$O59)</f>
        <v>0</v>
      </c>
      <c r="D477" s="208">
        <f>SUM(Championnats!$O111)</f>
        <v>0</v>
      </c>
      <c r="E477" s="208">
        <f>SUM(Championnats!$O163)</f>
        <v>0</v>
      </c>
      <c r="F477" s="208">
        <f>SUM(Championnats!$O215)</f>
        <v>0</v>
      </c>
      <c r="G477" s="208">
        <f>SUM(Championnats!$O267)</f>
        <v>0</v>
      </c>
      <c r="H477" s="208">
        <f>SUM(Championnats!$O319)</f>
        <v>0</v>
      </c>
      <c r="I477" s="208">
        <f>SUM(Championnats!$O371)</f>
        <v>0</v>
      </c>
      <c r="J477" s="208">
        <f>SUM(Championnats!$O423)</f>
        <v>0</v>
      </c>
      <c r="K477" s="208">
        <f>SUM(Championnats!$O475)</f>
        <v>0</v>
      </c>
      <c r="L477" s="174"/>
      <c r="M477" s="208">
        <f>CROSS!$M$7</f>
        <v>1</v>
      </c>
      <c r="N477" s="223">
        <f t="shared" si="32"/>
        <v>0</v>
      </c>
      <c r="O477" s="208"/>
      <c r="P477" s="208"/>
      <c r="Q477" s="208"/>
      <c r="R477" s="208"/>
      <c r="S477" s="208"/>
      <c r="T477" s="208"/>
      <c r="U477" s="208"/>
      <c r="V477" s="208">
        <f t="array" ref="V477">MIN(IF(B477:K477&gt;0,B477:K477))</f>
        <v>0</v>
      </c>
      <c r="W477" s="208">
        <f t="shared" si="31"/>
        <v>0</v>
      </c>
      <c r="X477" s="174"/>
      <c r="Y477" s="248" t="e">
        <f>SUM(CROSS!#REF!)</f>
        <v>#REF!</v>
      </c>
      <c r="Z477" s="248" t="e">
        <f>SUM(CROSS!#REF!)</f>
        <v>#REF!</v>
      </c>
    </row>
    <row r="478" spans="1:26" x14ac:dyDescent="0.35">
      <c r="A478" s="78" t="str">
        <f>(Championnats!B$8)</f>
        <v>KUYFRJGF  Mélissa</v>
      </c>
      <c r="B478" s="232">
        <f>SUM(Championnats!$O8)</f>
        <v>0</v>
      </c>
      <c r="C478" s="208">
        <f>SUM(Championnats!$O60)</f>
        <v>0</v>
      </c>
      <c r="D478" s="208">
        <f>SUM(Championnats!$O112)</f>
        <v>0</v>
      </c>
      <c r="E478" s="208">
        <f>SUM(Championnats!$O164)</f>
        <v>0</v>
      </c>
      <c r="F478" s="208">
        <f>SUM(Championnats!$O216)</f>
        <v>0</v>
      </c>
      <c r="G478" s="208">
        <f>SUM(Championnats!$O268)</f>
        <v>0</v>
      </c>
      <c r="H478" s="208">
        <f>SUM(Championnats!$O320)</f>
        <v>0</v>
      </c>
      <c r="I478" s="208">
        <f>SUM(Championnats!$O372)</f>
        <v>0</v>
      </c>
      <c r="J478" s="208">
        <f>SUM(Championnats!$O424)</f>
        <v>0</v>
      </c>
      <c r="K478" s="208">
        <f>SUM(Championnats!$O476)</f>
        <v>0</v>
      </c>
      <c r="L478" s="174"/>
      <c r="M478" s="208">
        <f>CROSS!$M$8</f>
        <v>1</v>
      </c>
      <c r="N478" s="223">
        <f t="shared" si="32"/>
        <v>0</v>
      </c>
      <c r="O478" s="208"/>
      <c r="P478" s="208"/>
      <c r="Q478" s="208"/>
      <c r="R478" s="208"/>
      <c r="S478" s="208"/>
      <c r="T478" s="208"/>
      <c r="U478" s="208"/>
      <c r="V478" s="208">
        <f t="array" ref="V478">MIN(IF(B478:K478&gt;0,B478:K478))</f>
        <v>0</v>
      </c>
      <c r="W478" s="208">
        <f t="shared" si="31"/>
        <v>0</v>
      </c>
      <c r="X478" s="174"/>
      <c r="Y478" s="248" t="e">
        <f>SUM(CROSS!#REF!)</f>
        <v>#REF!</v>
      </c>
      <c r="Z478" s="248" t="e">
        <f>SUM(CROSS!#REF!)</f>
        <v>#REF!</v>
      </c>
    </row>
    <row r="479" spans="1:26" x14ac:dyDescent="0.35">
      <c r="A479" s="78" t="str">
        <f>(Championnats!B$9)</f>
        <v>FFF  Eric</v>
      </c>
      <c r="B479" s="232">
        <f>SUM(Championnats!$O9)</f>
        <v>0</v>
      </c>
      <c r="C479" s="208">
        <f>SUM(Championnats!$O61)</f>
        <v>0</v>
      </c>
      <c r="D479" s="208">
        <f>SUM(Championnats!$O113)</f>
        <v>0</v>
      </c>
      <c r="E479" s="208">
        <f>SUM(Championnats!$O165)</f>
        <v>0</v>
      </c>
      <c r="F479" s="208">
        <f>SUM(Championnats!$O217)</f>
        <v>0</v>
      </c>
      <c r="G479" s="208">
        <f>SUM(Championnats!$O269)</f>
        <v>0</v>
      </c>
      <c r="H479" s="208">
        <f>SUM(Championnats!$O321)</f>
        <v>0</v>
      </c>
      <c r="I479" s="208">
        <f>SUM(Championnats!$O373)</f>
        <v>0</v>
      </c>
      <c r="J479" s="208">
        <f>SUM(Championnats!$O425)</f>
        <v>0</v>
      </c>
      <c r="K479" s="208">
        <f>SUM(Championnats!$O477)</f>
        <v>0</v>
      </c>
      <c r="L479" s="174"/>
      <c r="M479" s="208">
        <f>CROSS!$M$9</f>
        <v>1</v>
      </c>
      <c r="N479" s="223">
        <f t="shared" si="32"/>
        <v>0</v>
      </c>
      <c r="O479" s="208"/>
      <c r="P479" s="208"/>
      <c r="Q479" s="208"/>
      <c r="R479" s="208"/>
      <c r="S479" s="208"/>
      <c r="T479" s="208"/>
      <c r="U479" s="208"/>
      <c r="V479" s="208">
        <f t="array" ref="V479">MIN(IF(B479:K479&gt;0,B479:K479))</f>
        <v>0</v>
      </c>
      <c r="W479" s="208">
        <f t="shared" si="31"/>
        <v>0</v>
      </c>
      <c r="X479" s="174"/>
      <c r="Y479" s="248" t="e">
        <f>SUM(CROSS!#REF!)</f>
        <v>#REF!</v>
      </c>
      <c r="Z479" s="248" t="e">
        <f>SUM(CROSS!#REF!)</f>
        <v>#REF!</v>
      </c>
    </row>
    <row r="480" spans="1:26" x14ac:dyDescent="0.35">
      <c r="A480" s="78" t="str">
        <f>(Championnats!B$10)</f>
        <v>GGG  Lucie</v>
      </c>
      <c r="B480" s="232">
        <f>SUM(Championnats!$O10)</f>
        <v>0</v>
      </c>
      <c r="C480" s="208">
        <f>SUM(Championnats!$O62)</f>
        <v>0</v>
      </c>
      <c r="D480" s="208">
        <f>SUM(Championnats!$O114)</f>
        <v>0</v>
      </c>
      <c r="E480" s="208">
        <f>SUM(Championnats!$O166)</f>
        <v>0</v>
      </c>
      <c r="F480" s="208">
        <f>SUM(Championnats!$O218)</f>
        <v>0</v>
      </c>
      <c r="G480" s="208">
        <f>SUM(Championnats!$O270)</f>
        <v>0</v>
      </c>
      <c r="H480" s="208">
        <f>SUM(Championnats!$O322)</f>
        <v>0</v>
      </c>
      <c r="I480" s="208">
        <f>SUM(Championnats!$O374)</f>
        <v>0</v>
      </c>
      <c r="J480" s="208">
        <f>SUM(Championnats!$O426)</f>
        <v>0</v>
      </c>
      <c r="K480" s="208">
        <f>SUM(Championnats!$O478)</f>
        <v>0</v>
      </c>
      <c r="L480" s="174"/>
      <c r="M480" s="208">
        <f>CROSS!$M$10</f>
        <v>0</v>
      </c>
      <c r="N480" s="223">
        <f t="shared" si="32"/>
        <v>0</v>
      </c>
      <c r="O480" s="208"/>
      <c r="P480" s="208"/>
      <c r="Q480" s="208"/>
      <c r="R480" s="208"/>
      <c r="S480" s="208"/>
      <c r="T480" s="208"/>
      <c r="U480" s="208"/>
      <c r="V480" s="208">
        <f t="array" ref="V480">MIN(IF(B480:K480&gt;0,B480:K480))</f>
        <v>0</v>
      </c>
      <c r="W480" s="208">
        <f t="shared" si="31"/>
        <v>0</v>
      </c>
      <c r="X480" s="174"/>
      <c r="Y480" s="248" t="e">
        <f>SUM(CROSS!#REF!)</f>
        <v>#REF!</v>
      </c>
      <c r="Z480" s="248" t="e">
        <f>SUM(CROSS!#REF!)</f>
        <v>#REF!</v>
      </c>
    </row>
    <row r="481" spans="1:26" x14ac:dyDescent="0.35">
      <c r="A481" s="78" t="str">
        <f>(Championnats!B$11)</f>
        <v>HHH  Eva</v>
      </c>
      <c r="B481" s="232">
        <f>SUM(Championnats!$O11)</f>
        <v>0</v>
      </c>
      <c r="C481" s="208">
        <f>SUM(Championnats!$O63)</f>
        <v>0</v>
      </c>
      <c r="D481" s="208">
        <f>SUM(Championnats!$O115)</f>
        <v>0</v>
      </c>
      <c r="E481" s="208">
        <f>SUM(Championnats!$O167)</f>
        <v>0</v>
      </c>
      <c r="F481" s="208">
        <f>SUM(Championnats!$O219)</f>
        <v>0</v>
      </c>
      <c r="G481" s="208">
        <f>SUM(Championnats!$O271)</f>
        <v>0</v>
      </c>
      <c r="H481" s="208">
        <f>SUM(Championnats!$O323)</f>
        <v>0</v>
      </c>
      <c r="I481" s="208">
        <f>SUM(Championnats!$O375)</f>
        <v>0</v>
      </c>
      <c r="J481" s="208">
        <f>SUM(Championnats!$O427)</f>
        <v>0</v>
      </c>
      <c r="K481" s="208">
        <f>SUM(Championnats!$O479)</f>
        <v>0</v>
      </c>
      <c r="L481" s="174"/>
      <c r="M481" s="208">
        <f>CROSS!$M$11</f>
        <v>0</v>
      </c>
      <c r="N481" s="223">
        <f t="shared" si="32"/>
        <v>0</v>
      </c>
      <c r="O481" s="208"/>
      <c r="P481" s="208"/>
      <c r="Q481" s="208"/>
      <c r="R481" s="208"/>
      <c r="S481" s="208"/>
      <c r="T481" s="208"/>
      <c r="U481" s="208"/>
      <c r="V481" s="208">
        <f t="array" ref="V481">MIN(IF(B481:K481&gt;0,B481:K481))</f>
        <v>0</v>
      </c>
      <c r="W481" s="208">
        <f t="shared" si="31"/>
        <v>0</v>
      </c>
      <c r="X481" s="174"/>
      <c r="Y481" s="248" t="e">
        <f>SUM(CROSS!#REF!)</f>
        <v>#REF!</v>
      </c>
      <c r="Z481" s="248" t="e">
        <f>SUM(CROSS!#REF!)</f>
        <v>#REF!</v>
      </c>
    </row>
    <row r="482" spans="1:26" x14ac:dyDescent="0.35">
      <c r="A482" s="78" t="str">
        <f>(Championnats!B$12)</f>
        <v>PERNOIS  LUC</v>
      </c>
      <c r="B482" s="232">
        <f>SUM(Championnats!$O12)</f>
        <v>0</v>
      </c>
      <c r="C482" s="208">
        <f>SUM(Championnats!$O64)</f>
        <v>0</v>
      </c>
      <c r="D482" s="208">
        <f>SUM(Championnats!$O116)</f>
        <v>0</v>
      </c>
      <c r="E482" s="208">
        <f>SUM(Championnats!$O168)</f>
        <v>0</v>
      </c>
      <c r="F482" s="208">
        <f>SUM(Championnats!$O220)</f>
        <v>0</v>
      </c>
      <c r="G482" s="208">
        <f>SUM(Championnats!$O272)</f>
        <v>0</v>
      </c>
      <c r="H482" s="208">
        <f>SUM(Championnats!$O324)</f>
        <v>0</v>
      </c>
      <c r="I482" s="208">
        <f>SUM(Championnats!$O376)</f>
        <v>0</v>
      </c>
      <c r="J482" s="208">
        <f>SUM(Championnats!$O428)</f>
        <v>0</v>
      </c>
      <c r="K482" s="208">
        <f>SUM(Championnats!$O480)</f>
        <v>0</v>
      </c>
      <c r="L482" s="174"/>
      <c r="M482" s="208">
        <f>CROSS!$M$12</f>
        <v>0</v>
      </c>
      <c r="N482" s="223">
        <f t="shared" si="32"/>
        <v>11</v>
      </c>
      <c r="O482" s="208"/>
      <c r="P482" s="208"/>
      <c r="Q482" s="208"/>
      <c r="R482" s="208"/>
      <c r="S482" s="208"/>
      <c r="T482" s="208"/>
      <c r="U482" s="208"/>
      <c r="V482" s="208">
        <f t="array" ref="V482">MIN(IF(B482:K482&gt;0,B482:K482))</f>
        <v>0</v>
      </c>
      <c r="W482" s="208">
        <f t="shared" si="31"/>
        <v>0</v>
      </c>
      <c r="X482" s="174"/>
      <c r="Y482" s="248" t="e">
        <f>SUM(CROSS!#REF!)</f>
        <v>#REF!</v>
      </c>
      <c r="Z482" s="248" t="e">
        <f>SUM(CROSS!#REF!)</f>
        <v>#REF!</v>
      </c>
    </row>
    <row r="483" spans="1:26" x14ac:dyDescent="0.35">
      <c r="A483" s="78" t="str">
        <f>(Championnats!B$13)</f>
        <v>JJJ  Mélania</v>
      </c>
      <c r="B483" s="232">
        <f>SUM(Championnats!$O13)</f>
        <v>0</v>
      </c>
      <c r="C483" s="208">
        <f>SUM(Championnats!$O65)</f>
        <v>0</v>
      </c>
      <c r="D483" s="208">
        <f>SUM(Championnats!$O117)</f>
        <v>0</v>
      </c>
      <c r="E483" s="208">
        <f>SUM(Championnats!$O169)</f>
        <v>0</v>
      </c>
      <c r="F483" s="208">
        <f>SUM(Championnats!$O221)</f>
        <v>0</v>
      </c>
      <c r="G483" s="208">
        <f>SUM(Championnats!$O273)</f>
        <v>0</v>
      </c>
      <c r="H483" s="208">
        <f>SUM(Championnats!$O325)</f>
        <v>0</v>
      </c>
      <c r="I483" s="208">
        <f>SUM(Championnats!$O377)</f>
        <v>0</v>
      </c>
      <c r="J483" s="208">
        <f>SUM(Championnats!$O429)</f>
        <v>0</v>
      </c>
      <c r="K483" s="208">
        <f>SUM(Championnats!$O481)</f>
        <v>0</v>
      </c>
      <c r="L483" s="174"/>
      <c r="M483" s="208">
        <f>CROSS!$M$13</f>
        <v>0</v>
      </c>
      <c r="N483" s="223">
        <f t="shared" si="32"/>
        <v>0</v>
      </c>
      <c r="O483" s="208"/>
      <c r="P483" s="208"/>
      <c r="Q483" s="208"/>
      <c r="R483" s="208"/>
      <c r="S483" s="208"/>
      <c r="T483" s="208"/>
      <c r="U483" s="208"/>
      <c r="V483" s="208">
        <f t="array" ref="V483">MIN(IF(B483:K483&gt;0,B483:K483))</f>
        <v>0</v>
      </c>
      <c r="W483" s="208">
        <f t="shared" si="31"/>
        <v>0</v>
      </c>
      <c r="X483" s="174"/>
      <c r="Y483" s="248" t="e">
        <f>SUM(CROSS!#REF!)</f>
        <v>#REF!</v>
      </c>
      <c r="Z483" s="248" t="e">
        <f>SUM(CROSS!#REF!)</f>
        <v>#REF!</v>
      </c>
    </row>
    <row r="484" spans="1:26" x14ac:dyDescent="0.35">
      <c r="A484" s="78" t="str">
        <f>(Championnats!B$14)</f>
        <v>KKK  Mélanie</v>
      </c>
      <c r="B484" s="232">
        <f>SUM(Championnats!$O14)</f>
        <v>0</v>
      </c>
      <c r="C484" s="208">
        <f>SUM(Championnats!$O66)</f>
        <v>0</v>
      </c>
      <c r="D484" s="208">
        <f>SUM(Championnats!$O118)</f>
        <v>0</v>
      </c>
      <c r="E484" s="208">
        <f>SUM(Championnats!$O170)</f>
        <v>0</v>
      </c>
      <c r="F484" s="208">
        <f>SUM(Championnats!$O222)</f>
        <v>0</v>
      </c>
      <c r="G484" s="208">
        <f>SUM(Championnats!$O274)</f>
        <v>0</v>
      </c>
      <c r="H484" s="208">
        <f>SUM(Championnats!$O326)</f>
        <v>0</v>
      </c>
      <c r="I484" s="208">
        <f>SUM(Championnats!$O378)</f>
        <v>0</v>
      </c>
      <c r="J484" s="208">
        <f>SUM(Championnats!$O430)</f>
        <v>0</v>
      </c>
      <c r="K484" s="208">
        <f>SUM(Championnats!$O482)</f>
        <v>0</v>
      </c>
      <c r="L484" s="174"/>
      <c r="M484" s="208">
        <f>CROSS!$M$14</f>
        <v>0</v>
      </c>
      <c r="N484" s="223">
        <f t="shared" si="32"/>
        <v>0</v>
      </c>
      <c r="O484" s="208"/>
      <c r="P484" s="208"/>
      <c r="Q484" s="208"/>
      <c r="R484" s="208"/>
      <c r="S484" s="208"/>
      <c r="T484" s="208"/>
      <c r="U484" s="208"/>
      <c r="V484" s="208">
        <f t="array" ref="V484">MIN(IF(B484:K484&gt;0,B484:K484))</f>
        <v>0</v>
      </c>
      <c r="W484" s="208">
        <f t="shared" si="31"/>
        <v>0</v>
      </c>
      <c r="X484" s="174"/>
      <c r="Y484" s="248" t="e">
        <f>SUM(CROSS!#REF!)</f>
        <v>#REF!</v>
      </c>
      <c r="Z484" s="248" t="e">
        <f>SUM(CROSS!#REF!)</f>
        <v>#REF!</v>
      </c>
    </row>
    <row r="485" spans="1:26" x14ac:dyDescent="0.35">
      <c r="A485" s="78" t="str">
        <f>(Championnats!B$15)</f>
        <v>LLL  Cryss</v>
      </c>
      <c r="B485" s="232">
        <f>SUM(Championnats!$O15)</f>
        <v>0</v>
      </c>
      <c r="C485" s="208">
        <f>SUM(Championnats!$O67)</f>
        <v>0</v>
      </c>
      <c r="D485" s="208">
        <f>SUM(Championnats!$O119)</f>
        <v>0</v>
      </c>
      <c r="E485" s="208">
        <f>SUM(Championnats!$O171)</f>
        <v>0</v>
      </c>
      <c r="F485" s="208">
        <f>SUM(Championnats!$O223)</f>
        <v>0</v>
      </c>
      <c r="G485" s="208">
        <f>SUM(Championnats!$O275)</f>
        <v>0</v>
      </c>
      <c r="H485" s="208">
        <f>SUM(Championnats!$O327)</f>
        <v>0</v>
      </c>
      <c r="I485" s="208">
        <f>SUM(Championnats!$O379)</f>
        <v>0</v>
      </c>
      <c r="J485" s="208">
        <f>SUM(Championnats!$O431)</f>
        <v>0</v>
      </c>
      <c r="K485" s="208">
        <f>SUM(Championnats!$O483)</f>
        <v>0</v>
      </c>
      <c r="L485" s="174"/>
      <c r="M485" s="208">
        <f>CROSS!$M$15</f>
        <v>0</v>
      </c>
      <c r="N485" s="223">
        <f t="shared" si="32"/>
        <v>0</v>
      </c>
      <c r="O485" s="208"/>
      <c r="P485" s="208"/>
      <c r="Q485" s="208"/>
      <c r="R485" s="208"/>
      <c r="S485" s="208"/>
      <c r="T485" s="208"/>
      <c r="U485" s="208"/>
      <c r="V485" s="208">
        <f t="array" ref="V485">MIN(IF(B485:K485&gt;0,B485:K485))</f>
        <v>0</v>
      </c>
      <c r="W485" s="208">
        <f t="shared" si="31"/>
        <v>0</v>
      </c>
      <c r="X485" s="174"/>
      <c r="Y485" s="248" t="e">
        <f>SUM(CROSS!#REF!)</f>
        <v>#REF!</v>
      </c>
      <c r="Z485" s="248" t="e">
        <f>SUM(CROSS!#REF!)</f>
        <v>#REF!</v>
      </c>
    </row>
    <row r="486" spans="1:26" x14ac:dyDescent="0.35">
      <c r="A486" s="78" t="str">
        <f>(Championnats!B$16)</f>
        <v>MMMM  Sambou</v>
      </c>
      <c r="B486" s="232">
        <f>SUM(Championnats!$O16)</f>
        <v>0</v>
      </c>
      <c r="C486" s="208">
        <f>SUM(Championnats!$O68)</f>
        <v>0</v>
      </c>
      <c r="D486" s="208">
        <f>SUM(Championnats!$O120)</f>
        <v>0</v>
      </c>
      <c r="E486" s="208">
        <f>SUM(Championnats!$O172)</f>
        <v>0</v>
      </c>
      <c r="F486" s="208">
        <f>SUM(Championnats!$O224)</f>
        <v>0</v>
      </c>
      <c r="G486" s="208">
        <f>SUM(Championnats!$O276)</f>
        <v>0</v>
      </c>
      <c r="H486" s="208">
        <f>SUM(Championnats!$O328)</f>
        <v>0</v>
      </c>
      <c r="I486" s="208">
        <f>SUM(Championnats!$O380)</f>
        <v>0</v>
      </c>
      <c r="J486" s="208">
        <f>SUM(Championnats!$O432)</f>
        <v>0</v>
      </c>
      <c r="K486" s="208">
        <f>SUM(Championnats!$O484)</f>
        <v>0</v>
      </c>
      <c r="L486" s="174"/>
      <c r="M486" s="208">
        <f>CROSS!$M$16</f>
        <v>0</v>
      </c>
      <c r="N486" s="223">
        <f t="shared" si="32"/>
        <v>0</v>
      </c>
      <c r="O486" s="208"/>
      <c r="P486" s="208"/>
      <c r="Q486" s="208"/>
      <c r="R486" s="208"/>
      <c r="S486" s="208"/>
      <c r="T486" s="208"/>
      <c r="U486" s="208"/>
      <c r="V486" s="208">
        <f t="array" ref="V486">MIN(IF(B486:K486&gt;0,B486:K486))</f>
        <v>0</v>
      </c>
      <c r="W486" s="208">
        <f t="shared" si="31"/>
        <v>0</v>
      </c>
      <c r="X486" s="174"/>
      <c r="Y486" s="248" t="e">
        <f>SUM(CROSS!#REF!)</f>
        <v>#REF!</v>
      </c>
      <c r="Z486" s="248" t="e">
        <f>SUM(CROSS!#REF!)</f>
        <v>#REF!</v>
      </c>
    </row>
    <row r="487" spans="1:26" x14ac:dyDescent="0.35">
      <c r="A487" s="78" t="str">
        <f>(Championnats!B$17)</f>
        <v>NNN  Dylan</v>
      </c>
      <c r="B487" s="232">
        <f>SUM(Championnats!$O17)</f>
        <v>0</v>
      </c>
      <c r="C487" s="208">
        <f>SUM(Championnats!$O69)</f>
        <v>0</v>
      </c>
      <c r="D487" s="208">
        <f>SUM(Championnats!$O121)</f>
        <v>0</v>
      </c>
      <c r="E487" s="208">
        <f>SUM(Championnats!$O173)</f>
        <v>0</v>
      </c>
      <c r="F487" s="208">
        <f>SUM(Championnats!$O225)</f>
        <v>0</v>
      </c>
      <c r="G487" s="208">
        <f>SUM(Championnats!$O277)</f>
        <v>0</v>
      </c>
      <c r="H487" s="208">
        <f>SUM(Championnats!$O329)</f>
        <v>0</v>
      </c>
      <c r="I487" s="208">
        <f>SUM(Championnats!$O381)</f>
        <v>0</v>
      </c>
      <c r="J487" s="208">
        <f>SUM(Championnats!$O433)</f>
        <v>0</v>
      </c>
      <c r="K487" s="208">
        <f>SUM(Championnats!$O485)</f>
        <v>0</v>
      </c>
      <c r="L487" s="174"/>
      <c r="M487" s="208">
        <f>CROSS!$M$17</f>
        <v>0</v>
      </c>
      <c r="N487" s="223">
        <f t="shared" si="32"/>
        <v>0</v>
      </c>
      <c r="O487" s="208"/>
      <c r="P487" s="208"/>
      <c r="Q487" s="208"/>
      <c r="R487" s="208"/>
      <c r="S487" s="208"/>
      <c r="T487" s="208"/>
      <c r="U487" s="208"/>
      <c r="V487" s="208">
        <f t="array" ref="V487">MIN(IF(B487:K487&gt;0,B487:K487))</f>
        <v>0</v>
      </c>
      <c r="W487" s="208">
        <f t="shared" si="31"/>
        <v>0</v>
      </c>
      <c r="X487" s="174"/>
      <c r="Y487" s="248" t="e">
        <f>SUM(CROSS!#REF!)</f>
        <v>#REF!</v>
      </c>
      <c r="Z487" s="248" t="e">
        <f>SUM(CROSS!#REF!)</f>
        <v>#REF!</v>
      </c>
    </row>
    <row r="488" spans="1:26" x14ac:dyDescent="0.35">
      <c r="A488" s="78" t="str">
        <f>(Championnats!B$18)</f>
        <v>OOO  Philippe</v>
      </c>
      <c r="B488" s="232">
        <f>SUM(Championnats!$O18)</f>
        <v>0</v>
      </c>
      <c r="C488" s="208">
        <f>SUM(Championnats!$O70)</f>
        <v>0</v>
      </c>
      <c r="D488" s="208">
        <f>SUM(Championnats!$O122)</f>
        <v>0</v>
      </c>
      <c r="E488" s="208">
        <f>SUM(Championnats!$O174)</f>
        <v>0</v>
      </c>
      <c r="F488" s="208">
        <f>SUM(Championnats!$O226)</f>
        <v>0</v>
      </c>
      <c r="G488" s="208">
        <f>SUM(Championnats!$O278)</f>
        <v>0</v>
      </c>
      <c r="H488" s="208">
        <f>SUM(Championnats!$O330)</f>
        <v>0</v>
      </c>
      <c r="I488" s="208">
        <f>SUM(Championnats!$O382)</f>
        <v>0</v>
      </c>
      <c r="J488" s="208">
        <f>SUM(Championnats!$O434)</f>
        <v>0</v>
      </c>
      <c r="K488" s="208">
        <f>SUM(Championnats!$O486)</f>
        <v>0</v>
      </c>
      <c r="L488" s="174"/>
      <c r="M488" s="208">
        <f>CROSS!$M$18</f>
        <v>0</v>
      </c>
      <c r="N488" s="223">
        <f t="shared" si="32"/>
        <v>0</v>
      </c>
      <c r="O488" s="208"/>
      <c r="P488" s="208"/>
      <c r="Q488" s="208"/>
      <c r="R488" s="208"/>
      <c r="S488" s="208"/>
      <c r="T488" s="208"/>
      <c r="U488" s="208"/>
      <c r="V488" s="208">
        <f t="array" ref="V488">MIN(IF(B488:K488&gt;0,B488:K488))</f>
        <v>0</v>
      </c>
      <c r="W488" s="208">
        <f t="shared" si="31"/>
        <v>0</v>
      </c>
      <c r="X488" s="174"/>
      <c r="Y488" s="248" t="e">
        <f>SUM(CROSS!#REF!)</f>
        <v>#REF!</v>
      </c>
      <c r="Z488" s="248" t="e">
        <f>SUM(CROSS!#REF!)</f>
        <v>#REF!</v>
      </c>
    </row>
    <row r="489" spans="1:26" x14ac:dyDescent="0.35">
      <c r="A489" s="78" t="str">
        <f>(Championnats!B$19)</f>
        <v>PPP  Oumar</v>
      </c>
      <c r="B489" s="232">
        <f>SUM(Championnats!$O19)</f>
        <v>0</v>
      </c>
      <c r="C489" s="208">
        <f>SUM(Championnats!$O71)</f>
        <v>0</v>
      </c>
      <c r="D489" s="208">
        <f>SUM(Championnats!$O123)</f>
        <v>0</v>
      </c>
      <c r="E489" s="208">
        <f>SUM(Championnats!$O175)</f>
        <v>0</v>
      </c>
      <c r="F489" s="208">
        <f>SUM(Championnats!$O227)</f>
        <v>0</v>
      </c>
      <c r="G489" s="208">
        <f>SUM(Championnats!$O279)</f>
        <v>0</v>
      </c>
      <c r="H489" s="208">
        <f>SUM(Championnats!$O331)</f>
        <v>0</v>
      </c>
      <c r="I489" s="208">
        <f>SUM(Championnats!$O383)</f>
        <v>0</v>
      </c>
      <c r="J489" s="208">
        <f>SUM(Championnats!$O435)</f>
        <v>0</v>
      </c>
      <c r="K489" s="208">
        <f>SUM(Championnats!$O487)</f>
        <v>0</v>
      </c>
      <c r="L489" s="174"/>
      <c r="M489" s="208">
        <f>CROSS!$M$19</f>
        <v>0</v>
      </c>
      <c r="N489" s="223">
        <f t="shared" si="32"/>
        <v>0</v>
      </c>
      <c r="O489" s="208"/>
      <c r="P489" s="208"/>
      <c r="Q489" s="208"/>
      <c r="R489" s="208"/>
      <c r="S489" s="208"/>
      <c r="T489" s="208"/>
      <c r="U489" s="208"/>
      <c r="V489" s="208">
        <f t="array" ref="V489">MIN(IF(B489:K489&gt;0,B489:K489))</f>
        <v>0</v>
      </c>
      <c r="W489" s="208">
        <f t="shared" si="31"/>
        <v>0</v>
      </c>
      <c r="X489" s="174"/>
      <c r="Y489" s="248" t="e">
        <f>SUM(CROSS!#REF!)</f>
        <v>#REF!</v>
      </c>
      <c r="Z489" s="248" t="e">
        <f>SUM(CROSS!#REF!)</f>
        <v>#REF!</v>
      </c>
    </row>
    <row r="490" spans="1:26" x14ac:dyDescent="0.35">
      <c r="A490" s="78" t="str">
        <f>(Championnats!B$20)</f>
        <v>QQQ  Ibrahim</v>
      </c>
      <c r="B490" s="232">
        <f>SUM(Championnats!$O20)</f>
        <v>0</v>
      </c>
      <c r="C490" s="208">
        <f>SUM(Championnats!$O72)</f>
        <v>0</v>
      </c>
      <c r="D490" s="208">
        <f>SUM(Championnats!$O124)</f>
        <v>0</v>
      </c>
      <c r="E490" s="208">
        <f>SUM(Championnats!$O176)</f>
        <v>0</v>
      </c>
      <c r="F490" s="208">
        <f>SUM(Championnats!$O228)</f>
        <v>0</v>
      </c>
      <c r="G490" s="208">
        <f>SUM(Championnats!$O280)</f>
        <v>0</v>
      </c>
      <c r="H490" s="208">
        <f>SUM(Championnats!$O332)</f>
        <v>0</v>
      </c>
      <c r="I490" s="208">
        <f>SUM(Championnats!$O384)</f>
        <v>0</v>
      </c>
      <c r="J490" s="208">
        <f>SUM(Championnats!$O436)</f>
        <v>0</v>
      </c>
      <c r="K490" s="208">
        <f>SUM(Championnats!$O488)</f>
        <v>0</v>
      </c>
      <c r="L490" s="174"/>
      <c r="M490" s="208">
        <f>CROSS!$M$20</f>
        <v>0</v>
      </c>
      <c r="N490" s="223">
        <f t="shared" si="32"/>
        <v>0</v>
      </c>
      <c r="O490" s="208"/>
      <c r="P490" s="208"/>
      <c r="Q490" s="208"/>
      <c r="R490" s="208"/>
      <c r="S490" s="208"/>
      <c r="T490" s="208"/>
      <c r="U490" s="208"/>
      <c r="V490" s="208">
        <f t="array" ref="V490">MIN(IF(B490:K490&gt;0,B490:K490))</f>
        <v>0</v>
      </c>
      <c r="W490" s="208">
        <f t="shared" si="31"/>
        <v>0</v>
      </c>
      <c r="X490" s="174"/>
      <c r="Y490" s="248" t="e">
        <f>SUM(CROSS!#REF!)</f>
        <v>#REF!</v>
      </c>
      <c r="Z490" s="248" t="e">
        <f>SUM(CROSS!#REF!)</f>
        <v>#REF!</v>
      </c>
    </row>
    <row r="491" spans="1:26" x14ac:dyDescent="0.35">
      <c r="A491" s="78" t="str">
        <f>(Championnats!B$21)</f>
        <v>RRR  Seydou</v>
      </c>
      <c r="B491" s="232">
        <f>SUM(Championnats!$O21)</f>
        <v>0</v>
      </c>
      <c r="C491" s="208">
        <f>SUM(Championnats!$O73)</f>
        <v>0</v>
      </c>
      <c r="D491" s="208">
        <f>SUM(Championnats!$O125)</f>
        <v>0</v>
      </c>
      <c r="E491" s="208">
        <f>SUM(Championnats!$O177)</f>
        <v>0</v>
      </c>
      <c r="F491" s="208">
        <f>SUM(Championnats!$O229)</f>
        <v>0</v>
      </c>
      <c r="G491" s="208">
        <f>SUM(Championnats!$O281)</f>
        <v>0</v>
      </c>
      <c r="H491" s="208">
        <f>SUM(Championnats!$O333)</f>
        <v>0</v>
      </c>
      <c r="I491" s="208">
        <f>SUM(Championnats!$O385)</f>
        <v>0</v>
      </c>
      <c r="J491" s="208">
        <f>SUM(Championnats!$O437)</f>
        <v>0</v>
      </c>
      <c r="K491" s="208">
        <f>SUM(Championnats!$O489)</f>
        <v>0</v>
      </c>
      <c r="L491" s="174"/>
      <c r="M491" s="208">
        <f>CROSS!$M$21</f>
        <v>0</v>
      </c>
      <c r="N491" s="223">
        <f t="shared" si="32"/>
        <v>0</v>
      </c>
      <c r="O491" s="208"/>
      <c r="P491" s="208"/>
      <c r="Q491" s="208"/>
      <c r="R491" s="208"/>
      <c r="S491" s="208"/>
      <c r="T491" s="208"/>
      <c r="U491" s="208"/>
      <c r="V491" s="208">
        <f t="array" ref="V491">MIN(IF(B491:K491&gt;0,B491:K491))</f>
        <v>0</v>
      </c>
      <c r="W491" s="208">
        <f t="shared" si="31"/>
        <v>0</v>
      </c>
      <c r="X491" s="174"/>
      <c r="Y491" s="248" t="e">
        <f>SUM(CROSS!#REF!)</f>
        <v>#REF!</v>
      </c>
      <c r="Z491" s="248" t="e">
        <f>SUM(CROSS!#REF!)</f>
        <v>#REF!</v>
      </c>
    </row>
    <row r="492" spans="1:26" x14ac:dyDescent="0.35">
      <c r="A492" s="78" t="str">
        <f>(Championnats!B$22)</f>
        <v>SSS  Lucas</v>
      </c>
      <c r="B492" s="232">
        <f>SUM(Championnats!$O22)</f>
        <v>0</v>
      </c>
      <c r="C492" s="208">
        <f>SUM(Championnats!$O74)</f>
        <v>0</v>
      </c>
      <c r="D492" s="208">
        <f>SUM(Championnats!$O126)</f>
        <v>0</v>
      </c>
      <c r="E492" s="208">
        <f>SUM(Championnats!$O178)</f>
        <v>0</v>
      </c>
      <c r="F492" s="208">
        <f>SUM(Championnats!$O230)</f>
        <v>0</v>
      </c>
      <c r="G492" s="208">
        <f>SUM(Championnats!$O282)</f>
        <v>0</v>
      </c>
      <c r="H492" s="208">
        <f>SUM(Championnats!$O334)</f>
        <v>0</v>
      </c>
      <c r="I492" s="208">
        <f>SUM(Championnats!$O386)</f>
        <v>0</v>
      </c>
      <c r="J492" s="208">
        <f>SUM(Championnats!$O438)</f>
        <v>0</v>
      </c>
      <c r="K492" s="208">
        <f>SUM(Championnats!$O490)</f>
        <v>0</v>
      </c>
      <c r="L492" s="174"/>
      <c r="M492" s="208">
        <f>CROSS!$M$22</f>
        <v>0</v>
      </c>
      <c r="N492" s="223">
        <f t="shared" si="32"/>
        <v>0</v>
      </c>
      <c r="O492" s="208"/>
      <c r="P492" s="208"/>
      <c r="Q492" s="208"/>
      <c r="R492" s="208"/>
      <c r="S492" s="208"/>
      <c r="T492" s="208"/>
      <c r="U492" s="208"/>
      <c r="V492" s="208">
        <f t="array" ref="V492">MIN(IF(B492:K492&gt;0,B492:K492))</f>
        <v>0</v>
      </c>
      <c r="W492" s="208">
        <f t="shared" si="31"/>
        <v>0</v>
      </c>
      <c r="X492" s="174"/>
      <c r="Y492" s="248" t="e">
        <f>SUM(CROSS!#REF!)</f>
        <v>#REF!</v>
      </c>
      <c r="Z492" s="248" t="e">
        <f>SUM(CROSS!#REF!)</f>
        <v>#REF!</v>
      </c>
    </row>
    <row r="493" spans="1:26" x14ac:dyDescent="0.35">
      <c r="A493" s="78" t="str">
        <f>(Championnats!B$23)</f>
        <v>TTT  Samba</v>
      </c>
      <c r="B493" s="232">
        <f>SUM(Championnats!$O23)</f>
        <v>0</v>
      </c>
      <c r="C493" s="208">
        <f>SUM(Championnats!$O75)</f>
        <v>0</v>
      </c>
      <c r="D493" s="208">
        <f>SUM(Championnats!$O127)</f>
        <v>0</v>
      </c>
      <c r="E493" s="208">
        <f>SUM(Championnats!$O179)</f>
        <v>0</v>
      </c>
      <c r="F493" s="208">
        <f>SUM(Championnats!$O231)</f>
        <v>0</v>
      </c>
      <c r="G493" s="208">
        <f>SUM(Championnats!$O283)</f>
        <v>0</v>
      </c>
      <c r="H493" s="208">
        <f>SUM(Championnats!$O335)</f>
        <v>0</v>
      </c>
      <c r="I493" s="208">
        <f>SUM(Championnats!$O387)</f>
        <v>0</v>
      </c>
      <c r="J493" s="208">
        <f>SUM(Championnats!$O439)</f>
        <v>0</v>
      </c>
      <c r="K493" s="208">
        <f>SUM(Championnats!$O491)</f>
        <v>0</v>
      </c>
      <c r="L493" s="174"/>
      <c r="M493" s="208">
        <f>CROSS!$M$23</f>
        <v>0</v>
      </c>
      <c r="N493" s="223">
        <f t="shared" si="32"/>
        <v>0</v>
      </c>
      <c r="O493" s="208"/>
      <c r="P493" s="208"/>
      <c r="Q493" s="208"/>
      <c r="R493" s="208"/>
      <c r="S493" s="208"/>
      <c r="T493" s="208"/>
      <c r="U493" s="208"/>
      <c r="V493" s="208">
        <f t="array" ref="V493">MIN(IF(B493:K493&gt;0,B493:K493))</f>
        <v>0</v>
      </c>
      <c r="W493" s="208">
        <f t="shared" si="31"/>
        <v>0</v>
      </c>
      <c r="X493" s="174"/>
      <c r="Y493" s="248" t="e">
        <f>SUM(CROSS!#REF!)</f>
        <v>#REF!</v>
      </c>
      <c r="Z493" s="248" t="e">
        <f>SUM(CROSS!#REF!)</f>
        <v>#REF!</v>
      </c>
    </row>
    <row r="494" spans="1:26" x14ac:dyDescent="0.35">
      <c r="A494" s="78" t="str">
        <f>(Championnats!B$24)</f>
        <v>UUU  Miguel</v>
      </c>
      <c r="B494" s="232">
        <f>SUM(Championnats!$O24)</f>
        <v>0</v>
      </c>
      <c r="C494" s="208">
        <f>SUM(Championnats!$O76)</f>
        <v>0</v>
      </c>
      <c r="D494" s="208">
        <f>SUM(Championnats!$O128)</f>
        <v>0</v>
      </c>
      <c r="E494" s="208">
        <f>SUM(Championnats!$O180)</f>
        <v>0</v>
      </c>
      <c r="F494" s="208">
        <f>SUM(Championnats!$O232)</f>
        <v>0</v>
      </c>
      <c r="G494" s="208">
        <f>SUM(Championnats!$O284)</f>
        <v>0</v>
      </c>
      <c r="H494" s="208">
        <f>SUM(Championnats!$O336)</f>
        <v>0</v>
      </c>
      <c r="I494" s="208">
        <f>SUM(Championnats!$O388)</f>
        <v>0</v>
      </c>
      <c r="J494" s="208">
        <f>SUM(Championnats!$O440)</f>
        <v>0</v>
      </c>
      <c r="K494" s="208">
        <f>SUM(Championnats!$O492)</f>
        <v>0</v>
      </c>
      <c r="L494" s="174"/>
      <c r="M494" s="208">
        <f>CROSS!$M$24</f>
        <v>0</v>
      </c>
      <c r="N494" s="223">
        <f t="shared" si="32"/>
        <v>0</v>
      </c>
      <c r="O494" s="208"/>
      <c r="P494" s="208"/>
      <c r="Q494" s="208"/>
      <c r="R494" s="208"/>
      <c r="S494" s="208"/>
      <c r="T494" s="208"/>
      <c r="U494" s="208"/>
      <c r="V494" s="208">
        <f t="array" ref="V494">MIN(IF(B494:K494&gt;0,B494:K494))</f>
        <v>0</v>
      </c>
      <c r="W494" s="208">
        <f t="shared" si="31"/>
        <v>0</v>
      </c>
      <c r="X494" s="174"/>
      <c r="Y494" s="248" t="e">
        <f>SUM(CROSS!#REF!)</f>
        <v>#REF!</v>
      </c>
      <c r="Z494" s="248" t="e">
        <f>SUM(CROSS!#REF!)</f>
        <v>#REF!</v>
      </c>
    </row>
    <row r="495" spans="1:26" x14ac:dyDescent="0.35">
      <c r="A495" s="78" t="str">
        <f>(Championnats!B$25)</f>
        <v>VVV  Nicolas</v>
      </c>
      <c r="B495" s="232">
        <f>SUM(Championnats!$O25)</f>
        <v>0</v>
      </c>
      <c r="C495" s="208">
        <f>SUM(Championnats!$O77)</f>
        <v>0</v>
      </c>
      <c r="D495" s="208">
        <f>SUM(Championnats!$O129)</f>
        <v>0</v>
      </c>
      <c r="E495" s="208">
        <f>SUM(Championnats!$O181)</f>
        <v>0</v>
      </c>
      <c r="F495" s="208">
        <f>SUM(Championnats!$O233)</f>
        <v>0</v>
      </c>
      <c r="G495" s="208">
        <f>SUM(Championnats!$O285)</f>
        <v>0</v>
      </c>
      <c r="H495" s="208">
        <f>SUM(Championnats!$O337)</f>
        <v>0</v>
      </c>
      <c r="I495" s="208">
        <f>SUM(Championnats!$O389)</f>
        <v>0</v>
      </c>
      <c r="J495" s="208">
        <f>SUM(Championnats!$O441)</f>
        <v>0</v>
      </c>
      <c r="K495" s="208">
        <f>SUM(Championnats!$O493)</f>
        <v>0</v>
      </c>
      <c r="L495" s="174"/>
      <c r="M495" s="208">
        <f>CROSS!$M$25</f>
        <v>0</v>
      </c>
      <c r="N495" s="223">
        <f t="shared" si="32"/>
        <v>0</v>
      </c>
      <c r="O495" s="208"/>
      <c r="P495" s="208"/>
      <c r="Q495" s="208"/>
      <c r="R495" s="208"/>
      <c r="S495" s="208"/>
      <c r="T495" s="208"/>
      <c r="U495" s="208"/>
      <c r="V495" s="208">
        <f t="array" ref="V495">MIN(IF(B495:K495&gt;0,B495:K495))</f>
        <v>0</v>
      </c>
      <c r="W495" s="208">
        <f t="shared" si="31"/>
        <v>0</v>
      </c>
      <c r="X495" s="174"/>
      <c r="Y495" s="248" t="e">
        <f>SUM(CROSS!#REF!)</f>
        <v>#REF!</v>
      </c>
      <c r="Z495" s="248" t="e">
        <f>SUM(CROSS!#REF!)</f>
        <v>#REF!</v>
      </c>
    </row>
    <row r="496" spans="1:26" x14ac:dyDescent="0.35">
      <c r="A496" s="78" t="str">
        <f>(Championnats!B$26)</f>
        <v>WWW  Bilal</v>
      </c>
      <c r="B496" s="232">
        <f>SUM(Championnats!$O26)</f>
        <v>0</v>
      </c>
      <c r="C496" s="208">
        <f>SUM(Championnats!$O78)</f>
        <v>0</v>
      </c>
      <c r="D496" s="208">
        <f>SUM(Championnats!$O130)</f>
        <v>0</v>
      </c>
      <c r="E496" s="208">
        <f>SUM(Championnats!$O182)</f>
        <v>0</v>
      </c>
      <c r="F496" s="208">
        <f>SUM(Championnats!$O234)</f>
        <v>0</v>
      </c>
      <c r="G496" s="208">
        <f>SUM(Championnats!$O286)</f>
        <v>0</v>
      </c>
      <c r="H496" s="208">
        <f>SUM(Championnats!$O338)</f>
        <v>0</v>
      </c>
      <c r="I496" s="208">
        <f>SUM(Championnats!$O390)</f>
        <v>0</v>
      </c>
      <c r="J496" s="208">
        <f>SUM(Championnats!$O442)</f>
        <v>0</v>
      </c>
      <c r="K496" s="208">
        <f>SUM(Championnats!$O494)</f>
        <v>0</v>
      </c>
      <c r="L496" s="174"/>
      <c r="M496" s="208">
        <f>CROSS!$M$26</f>
        <v>0</v>
      </c>
      <c r="N496" s="223">
        <f t="shared" si="32"/>
        <v>0</v>
      </c>
      <c r="O496" s="208"/>
      <c r="P496" s="208"/>
      <c r="Q496" s="208"/>
      <c r="R496" s="208"/>
      <c r="S496" s="208"/>
      <c r="T496" s="208"/>
      <c r="U496" s="208"/>
      <c r="V496" s="208">
        <f t="array" ref="V496">MIN(IF(B496:K496&gt;0,B496:K496))</f>
        <v>0</v>
      </c>
      <c r="W496" s="208">
        <f t="shared" si="31"/>
        <v>0</v>
      </c>
      <c r="X496" s="174"/>
      <c r="Y496" s="248" t="e">
        <f>SUM(CROSS!#REF!)</f>
        <v>#REF!</v>
      </c>
      <c r="Z496" s="248" t="e">
        <f>SUM(CROSS!#REF!)</f>
        <v>#REF!</v>
      </c>
    </row>
    <row r="497" spans="1:26" x14ac:dyDescent="0.35">
      <c r="A497" s="78" t="str">
        <f>(Championnats!B$27)</f>
        <v>XXX  Florent</v>
      </c>
      <c r="B497" s="232">
        <f>SUM(Championnats!$O27)</f>
        <v>0</v>
      </c>
      <c r="C497" s="208">
        <f>SUM(Championnats!$O79)</f>
        <v>0</v>
      </c>
      <c r="D497" s="208">
        <f>SUM(Championnats!$O131)</f>
        <v>0</v>
      </c>
      <c r="E497" s="208">
        <f>SUM(Championnats!$O183)</f>
        <v>0</v>
      </c>
      <c r="F497" s="208">
        <f>SUM(Championnats!$O235)</f>
        <v>0</v>
      </c>
      <c r="G497" s="208">
        <f>SUM(Championnats!$O287)</f>
        <v>0</v>
      </c>
      <c r="H497" s="208">
        <f>SUM(Championnats!$O339)</f>
        <v>0</v>
      </c>
      <c r="I497" s="208">
        <f>SUM(Championnats!$O391)</f>
        <v>0</v>
      </c>
      <c r="J497" s="208">
        <f>SUM(Championnats!$O443)</f>
        <v>0</v>
      </c>
      <c r="K497" s="208">
        <f>SUM(Championnats!$O495)</f>
        <v>0</v>
      </c>
      <c r="L497" s="174"/>
      <c r="M497" s="208">
        <f>CROSS!$M$27</f>
        <v>0</v>
      </c>
      <c r="N497" s="223">
        <f t="shared" si="32"/>
        <v>0</v>
      </c>
      <c r="O497" s="208"/>
      <c r="P497" s="208"/>
      <c r="Q497" s="208"/>
      <c r="R497" s="208"/>
      <c r="S497" s="208"/>
      <c r="T497" s="208"/>
      <c r="U497" s="208"/>
      <c r="V497" s="208">
        <f t="array" ref="V497">MIN(IF(B497:K497&gt;0,B497:K497))</f>
        <v>0</v>
      </c>
      <c r="W497" s="208">
        <f t="shared" si="31"/>
        <v>0</v>
      </c>
      <c r="X497" s="174"/>
      <c r="Y497" s="248" t="e">
        <f>SUM(CROSS!#REF!)</f>
        <v>#REF!</v>
      </c>
      <c r="Z497" s="248" t="e">
        <f>SUM(CROSS!#REF!)</f>
        <v>#REF!</v>
      </c>
    </row>
    <row r="498" spans="1:26" x14ac:dyDescent="0.35">
      <c r="A498" s="78" t="str">
        <f>(Championnats!B$28)</f>
        <v>YYYY  Célia</v>
      </c>
      <c r="B498" s="232">
        <f>SUM(Championnats!$O28)</f>
        <v>0</v>
      </c>
      <c r="C498" s="208">
        <f>SUM(Championnats!$O80)</f>
        <v>0</v>
      </c>
      <c r="D498" s="208">
        <f>SUM(Championnats!$O132)</f>
        <v>0</v>
      </c>
      <c r="E498" s="208">
        <f>SUM(Championnats!$O184)</f>
        <v>0</v>
      </c>
      <c r="F498" s="208">
        <f>SUM(Championnats!$O236)</f>
        <v>0</v>
      </c>
      <c r="G498" s="208">
        <f>SUM(Championnats!$O288)</f>
        <v>0</v>
      </c>
      <c r="H498" s="208">
        <f>SUM(Championnats!$O340)</f>
        <v>0</v>
      </c>
      <c r="I498" s="208">
        <f>SUM(Championnats!$O392)</f>
        <v>0</v>
      </c>
      <c r="J498" s="208">
        <f>SUM(Championnats!$O444)</f>
        <v>0</v>
      </c>
      <c r="K498" s="208">
        <f>SUM(Championnats!$O496)</f>
        <v>0</v>
      </c>
      <c r="L498" s="174"/>
      <c r="M498" s="208">
        <f>CROSS!$M$28</f>
        <v>0</v>
      </c>
      <c r="N498" s="223">
        <f t="shared" si="32"/>
        <v>0</v>
      </c>
      <c r="O498" s="208"/>
      <c r="P498" s="208"/>
      <c r="Q498" s="208"/>
      <c r="R498" s="208"/>
      <c r="S498" s="208"/>
      <c r="T498" s="208"/>
      <c r="U498" s="208"/>
      <c r="V498" s="208">
        <f t="array" ref="V498">MIN(IF(B498:K498&gt;0,B498:K498))</f>
        <v>0</v>
      </c>
      <c r="W498" s="208">
        <f t="shared" si="31"/>
        <v>0</v>
      </c>
      <c r="X498" s="174"/>
      <c r="Y498" s="248" t="e">
        <f>SUM(CROSS!#REF!)</f>
        <v>#REF!</v>
      </c>
      <c r="Z498" s="248" t="e">
        <f>SUM(CROSS!#REF!)</f>
        <v>#REF!</v>
      </c>
    </row>
    <row r="499" spans="1:26" x14ac:dyDescent="0.35">
      <c r="A499" s="78" t="str">
        <f>(Championnats!B$29)</f>
        <v>ZZZ  Rehu Magnifié</v>
      </c>
      <c r="B499" s="232">
        <f>SUM(Championnats!$O29)</f>
        <v>0</v>
      </c>
      <c r="C499" s="208">
        <f>SUM(Championnats!$O81)</f>
        <v>0</v>
      </c>
      <c r="D499" s="208">
        <f>SUM(Championnats!$O133)</f>
        <v>0</v>
      </c>
      <c r="E499" s="208">
        <f>SUM(Championnats!$O185)</f>
        <v>0</v>
      </c>
      <c r="F499" s="208">
        <f>SUM(Championnats!$O237)</f>
        <v>0</v>
      </c>
      <c r="G499" s="208">
        <f>SUM(Championnats!$O289)</f>
        <v>0</v>
      </c>
      <c r="H499" s="208">
        <f>SUM(Championnats!$O341)</f>
        <v>0</v>
      </c>
      <c r="I499" s="208">
        <f>SUM(Championnats!$O393)</f>
        <v>0</v>
      </c>
      <c r="J499" s="208">
        <f>SUM(Championnats!$O445)</f>
        <v>0</v>
      </c>
      <c r="K499" s="208">
        <f>SUM(Championnats!$O497)</f>
        <v>0</v>
      </c>
      <c r="L499" s="174"/>
      <c r="M499" s="208">
        <f>CROSS!$M$29</f>
        <v>0</v>
      </c>
      <c r="N499" s="223">
        <f t="shared" si="32"/>
        <v>0</v>
      </c>
      <c r="O499" s="208"/>
      <c r="P499" s="208"/>
      <c r="Q499" s="208"/>
      <c r="R499" s="208"/>
      <c r="S499" s="208"/>
      <c r="T499" s="208"/>
      <c r="U499" s="208"/>
      <c r="V499" s="208">
        <f t="array" ref="V499">MIN(IF(B499:K499&gt;0,B499:K499))</f>
        <v>0</v>
      </c>
      <c r="W499" s="208">
        <f t="shared" si="31"/>
        <v>0</v>
      </c>
      <c r="X499" s="174"/>
      <c r="Y499" s="248" t="e">
        <f>SUM(CROSS!#REF!)</f>
        <v>#REF!</v>
      </c>
      <c r="Z499" s="248" t="e">
        <f>SUM(CROSS!#REF!)</f>
        <v>#REF!</v>
      </c>
    </row>
    <row r="500" spans="1:26" x14ac:dyDescent="0.35">
      <c r="A500" s="78" t="str">
        <f>(Championnats!B$30)</f>
        <v>AAABBB  Prisca</v>
      </c>
      <c r="B500" s="232">
        <f>SUM(Championnats!$O30)</f>
        <v>0</v>
      </c>
      <c r="C500" s="208">
        <f>SUM(Championnats!$O82)</f>
        <v>0</v>
      </c>
      <c r="D500" s="208">
        <f>SUM(Championnats!$O134)</f>
        <v>0</v>
      </c>
      <c r="E500" s="208">
        <f>SUM(Championnats!$O186)</f>
        <v>0</v>
      </c>
      <c r="F500" s="208">
        <f>SUM(Championnats!$O238)</f>
        <v>0</v>
      </c>
      <c r="G500" s="208">
        <f>SUM(Championnats!$O290)</f>
        <v>0</v>
      </c>
      <c r="H500" s="208">
        <f>SUM(Championnats!$O342)</f>
        <v>0</v>
      </c>
      <c r="I500" s="208">
        <f>SUM(Championnats!$O394)</f>
        <v>0</v>
      </c>
      <c r="J500" s="208">
        <f>SUM(Championnats!$O446)</f>
        <v>0</v>
      </c>
      <c r="K500" s="208">
        <f>SUM(Championnats!$O498)</f>
        <v>0</v>
      </c>
      <c r="L500" s="174"/>
      <c r="M500" s="208">
        <f>CROSS!$M$30</f>
        <v>0</v>
      </c>
      <c r="N500" s="223">
        <f t="shared" si="32"/>
        <v>0</v>
      </c>
      <c r="O500" s="208"/>
      <c r="P500" s="208"/>
      <c r="Q500" s="208"/>
      <c r="R500" s="208"/>
      <c r="S500" s="208"/>
      <c r="T500" s="208"/>
      <c r="U500" s="208"/>
      <c r="V500" s="208">
        <f t="array" ref="V500">MIN(IF(B500:K500&gt;0,B500:K500))</f>
        <v>0</v>
      </c>
      <c r="W500" s="208">
        <f t="shared" si="31"/>
        <v>0</v>
      </c>
      <c r="X500" s="174"/>
      <c r="Y500" s="248" t="e">
        <f>SUM(CROSS!#REF!)</f>
        <v>#REF!</v>
      </c>
      <c r="Z500" s="248" t="e">
        <f>SUM(CROSS!#REF!)</f>
        <v>#REF!</v>
      </c>
    </row>
    <row r="501" spans="1:26" x14ac:dyDescent="0.35">
      <c r="A501" s="78" t="str">
        <f>(Championnats!B$31)</f>
        <v>BBBCCC  Océane</v>
      </c>
      <c r="B501" s="232">
        <f>SUM(Championnats!$O31)</f>
        <v>0</v>
      </c>
      <c r="C501" s="208">
        <f>SUM(Championnats!$O83)</f>
        <v>0</v>
      </c>
      <c r="D501" s="208">
        <f>SUM(Championnats!$O135)</f>
        <v>0</v>
      </c>
      <c r="E501" s="208">
        <f>SUM(Championnats!$O187)</f>
        <v>0</v>
      </c>
      <c r="F501" s="208">
        <f>SUM(Championnats!$O239)</f>
        <v>0</v>
      </c>
      <c r="G501" s="208">
        <f>SUM(Championnats!$O291)</f>
        <v>0</v>
      </c>
      <c r="H501" s="208">
        <f>SUM(Championnats!$O343)</f>
        <v>0</v>
      </c>
      <c r="I501" s="208">
        <f>SUM(Championnats!$O395)</f>
        <v>0</v>
      </c>
      <c r="J501" s="208">
        <f>SUM(Championnats!$O447)</f>
        <v>0</v>
      </c>
      <c r="K501" s="208">
        <f>SUM(Championnats!$O499)</f>
        <v>0</v>
      </c>
      <c r="L501" s="174"/>
      <c r="M501" s="208">
        <f>CROSS!$M$31</f>
        <v>0</v>
      </c>
      <c r="N501" s="223">
        <f t="shared" si="32"/>
        <v>0</v>
      </c>
      <c r="O501" s="208"/>
      <c r="P501" s="208"/>
      <c r="Q501" s="208"/>
      <c r="R501" s="208"/>
      <c r="S501" s="208"/>
      <c r="T501" s="208"/>
      <c r="U501" s="208"/>
      <c r="V501" s="208">
        <f t="array" ref="V501">MIN(IF(B501:K501&gt;0,B501:K501))</f>
        <v>0</v>
      </c>
      <c r="W501" s="208">
        <f t="shared" si="31"/>
        <v>0</v>
      </c>
      <c r="X501" s="174"/>
      <c r="Y501" s="248" t="e">
        <f>SUM(CROSS!#REF!)</f>
        <v>#REF!</v>
      </c>
      <c r="Z501" s="248" t="e">
        <f>SUM(CROSS!#REF!)</f>
        <v>#REF!</v>
      </c>
    </row>
    <row r="502" spans="1:26" x14ac:dyDescent="0.35">
      <c r="A502" s="78" t="str">
        <f>(Championnats!B$32)</f>
        <v>CCCDDD  Balkis-Imane</v>
      </c>
      <c r="B502" s="232">
        <f>SUM(Championnats!$O32)</f>
        <v>0</v>
      </c>
      <c r="C502" s="208">
        <f>SUM(Championnats!$O84)</f>
        <v>0</v>
      </c>
      <c r="D502" s="208">
        <f>SUM(Championnats!$O136)</f>
        <v>0</v>
      </c>
      <c r="E502" s="208">
        <f>SUM(Championnats!$O188)</f>
        <v>0</v>
      </c>
      <c r="F502" s="208">
        <f>SUM(Championnats!$O240)</f>
        <v>0</v>
      </c>
      <c r="G502" s="208">
        <f>SUM(Championnats!$O292)</f>
        <v>0</v>
      </c>
      <c r="H502" s="208">
        <f>SUM(Championnats!$O344)</f>
        <v>0</v>
      </c>
      <c r="I502" s="208">
        <f>SUM(Championnats!$O396)</f>
        <v>0</v>
      </c>
      <c r="J502" s="208">
        <f>SUM(Championnats!$O448)</f>
        <v>0</v>
      </c>
      <c r="K502" s="208">
        <f>SUM(Championnats!$O500)</f>
        <v>0</v>
      </c>
      <c r="L502" s="174"/>
      <c r="M502" s="208">
        <f>CROSS!$M$32</f>
        <v>0</v>
      </c>
      <c r="N502" s="223">
        <f t="shared" si="32"/>
        <v>0</v>
      </c>
      <c r="O502" s="208"/>
      <c r="P502" s="208"/>
      <c r="Q502" s="208"/>
      <c r="R502" s="208"/>
      <c r="S502" s="208"/>
      <c r="T502" s="208"/>
      <c r="U502" s="208"/>
      <c r="V502" s="208">
        <f t="array" ref="V502">MIN(IF(B502:K502&gt;0,B502:K502))</f>
        <v>0</v>
      </c>
      <c r="W502" s="208">
        <f t="shared" si="31"/>
        <v>0</v>
      </c>
      <c r="X502" s="174"/>
      <c r="Y502" s="248" t="e">
        <f>SUM(CROSS!#REF!)</f>
        <v>#REF!</v>
      </c>
      <c r="Z502" s="248" t="e">
        <f>SUM(CROSS!#REF!)</f>
        <v>#REF!</v>
      </c>
    </row>
    <row r="503" spans="1:26" x14ac:dyDescent="0.35">
      <c r="A503" s="78" t="str">
        <f>(Championnats!B$33)</f>
        <v>DDDEEE  Hamza</v>
      </c>
      <c r="B503" s="232">
        <f>SUM(Championnats!$O33)</f>
        <v>0</v>
      </c>
      <c r="C503" s="208">
        <f>SUM(Championnats!$O85)</f>
        <v>0</v>
      </c>
      <c r="D503" s="208">
        <f>SUM(Championnats!$O137)</f>
        <v>0</v>
      </c>
      <c r="E503" s="208">
        <f>SUM(Championnats!$O189)</f>
        <v>0</v>
      </c>
      <c r="F503" s="208">
        <f>SUM(Championnats!$O241)</f>
        <v>0</v>
      </c>
      <c r="G503" s="208">
        <f>SUM(Championnats!$O293)</f>
        <v>0</v>
      </c>
      <c r="H503" s="208">
        <f>SUM(Championnats!$O345)</f>
        <v>0</v>
      </c>
      <c r="I503" s="208">
        <f>SUM(Championnats!$O397)</f>
        <v>0</v>
      </c>
      <c r="J503" s="208">
        <f>SUM(Championnats!$O449)</f>
        <v>0</v>
      </c>
      <c r="K503" s="208">
        <f>SUM(Championnats!$O501)</f>
        <v>0</v>
      </c>
      <c r="L503" s="174"/>
      <c r="M503" s="208">
        <f>CROSS!$M$33</f>
        <v>0</v>
      </c>
      <c r="N503" s="223">
        <f t="shared" si="32"/>
        <v>0</v>
      </c>
      <c r="O503" s="208"/>
      <c r="P503" s="208"/>
      <c r="Q503" s="208"/>
      <c r="R503" s="208"/>
      <c r="S503" s="208"/>
      <c r="T503" s="208"/>
      <c r="U503" s="208"/>
      <c r="V503" s="208">
        <f t="array" ref="V503">MIN(IF(B503:K503&gt;0,B503:K503))</f>
        <v>0</v>
      </c>
      <c r="W503" s="208">
        <f t="shared" si="31"/>
        <v>0</v>
      </c>
      <c r="X503" s="174"/>
      <c r="Y503" s="248" t="e">
        <f>SUM(CROSS!#REF!)</f>
        <v>#REF!</v>
      </c>
      <c r="Z503" s="248" t="e">
        <f>SUM(CROSS!#REF!)</f>
        <v>#REF!</v>
      </c>
    </row>
    <row r="504" spans="1:26" x14ac:dyDescent="0.35">
      <c r="A504" s="78" t="str">
        <f>(Championnats!B$34)</f>
        <v>EEEFFF  Beverly</v>
      </c>
      <c r="B504" s="232">
        <f>SUM(Championnats!$O34)</f>
        <v>0</v>
      </c>
      <c r="C504" s="208">
        <f>SUM(Championnats!$O86)</f>
        <v>0</v>
      </c>
      <c r="D504" s="208">
        <f>SUM(Championnats!$O138)</f>
        <v>0</v>
      </c>
      <c r="E504" s="208">
        <f>SUM(Championnats!$O190)</f>
        <v>0</v>
      </c>
      <c r="F504" s="208">
        <f>SUM(Championnats!$O242)</f>
        <v>0</v>
      </c>
      <c r="G504" s="208">
        <f>SUM(Championnats!$O294)</f>
        <v>0</v>
      </c>
      <c r="H504" s="208">
        <f>SUM(Championnats!$O346)</f>
        <v>0</v>
      </c>
      <c r="I504" s="208">
        <f>SUM(Championnats!$O398)</f>
        <v>0</v>
      </c>
      <c r="J504" s="208">
        <f>SUM(Championnats!$O450)</f>
        <v>0</v>
      </c>
      <c r="K504" s="208">
        <f>SUM(Championnats!$O502)</f>
        <v>0</v>
      </c>
      <c r="L504" s="174"/>
      <c r="M504" s="208">
        <f>CROSS!$M$34</f>
        <v>0</v>
      </c>
      <c r="N504" s="223">
        <f t="shared" si="32"/>
        <v>0</v>
      </c>
      <c r="O504" s="208"/>
      <c r="P504" s="208"/>
      <c r="Q504" s="208"/>
      <c r="R504" s="208"/>
      <c r="S504" s="208"/>
      <c r="T504" s="208"/>
      <c r="U504" s="208"/>
      <c r="V504" s="208">
        <f t="array" ref="V504">MIN(IF(B504:K504&gt;0,B504:K504))</f>
        <v>0</v>
      </c>
      <c r="W504" s="208">
        <f t="shared" si="31"/>
        <v>0</v>
      </c>
      <c r="X504" s="174"/>
      <c r="Y504" s="248" t="e">
        <f>SUM(CROSS!#REF!)</f>
        <v>#REF!</v>
      </c>
      <c r="Z504" s="248" t="e">
        <f>SUM(CROSS!#REF!)</f>
        <v>#REF!</v>
      </c>
    </row>
    <row r="505" spans="1:26" x14ac:dyDescent="0.35">
      <c r="A505" s="78" t="str">
        <f>(Championnats!B$35)</f>
        <v>FFFGGG  Flore</v>
      </c>
      <c r="B505" s="232">
        <f>SUM(Championnats!$O35)</f>
        <v>0</v>
      </c>
      <c r="C505" s="208">
        <f>SUM(Championnats!$O87)</f>
        <v>0</v>
      </c>
      <c r="D505" s="208">
        <f>SUM(Championnats!$O139)</f>
        <v>0</v>
      </c>
      <c r="E505" s="208">
        <f>SUM(Championnats!$O191)</f>
        <v>0</v>
      </c>
      <c r="F505" s="208">
        <f>SUM(Championnats!$O243)</f>
        <v>0</v>
      </c>
      <c r="G505" s="208">
        <f>SUM(Championnats!$O295)</f>
        <v>0</v>
      </c>
      <c r="H505" s="208">
        <f>SUM(Championnats!$O347)</f>
        <v>0</v>
      </c>
      <c r="I505" s="208">
        <f>SUM(Championnats!$O399)</f>
        <v>0</v>
      </c>
      <c r="J505" s="208">
        <f>SUM(Championnats!$O451)</f>
        <v>0</v>
      </c>
      <c r="K505" s="208">
        <f>SUM(Championnats!$O503)</f>
        <v>0</v>
      </c>
      <c r="L505" s="174"/>
      <c r="M505" s="208">
        <f>CROSS!$M$35</f>
        <v>0</v>
      </c>
      <c r="N505" s="223">
        <f t="shared" si="32"/>
        <v>0</v>
      </c>
      <c r="O505" s="208"/>
      <c r="P505" s="208"/>
      <c r="Q505" s="208"/>
      <c r="R505" s="208"/>
      <c r="S505" s="208"/>
      <c r="T505" s="208"/>
      <c r="U505" s="208"/>
      <c r="V505" s="208">
        <f t="array" ref="V505">MIN(IF(B505:K505&gt;0,B505:K505))</f>
        <v>0</v>
      </c>
      <c r="W505" s="208">
        <f t="shared" si="31"/>
        <v>0</v>
      </c>
      <c r="X505" s="174"/>
      <c r="Y505" s="248" t="e">
        <f>SUM(CROSS!#REF!)</f>
        <v>#REF!</v>
      </c>
      <c r="Z505" s="248" t="e">
        <f>SUM(CROSS!#REF!)</f>
        <v>#REF!</v>
      </c>
    </row>
    <row r="506" spans="1:26" x14ac:dyDescent="0.35">
      <c r="A506" s="78" t="str">
        <f>(Championnats!B$36)</f>
        <v>GGGGHHH  Lauryne</v>
      </c>
      <c r="B506" s="232">
        <f>SUM(Championnats!$O36)</f>
        <v>0</v>
      </c>
      <c r="C506" s="208">
        <f>SUM(Championnats!$O88)</f>
        <v>0</v>
      </c>
      <c r="D506" s="208">
        <f>SUM(Championnats!$O140)</f>
        <v>0</v>
      </c>
      <c r="E506" s="208">
        <f>SUM(Championnats!$O192)</f>
        <v>0</v>
      </c>
      <c r="F506" s="208">
        <f>SUM(Championnats!$O244)</f>
        <v>0</v>
      </c>
      <c r="G506" s="208">
        <f>SUM(Championnats!$O296)</f>
        <v>0</v>
      </c>
      <c r="H506" s="208">
        <f>SUM(Championnats!$O348)</f>
        <v>0</v>
      </c>
      <c r="I506" s="208">
        <f>SUM(Championnats!$O400)</f>
        <v>0</v>
      </c>
      <c r="J506" s="208">
        <f>SUM(Championnats!$O452)</f>
        <v>0</v>
      </c>
      <c r="K506" s="208">
        <f>SUM(Championnats!$O504)</f>
        <v>0</v>
      </c>
      <c r="L506" s="174"/>
      <c r="M506" s="208">
        <f>CROSS!$M$36</f>
        <v>0</v>
      </c>
      <c r="N506" s="223">
        <f t="shared" ref="N506:N523" si="33">N37</f>
        <v>0</v>
      </c>
      <c r="O506" s="208"/>
      <c r="P506" s="208"/>
      <c r="Q506" s="208"/>
      <c r="R506" s="208"/>
      <c r="S506" s="208"/>
      <c r="T506" s="208"/>
      <c r="U506" s="208"/>
      <c r="V506" s="208">
        <f t="array" ref="V506">MIN(IF(B506:K506&gt;0,B506:K506))</f>
        <v>0</v>
      </c>
      <c r="W506" s="208">
        <f t="shared" si="31"/>
        <v>0</v>
      </c>
      <c r="X506" s="174"/>
      <c r="Y506" s="248" t="e">
        <f>SUM(CROSS!#REF!)</f>
        <v>#REF!</v>
      </c>
      <c r="Z506" s="248" t="e">
        <f>SUM(CROSS!#REF!)</f>
        <v>#REF!</v>
      </c>
    </row>
    <row r="507" spans="1:26" x14ac:dyDescent="0.35">
      <c r="A507" s="78" t="str">
        <f>(Championnats!B$37)</f>
        <v>HHHHIII  Steven</v>
      </c>
      <c r="B507" s="232">
        <f>SUM(Championnats!$O37)</f>
        <v>0</v>
      </c>
      <c r="C507" s="208">
        <f>SUM(Championnats!$O89)</f>
        <v>0</v>
      </c>
      <c r="D507" s="208">
        <f>SUM(Championnats!$O141)</f>
        <v>0</v>
      </c>
      <c r="E507" s="208">
        <f>SUM(Championnats!$O193)</f>
        <v>0</v>
      </c>
      <c r="F507" s="208">
        <f>SUM(Championnats!$O245)</f>
        <v>0</v>
      </c>
      <c r="G507" s="208">
        <f>SUM(Championnats!$O297)</f>
        <v>0</v>
      </c>
      <c r="H507" s="208">
        <f>SUM(Championnats!$O349)</f>
        <v>0</v>
      </c>
      <c r="I507" s="208">
        <f>SUM(Championnats!$O401)</f>
        <v>0</v>
      </c>
      <c r="J507" s="208">
        <f>SUM(Championnats!$O453)</f>
        <v>0</v>
      </c>
      <c r="K507" s="208">
        <f>SUM(Championnats!$O505)</f>
        <v>0</v>
      </c>
      <c r="L507" s="174"/>
      <c r="M507" s="208">
        <f>CROSS!$M$37</f>
        <v>0</v>
      </c>
      <c r="N507" s="223">
        <f t="shared" si="33"/>
        <v>0</v>
      </c>
      <c r="O507" s="208"/>
      <c r="P507" s="208"/>
      <c r="Q507" s="208"/>
      <c r="R507" s="208"/>
      <c r="S507" s="208"/>
      <c r="T507" s="208"/>
      <c r="U507" s="208"/>
      <c r="V507" s="208">
        <f t="array" ref="V507">MIN(IF(B507:K507&gt;0,B507:K507))</f>
        <v>0</v>
      </c>
      <c r="W507" s="208">
        <f t="shared" si="31"/>
        <v>0</v>
      </c>
      <c r="X507" s="174"/>
      <c r="Y507" s="248" t="e">
        <f>SUM(CROSS!#REF!)</f>
        <v>#REF!</v>
      </c>
      <c r="Z507" s="248" t="e">
        <f>SUM(CROSS!#REF!)</f>
        <v>#REF!</v>
      </c>
    </row>
    <row r="508" spans="1:26" x14ac:dyDescent="0.35">
      <c r="A508" s="78" t="str">
        <f>(Championnats!B$38)</f>
        <v>IIIJJJJJ  PIERRE</v>
      </c>
      <c r="B508" s="232">
        <f>SUM(Championnats!$O38)</f>
        <v>0</v>
      </c>
      <c r="C508" s="208">
        <f>SUM(Championnats!$O90)</f>
        <v>0</v>
      </c>
      <c r="D508" s="208">
        <f>SUM(Championnats!$O142)</f>
        <v>0</v>
      </c>
      <c r="E508" s="208">
        <f>SUM(Championnats!$O194)</f>
        <v>0</v>
      </c>
      <c r="F508" s="208">
        <f>SUM(Championnats!$O246)</f>
        <v>0</v>
      </c>
      <c r="G508" s="208">
        <f>SUM(Championnats!$O298)</f>
        <v>0</v>
      </c>
      <c r="H508" s="208">
        <f>SUM(Championnats!$O350)</f>
        <v>0</v>
      </c>
      <c r="I508" s="208">
        <f>SUM(Championnats!$O402)</f>
        <v>0</v>
      </c>
      <c r="J508" s="208">
        <f>SUM(Championnats!$O454)</f>
        <v>0</v>
      </c>
      <c r="K508" s="208">
        <f>SUM(Championnats!$O506)</f>
        <v>0</v>
      </c>
      <c r="L508" s="174"/>
      <c r="M508" s="208">
        <f>CROSS!$M$38</f>
        <v>0</v>
      </c>
      <c r="N508" s="223">
        <f t="shared" si="33"/>
        <v>0</v>
      </c>
      <c r="O508" s="208"/>
      <c r="P508" s="208"/>
      <c r="Q508" s="208"/>
      <c r="R508" s="208"/>
      <c r="S508" s="208"/>
      <c r="T508" s="208"/>
      <c r="U508" s="208"/>
      <c r="V508" s="208">
        <f t="array" ref="V508">MIN(IF(B508:K508&gt;0,B508:K508))</f>
        <v>0</v>
      </c>
      <c r="W508" s="208">
        <f t="shared" si="31"/>
        <v>0</v>
      </c>
      <c r="X508" s="174"/>
      <c r="Y508" s="248" t="e">
        <f>SUM(CROSS!#REF!)</f>
        <v>#REF!</v>
      </c>
      <c r="Z508" s="248" t="e">
        <f>SUM(CROSS!#REF!)</f>
        <v>#REF!</v>
      </c>
    </row>
    <row r="509" spans="1:26" x14ac:dyDescent="0.35">
      <c r="A509" s="78" t="str">
        <f>(Championnats!B$39)</f>
        <v>JJJJKKKK  Christelle</v>
      </c>
      <c r="B509" s="232">
        <f>SUM(Championnats!$O39)</f>
        <v>0</v>
      </c>
      <c r="C509" s="208">
        <f>SUM(Championnats!$O91)</f>
        <v>0</v>
      </c>
      <c r="D509" s="208">
        <f>SUM(Championnats!$O143)</f>
        <v>0</v>
      </c>
      <c r="E509" s="208">
        <f>SUM(Championnats!$O195)</f>
        <v>0</v>
      </c>
      <c r="F509" s="208">
        <f>SUM(Championnats!$O247)</f>
        <v>0</v>
      </c>
      <c r="G509" s="208">
        <f>SUM(Championnats!$O299)</f>
        <v>0</v>
      </c>
      <c r="H509" s="208">
        <f>SUM(Championnats!$O351)</f>
        <v>0</v>
      </c>
      <c r="I509" s="208">
        <f>SUM(Championnats!$O403)</f>
        <v>0</v>
      </c>
      <c r="J509" s="208">
        <f>SUM(Championnats!$O455)</f>
        <v>0</v>
      </c>
      <c r="K509" s="208">
        <f>SUM(Championnats!$O507)</f>
        <v>0</v>
      </c>
      <c r="L509" s="174"/>
      <c r="M509" s="208">
        <f>CROSS!$M$39</f>
        <v>0</v>
      </c>
      <c r="N509" s="223">
        <f t="shared" si="33"/>
        <v>0</v>
      </c>
      <c r="O509" s="208"/>
      <c r="P509" s="208"/>
      <c r="Q509" s="208"/>
      <c r="R509" s="208"/>
      <c r="S509" s="208"/>
      <c r="T509" s="208"/>
      <c r="U509" s="208"/>
      <c r="V509" s="208">
        <f t="array" ref="V509">MIN(IF(B509:K509&gt;0,B509:K509))</f>
        <v>0</v>
      </c>
      <c r="W509" s="208">
        <f t="shared" si="31"/>
        <v>0</v>
      </c>
      <c r="X509" s="174"/>
      <c r="Y509" s="248" t="e">
        <f>SUM(CROSS!#REF!)</f>
        <v>#REF!</v>
      </c>
      <c r="Z509" s="248" t="e">
        <f>SUM(CROSS!#REF!)</f>
        <v>#REF!</v>
      </c>
    </row>
    <row r="510" spans="1:26" x14ac:dyDescent="0.35">
      <c r="A510" s="78" t="str">
        <f>(Championnats!B$40)</f>
        <v>KKKLLL  Pierre</v>
      </c>
      <c r="B510" s="232">
        <f>SUM(Championnats!$O40)</f>
        <v>0</v>
      </c>
      <c r="C510" s="208">
        <f>SUM(Championnats!$O92)</f>
        <v>0</v>
      </c>
      <c r="D510" s="208">
        <f>SUM(Championnats!$O144)</f>
        <v>0</v>
      </c>
      <c r="E510" s="208">
        <f>SUM(Championnats!$O196)</f>
        <v>0</v>
      </c>
      <c r="F510" s="208">
        <f>SUM(Championnats!$O248)</f>
        <v>0</v>
      </c>
      <c r="G510" s="208">
        <f>SUM(Championnats!$O300)</f>
        <v>0</v>
      </c>
      <c r="H510" s="208">
        <f>SUM(Championnats!$O352)</f>
        <v>0</v>
      </c>
      <c r="I510" s="208">
        <f>SUM(Championnats!$O404)</f>
        <v>0</v>
      </c>
      <c r="J510" s="208">
        <f>SUM(Championnats!$O456)</f>
        <v>0</v>
      </c>
      <c r="K510" s="208">
        <f>SUM(Championnats!$O508)</f>
        <v>0</v>
      </c>
      <c r="L510" s="174"/>
      <c r="M510" s="208">
        <f>CROSS!$M$40</f>
        <v>0</v>
      </c>
      <c r="N510" s="223">
        <f t="shared" si="33"/>
        <v>0</v>
      </c>
      <c r="O510" s="208"/>
      <c r="P510" s="208"/>
      <c r="Q510" s="208"/>
      <c r="R510" s="208"/>
      <c r="S510" s="208"/>
      <c r="T510" s="208"/>
      <c r="U510" s="208"/>
      <c r="V510" s="208">
        <f t="array" ref="V510">MIN(IF(B510:K510&gt;0,B510:K510))</f>
        <v>0</v>
      </c>
      <c r="W510" s="208">
        <f t="shared" si="31"/>
        <v>0</v>
      </c>
      <c r="X510" s="174"/>
      <c r="Y510" s="248" t="e">
        <f>SUM(CROSS!#REF!)</f>
        <v>#REF!</v>
      </c>
      <c r="Z510" s="248" t="e">
        <f>SUM(CROSS!#REF!)</f>
        <v>#REF!</v>
      </c>
    </row>
    <row r="511" spans="1:26" x14ac:dyDescent="0.35">
      <c r="A511" s="78" t="str">
        <f>(Championnats!B$41)</f>
        <v>LLLLMMMM  Didier</v>
      </c>
      <c r="B511" s="232">
        <f>SUM(Championnats!$O41)</f>
        <v>0</v>
      </c>
      <c r="C511" s="208">
        <f>SUM(Championnats!$O93)</f>
        <v>0</v>
      </c>
      <c r="D511" s="208">
        <f>SUM(Championnats!$O145)</f>
        <v>0</v>
      </c>
      <c r="E511" s="208">
        <f>SUM(Championnats!$O197)</f>
        <v>0</v>
      </c>
      <c r="F511" s="208">
        <f>SUM(Championnats!$O249)</f>
        <v>0</v>
      </c>
      <c r="G511" s="208">
        <f>SUM(Championnats!$O301)</f>
        <v>0</v>
      </c>
      <c r="H511" s="208">
        <f>SUM(Championnats!$O353)</f>
        <v>0</v>
      </c>
      <c r="I511" s="208">
        <f>SUM(Championnats!$O405)</f>
        <v>0</v>
      </c>
      <c r="J511" s="208">
        <f>SUM(Championnats!$O457)</f>
        <v>0</v>
      </c>
      <c r="K511" s="208">
        <f>SUM(Championnats!$O509)</f>
        <v>0</v>
      </c>
      <c r="L511" s="174"/>
      <c r="M511" s="208">
        <f>CROSS!$M$41</f>
        <v>0</v>
      </c>
      <c r="N511" s="223">
        <f t="shared" si="33"/>
        <v>0</v>
      </c>
      <c r="O511" s="208"/>
      <c r="P511" s="208"/>
      <c r="Q511" s="208"/>
      <c r="R511" s="208"/>
      <c r="S511" s="208"/>
      <c r="T511" s="208"/>
      <c r="U511" s="208"/>
      <c r="V511" s="208">
        <f t="array" ref="V511">MIN(IF(B511:K511&gt;0,B511:K511))</f>
        <v>0</v>
      </c>
      <c r="W511" s="208">
        <f t="shared" si="31"/>
        <v>0</v>
      </c>
      <c r="X511" s="174"/>
      <c r="Y511" s="248" t="e">
        <f>SUM(CROSS!#REF!)</f>
        <v>#REF!</v>
      </c>
      <c r="Z511" s="248" t="e">
        <f>SUM(CROSS!#REF!)</f>
        <v>#REF!</v>
      </c>
    </row>
    <row r="512" spans="1:26" x14ac:dyDescent="0.35">
      <c r="A512" s="78" t="str">
        <f>(Championnats!B$42)</f>
        <v>MMMNNN  Barbara</v>
      </c>
      <c r="B512" s="232">
        <f>SUM(Championnats!$O42)</f>
        <v>0</v>
      </c>
      <c r="C512" s="208">
        <f>SUM(Championnats!$O94)</f>
        <v>0</v>
      </c>
      <c r="D512" s="208">
        <f>SUM(Championnats!$O146)</f>
        <v>0</v>
      </c>
      <c r="E512" s="208">
        <f>SUM(Championnats!$O198)</f>
        <v>0</v>
      </c>
      <c r="F512" s="208">
        <f>SUM(Championnats!$O250)</f>
        <v>0</v>
      </c>
      <c r="G512" s="208">
        <f>SUM(Championnats!$O302)</f>
        <v>0</v>
      </c>
      <c r="H512" s="208">
        <f>SUM(Championnats!$O354)</f>
        <v>0</v>
      </c>
      <c r="I512" s="208">
        <f>SUM(Championnats!$O406)</f>
        <v>0</v>
      </c>
      <c r="J512" s="208">
        <f>SUM(Championnats!$O458)</f>
        <v>0</v>
      </c>
      <c r="K512" s="208">
        <f>SUM(Championnats!$O510)</f>
        <v>0</v>
      </c>
      <c r="L512" s="174"/>
      <c r="M512" s="208">
        <f>CROSS!$M$42</f>
        <v>0</v>
      </c>
      <c r="N512" s="223">
        <f t="shared" si="33"/>
        <v>0</v>
      </c>
      <c r="O512" s="208"/>
      <c r="P512" s="208"/>
      <c r="Q512" s="208"/>
      <c r="R512" s="208"/>
      <c r="S512" s="208"/>
      <c r="T512" s="208"/>
      <c r="U512" s="208"/>
      <c r="V512" s="208">
        <f t="array" ref="V512">MIN(IF(B512:K512&gt;0,B512:K512))</f>
        <v>0</v>
      </c>
      <c r="W512" s="208">
        <f t="shared" si="31"/>
        <v>0</v>
      </c>
      <c r="X512" s="174"/>
      <c r="Y512" s="248" t="e">
        <f>SUM(CROSS!#REF!)</f>
        <v>#REF!</v>
      </c>
      <c r="Z512" s="248" t="e">
        <f>SUM(CROSS!#REF!)</f>
        <v>#REF!</v>
      </c>
    </row>
    <row r="513" spans="1:26" x14ac:dyDescent="0.35">
      <c r="A513" s="78" t="str">
        <f>(Championnats!B$43)</f>
        <v>NNNNOOO  Julie</v>
      </c>
      <c r="B513" s="232">
        <f>SUM(Championnats!$O43)</f>
        <v>0</v>
      </c>
      <c r="C513" s="208">
        <f>SUM(Championnats!$O95)</f>
        <v>0</v>
      </c>
      <c r="D513" s="208">
        <f>SUM(Championnats!$O147)</f>
        <v>0</v>
      </c>
      <c r="E513" s="208">
        <f>SUM(Championnats!$O199)</f>
        <v>0</v>
      </c>
      <c r="F513" s="208">
        <f>SUM(Championnats!$O251)</f>
        <v>0</v>
      </c>
      <c r="G513" s="208">
        <f>SUM(Championnats!$O303)</f>
        <v>0</v>
      </c>
      <c r="H513" s="208">
        <f>SUM(Championnats!$O355)</f>
        <v>0</v>
      </c>
      <c r="I513" s="208">
        <f>SUM(Championnats!$O407)</f>
        <v>0</v>
      </c>
      <c r="J513" s="208">
        <f>SUM(Championnats!$O459)</f>
        <v>0</v>
      </c>
      <c r="K513" s="208">
        <f>SUM(Championnats!$O511)</f>
        <v>0</v>
      </c>
      <c r="L513" s="174"/>
      <c r="M513" s="208">
        <f>CROSS!$M$43</f>
        <v>0</v>
      </c>
      <c r="N513" s="223">
        <f t="shared" si="33"/>
        <v>0</v>
      </c>
      <c r="O513" s="208"/>
      <c r="P513" s="208"/>
      <c r="Q513" s="208"/>
      <c r="R513" s="208"/>
      <c r="S513" s="208"/>
      <c r="T513" s="208"/>
      <c r="U513" s="208"/>
      <c r="V513" s="208">
        <f t="array" ref="V513">MIN(IF(B513:K513&gt;0,B513:K513))</f>
        <v>0</v>
      </c>
      <c r="W513" s="208">
        <f t="shared" si="31"/>
        <v>0</v>
      </c>
      <c r="X513" s="174"/>
      <c r="Y513" s="248" t="e">
        <f>SUM(CROSS!#REF!)</f>
        <v>#REF!</v>
      </c>
      <c r="Z513" s="248" t="e">
        <f>SUM(CROSS!#REF!)</f>
        <v>#REF!</v>
      </c>
    </row>
    <row r="514" spans="1:26" x14ac:dyDescent="0.35">
      <c r="A514" s="78" t="str">
        <f>(Championnats!B$44)</f>
        <v>OOOPPP  André</v>
      </c>
      <c r="B514" s="232">
        <f>SUM(Championnats!$O44)</f>
        <v>0</v>
      </c>
      <c r="C514" s="208">
        <f>SUM(Championnats!$O96)</f>
        <v>0</v>
      </c>
      <c r="D514" s="208">
        <f>SUM(Championnats!$O148)</f>
        <v>0</v>
      </c>
      <c r="E514" s="208">
        <f>SUM(Championnats!$O200)</f>
        <v>0</v>
      </c>
      <c r="F514" s="208">
        <f>SUM(Championnats!$O252)</f>
        <v>0</v>
      </c>
      <c r="G514" s="208">
        <f>SUM(Championnats!$O304)</f>
        <v>0</v>
      </c>
      <c r="H514" s="208">
        <f>SUM(Championnats!$O356)</f>
        <v>0</v>
      </c>
      <c r="I514" s="208">
        <f>SUM(Championnats!$O408)</f>
        <v>0</v>
      </c>
      <c r="J514" s="208">
        <f>SUM(Championnats!$O460)</f>
        <v>0</v>
      </c>
      <c r="K514" s="208">
        <f>SUM(Championnats!$O512)</f>
        <v>0</v>
      </c>
      <c r="L514" s="174"/>
      <c r="M514" s="208">
        <f>CROSS!$M$44</f>
        <v>0</v>
      </c>
      <c r="N514" s="223">
        <f t="shared" si="33"/>
        <v>0</v>
      </c>
      <c r="O514" s="208"/>
      <c r="P514" s="208"/>
      <c r="Q514" s="208"/>
      <c r="R514" s="208"/>
      <c r="S514" s="208"/>
      <c r="T514" s="208"/>
      <c r="U514" s="208"/>
      <c r="V514" s="208">
        <f t="array" ref="V514">MIN(IF(B514:K514&gt;0,B514:K514))</f>
        <v>0</v>
      </c>
      <c r="W514" s="208">
        <f t="shared" si="31"/>
        <v>0</v>
      </c>
      <c r="X514" s="174"/>
      <c r="Y514" s="248" t="e">
        <f>SUM(CROSS!#REF!)</f>
        <v>#REF!</v>
      </c>
      <c r="Z514" s="248" t="e">
        <f>SUM(CROSS!#REF!)</f>
        <v>#REF!</v>
      </c>
    </row>
    <row r="515" spans="1:26" x14ac:dyDescent="0.35">
      <c r="A515" s="78" t="str">
        <f>(Championnats!B$45)</f>
        <v>PPPQQQQ  Roland</v>
      </c>
      <c r="B515" s="232">
        <f>SUM(Championnats!$O45)</f>
        <v>0</v>
      </c>
      <c r="C515" s="208">
        <f>SUM(Championnats!$O97)</f>
        <v>0</v>
      </c>
      <c r="D515" s="208">
        <f>SUM(Championnats!$O149)</f>
        <v>0</v>
      </c>
      <c r="E515" s="208">
        <f>SUM(Championnats!$O201)</f>
        <v>0</v>
      </c>
      <c r="F515" s="208">
        <f>SUM(Championnats!$O253)</f>
        <v>0</v>
      </c>
      <c r="G515" s="208">
        <f>SUM(Championnats!$O305)</f>
        <v>0</v>
      </c>
      <c r="H515" s="208">
        <f>SUM(Championnats!$O357)</f>
        <v>0</v>
      </c>
      <c r="I515" s="208">
        <f>SUM(Championnats!$O409)</f>
        <v>0</v>
      </c>
      <c r="J515" s="208">
        <f>SUM(Championnats!$O461)</f>
        <v>0</v>
      </c>
      <c r="K515" s="208">
        <f>SUM(Championnats!$O513)</f>
        <v>0</v>
      </c>
      <c r="L515" s="174"/>
      <c r="M515" s="208">
        <f>CROSS!$M$45</f>
        <v>0</v>
      </c>
      <c r="N515" s="223">
        <f t="shared" si="33"/>
        <v>0</v>
      </c>
      <c r="O515" s="208"/>
      <c r="P515" s="208"/>
      <c r="Q515" s="208"/>
      <c r="R515" s="208"/>
      <c r="S515" s="208"/>
      <c r="T515" s="208"/>
      <c r="U515" s="208"/>
      <c r="V515" s="208">
        <f t="array" ref="V515">MIN(IF(B515:K515&gt;0,B515:K515))</f>
        <v>0</v>
      </c>
      <c r="W515" s="208">
        <f t="shared" si="31"/>
        <v>0</v>
      </c>
      <c r="X515" s="174"/>
      <c r="Y515" s="248" t="e">
        <f>SUM(CROSS!#REF!)</f>
        <v>#REF!</v>
      </c>
      <c r="Z515" s="248" t="e">
        <f>SUM(CROSS!#REF!)</f>
        <v>#REF!</v>
      </c>
    </row>
    <row r="516" spans="1:26" x14ac:dyDescent="0.35">
      <c r="A516" s="78" t="str">
        <f>(Championnats!B$46)</f>
        <v>QQQRRR  Sylvain</v>
      </c>
      <c r="B516" s="232">
        <f>SUM(Championnats!$O46)</f>
        <v>0</v>
      </c>
      <c r="C516" s="208">
        <f>SUM(Championnats!$O98)</f>
        <v>0</v>
      </c>
      <c r="D516" s="208">
        <f>SUM(Championnats!$O150)</f>
        <v>0</v>
      </c>
      <c r="E516" s="208">
        <f>SUM(Championnats!$O202)</f>
        <v>0</v>
      </c>
      <c r="F516" s="208">
        <f>SUM(Championnats!$O254)</f>
        <v>0</v>
      </c>
      <c r="G516" s="208">
        <f>SUM(Championnats!$O306)</f>
        <v>0</v>
      </c>
      <c r="H516" s="208">
        <f>SUM(Championnats!$O358)</f>
        <v>0</v>
      </c>
      <c r="I516" s="208">
        <f>SUM(Championnats!$O410)</f>
        <v>0</v>
      </c>
      <c r="J516" s="208">
        <f>SUM(Championnats!$O462)</f>
        <v>0</v>
      </c>
      <c r="K516" s="208">
        <f>SUM(Championnats!$O514)</f>
        <v>0</v>
      </c>
      <c r="L516" s="174"/>
      <c r="M516" s="208">
        <f>CROSS!$M$46</f>
        <v>0</v>
      </c>
      <c r="N516" s="223">
        <f t="shared" si="33"/>
        <v>0</v>
      </c>
      <c r="O516" s="208"/>
      <c r="P516" s="208"/>
      <c r="Q516" s="208"/>
      <c r="R516" s="208"/>
      <c r="S516" s="208"/>
      <c r="T516" s="208"/>
      <c r="U516" s="208"/>
      <c r="V516" s="208">
        <f t="array" ref="V516">MIN(IF(B516:K516&gt;0,B516:K516))</f>
        <v>0</v>
      </c>
      <c r="W516" s="208">
        <f t="shared" si="31"/>
        <v>0</v>
      </c>
      <c r="X516" s="174"/>
      <c r="Y516" s="248" t="e">
        <f>SUM(CROSS!#REF!)</f>
        <v>#REF!</v>
      </c>
      <c r="Z516" s="248" t="e">
        <f>SUM(CROSS!#REF!)</f>
        <v>#REF!</v>
      </c>
    </row>
    <row r="517" spans="1:26" x14ac:dyDescent="0.35">
      <c r="A517" s="78" t="str">
        <f>(Championnats!B$47)</f>
        <v>RRRSSS  Veronica</v>
      </c>
      <c r="B517" s="232">
        <f>SUM(Championnats!$O47)</f>
        <v>0</v>
      </c>
      <c r="C517" s="208">
        <f>SUM(Championnats!$O99)</f>
        <v>0</v>
      </c>
      <c r="D517" s="208">
        <f>SUM(Championnats!$O151)</f>
        <v>0</v>
      </c>
      <c r="E517" s="208">
        <f>SUM(Championnats!$O203)</f>
        <v>0</v>
      </c>
      <c r="F517" s="208">
        <f>SUM(Championnats!$O255)</f>
        <v>0</v>
      </c>
      <c r="G517" s="208">
        <f>SUM(Championnats!$O307)</f>
        <v>0</v>
      </c>
      <c r="H517" s="208">
        <f>SUM(Championnats!$O359)</f>
        <v>0</v>
      </c>
      <c r="I517" s="208">
        <f>SUM(Championnats!$O411)</f>
        <v>0</v>
      </c>
      <c r="J517" s="208">
        <f>SUM(Championnats!$O463)</f>
        <v>0</v>
      </c>
      <c r="K517" s="208">
        <f>SUM(Championnats!$O515)</f>
        <v>0</v>
      </c>
      <c r="L517" s="174"/>
      <c r="M517" s="208">
        <f>CROSS!$M$47</f>
        <v>0</v>
      </c>
      <c r="N517" s="223">
        <f t="shared" si="33"/>
        <v>0</v>
      </c>
      <c r="O517" s="208"/>
      <c r="P517" s="208"/>
      <c r="Q517" s="208"/>
      <c r="R517" s="208"/>
      <c r="S517" s="208"/>
      <c r="T517" s="208"/>
      <c r="U517" s="208"/>
      <c r="V517" s="208">
        <f t="array" ref="V517">MIN(IF(B517:K517&gt;0,B517:K517))</f>
        <v>0</v>
      </c>
      <c r="W517" s="208">
        <f t="shared" si="31"/>
        <v>0</v>
      </c>
      <c r="X517" s="174"/>
      <c r="Y517" s="248" t="e">
        <f>SUM(CROSS!#REF!)</f>
        <v>#REF!</v>
      </c>
      <c r="Z517" s="248" t="e">
        <f>SUM(CROSS!#REF!)</f>
        <v>#REF!</v>
      </c>
    </row>
    <row r="518" spans="1:26" x14ac:dyDescent="0.35">
      <c r="A518" s="78" t="str">
        <f>(Championnats!B$48)</f>
        <v>SSSTTT  Luc</v>
      </c>
      <c r="B518" s="232">
        <f>SUM(Championnats!$O48)</f>
        <v>0</v>
      </c>
      <c r="C518" s="208">
        <f>SUM(Championnats!$O100)</f>
        <v>0</v>
      </c>
      <c r="D518" s="208">
        <f>SUM(Championnats!$O152)</f>
        <v>0</v>
      </c>
      <c r="E518" s="208">
        <f>SUM(Championnats!$O204)</f>
        <v>0</v>
      </c>
      <c r="F518" s="208">
        <f>SUM(Championnats!$O256)</f>
        <v>0</v>
      </c>
      <c r="G518" s="208">
        <f>SUM(Championnats!$O308)</f>
        <v>0</v>
      </c>
      <c r="H518" s="208">
        <f>SUM(Championnats!$O360)</f>
        <v>0</v>
      </c>
      <c r="I518" s="208">
        <f>SUM(Championnats!$O412)</f>
        <v>0</v>
      </c>
      <c r="J518" s="208">
        <f>SUM(Championnats!$O464)</f>
        <v>0</v>
      </c>
      <c r="K518" s="208">
        <f>SUM(Championnats!$O516)</f>
        <v>0</v>
      </c>
      <c r="L518" s="174"/>
      <c r="M518" s="208">
        <f>CROSS!$M$48</f>
        <v>0</v>
      </c>
      <c r="N518" s="223">
        <f t="shared" si="33"/>
        <v>0</v>
      </c>
      <c r="O518" s="208"/>
      <c r="P518" s="208"/>
      <c r="Q518" s="208"/>
      <c r="R518" s="208"/>
      <c r="S518" s="208"/>
      <c r="T518" s="208"/>
      <c r="U518" s="208"/>
      <c r="V518" s="208">
        <f t="array" ref="V518">MIN(IF(B518:K518&gt;0,B518:K518))</f>
        <v>0</v>
      </c>
      <c r="W518" s="208">
        <f t="shared" ref="W518:W581" si="34">MAX(B518:K518)</f>
        <v>0</v>
      </c>
      <c r="X518" s="174"/>
      <c r="Y518" s="248" t="e">
        <f>SUM(CROSS!#REF!)</f>
        <v>#REF!</v>
      </c>
      <c r="Z518" s="248" t="e">
        <f>SUM(CROSS!#REF!)</f>
        <v>#REF!</v>
      </c>
    </row>
    <row r="519" spans="1:26" x14ac:dyDescent="0.35">
      <c r="A519" s="78" t="str">
        <f>(Championnats!B$49)</f>
        <v>TTTUUU  Cryss</v>
      </c>
      <c r="B519" s="232">
        <f>SUM(Championnats!$O49)</f>
        <v>0</v>
      </c>
      <c r="C519" s="208">
        <f>SUM(Championnats!$O101)</f>
        <v>0</v>
      </c>
      <c r="D519" s="208">
        <f>SUM(Championnats!$O153)</f>
        <v>0</v>
      </c>
      <c r="E519" s="208">
        <f>SUM(Championnats!$O205)</f>
        <v>0</v>
      </c>
      <c r="F519" s="208">
        <f>SUM(Championnats!$O257)</f>
        <v>0</v>
      </c>
      <c r="G519" s="208">
        <f>SUM(Championnats!$O309)</f>
        <v>0</v>
      </c>
      <c r="H519" s="208">
        <f>SUM(Championnats!$O361)</f>
        <v>0</v>
      </c>
      <c r="I519" s="208">
        <f>SUM(Championnats!$O413)</f>
        <v>0</v>
      </c>
      <c r="J519" s="208">
        <f>SUM(Championnats!$O465)</f>
        <v>0</v>
      </c>
      <c r="K519" s="208">
        <f>SUM(Championnats!$O517)</f>
        <v>0</v>
      </c>
      <c r="L519" s="174"/>
      <c r="M519" s="208">
        <f>CROSS!$M$49</f>
        <v>0</v>
      </c>
      <c r="N519" s="223">
        <f t="shared" si="33"/>
        <v>0</v>
      </c>
      <c r="O519" s="208"/>
      <c r="P519" s="208"/>
      <c r="Q519" s="208"/>
      <c r="R519" s="208"/>
      <c r="S519" s="208"/>
      <c r="T519" s="208"/>
      <c r="U519" s="208"/>
      <c r="V519" s="208">
        <f t="array" ref="V519">MIN(IF(B519:K519&gt;0,B519:K519))</f>
        <v>0</v>
      </c>
      <c r="W519" s="208">
        <f t="shared" si="34"/>
        <v>0</v>
      </c>
      <c r="X519" s="174"/>
      <c r="Y519" s="248" t="e">
        <f>SUM(CROSS!#REF!)</f>
        <v>#REF!</v>
      </c>
      <c r="Z519" s="248" t="e">
        <f>SUM(CROSS!#REF!)</f>
        <v>#REF!</v>
      </c>
    </row>
    <row r="520" spans="1:26" x14ac:dyDescent="0.35">
      <c r="A520" s="78" t="str">
        <f>(Championnats!B$50)</f>
        <v>UUUVVV  Sambou</v>
      </c>
      <c r="B520" s="232">
        <f>SUM(Championnats!$O50)</f>
        <v>0</v>
      </c>
      <c r="C520" s="208">
        <f>SUM(Championnats!$O102)</f>
        <v>0</v>
      </c>
      <c r="D520" s="208">
        <f>SUM(Championnats!$O154)</f>
        <v>0</v>
      </c>
      <c r="E520" s="208">
        <f>SUM(Championnats!$O206)</f>
        <v>0</v>
      </c>
      <c r="F520" s="208">
        <f>SUM(Championnats!$O258)</f>
        <v>0</v>
      </c>
      <c r="G520" s="208">
        <f>SUM(Championnats!$O310)</f>
        <v>0</v>
      </c>
      <c r="H520" s="208">
        <f>SUM(Championnats!$O362)</f>
        <v>0</v>
      </c>
      <c r="I520" s="208">
        <f>SUM(Championnats!$O414)</f>
        <v>0</v>
      </c>
      <c r="J520" s="208">
        <f>SUM(Championnats!$O466)</f>
        <v>0</v>
      </c>
      <c r="K520" s="208">
        <f>SUM(Championnats!$O518)</f>
        <v>0</v>
      </c>
      <c r="L520" s="174"/>
      <c r="M520" s="208">
        <f>CROSS!$M$50</f>
        <v>0</v>
      </c>
      <c r="N520" s="223">
        <f t="shared" si="33"/>
        <v>0</v>
      </c>
      <c r="O520" s="208"/>
      <c r="P520" s="208"/>
      <c r="Q520" s="208"/>
      <c r="R520" s="208"/>
      <c r="S520" s="208"/>
      <c r="T520" s="208"/>
      <c r="U520" s="208"/>
      <c r="V520" s="208">
        <f t="array" ref="V520">MIN(IF(B520:K520&gt;0,B520:K520))</f>
        <v>0</v>
      </c>
      <c r="W520" s="208">
        <f t="shared" si="34"/>
        <v>0</v>
      </c>
      <c r="X520" s="174"/>
      <c r="Y520" s="248" t="e">
        <f>SUM(CROSS!#REF!)</f>
        <v>#REF!</v>
      </c>
      <c r="Z520" s="248" t="e">
        <f>SUM(CROSS!#REF!)</f>
        <v>#REF!</v>
      </c>
    </row>
    <row r="521" spans="1:26" x14ac:dyDescent="0.35">
      <c r="A521" s="78" t="str">
        <f>(Championnats!B$51)</f>
        <v>VVVVXXX  Dylan</v>
      </c>
      <c r="B521" s="232">
        <f>SUM(Championnats!$O51)</f>
        <v>0</v>
      </c>
      <c r="C521" s="208">
        <f>SUM(Championnats!$O103)</f>
        <v>0</v>
      </c>
      <c r="D521" s="208">
        <f>SUM(Championnats!$O155)</f>
        <v>0</v>
      </c>
      <c r="E521" s="208">
        <f>SUM(Championnats!$O207)</f>
        <v>0</v>
      </c>
      <c r="F521" s="208">
        <f>SUM(Championnats!$O259)</f>
        <v>0</v>
      </c>
      <c r="G521" s="208">
        <f>SUM(Championnats!$O311)</f>
        <v>0</v>
      </c>
      <c r="H521" s="208">
        <f>SUM(Championnats!$O363)</f>
        <v>0</v>
      </c>
      <c r="I521" s="208">
        <f>SUM(Championnats!$O415)</f>
        <v>0</v>
      </c>
      <c r="J521" s="208">
        <f>SUM(Championnats!$O467)</f>
        <v>0</v>
      </c>
      <c r="K521" s="208">
        <f>SUM(Championnats!$O519)</f>
        <v>0</v>
      </c>
      <c r="L521" s="174"/>
      <c r="M521" s="208">
        <f>CROSS!$M$51</f>
        <v>0</v>
      </c>
      <c r="N521" s="223">
        <f t="shared" si="33"/>
        <v>0</v>
      </c>
      <c r="O521" s="208"/>
      <c r="P521" s="208"/>
      <c r="Q521" s="208"/>
      <c r="R521" s="208"/>
      <c r="S521" s="208"/>
      <c r="T521" s="208"/>
      <c r="U521" s="208"/>
      <c r="V521" s="208">
        <f t="array" ref="V521">MIN(IF(B521:K521&gt;0,B521:K521))</f>
        <v>0</v>
      </c>
      <c r="W521" s="208">
        <f t="shared" si="34"/>
        <v>0</v>
      </c>
      <c r="X521" s="174"/>
      <c r="Y521" s="248" t="e">
        <f>SUM(CROSS!#REF!)</f>
        <v>#REF!</v>
      </c>
      <c r="Z521" s="248" t="e">
        <f>SUM(CROSS!#REF!)</f>
        <v>#REF!</v>
      </c>
    </row>
    <row r="522" spans="1:26" x14ac:dyDescent="0.35">
      <c r="A522" s="78" t="str">
        <f>(Championnats!B$52)</f>
        <v>XXXYYY  Lucie</v>
      </c>
      <c r="B522" s="232">
        <f>SUM(Championnats!$O52)</f>
        <v>0</v>
      </c>
      <c r="C522" s="208">
        <f>SUM(Championnats!$O104)</f>
        <v>0</v>
      </c>
      <c r="D522" s="208">
        <f>SUM(Championnats!$O156)</f>
        <v>0</v>
      </c>
      <c r="E522" s="208">
        <f>SUM(Championnats!$O208)</f>
        <v>0</v>
      </c>
      <c r="F522" s="208">
        <f>SUM(Championnats!$O260)</f>
        <v>0</v>
      </c>
      <c r="G522" s="208">
        <f>SUM(Championnats!$O312)</f>
        <v>0</v>
      </c>
      <c r="H522" s="208">
        <f>SUM(Championnats!$O364)</f>
        <v>0</v>
      </c>
      <c r="I522" s="208">
        <f>SUM(Championnats!$O416)</f>
        <v>0</v>
      </c>
      <c r="J522" s="208">
        <f>SUM(Championnats!$O468)</f>
        <v>0</v>
      </c>
      <c r="K522" s="208">
        <f>SUM(Championnats!$O520)</f>
        <v>0</v>
      </c>
      <c r="L522" s="174"/>
      <c r="M522" s="208">
        <f>CROSS!$M$52</f>
        <v>0</v>
      </c>
      <c r="N522" s="223">
        <f t="shared" si="33"/>
        <v>0</v>
      </c>
      <c r="O522" s="208"/>
      <c r="P522" s="208"/>
      <c r="Q522" s="208"/>
      <c r="R522" s="208"/>
      <c r="S522" s="208"/>
      <c r="T522" s="208"/>
      <c r="U522" s="208"/>
      <c r="V522" s="208">
        <f t="array" ref="V522">MIN(IF(B522:K522&gt;0,B522:K522))</f>
        <v>0</v>
      </c>
      <c r="W522" s="208">
        <f t="shared" si="34"/>
        <v>0</v>
      </c>
      <c r="X522" s="174"/>
      <c r="Y522" s="248" t="e">
        <f>SUM(CROSS!#REF!)</f>
        <v>#REF!</v>
      </c>
      <c r="Z522" s="248" t="e">
        <f>SUM(CROSS!#REF!)</f>
        <v>#REF!</v>
      </c>
    </row>
    <row r="523" spans="1:26" x14ac:dyDescent="0.35">
      <c r="A523" s="182" t="str">
        <f>(Championnats!B$53)</f>
        <v>YYYZZZ  Eva</v>
      </c>
      <c r="B523" s="244">
        <f>SUM(Championnats!$O53)</f>
        <v>0</v>
      </c>
      <c r="C523" s="225">
        <f>SUM(Championnats!$O105)</f>
        <v>0</v>
      </c>
      <c r="D523" s="225">
        <f>SUM(Championnats!$O157)</f>
        <v>0</v>
      </c>
      <c r="E523" s="225">
        <f>SUM(Championnats!$O209)</f>
        <v>0</v>
      </c>
      <c r="F523" s="225">
        <f>SUM(Championnats!$O261)</f>
        <v>0</v>
      </c>
      <c r="G523" s="225">
        <f>SUM(Championnats!$O313)</f>
        <v>0</v>
      </c>
      <c r="H523" s="225">
        <f>SUM(Championnats!$O365)</f>
        <v>0</v>
      </c>
      <c r="I523" s="225">
        <f>SUM(Championnats!$O417)</f>
        <v>0</v>
      </c>
      <c r="J523" s="225">
        <f>SUM(Championnats!$O469)</f>
        <v>0</v>
      </c>
      <c r="K523" s="225">
        <f>SUM(Championnats!$O521)</f>
        <v>0</v>
      </c>
      <c r="L523" s="174"/>
      <c r="M523" s="225">
        <f>CROSS!$M$53</f>
        <v>0</v>
      </c>
      <c r="N523" s="226">
        <f t="shared" si="33"/>
        <v>0</v>
      </c>
      <c r="O523" s="225"/>
      <c r="P523" s="225"/>
      <c r="Q523" s="225"/>
      <c r="R523" s="225"/>
      <c r="S523" s="225"/>
      <c r="T523" s="225"/>
      <c r="U523" s="225"/>
      <c r="V523" s="225">
        <f t="array" ref="V523">MIN(IF(B523:K523&gt;0,B523:K523))</f>
        <v>0</v>
      </c>
      <c r="W523" s="225">
        <f t="shared" si="34"/>
        <v>0</v>
      </c>
      <c r="X523" s="174"/>
      <c r="Y523" s="248" t="e">
        <f>SUM(CROSS!#REF!)</f>
        <v>#REF!</v>
      </c>
      <c r="Z523" s="248" t="e">
        <f>SUM(CROSS!#REF!)</f>
        <v>#REF!</v>
      </c>
    </row>
    <row r="524" spans="1:26" x14ac:dyDescent="0.35">
      <c r="A524" s="242"/>
      <c r="B524" s="241"/>
      <c r="C524" s="241"/>
      <c r="D524" s="241"/>
      <c r="E524" s="241"/>
      <c r="F524" s="241"/>
      <c r="G524" s="241"/>
      <c r="H524" s="241"/>
      <c r="I524" s="241"/>
      <c r="J524" s="241"/>
      <c r="K524" s="241"/>
      <c r="L524" s="174"/>
      <c r="M524" s="241"/>
      <c r="N524" s="229"/>
      <c r="O524" s="241"/>
      <c r="P524" s="241"/>
      <c r="Q524" s="241"/>
      <c r="R524" s="241"/>
      <c r="S524" s="241"/>
      <c r="T524" s="241"/>
      <c r="U524" s="241"/>
      <c r="V524" s="241">
        <f t="array" ref="V524">MIN(IF(B524:K524&gt;0,B524:K524))</f>
        <v>0</v>
      </c>
      <c r="W524" s="241">
        <f t="shared" si="34"/>
        <v>0</v>
      </c>
      <c r="X524" s="174"/>
      <c r="Y524" s="248">
        <f>SUM(CROSS!I56)</f>
        <v>0</v>
      </c>
      <c r="Z524" s="248">
        <f>SUM(CROSS!J56)</f>
        <v>0</v>
      </c>
    </row>
    <row r="525" spans="1:26" x14ac:dyDescent="0.35">
      <c r="A525" s="243"/>
      <c r="B525" s="466" t="s">
        <v>29</v>
      </c>
      <c r="C525" s="467"/>
      <c r="D525" s="467"/>
      <c r="E525" s="467"/>
      <c r="F525" s="467"/>
      <c r="G525" s="467"/>
      <c r="H525" s="467"/>
      <c r="I525" s="467"/>
      <c r="J525" s="467"/>
      <c r="K525" s="468"/>
      <c r="L525" s="174"/>
      <c r="M525" s="240"/>
      <c r="N525" s="230"/>
      <c r="O525" s="240"/>
      <c r="P525" s="240"/>
      <c r="Q525" s="240"/>
      <c r="R525" s="240"/>
      <c r="S525" s="240"/>
      <c r="T525" s="240"/>
      <c r="U525" s="240"/>
      <c r="V525" s="240">
        <f t="array" ref="V525">MIN(IF(B525:K525&gt;0,B525:K525))</f>
        <v>0</v>
      </c>
      <c r="W525" s="240">
        <f t="shared" si="34"/>
        <v>0</v>
      </c>
      <c r="X525" s="174"/>
      <c r="Y525" s="248">
        <f>SUM(CROSS!I57)</f>
        <v>0</v>
      </c>
      <c r="Z525" s="248">
        <f>SUM(CROSS!J57)</f>
        <v>0</v>
      </c>
    </row>
    <row r="526" spans="1:26" x14ac:dyDescent="0.35">
      <c r="A526" s="221" t="str">
        <f>(Championnats!B$4)</f>
        <v>AAA  LUC</v>
      </c>
      <c r="B526" s="238">
        <f>SUM(Championnats!$P4)</f>
        <v>0</v>
      </c>
      <c r="C526" s="227">
        <f>SUM(Championnats!$P56)</f>
        <v>0</v>
      </c>
      <c r="D526" s="227">
        <f>SUM(Championnats!$P108)</f>
        <v>0</v>
      </c>
      <c r="E526" s="227">
        <f>SUM(Championnats!$P160)</f>
        <v>0</v>
      </c>
      <c r="F526" s="227">
        <f>SUM(Championnats!$P212)</f>
        <v>0</v>
      </c>
      <c r="G526" s="227">
        <f>SUM(Championnats!$P264)</f>
        <v>0</v>
      </c>
      <c r="H526" s="227">
        <f>SUM(Championnats!$P316)</f>
        <v>0</v>
      </c>
      <c r="I526" s="227">
        <f>SUM(Championnats!$P368)</f>
        <v>0</v>
      </c>
      <c r="J526" s="227">
        <f>SUM(Championnats!$P420)</f>
        <v>0</v>
      </c>
      <c r="K526" s="227">
        <f>SUM(Championnats!$P472)</f>
        <v>0</v>
      </c>
      <c r="L526" s="210"/>
      <c r="M526" s="227">
        <f>CROSS!$M$4</f>
        <v>1</v>
      </c>
      <c r="N526" s="228">
        <f t="shared" ref="N526:N557" si="35">N5</f>
        <v>0</v>
      </c>
      <c r="O526" s="227"/>
      <c r="P526" s="227"/>
      <c r="Q526" s="227"/>
      <c r="R526" s="227"/>
      <c r="S526" s="227"/>
      <c r="T526" s="227"/>
      <c r="U526" s="227"/>
      <c r="V526" s="227">
        <f t="array" ref="V526">MIN(IF(B526:K526&gt;0,B526:K526))</f>
        <v>0</v>
      </c>
      <c r="W526" s="227">
        <f t="shared" si="34"/>
        <v>0</v>
      </c>
      <c r="X526" s="174"/>
      <c r="Y526" s="248">
        <f>SUM(CROSS!I58)</f>
        <v>0</v>
      </c>
      <c r="Z526" s="248">
        <f>SUM(CROSS!J58)</f>
        <v>0</v>
      </c>
    </row>
    <row r="527" spans="1:26" x14ac:dyDescent="0.35">
      <c r="A527" s="78" t="str">
        <f>(Championnats!B$5)</f>
        <v>BBB  isabelle</v>
      </c>
      <c r="B527" s="232">
        <f>SUM(Championnats!$P5)</f>
        <v>0</v>
      </c>
      <c r="C527" s="208">
        <f>SUM(Championnats!$P57)</f>
        <v>0</v>
      </c>
      <c r="D527" s="208">
        <f>SUM(Championnats!$P109)</f>
        <v>0</v>
      </c>
      <c r="E527" s="208">
        <f>SUM(Championnats!$P161)</f>
        <v>0</v>
      </c>
      <c r="F527" s="208">
        <f>SUM(Championnats!$P213)</f>
        <v>0</v>
      </c>
      <c r="G527" s="208">
        <f>SUM(Championnats!$P265)</f>
        <v>0</v>
      </c>
      <c r="H527" s="208">
        <f>SUM(Championnats!$P317)</f>
        <v>0</v>
      </c>
      <c r="I527" s="208">
        <f>SUM(Championnats!$P369)</f>
        <v>0</v>
      </c>
      <c r="J527" s="208">
        <f>SUM(Championnats!$P421)</f>
        <v>0</v>
      </c>
      <c r="K527" s="208">
        <f>SUM(Championnats!$P473)</f>
        <v>0</v>
      </c>
      <c r="L527" s="211"/>
      <c r="M527" s="208">
        <f>CROSS!$M$5</f>
        <v>1</v>
      </c>
      <c r="N527" s="223">
        <f t="shared" si="35"/>
        <v>0</v>
      </c>
      <c r="O527" s="208"/>
      <c r="P527" s="208"/>
      <c r="Q527" s="208"/>
      <c r="R527" s="208"/>
      <c r="S527" s="208"/>
      <c r="T527" s="208"/>
      <c r="U527" s="208"/>
      <c r="V527" s="208">
        <f t="array" ref="V527">MIN(IF(B527:K527&gt;0,B527:K527))</f>
        <v>0</v>
      </c>
      <c r="W527" s="208">
        <f t="shared" si="34"/>
        <v>0</v>
      </c>
      <c r="X527" s="174"/>
      <c r="Y527" s="248">
        <f>SUM(CROSS!I59)</f>
        <v>0</v>
      </c>
      <c r="Z527" s="248">
        <f>SUM(CROSS!J59)</f>
        <v>0</v>
      </c>
    </row>
    <row r="528" spans="1:26" x14ac:dyDescent="0.35">
      <c r="A528" s="78" t="str">
        <f>(Championnats!B$6)</f>
        <v>KJKLJDFKJG  Agathe</v>
      </c>
      <c r="B528" s="232">
        <f>SUM(Championnats!$P6)</f>
        <v>0</v>
      </c>
      <c r="C528" s="208">
        <f>SUM(Championnats!$P58)</f>
        <v>0</v>
      </c>
      <c r="D528" s="208">
        <f>SUM(Championnats!$P110)</f>
        <v>0</v>
      </c>
      <c r="E528" s="208">
        <f>SUM(Championnats!$P162)</f>
        <v>0</v>
      </c>
      <c r="F528" s="208">
        <f>SUM(Championnats!$P214)</f>
        <v>0</v>
      </c>
      <c r="G528" s="208">
        <f>SUM(Championnats!$P266)</f>
        <v>0</v>
      </c>
      <c r="H528" s="208">
        <f>SUM(Championnats!$P318)</f>
        <v>0</v>
      </c>
      <c r="I528" s="208">
        <f>SUM(Championnats!$P370)</f>
        <v>0</v>
      </c>
      <c r="J528" s="208">
        <f>SUM(Championnats!$P422)</f>
        <v>0</v>
      </c>
      <c r="K528" s="208">
        <f>SUM(Championnats!$P474)</f>
        <v>0</v>
      </c>
      <c r="L528" s="211"/>
      <c r="M528" s="208">
        <f>CROSS!$M$6</f>
        <v>1</v>
      </c>
      <c r="N528" s="223">
        <f t="shared" si="35"/>
        <v>0</v>
      </c>
      <c r="O528" s="208"/>
      <c r="P528" s="208"/>
      <c r="Q528" s="208"/>
      <c r="R528" s="208"/>
      <c r="S528" s="208"/>
      <c r="T528" s="208"/>
      <c r="U528" s="208"/>
      <c r="V528" s="208">
        <f t="array" ref="V528">MIN(IF(B528:K528&gt;0,B528:K528))</f>
        <v>0</v>
      </c>
      <c r="W528" s="208">
        <f t="shared" si="34"/>
        <v>0</v>
      </c>
      <c r="X528" s="174"/>
      <c r="Y528" s="248">
        <f>SUM(CROSS!I60)</f>
        <v>0</v>
      </c>
      <c r="Z528" s="248">
        <f>SUM(CROSS!J60)</f>
        <v>0</v>
      </c>
    </row>
    <row r="529" spans="1:26" x14ac:dyDescent="0.35">
      <c r="A529" s="78" t="str">
        <f>(Championnats!B$7)</f>
        <v>DDD  Léa</v>
      </c>
      <c r="B529" s="232">
        <f>SUM(Championnats!$P7)</f>
        <v>0</v>
      </c>
      <c r="C529" s="208">
        <f>SUM(Championnats!$P59)</f>
        <v>0</v>
      </c>
      <c r="D529" s="208">
        <f>SUM(Championnats!$P111)</f>
        <v>0</v>
      </c>
      <c r="E529" s="208">
        <f>SUM(Championnats!$P163)</f>
        <v>0</v>
      </c>
      <c r="F529" s="208">
        <f>SUM(Championnats!$P215)</f>
        <v>0</v>
      </c>
      <c r="G529" s="208">
        <f>SUM(Championnats!$P267)</f>
        <v>0</v>
      </c>
      <c r="H529" s="208">
        <f>SUM(Championnats!$P319)</f>
        <v>0</v>
      </c>
      <c r="I529" s="208">
        <f>SUM(Championnats!$P371)</f>
        <v>0</v>
      </c>
      <c r="J529" s="208">
        <f>SUM(Championnats!$P423)</f>
        <v>0</v>
      </c>
      <c r="K529" s="208">
        <f>SUM(Championnats!$P475)</f>
        <v>0</v>
      </c>
      <c r="L529" s="211"/>
      <c r="M529" s="208">
        <f>CROSS!$M$7</f>
        <v>1</v>
      </c>
      <c r="N529" s="223">
        <f t="shared" si="35"/>
        <v>0</v>
      </c>
      <c r="O529" s="208"/>
      <c r="P529" s="208"/>
      <c r="Q529" s="208"/>
      <c r="R529" s="208"/>
      <c r="S529" s="208"/>
      <c r="T529" s="208"/>
      <c r="U529" s="208"/>
      <c r="V529" s="208">
        <f t="array" ref="V529">MIN(IF(B529:K529&gt;0,B529:K529))</f>
        <v>0</v>
      </c>
      <c r="W529" s="208">
        <f t="shared" si="34"/>
        <v>0</v>
      </c>
      <c r="X529" s="174"/>
      <c r="Y529" s="248">
        <f>SUM(CROSS!I61)</f>
        <v>0</v>
      </c>
      <c r="Z529" s="248">
        <f>SUM(CROSS!J61)</f>
        <v>0</v>
      </c>
    </row>
    <row r="530" spans="1:26" x14ac:dyDescent="0.35">
      <c r="A530" s="78" t="str">
        <f>(Championnats!B$8)</f>
        <v>KUYFRJGF  Mélissa</v>
      </c>
      <c r="B530" s="232">
        <f>SUM(Championnats!$P8)</f>
        <v>0</v>
      </c>
      <c r="C530" s="208">
        <f>SUM(Championnats!$P60)</f>
        <v>0</v>
      </c>
      <c r="D530" s="208">
        <f>SUM(Championnats!$P112)</f>
        <v>0</v>
      </c>
      <c r="E530" s="208">
        <f>SUM(Championnats!$P164)</f>
        <v>0</v>
      </c>
      <c r="F530" s="208">
        <f>SUM(Championnats!$P216)</f>
        <v>0</v>
      </c>
      <c r="G530" s="208">
        <f>SUM(Championnats!$P268)</f>
        <v>0</v>
      </c>
      <c r="H530" s="208">
        <f>SUM(Championnats!$P320)</f>
        <v>0</v>
      </c>
      <c r="I530" s="208">
        <f>SUM(Championnats!$P372)</f>
        <v>0</v>
      </c>
      <c r="J530" s="208">
        <f>SUM(Championnats!$P424)</f>
        <v>0</v>
      </c>
      <c r="K530" s="208">
        <f>SUM(Championnats!$P476)</f>
        <v>0</v>
      </c>
      <c r="L530" s="211"/>
      <c r="M530" s="208">
        <f>CROSS!$M$8</f>
        <v>1</v>
      </c>
      <c r="N530" s="223">
        <f t="shared" si="35"/>
        <v>0</v>
      </c>
      <c r="O530" s="208"/>
      <c r="P530" s="208"/>
      <c r="Q530" s="208"/>
      <c r="R530" s="208"/>
      <c r="S530" s="208"/>
      <c r="T530" s="208"/>
      <c r="U530" s="208"/>
      <c r="V530" s="208">
        <f t="array" ref="V530">MIN(IF(B530:K530&gt;0,B530:K530))</f>
        <v>0</v>
      </c>
      <c r="W530" s="208">
        <f t="shared" si="34"/>
        <v>0</v>
      </c>
      <c r="X530" s="174"/>
      <c r="Y530" s="248">
        <f>SUM(CROSS!I62)</f>
        <v>0</v>
      </c>
      <c r="Z530" s="248">
        <f>SUM(CROSS!J62)</f>
        <v>0</v>
      </c>
    </row>
    <row r="531" spans="1:26" x14ac:dyDescent="0.35">
      <c r="A531" s="78" t="str">
        <f>(Championnats!B$9)</f>
        <v>FFF  Eric</v>
      </c>
      <c r="B531" s="232">
        <f>SUM(Championnats!$P9)</f>
        <v>0</v>
      </c>
      <c r="C531" s="208">
        <f>SUM(Championnats!$P61)</f>
        <v>0</v>
      </c>
      <c r="D531" s="208">
        <f>SUM(Championnats!$P113)</f>
        <v>0</v>
      </c>
      <c r="E531" s="208">
        <f>SUM(Championnats!$P165)</f>
        <v>0</v>
      </c>
      <c r="F531" s="208">
        <f>SUM(Championnats!$P217)</f>
        <v>0</v>
      </c>
      <c r="G531" s="208">
        <f>SUM(Championnats!$P269)</f>
        <v>0</v>
      </c>
      <c r="H531" s="208">
        <f>SUM(Championnats!$P321)</f>
        <v>0</v>
      </c>
      <c r="I531" s="208">
        <f>SUM(Championnats!$P373)</f>
        <v>0</v>
      </c>
      <c r="J531" s="208">
        <f>SUM(Championnats!$P425)</f>
        <v>0</v>
      </c>
      <c r="K531" s="208">
        <f>SUM(Championnats!$P477)</f>
        <v>0</v>
      </c>
      <c r="L531" s="211"/>
      <c r="M531" s="208">
        <f>CROSS!$M$9</f>
        <v>1</v>
      </c>
      <c r="N531" s="223">
        <f t="shared" si="35"/>
        <v>0</v>
      </c>
      <c r="O531" s="208"/>
      <c r="P531" s="208"/>
      <c r="Q531" s="208"/>
      <c r="R531" s="208"/>
      <c r="S531" s="208"/>
      <c r="T531" s="208"/>
      <c r="U531" s="208"/>
      <c r="V531" s="208">
        <f t="array" ref="V531">MIN(IF(B531:K531&gt;0,B531:K531))</f>
        <v>0</v>
      </c>
      <c r="W531" s="208">
        <f t="shared" si="34"/>
        <v>0</v>
      </c>
      <c r="X531" s="174"/>
      <c r="Y531" s="248">
        <f>SUM(CROSS!I63)</f>
        <v>0</v>
      </c>
      <c r="Z531" s="248">
        <f>SUM(CROSS!J63)</f>
        <v>0</v>
      </c>
    </row>
    <row r="532" spans="1:26" x14ac:dyDescent="0.35">
      <c r="A532" s="78" t="str">
        <f>(Championnats!B$10)</f>
        <v>GGG  Lucie</v>
      </c>
      <c r="B532" s="232">
        <f>SUM(Championnats!$P10)</f>
        <v>0</v>
      </c>
      <c r="C532" s="208">
        <f>SUM(Championnats!$P62)</f>
        <v>0</v>
      </c>
      <c r="D532" s="208">
        <f>SUM(Championnats!$P114)</f>
        <v>0</v>
      </c>
      <c r="E532" s="208">
        <f>SUM(Championnats!$P166)</f>
        <v>0</v>
      </c>
      <c r="F532" s="208">
        <f>SUM(Championnats!$P218)</f>
        <v>0</v>
      </c>
      <c r="G532" s="208">
        <f>SUM(Championnats!$P270)</f>
        <v>0</v>
      </c>
      <c r="H532" s="208">
        <f>SUM(Championnats!$P322)</f>
        <v>0</v>
      </c>
      <c r="I532" s="208">
        <f>SUM(Championnats!$P374)</f>
        <v>0</v>
      </c>
      <c r="J532" s="208">
        <f>SUM(Championnats!$P426)</f>
        <v>0</v>
      </c>
      <c r="K532" s="208">
        <f>SUM(Championnats!$P478)</f>
        <v>0</v>
      </c>
      <c r="L532" s="211"/>
      <c r="M532" s="208">
        <f>CROSS!$M$10</f>
        <v>0</v>
      </c>
      <c r="N532" s="223">
        <f t="shared" si="35"/>
        <v>0</v>
      </c>
      <c r="O532" s="208"/>
      <c r="P532" s="208"/>
      <c r="Q532" s="208"/>
      <c r="R532" s="208"/>
      <c r="S532" s="208"/>
      <c r="T532" s="208"/>
      <c r="U532" s="208"/>
      <c r="V532" s="208">
        <f t="array" ref="V532">MIN(IF(B532:K532&gt;0,B532:K532))</f>
        <v>0</v>
      </c>
      <c r="W532" s="208">
        <f t="shared" si="34"/>
        <v>0</v>
      </c>
      <c r="X532" s="174"/>
      <c r="Y532" s="248">
        <f>SUM(CROSS!I64)</f>
        <v>0</v>
      </c>
      <c r="Z532" s="248">
        <f>SUM(CROSS!J64)</f>
        <v>0</v>
      </c>
    </row>
    <row r="533" spans="1:26" x14ac:dyDescent="0.35">
      <c r="A533" s="78" t="str">
        <f>(Championnats!B$11)</f>
        <v>HHH  Eva</v>
      </c>
      <c r="B533" s="232">
        <f>SUM(Championnats!$P11)</f>
        <v>0</v>
      </c>
      <c r="C533" s="208">
        <f>SUM(Championnats!$P63)</f>
        <v>0</v>
      </c>
      <c r="D533" s="208">
        <f>SUM(Championnats!$P115)</f>
        <v>0</v>
      </c>
      <c r="E533" s="208">
        <f>SUM(Championnats!$P167)</f>
        <v>0</v>
      </c>
      <c r="F533" s="208">
        <f>SUM(Championnats!$P219)</f>
        <v>0</v>
      </c>
      <c r="G533" s="208">
        <f>SUM(Championnats!$P271)</f>
        <v>0</v>
      </c>
      <c r="H533" s="208">
        <f>SUM(Championnats!$P323)</f>
        <v>0</v>
      </c>
      <c r="I533" s="208">
        <f>SUM(Championnats!$P375)</f>
        <v>0</v>
      </c>
      <c r="J533" s="208">
        <f>SUM(Championnats!$P427)</f>
        <v>0</v>
      </c>
      <c r="K533" s="208">
        <f>SUM(Championnats!$P479)</f>
        <v>0</v>
      </c>
      <c r="L533" s="211"/>
      <c r="M533" s="208">
        <f>CROSS!$M$11</f>
        <v>0</v>
      </c>
      <c r="N533" s="223">
        <f t="shared" si="35"/>
        <v>0</v>
      </c>
      <c r="O533" s="208"/>
      <c r="P533" s="208"/>
      <c r="Q533" s="208"/>
      <c r="R533" s="208"/>
      <c r="S533" s="208"/>
      <c r="T533" s="208"/>
      <c r="U533" s="208"/>
      <c r="V533" s="208">
        <f t="array" ref="V533">MIN(IF(B533:K533&gt;0,B533:K533))</f>
        <v>0</v>
      </c>
      <c r="W533" s="208">
        <f t="shared" si="34"/>
        <v>0</v>
      </c>
      <c r="X533" s="174"/>
      <c r="Y533" s="248">
        <f>SUM(CROSS!I65)</f>
        <v>0</v>
      </c>
      <c r="Z533" s="248">
        <f>SUM(CROSS!J65)</f>
        <v>0</v>
      </c>
    </row>
    <row r="534" spans="1:26" x14ac:dyDescent="0.35">
      <c r="A534" s="78" t="str">
        <f>(Championnats!B$12)</f>
        <v>PERNOIS  LUC</v>
      </c>
      <c r="B534" s="232">
        <f>SUM(Championnats!$P12)</f>
        <v>0</v>
      </c>
      <c r="C534" s="208">
        <f>SUM(Championnats!$P64)</f>
        <v>0</v>
      </c>
      <c r="D534" s="208">
        <f>SUM(Championnats!$P116)</f>
        <v>0</v>
      </c>
      <c r="E534" s="208">
        <f>SUM(Championnats!$P168)</f>
        <v>0</v>
      </c>
      <c r="F534" s="208">
        <f>SUM(Championnats!$P220)</f>
        <v>0</v>
      </c>
      <c r="G534" s="208">
        <f>SUM(Championnats!$P272)</f>
        <v>0</v>
      </c>
      <c r="H534" s="208">
        <f>SUM(Championnats!$P324)</f>
        <v>0</v>
      </c>
      <c r="I534" s="208">
        <f>SUM(Championnats!$P376)</f>
        <v>0</v>
      </c>
      <c r="J534" s="208">
        <f>SUM(Championnats!$P428)</f>
        <v>0</v>
      </c>
      <c r="K534" s="208">
        <f>SUM(Championnats!$P480)</f>
        <v>0</v>
      </c>
      <c r="L534" s="211"/>
      <c r="M534" s="208">
        <f>CROSS!$M$12</f>
        <v>0</v>
      </c>
      <c r="N534" s="223">
        <f t="shared" si="35"/>
        <v>11</v>
      </c>
      <c r="O534" s="208"/>
      <c r="P534" s="208"/>
      <c r="Q534" s="208"/>
      <c r="R534" s="208"/>
      <c r="S534" s="208"/>
      <c r="T534" s="208"/>
      <c r="U534" s="208"/>
      <c r="V534" s="208">
        <f t="array" ref="V534">MIN(IF(B534:K534&gt;0,B534:K534))</f>
        <v>0</v>
      </c>
      <c r="W534" s="208">
        <f t="shared" si="34"/>
        <v>0</v>
      </c>
      <c r="X534" s="174"/>
      <c r="Y534" s="248">
        <f>SUM(CROSS!I66)</f>
        <v>0</v>
      </c>
      <c r="Z534" s="248">
        <f>SUM(CROSS!J66)</f>
        <v>0</v>
      </c>
    </row>
    <row r="535" spans="1:26" x14ac:dyDescent="0.35">
      <c r="A535" s="78" t="str">
        <f>(Championnats!B$13)</f>
        <v>JJJ  Mélania</v>
      </c>
      <c r="B535" s="232">
        <f>SUM(Championnats!$P13)</f>
        <v>0</v>
      </c>
      <c r="C535" s="208">
        <f>SUM(Championnats!$P65)</f>
        <v>0</v>
      </c>
      <c r="D535" s="208">
        <f>SUM(Championnats!$P117)</f>
        <v>0</v>
      </c>
      <c r="E535" s="208">
        <f>SUM(Championnats!$P169)</f>
        <v>0</v>
      </c>
      <c r="F535" s="208">
        <f>SUM(Championnats!$P221)</f>
        <v>0</v>
      </c>
      <c r="G535" s="208">
        <f>SUM(Championnats!$P273)</f>
        <v>0</v>
      </c>
      <c r="H535" s="208">
        <f>SUM(Championnats!$P325)</f>
        <v>0</v>
      </c>
      <c r="I535" s="208">
        <f>SUM(Championnats!$P377)</f>
        <v>0</v>
      </c>
      <c r="J535" s="208">
        <f>SUM(Championnats!$P429)</f>
        <v>0</v>
      </c>
      <c r="K535" s="208">
        <f>SUM(Championnats!$P481)</f>
        <v>0</v>
      </c>
      <c r="L535" s="211"/>
      <c r="M535" s="208">
        <f>CROSS!$M$13</f>
        <v>0</v>
      </c>
      <c r="N535" s="223">
        <f t="shared" si="35"/>
        <v>0</v>
      </c>
      <c r="O535" s="208"/>
      <c r="P535" s="208"/>
      <c r="Q535" s="208"/>
      <c r="R535" s="208"/>
      <c r="S535" s="208"/>
      <c r="T535" s="208"/>
      <c r="U535" s="208"/>
      <c r="V535" s="208">
        <f t="array" ref="V535">MIN(IF(B535:K535&gt;0,B535:K535))</f>
        <v>0</v>
      </c>
      <c r="W535" s="208">
        <f t="shared" si="34"/>
        <v>0</v>
      </c>
      <c r="X535" s="174"/>
      <c r="Y535" s="248">
        <f>SUM(CROSS!I67)</f>
        <v>0</v>
      </c>
      <c r="Z535" s="248">
        <f>SUM(CROSS!J67)</f>
        <v>0</v>
      </c>
    </row>
    <row r="536" spans="1:26" x14ac:dyDescent="0.35">
      <c r="A536" s="78" t="str">
        <f>(Championnats!B$14)</f>
        <v>KKK  Mélanie</v>
      </c>
      <c r="B536" s="232">
        <f>SUM(Championnats!$P14)</f>
        <v>0</v>
      </c>
      <c r="C536" s="208">
        <f>SUM(Championnats!$P66)</f>
        <v>0</v>
      </c>
      <c r="D536" s="208">
        <f>SUM(Championnats!$P118)</f>
        <v>0</v>
      </c>
      <c r="E536" s="208">
        <f>SUM(Championnats!$P170)</f>
        <v>0</v>
      </c>
      <c r="F536" s="208">
        <f>SUM(Championnats!$P222)</f>
        <v>0</v>
      </c>
      <c r="G536" s="208">
        <f>SUM(Championnats!$P274)</f>
        <v>0</v>
      </c>
      <c r="H536" s="208">
        <f>SUM(Championnats!$P326)</f>
        <v>0</v>
      </c>
      <c r="I536" s="208">
        <f>SUM(Championnats!$P378)</f>
        <v>0</v>
      </c>
      <c r="J536" s="208">
        <f>SUM(Championnats!$P430)</f>
        <v>0</v>
      </c>
      <c r="K536" s="208">
        <f>SUM(Championnats!$P482)</f>
        <v>0</v>
      </c>
      <c r="L536" s="211"/>
      <c r="M536" s="208">
        <f>CROSS!$M$14</f>
        <v>0</v>
      </c>
      <c r="N536" s="223">
        <f t="shared" si="35"/>
        <v>0</v>
      </c>
      <c r="O536" s="208"/>
      <c r="P536" s="208"/>
      <c r="Q536" s="208"/>
      <c r="R536" s="208"/>
      <c r="S536" s="208"/>
      <c r="T536" s="208"/>
      <c r="U536" s="208"/>
      <c r="V536" s="208">
        <f t="array" ref="V536">MIN(IF(B536:K536&gt;0,B536:K536))</f>
        <v>0</v>
      </c>
      <c r="W536" s="208">
        <f t="shared" si="34"/>
        <v>0</v>
      </c>
      <c r="X536" s="174"/>
      <c r="Y536" s="248">
        <f>SUM(CROSS!I68)</f>
        <v>0</v>
      </c>
      <c r="Z536" s="248">
        <f>SUM(CROSS!J68)</f>
        <v>0</v>
      </c>
    </row>
    <row r="537" spans="1:26" x14ac:dyDescent="0.35">
      <c r="A537" s="78" t="str">
        <f>(Championnats!B$15)</f>
        <v>LLL  Cryss</v>
      </c>
      <c r="B537" s="232">
        <f>SUM(Championnats!$P15)</f>
        <v>0</v>
      </c>
      <c r="C537" s="208">
        <f>SUM(Championnats!$P67)</f>
        <v>0</v>
      </c>
      <c r="D537" s="208">
        <f>SUM(Championnats!$P119)</f>
        <v>0</v>
      </c>
      <c r="E537" s="208">
        <f>SUM(Championnats!$P171)</f>
        <v>0</v>
      </c>
      <c r="F537" s="208">
        <f>SUM(Championnats!$P223)</f>
        <v>0</v>
      </c>
      <c r="G537" s="208">
        <f>SUM(Championnats!$P275)</f>
        <v>0</v>
      </c>
      <c r="H537" s="208">
        <f>SUM(Championnats!$P327)</f>
        <v>0</v>
      </c>
      <c r="I537" s="208">
        <f>SUM(Championnats!$P379)</f>
        <v>0</v>
      </c>
      <c r="J537" s="208">
        <f>SUM(Championnats!$P431)</f>
        <v>0</v>
      </c>
      <c r="K537" s="208">
        <f>SUM(Championnats!$P483)</f>
        <v>0</v>
      </c>
      <c r="L537" s="211"/>
      <c r="M537" s="208">
        <f>CROSS!$M$15</f>
        <v>0</v>
      </c>
      <c r="N537" s="223">
        <f t="shared" si="35"/>
        <v>0</v>
      </c>
      <c r="O537" s="208"/>
      <c r="P537" s="208"/>
      <c r="Q537" s="208"/>
      <c r="R537" s="208"/>
      <c r="S537" s="208"/>
      <c r="T537" s="208"/>
      <c r="U537" s="208"/>
      <c r="V537" s="208">
        <f t="array" ref="V537">MIN(IF(B537:K537&gt;0,B537:K537))</f>
        <v>0</v>
      </c>
      <c r="W537" s="208">
        <f t="shared" si="34"/>
        <v>0</v>
      </c>
      <c r="X537" s="174"/>
      <c r="Y537" s="248">
        <f>SUM(CROSS!I69)</f>
        <v>0</v>
      </c>
      <c r="Z537" s="248">
        <f>SUM(CROSS!J69)</f>
        <v>0</v>
      </c>
    </row>
    <row r="538" spans="1:26" x14ac:dyDescent="0.35">
      <c r="A538" s="78" t="str">
        <f>(Championnats!B$16)</f>
        <v>MMMM  Sambou</v>
      </c>
      <c r="B538" s="232">
        <f>SUM(Championnats!$P16)</f>
        <v>0</v>
      </c>
      <c r="C538" s="208">
        <f>SUM(Championnats!$P68)</f>
        <v>0</v>
      </c>
      <c r="D538" s="208">
        <f>SUM(Championnats!$P120)</f>
        <v>0</v>
      </c>
      <c r="E538" s="208">
        <f>SUM(Championnats!$P172)</f>
        <v>0</v>
      </c>
      <c r="F538" s="208">
        <f>SUM(Championnats!$P224)</f>
        <v>0</v>
      </c>
      <c r="G538" s="208">
        <f>SUM(Championnats!$P276)</f>
        <v>0</v>
      </c>
      <c r="H538" s="208">
        <f>SUM(Championnats!$P328)</f>
        <v>0</v>
      </c>
      <c r="I538" s="208">
        <f>SUM(Championnats!$P380)</f>
        <v>0</v>
      </c>
      <c r="J538" s="208">
        <f>SUM(Championnats!$P432)</f>
        <v>0</v>
      </c>
      <c r="K538" s="208">
        <f>SUM(Championnats!$P484)</f>
        <v>0</v>
      </c>
      <c r="L538" s="211"/>
      <c r="M538" s="208">
        <f>CROSS!$M$16</f>
        <v>0</v>
      </c>
      <c r="N538" s="223">
        <f t="shared" si="35"/>
        <v>0</v>
      </c>
      <c r="O538" s="208"/>
      <c r="P538" s="208"/>
      <c r="Q538" s="208"/>
      <c r="R538" s="208"/>
      <c r="S538" s="208"/>
      <c r="T538" s="208"/>
      <c r="U538" s="208"/>
      <c r="V538" s="208">
        <f t="array" ref="V538">MIN(IF(B538:K538&gt;0,B538:K538))</f>
        <v>0</v>
      </c>
      <c r="W538" s="208">
        <f t="shared" si="34"/>
        <v>0</v>
      </c>
      <c r="X538" s="174"/>
      <c r="Y538" s="248">
        <f>SUM(CROSS!I70)</f>
        <v>0</v>
      </c>
      <c r="Z538" s="248">
        <f>SUM(CROSS!J70)</f>
        <v>0</v>
      </c>
    </row>
    <row r="539" spans="1:26" x14ac:dyDescent="0.35">
      <c r="A539" s="78" t="str">
        <f>(Championnats!B$17)</f>
        <v>NNN  Dylan</v>
      </c>
      <c r="B539" s="232">
        <f>SUM(Championnats!$P17)</f>
        <v>0</v>
      </c>
      <c r="C539" s="208">
        <f>SUM(Championnats!$P69)</f>
        <v>0</v>
      </c>
      <c r="D539" s="208">
        <f>SUM(Championnats!$P121)</f>
        <v>0</v>
      </c>
      <c r="E539" s="208">
        <f>SUM(Championnats!$P173)</f>
        <v>0</v>
      </c>
      <c r="F539" s="208">
        <f>SUM(Championnats!$P225)</f>
        <v>0</v>
      </c>
      <c r="G539" s="208">
        <f>SUM(Championnats!$P277)</f>
        <v>0</v>
      </c>
      <c r="H539" s="208">
        <f>SUM(Championnats!$P329)</f>
        <v>0</v>
      </c>
      <c r="I539" s="208">
        <f>SUM(Championnats!$P381)</f>
        <v>0</v>
      </c>
      <c r="J539" s="208">
        <f>SUM(Championnats!$P433)</f>
        <v>0</v>
      </c>
      <c r="K539" s="208">
        <f>SUM(Championnats!$P485)</f>
        <v>0</v>
      </c>
      <c r="L539" s="211"/>
      <c r="M539" s="208">
        <f>CROSS!$M$17</f>
        <v>0</v>
      </c>
      <c r="N539" s="223">
        <f t="shared" si="35"/>
        <v>0</v>
      </c>
      <c r="O539" s="208"/>
      <c r="P539" s="208"/>
      <c r="Q539" s="208"/>
      <c r="R539" s="208"/>
      <c r="S539" s="208"/>
      <c r="T539" s="208"/>
      <c r="U539" s="208"/>
      <c r="V539" s="208">
        <f t="array" ref="V539">MIN(IF(B539:K539&gt;0,B539:K539))</f>
        <v>0</v>
      </c>
      <c r="W539" s="208">
        <f t="shared" si="34"/>
        <v>0</v>
      </c>
      <c r="X539" s="174"/>
      <c r="Y539" s="248">
        <f>SUM(CROSS!I71)</f>
        <v>0</v>
      </c>
      <c r="Z539" s="248">
        <f>SUM(CROSS!J71)</f>
        <v>0</v>
      </c>
    </row>
    <row r="540" spans="1:26" x14ac:dyDescent="0.35">
      <c r="A540" s="78" t="str">
        <f>(Championnats!B$18)</f>
        <v>OOO  Philippe</v>
      </c>
      <c r="B540" s="232">
        <f>SUM(Championnats!$P18)</f>
        <v>0</v>
      </c>
      <c r="C540" s="208">
        <f>SUM(Championnats!$P70)</f>
        <v>0</v>
      </c>
      <c r="D540" s="208">
        <f>SUM(Championnats!$P122)</f>
        <v>0</v>
      </c>
      <c r="E540" s="208">
        <f>SUM(Championnats!$P174)</f>
        <v>0</v>
      </c>
      <c r="F540" s="208">
        <f>SUM(Championnats!$P226)</f>
        <v>0</v>
      </c>
      <c r="G540" s="208">
        <f>SUM(Championnats!$P278)</f>
        <v>0</v>
      </c>
      <c r="H540" s="208">
        <f>SUM(Championnats!$P330)</f>
        <v>0</v>
      </c>
      <c r="I540" s="208">
        <f>SUM(Championnats!$P382)</f>
        <v>0</v>
      </c>
      <c r="J540" s="208">
        <f>SUM(Championnats!$P434)</f>
        <v>0</v>
      </c>
      <c r="K540" s="208">
        <f>SUM(Championnats!$P486)</f>
        <v>0</v>
      </c>
      <c r="L540" s="211"/>
      <c r="M540" s="208">
        <f>CROSS!$M$18</f>
        <v>0</v>
      </c>
      <c r="N540" s="223">
        <f t="shared" si="35"/>
        <v>0</v>
      </c>
      <c r="O540" s="208"/>
      <c r="P540" s="208"/>
      <c r="Q540" s="208"/>
      <c r="R540" s="208"/>
      <c r="S540" s="208"/>
      <c r="T540" s="208"/>
      <c r="U540" s="208"/>
      <c r="V540" s="208">
        <f t="array" ref="V540">MIN(IF(B540:K540&gt;0,B540:K540))</f>
        <v>0</v>
      </c>
      <c r="W540" s="208">
        <f t="shared" si="34"/>
        <v>0</v>
      </c>
      <c r="X540" s="174"/>
      <c r="Y540" s="248">
        <f>SUM(CROSS!I72)</f>
        <v>0</v>
      </c>
      <c r="Z540" s="248">
        <f>SUM(CROSS!J72)</f>
        <v>0</v>
      </c>
    </row>
    <row r="541" spans="1:26" x14ac:dyDescent="0.35">
      <c r="A541" s="78" t="str">
        <f>(Championnats!B$19)</f>
        <v>PPP  Oumar</v>
      </c>
      <c r="B541" s="232">
        <f>SUM(Championnats!$P19)</f>
        <v>0</v>
      </c>
      <c r="C541" s="208">
        <f>SUM(Championnats!$P71)</f>
        <v>0</v>
      </c>
      <c r="D541" s="208">
        <f>SUM(Championnats!$P123)</f>
        <v>0</v>
      </c>
      <c r="E541" s="208">
        <f>SUM(Championnats!$P175)</f>
        <v>0</v>
      </c>
      <c r="F541" s="208">
        <f>SUM(Championnats!$P227)</f>
        <v>0</v>
      </c>
      <c r="G541" s="208">
        <f>SUM(Championnats!$P279)</f>
        <v>0</v>
      </c>
      <c r="H541" s="208">
        <f>SUM(Championnats!$P331)</f>
        <v>0</v>
      </c>
      <c r="I541" s="208">
        <f>SUM(Championnats!$P383)</f>
        <v>0</v>
      </c>
      <c r="J541" s="208">
        <f>SUM(Championnats!$P435)</f>
        <v>0</v>
      </c>
      <c r="K541" s="208">
        <f>SUM(Championnats!$P487)</f>
        <v>0</v>
      </c>
      <c r="L541" s="211"/>
      <c r="M541" s="208">
        <f>CROSS!$M$19</f>
        <v>0</v>
      </c>
      <c r="N541" s="223">
        <f t="shared" si="35"/>
        <v>0</v>
      </c>
      <c r="O541" s="208"/>
      <c r="P541" s="208"/>
      <c r="Q541" s="208"/>
      <c r="R541" s="208"/>
      <c r="S541" s="208"/>
      <c r="T541" s="208"/>
      <c r="U541" s="208"/>
      <c r="V541" s="208">
        <f t="array" ref="V541">MIN(IF(B541:K541&gt;0,B541:K541))</f>
        <v>0</v>
      </c>
      <c r="W541" s="208">
        <f t="shared" si="34"/>
        <v>0</v>
      </c>
      <c r="X541" s="174"/>
      <c r="Y541" s="248">
        <f>SUM(CROSS!I73)</f>
        <v>0</v>
      </c>
      <c r="Z541" s="248">
        <f>SUM(CROSS!J73)</f>
        <v>0</v>
      </c>
    </row>
    <row r="542" spans="1:26" x14ac:dyDescent="0.35">
      <c r="A542" s="78" t="str">
        <f>(Championnats!B$20)</f>
        <v>QQQ  Ibrahim</v>
      </c>
      <c r="B542" s="232">
        <f>SUM(Championnats!$P20)</f>
        <v>0</v>
      </c>
      <c r="C542" s="208">
        <f>SUM(Championnats!$P72)</f>
        <v>0</v>
      </c>
      <c r="D542" s="208">
        <f>SUM(Championnats!$P124)</f>
        <v>0</v>
      </c>
      <c r="E542" s="208">
        <f>SUM(Championnats!$P176)</f>
        <v>0</v>
      </c>
      <c r="F542" s="208">
        <f>SUM(Championnats!$P228)</f>
        <v>0</v>
      </c>
      <c r="G542" s="208">
        <f>SUM(Championnats!$P280)</f>
        <v>0</v>
      </c>
      <c r="H542" s="208">
        <f>SUM(Championnats!$P332)</f>
        <v>0</v>
      </c>
      <c r="I542" s="208">
        <f>SUM(Championnats!$P384)</f>
        <v>0</v>
      </c>
      <c r="J542" s="208">
        <f>SUM(Championnats!$P436)</f>
        <v>0</v>
      </c>
      <c r="K542" s="208">
        <f>SUM(Championnats!$P488)</f>
        <v>0</v>
      </c>
      <c r="L542" s="211"/>
      <c r="M542" s="208">
        <f>CROSS!$M$20</f>
        <v>0</v>
      </c>
      <c r="N542" s="223">
        <f t="shared" si="35"/>
        <v>0</v>
      </c>
      <c r="O542" s="208"/>
      <c r="P542" s="208"/>
      <c r="Q542" s="208"/>
      <c r="R542" s="208"/>
      <c r="S542" s="208"/>
      <c r="T542" s="208"/>
      <c r="U542" s="208"/>
      <c r="V542" s="208">
        <f t="array" ref="V542">MIN(IF(B542:K542&gt;0,B542:K542))</f>
        <v>0</v>
      </c>
      <c r="W542" s="208">
        <f t="shared" si="34"/>
        <v>0</v>
      </c>
      <c r="X542" s="174"/>
      <c r="Y542" s="248">
        <f>SUM(CROSS!I74)</f>
        <v>0</v>
      </c>
      <c r="Z542" s="248">
        <f>SUM(CROSS!J74)</f>
        <v>0</v>
      </c>
    </row>
    <row r="543" spans="1:26" x14ac:dyDescent="0.35">
      <c r="A543" s="78" t="str">
        <f>(Championnats!B$21)</f>
        <v>RRR  Seydou</v>
      </c>
      <c r="B543" s="232">
        <f>SUM(Championnats!$P21)</f>
        <v>0</v>
      </c>
      <c r="C543" s="208">
        <f>SUM(Championnats!$P73)</f>
        <v>0</v>
      </c>
      <c r="D543" s="208">
        <f>SUM(Championnats!$P125)</f>
        <v>0</v>
      </c>
      <c r="E543" s="208">
        <f>SUM(Championnats!$P177)</f>
        <v>0</v>
      </c>
      <c r="F543" s="208">
        <f>SUM(Championnats!$P229)</f>
        <v>0</v>
      </c>
      <c r="G543" s="208">
        <f>SUM(Championnats!$P281)</f>
        <v>0</v>
      </c>
      <c r="H543" s="208">
        <f>SUM(Championnats!$P333)</f>
        <v>0</v>
      </c>
      <c r="I543" s="208">
        <f>SUM(Championnats!$P385)</f>
        <v>0</v>
      </c>
      <c r="J543" s="208">
        <f>SUM(Championnats!$P437)</f>
        <v>0</v>
      </c>
      <c r="K543" s="208">
        <f>SUM(Championnats!$P489)</f>
        <v>0</v>
      </c>
      <c r="L543" s="211"/>
      <c r="M543" s="208">
        <f>CROSS!$M$21</f>
        <v>0</v>
      </c>
      <c r="N543" s="223">
        <f t="shared" si="35"/>
        <v>0</v>
      </c>
      <c r="O543" s="208"/>
      <c r="P543" s="208"/>
      <c r="Q543" s="208"/>
      <c r="R543" s="208"/>
      <c r="S543" s="208"/>
      <c r="T543" s="208"/>
      <c r="U543" s="208"/>
      <c r="V543" s="208">
        <f t="array" ref="V543">MIN(IF(B543:K543&gt;0,B543:K543))</f>
        <v>0</v>
      </c>
      <c r="W543" s="208">
        <f t="shared" si="34"/>
        <v>0</v>
      </c>
      <c r="X543" s="174"/>
      <c r="Y543" s="248">
        <f>SUM(CROSS!I75)</f>
        <v>0</v>
      </c>
      <c r="Z543" s="248">
        <f>SUM(CROSS!J75)</f>
        <v>0</v>
      </c>
    </row>
    <row r="544" spans="1:26" x14ac:dyDescent="0.35">
      <c r="A544" s="78" t="str">
        <f>(Championnats!B$22)</f>
        <v>SSS  Lucas</v>
      </c>
      <c r="B544" s="232">
        <f>SUM(Championnats!$P22)</f>
        <v>0</v>
      </c>
      <c r="C544" s="208">
        <f>SUM(Championnats!$P74)</f>
        <v>0</v>
      </c>
      <c r="D544" s="208">
        <f>SUM(Championnats!$P126)</f>
        <v>0</v>
      </c>
      <c r="E544" s="208">
        <f>SUM(Championnats!$P178)</f>
        <v>0</v>
      </c>
      <c r="F544" s="208">
        <f>SUM(Championnats!$P230)</f>
        <v>0</v>
      </c>
      <c r="G544" s="208">
        <f>SUM(Championnats!$P282)</f>
        <v>0</v>
      </c>
      <c r="H544" s="208">
        <f>SUM(Championnats!$P334)</f>
        <v>0</v>
      </c>
      <c r="I544" s="208">
        <f>SUM(Championnats!$P386)</f>
        <v>0</v>
      </c>
      <c r="J544" s="208">
        <f>SUM(Championnats!$P438)</f>
        <v>0</v>
      </c>
      <c r="K544" s="208">
        <f>SUM(Championnats!$P490)</f>
        <v>0</v>
      </c>
      <c r="L544" s="211"/>
      <c r="M544" s="208">
        <f>CROSS!$M$22</f>
        <v>0</v>
      </c>
      <c r="N544" s="223">
        <f t="shared" si="35"/>
        <v>0</v>
      </c>
      <c r="O544" s="208"/>
      <c r="P544" s="208"/>
      <c r="Q544" s="208"/>
      <c r="R544" s="208"/>
      <c r="S544" s="208"/>
      <c r="T544" s="208"/>
      <c r="U544" s="208"/>
      <c r="V544" s="208">
        <f t="array" ref="V544">MIN(IF(B544:K544&gt;0,B544:K544))</f>
        <v>0</v>
      </c>
      <c r="W544" s="208">
        <f t="shared" si="34"/>
        <v>0</v>
      </c>
      <c r="X544" s="174"/>
      <c r="Y544" s="248">
        <f>SUM(CROSS!I76)</f>
        <v>0</v>
      </c>
      <c r="Z544" s="248">
        <f>SUM(CROSS!J76)</f>
        <v>0</v>
      </c>
    </row>
    <row r="545" spans="1:26" x14ac:dyDescent="0.35">
      <c r="A545" s="78" t="str">
        <f>(Championnats!B$23)</f>
        <v>TTT  Samba</v>
      </c>
      <c r="B545" s="232">
        <f>SUM(Championnats!$P23)</f>
        <v>0</v>
      </c>
      <c r="C545" s="208">
        <f>SUM(Championnats!$P75)</f>
        <v>0</v>
      </c>
      <c r="D545" s="208">
        <f>SUM(Championnats!$P127)</f>
        <v>0</v>
      </c>
      <c r="E545" s="208">
        <f>SUM(Championnats!$P179)</f>
        <v>0</v>
      </c>
      <c r="F545" s="208">
        <f>SUM(Championnats!$P231)</f>
        <v>0</v>
      </c>
      <c r="G545" s="208">
        <f>SUM(Championnats!$P283)</f>
        <v>0</v>
      </c>
      <c r="H545" s="208">
        <f>SUM(Championnats!$P335)</f>
        <v>0</v>
      </c>
      <c r="I545" s="208">
        <f>SUM(Championnats!$P387)</f>
        <v>0</v>
      </c>
      <c r="J545" s="208">
        <f>SUM(Championnats!$P439)</f>
        <v>0</v>
      </c>
      <c r="K545" s="208">
        <f>SUM(Championnats!$P491)</f>
        <v>0</v>
      </c>
      <c r="L545" s="211"/>
      <c r="M545" s="208">
        <f>CROSS!$M$23</f>
        <v>0</v>
      </c>
      <c r="N545" s="223">
        <f t="shared" si="35"/>
        <v>0</v>
      </c>
      <c r="O545" s="208"/>
      <c r="P545" s="208"/>
      <c r="Q545" s="208"/>
      <c r="R545" s="208"/>
      <c r="S545" s="208"/>
      <c r="T545" s="208"/>
      <c r="U545" s="208"/>
      <c r="V545" s="208">
        <f t="array" ref="V545">MIN(IF(B545:K545&gt;0,B545:K545))</f>
        <v>0</v>
      </c>
      <c r="W545" s="208">
        <f t="shared" si="34"/>
        <v>0</v>
      </c>
      <c r="X545" s="174"/>
      <c r="Y545" s="248">
        <f>SUM(CROSS!I77)</f>
        <v>0</v>
      </c>
      <c r="Z545" s="248">
        <f>SUM(CROSS!J77)</f>
        <v>0</v>
      </c>
    </row>
    <row r="546" spans="1:26" x14ac:dyDescent="0.35">
      <c r="A546" s="78" t="str">
        <f>(Championnats!B$24)</f>
        <v>UUU  Miguel</v>
      </c>
      <c r="B546" s="232">
        <f>SUM(Championnats!$P24)</f>
        <v>0</v>
      </c>
      <c r="C546" s="208">
        <f>SUM(Championnats!$P76)</f>
        <v>0</v>
      </c>
      <c r="D546" s="208">
        <f>SUM(Championnats!$P128)</f>
        <v>0</v>
      </c>
      <c r="E546" s="208">
        <f>SUM(Championnats!$P180)</f>
        <v>0</v>
      </c>
      <c r="F546" s="208">
        <f>SUM(Championnats!$P232)</f>
        <v>0</v>
      </c>
      <c r="G546" s="208">
        <f>SUM(Championnats!$P284)</f>
        <v>0</v>
      </c>
      <c r="H546" s="208">
        <f>SUM(Championnats!$P336)</f>
        <v>0</v>
      </c>
      <c r="I546" s="208">
        <f>SUM(Championnats!$P388)</f>
        <v>0</v>
      </c>
      <c r="J546" s="208">
        <f>SUM(Championnats!$P440)</f>
        <v>0</v>
      </c>
      <c r="K546" s="208">
        <f>SUM(Championnats!$P492)</f>
        <v>0</v>
      </c>
      <c r="L546" s="211"/>
      <c r="M546" s="208">
        <f>CROSS!$M$24</f>
        <v>0</v>
      </c>
      <c r="N546" s="223">
        <f t="shared" si="35"/>
        <v>0</v>
      </c>
      <c r="O546" s="208"/>
      <c r="P546" s="208"/>
      <c r="Q546" s="208"/>
      <c r="R546" s="208"/>
      <c r="S546" s="208"/>
      <c r="T546" s="208"/>
      <c r="U546" s="208"/>
      <c r="V546" s="208">
        <f t="array" ref="V546">MIN(IF(B546:K546&gt;0,B546:K546))</f>
        <v>0</v>
      </c>
      <c r="W546" s="208">
        <f t="shared" si="34"/>
        <v>0</v>
      </c>
      <c r="X546" s="174"/>
      <c r="Y546" s="248">
        <f>SUM(CROSS!I78)</f>
        <v>0</v>
      </c>
      <c r="Z546" s="248">
        <f>SUM(CROSS!J78)</f>
        <v>0</v>
      </c>
    </row>
    <row r="547" spans="1:26" x14ac:dyDescent="0.35">
      <c r="A547" s="78" t="str">
        <f>(Championnats!B$25)</f>
        <v>VVV  Nicolas</v>
      </c>
      <c r="B547" s="232">
        <f>SUM(Championnats!$P25)</f>
        <v>0</v>
      </c>
      <c r="C547" s="208">
        <f>SUM(Championnats!$P77)</f>
        <v>0</v>
      </c>
      <c r="D547" s="208">
        <f>SUM(Championnats!$P129)</f>
        <v>0</v>
      </c>
      <c r="E547" s="208">
        <f>SUM(Championnats!$P181)</f>
        <v>0</v>
      </c>
      <c r="F547" s="208">
        <f>SUM(Championnats!$P233)</f>
        <v>0</v>
      </c>
      <c r="G547" s="208">
        <f>SUM(Championnats!$P285)</f>
        <v>0</v>
      </c>
      <c r="H547" s="208">
        <f>SUM(Championnats!$P337)</f>
        <v>0</v>
      </c>
      <c r="I547" s="208">
        <f>SUM(Championnats!$P389)</f>
        <v>0</v>
      </c>
      <c r="J547" s="208">
        <f>SUM(Championnats!$P441)</f>
        <v>0</v>
      </c>
      <c r="K547" s="208">
        <f>SUM(Championnats!$P493)</f>
        <v>0</v>
      </c>
      <c r="L547" s="211"/>
      <c r="M547" s="208">
        <f>CROSS!$M$25</f>
        <v>0</v>
      </c>
      <c r="N547" s="223">
        <f t="shared" si="35"/>
        <v>0</v>
      </c>
      <c r="O547" s="208"/>
      <c r="P547" s="208"/>
      <c r="Q547" s="208"/>
      <c r="R547" s="208"/>
      <c r="S547" s="208"/>
      <c r="T547" s="208"/>
      <c r="U547" s="208"/>
      <c r="V547" s="208">
        <f t="array" ref="V547">MIN(IF(B547:K547&gt;0,B547:K547))</f>
        <v>0</v>
      </c>
      <c r="W547" s="208">
        <f t="shared" si="34"/>
        <v>0</v>
      </c>
      <c r="X547" s="174"/>
      <c r="Y547" s="248">
        <f>SUM(CROSS!I79)</f>
        <v>0</v>
      </c>
      <c r="Z547" s="248">
        <f>SUM(CROSS!J79)</f>
        <v>0</v>
      </c>
    </row>
    <row r="548" spans="1:26" x14ac:dyDescent="0.35">
      <c r="A548" s="78" t="str">
        <f>(Championnats!B$26)</f>
        <v>WWW  Bilal</v>
      </c>
      <c r="B548" s="232">
        <f>SUM(Championnats!$P26)</f>
        <v>0</v>
      </c>
      <c r="C548" s="208">
        <f>SUM(Championnats!$P78)</f>
        <v>0</v>
      </c>
      <c r="D548" s="208">
        <f>SUM(Championnats!$P130)</f>
        <v>0</v>
      </c>
      <c r="E548" s="208">
        <f>SUM(Championnats!$P182)</f>
        <v>0</v>
      </c>
      <c r="F548" s="208">
        <f>SUM(Championnats!$P234)</f>
        <v>0</v>
      </c>
      <c r="G548" s="208">
        <f>SUM(Championnats!$P286)</f>
        <v>0</v>
      </c>
      <c r="H548" s="208">
        <f>SUM(Championnats!$P338)</f>
        <v>0</v>
      </c>
      <c r="I548" s="208">
        <f>SUM(Championnats!$P390)</f>
        <v>0</v>
      </c>
      <c r="J548" s="208">
        <f>SUM(Championnats!$P442)</f>
        <v>0</v>
      </c>
      <c r="K548" s="208">
        <f>SUM(Championnats!$P494)</f>
        <v>0</v>
      </c>
      <c r="L548" s="211"/>
      <c r="M548" s="208">
        <f>CROSS!$M$26</f>
        <v>0</v>
      </c>
      <c r="N548" s="223">
        <f t="shared" si="35"/>
        <v>0</v>
      </c>
      <c r="O548" s="208"/>
      <c r="P548" s="208"/>
      <c r="Q548" s="208"/>
      <c r="R548" s="208"/>
      <c r="S548" s="208"/>
      <c r="T548" s="208"/>
      <c r="U548" s="208"/>
      <c r="V548" s="208">
        <f t="array" ref="V548">MIN(IF(B548:K548&gt;0,B548:K548))</f>
        <v>0</v>
      </c>
      <c r="W548" s="208">
        <f t="shared" si="34"/>
        <v>0</v>
      </c>
      <c r="X548" s="174"/>
      <c r="Y548" s="248">
        <f>SUM(CROSS!I80)</f>
        <v>0</v>
      </c>
      <c r="Z548" s="248">
        <f>SUM(CROSS!J80)</f>
        <v>0</v>
      </c>
    </row>
    <row r="549" spans="1:26" x14ac:dyDescent="0.35">
      <c r="A549" s="78" t="str">
        <f>(Championnats!B$27)</f>
        <v>XXX  Florent</v>
      </c>
      <c r="B549" s="232">
        <f>SUM(Championnats!$P27)</f>
        <v>0</v>
      </c>
      <c r="C549" s="208">
        <f>SUM(Championnats!$P79)</f>
        <v>0</v>
      </c>
      <c r="D549" s="208">
        <f>SUM(Championnats!$P131)</f>
        <v>0</v>
      </c>
      <c r="E549" s="208">
        <f>SUM(Championnats!$P183)</f>
        <v>0</v>
      </c>
      <c r="F549" s="208">
        <f>SUM(Championnats!$P235)</f>
        <v>0</v>
      </c>
      <c r="G549" s="208">
        <f>SUM(Championnats!$P287)</f>
        <v>0</v>
      </c>
      <c r="H549" s="208">
        <f>SUM(Championnats!$P339)</f>
        <v>0</v>
      </c>
      <c r="I549" s="208">
        <f>SUM(Championnats!$P391)</f>
        <v>0</v>
      </c>
      <c r="J549" s="208">
        <f>SUM(Championnats!$P443)</f>
        <v>0</v>
      </c>
      <c r="K549" s="208">
        <f>SUM(Championnats!$P495)</f>
        <v>0</v>
      </c>
      <c r="L549" s="211"/>
      <c r="M549" s="208">
        <f>CROSS!$M$27</f>
        <v>0</v>
      </c>
      <c r="N549" s="223">
        <f t="shared" si="35"/>
        <v>0</v>
      </c>
      <c r="O549" s="208"/>
      <c r="P549" s="208"/>
      <c r="Q549" s="208"/>
      <c r="R549" s="208"/>
      <c r="S549" s="208"/>
      <c r="T549" s="208"/>
      <c r="U549" s="208"/>
      <c r="V549" s="208">
        <f t="array" ref="V549">MIN(IF(B549:K549&gt;0,B549:K549))</f>
        <v>0</v>
      </c>
      <c r="W549" s="208">
        <f t="shared" si="34"/>
        <v>0</v>
      </c>
      <c r="X549" s="174"/>
      <c r="Y549" s="248">
        <f>SUM(CROSS!I81)</f>
        <v>0</v>
      </c>
      <c r="Z549" s="248">
        <f>SUM(CROSS!J81)</f>
        <v>0</v>
      </c>
    </row>
    <row r="550" spans="1:26" x14ac:dyDescent="0.35">
      <c r="A550" s="78" t="str">
        <f>(Championnats!B$28)</f>
        <v>YYYY  Célia</v>
      </c>
      <c r="B550" s="232">
        <f>SUM(Championnats!$P28)</f>
        <v>0</v>
      </c>
      <c r="C550" s="208">
        <f>SUM(Championnats!$P80)</f>
        <v>0</v>
      </c>
      <c r="D550" s="208">
        <f>SUM(Championnats!$P132)</f>
        <v>0</v>
      </c>
      <c r="E550" s="208">
        <f>SUM(Championnats!$P184)</f>
        <v>0</v>
      </c>
      <c r="F550" s="208">
        <f>SUM(Championnats!$P236)</f>
        <v>0</v>
      </c>
      <c r="G550" s="208">
        <f>SUM(Championnats!$P288)</f>
        <v>0</v>
      </c>
      <c r="H550" s="208">
        <f>SUM(Championnats!$P340)</f>
        <v>0</v>
      </c>
      <c r="I550" s="208">
        <f>SUM(Championnats!$P392)</f>
        <v>0</v>
      </c>
      <c r="J550" s="208">
        <f>SUM(Championnats!$P444)</f>
        <v>0</v>
      </c>
      <c r="K550" s="208">
        <f>SUM(Championnats!$P496)</f>
        <v>0</v>
      </c>
      <c r="L550" s="211"/>
      <c r="M550" s="208">
        <f>CROSS!$M$28</f>
        <v>0</v>
      </c>
      <c r="N550" s="223">
        <f t="shared" si="35"/>
        <v>0</v>
      </c>
      <c r="O550" s="208"/>
      <c r="P550" s="208"/>
      <c r="Q550" s="208"/>
      <c r="R550" s="208"/>
      <c r="S550" s="208"/>
      <c r="T550" s="208"/>
      <c r="U550" s="208"/>
      <c r="V550" s="208">
        <f t="array" ref="V550">MIN(IF(B550:K550&gt;0,B550:K550))</f>
        <v>0</v>
      </c>
      <c r="W550" s="208">
        <f t="shared" si="34"/>
        <v>0</v>
      </c>
      <c r="X550" s="174"/>
      <c r="Y550" s="248">
        <f>SUM(CROSS!I82)</f>
        <v>0</v>
      </c>
      <c r="Z550" s="248">
        <f>SUM(CROSS!J82)</f>
        <v>0</v>
      </c>
    </row>
    <row r="551" spans="1:26" x14ac:dyDescent="0.35">
      <c r="A551" s="78" t="str">
        <f>(Championnats!B$29)</f>
        <v>ZZZ  Rehu Magnifié</v>
      </c>
      <c r="B551" s="232">
        <f>SUM(Championnats!$P29)</f>
        <v>0</v>
      </c>
      <c r="C551" s="208">
        <f>SUM(Championnats!$P81)</f>
        <v>0</v>
      </c>
      <c r="D551" s="208">
        <f>SUM(Championnats!$P133)</f>
        <v>0</v>
      </c>
      <c r="E551" s="208">
        <f>SUM(Championnats!$P185)</f>
        <v>0</v>
      </c>
      <c r="F551" s="208">
        <f>SUM(Championnats!$P237)</f>
        <v>0</v>
      </c>
      <c r="G551" s="208">
        <f>SUM(Championnats!$P289)</f>
        <v>0</v>
      </c>
      <c r="H551" s="208">
        <f>SUM(Championnats!$P341)</f>
        <v>0</v>
      </c>
      <c r="I551" s="208">
        <f>SUM(Championnats!$P393)</f>
        <v>0</v>
      </c>
      <c r="J551" s="208">
        <f>SUM(Championnats!$P445)</f>
        <v>0</v>
      </c>
      <c r="K551" s="208">
        <f>SUM(Championnats!$P497)</f>
        <v>0</v>
      </c>
      <c r="L551" s="211"/>
      <c r="M551" s="208">
        <f>CROSS!$M$29</f>
        <v>0</v>
      </c>
      <c r="N551" s="223">
        <f t="shared" si="35"/>
        <v>0</v>
      </c>
      <c r="O551" s="208"/>
      <c r="P551" s="208"/>
      <c r="Q551" s="208"/>
      <c r="R551" s="208"/>
      <c r="S551" s="208"/>
      <c r="T551" s="208"/>
      <c r="U551" s="208"/>
      <c r="V551" s="208">
        <f t="array" ref="V551">MIN(IF(B551:K551&gt;0,B551:K551))</f>
        <v>0</v>
      </c>
      <c r="W551" s="208">
        <f t="shared" si="34"/>
        <v>0</v>
      </c>
      <c r="X551" s="174"/>
      <c r="Y551" s="248">
        <f>SUM(CROSS!I83)</f>
        <v>0</v>
      </c>
      <c r="Z551" s="248">
        <f>SUM(CROSS!J83)</f>
        <v>0</v>
      </c>
    </row>
    <row r="552" spans="1:26" x14ac:dyDescent="0.35">
      <c r="A552" s="78" t="str">
        <f>(Championnats!B$30)</f>
        <v>AAABBB  Prisca</v>
      </c>
      <c r="B552" s="232">
        <f>SUM(Championnats!$P30)</f>
        <v>0</v>
      </c>
      <c r="C552" s="208">
        <f>SUM(Championnats!$P82)</f>
        <v>0</v>
      </c>
      <c r="D552" s="208">
        <f>SUM(Championnats!$P134)</f>
        <v>0</v>
      </c>
      <c r="E552" s="208">
        <f>SUM(Championnats!$P186)</f>
        <v>0</v>
      </c>
      <c r="F552" s="208">
        <f>SUM(Championnats!$P238)</f>
        <v>0</v>
      </c>
      <c r="G552" s="208">
        <f>SUM(Championnats!$P290)</f>
        <v>0</v>
      </c>
      <c r="H552" s="208">
        <f>SUM(Championnats!$P342)</f>
        <v>0</v>
      </c>
      <c r="I552" s="208">
        <f>SUM(Championnats!$P394)</f>
        <v>0</v>
      </c>
      <c r="J552" s="208">
        <f>SUM(Championnats!$P446)</f>
        <v>0</v>
      </c>
      <c r="K552" s="208">
        <f>SUM(Championnats!$P498)</f>
        <v>0</v>
      </c>
      <c r="L552" s="211"/>
      <c r="M552" s="208">
        <f>CROSS!$M$30</f>
        <v>0</v>
      </c>
      <c r="N552" s="223">
        <f t="shared" si="35"/>
        <v>0</v>
      </c>
      <c r="O552" s="208"/>
      <c r="P552" s="208"/>
      <c r="Q552" s="208"/>
      <c r="R552" s="208"/>
      <c r="S552" s="208"/>
      <c r="T552" s="208"/>
      <c r="U552" s="208"/>
      <c r="V552" s="208">
        <f t="array" ref="V552">MIN(IF(B552:K552&gt;0,B552:K552))</f>
        <v>0</v>
      </c>
      <c r="W552" s="208">
        <f t="shared" si="34"/>
        <v>0</v>
      </c>
      <c r="X552" s="174"/>
      <c r="Y552" s="248">
        <f>SUM(CROSS!I84)</f>
        <v>0</v>
      </c>
      <c r="Z552" s="248">
        <f>SUM(CROSS!J84)</f>
        <v>0</v>
      </c>
    </row>
    <row r="553" spans="1:26" x14ac:dyDescent="0.35">
      <c r="A553" s="78" t="str">
        <f>(Championnats!B$31)</f>
        <v>BBBCCC  Océane</v>
      </c>
      <c r="B553" s="232">
        <f>SUM(Championnats!$P31)</f>
        <v>0</v>
      </c>
      <c r="C553" s="208">
        <f>SUM(Championnats!$P83)</f>
        <v>0</v>
      </c>
      <c r="D553" s="208">
        <f>SUM(Championnats!$P135)</f>
        <v>0</v>
      </c>
      <c r="E553" s="208">
        <f>SUM(Championnats!$P187)</f>
        <v>0</v>
      </c>
      <c r="F553" s="208">
        <f>SUM(Championnats!$P239)</f>
        <v>0</v>
      </c>
      <c r="G553" s="208">
        <f>SUM(Championnats!$P291)</f>
        <v>0</v>
      </c>
      <c r="H553" s="208">
        <f>SUM(Championnats!$P343)</f>
        <v>0</v>
      </c>
      <c r="I553" s="208">
        <f>SUM(Championnats!$P395)</f>
        <v>0</v>
      </c>
      <c r="J553" s="208">
        <f>SUM(Championnats!$P447)</f>
        <v>0</v>
      </c>
      <c r="K553" s="208">
        <f>SUM(Championnats!$P499)</f>
        <v>0</v>
      </c>
      <c r="L553" s="211"/>
      <c r="M553" s="208">
        <f>CROSS!$M$31</f>
        <v>0</v>
      </c>
      <c r="N553" s="223">
        <f t="shared" si="35"/>
        <v>0</v>
      </c>
      <c r="O553" s="208"/>
      <c r="P553" s="208"/>
      <c r="Q553" s="208"/>
      <c r="R553" s="208"/>
      <c r="S553" s="208"/>
      <c r="T553" s="208"/>
      <c r="U553" s="208"/>
      <c r="V553" s="208">
        <f t="array" ref="V553">MIN(IF(B553:K553&gt;0,B553:K553))</f>
        <v>0</v>
      </c>
      <c r="W553" s="208">
        <f t="shared" si="34"/>
        <v>0</v>
      </c>
      <c r="X553" s="174"/>
      <c r="Y553" s="248">
        <f>SUM(CROSS!I85)</f>
        <v>0</v>
      </c>
      <c r="Z553" s="248">
        <f>SUM(CROSS!J85)</f>
        <v>0</v>
      </c>
    </row>
    <row r="554" spans="1:26" x14ac:dyDescent="0.35">
      <c r="A554" s="78" t="str">
        <f>(Championnats!B$32)</f>
        <v>CCCDDD  Balkis-Imane</v>
      </c>
      <c r="B554" s="232">
        <f>SUM(Championnats!$P32)</f>
        <v>0</v>
      </c>
      <c r="C554" s="208">
        <f>SUM(Championnats!$P84)</f>
        <v>0</v>
      </c>
      <c r="D554" s="208">
        <f>SUM(Championnats!$P136)</f>
        <v>0</v>
      </c>
      <c r="E554" s="208">
        <f>SUM(Championnats!$P188)</f>
        <v>0</v>
      </c>
      <c r="F554" s="208">
        <f>SUM(Championnats!$P240)</f>
        <v>0</v>
      </c>
      <c r="G554" s="208">
        <f>SUM(Championnats!$P292)</f>
        <v>0</v>
      </c>
      <c r="H554" s="208">
        <f>SUM(Championnats!$P344)</f>
        <v>0</v>
      </c>
      <c r="I554" s="208">
        <f>SUM(Championnats!$P396)</f>
        <v>0</v>
      </c>
      <c r="J554" s="208">
        <f>SUM(Championnats!$P448)</f>
        <v>0</v>
      </c>
      <c r="K554" s="208">
        <f>SUM(Championnats!$P500)</f>
        <v>0</v>
      </c>
      <c r="L554" s="211"/>
      <c r="M554" s="208">
        <f>CROSS!$M$32</f>
        <v>0</v>
      </c>
      <c r="N554" s="223">
        <f t="shared" si="35"/>
        <v>0</v>
      </c>
      <c r="O554" s="208"/>
      <c r="P554" s="208"/>
      <c r="Q554" s="208"/>
      <c r="R554" s="208"/>
      <c r="S554" s="208"/>
      <c r="T554" s="208"/>
      <c r="U554" s="208"/>
      <c r="V554" s="208">
        <f t="array" ref="V554">MIN(IF(B554:K554&gt;0,B554:K554))</f>
        <v>0</v>
      </c>
      <c r="W554" s="208">
        <f t="shared" si="34"/>
        <v>0</v>
      </c>
      <c r="X554" s="174"/>
      <c r="Y554" s="248">
        <f>SUM(CROSS!I86)</f>
        <v>0</v>
      </c>
      <c r="Z554" s="248">
        <f>SUM(CROSS!J86)</f>
        <v>0</v>
      </c>
    </row>
    <row r="555" spans="1:26" x14ac:dyDescent="0.35">
      <c r="A555" s="78" t="str">
        <f>(Championnats!B$33)</f>
        <v>DDDEEE  Hamza</v>
      </c>
      <c r="B555" s="232">
        <f>SUM(Championnats!$P33)</f>
        <v>0</v>
      </c>
      <c r="C555" s="208">
        <f>SUM(Championnats!$P85)</f>
        <v>0</v>
      </c>
      <c r="D555" s="208">
        <f>SUM(Championnats!$P137)</f>
        <v>0</v>
      </c>
      <c r="E555" s="208">
        <f>SUM(Championnats!$P189)</f>
        <v>0</v>
      </c>
      <c r="F555" s="208">
        <f>SUM(Championnats!$P241)</f>
        <v>0</v>
      </c>
      <c r="G555" s="208">
        <f>SUM(Championnats!$P293)</f>
        <v>0</v>
      </c>
      <c r="H555" s="208">
        <f>SUM(Championnats!$P345)</f>
        <v>0</v>
      </c>
      <c r="I555" s="208">
        <f>SUM(Championnats!$P397)</f>
        <v>0</v>
      </c>
      <c r="J555" s="208">
        <f>SUM(Championnats!$P449)</f>
        <v>0</v>
      </c>
      <c r="K555" s="208">
        <f>SUM(Championnats!$P501)</f>
        <v>0</v>
      </c>
      <c r="L555" s="211"/>
      <c r="M555" s="208">
        <f>CROSS!$M$33</f>
        <v>0</v>
      </c>
      <c r="N555" s="223">
        <f t="shared" si="35"/>
        <v>0</v>
      </c>
      <c r="O555" s="208"/>
      <c r="P555" s="208"/>
      <c r="Q555" s="208"/>
      <c r="R555" s="208"/>
      <c r="S555" s="208"/>
      <c r="T555" s="208"/>
      <c r="U555" s="208"/>
      <c r="V555" s="208">
        <f t="array" ref="V555">MIN(IF(B555:K555&gt;0,B555:K555))</f>
        <v>0</v>
      </c>
      <c r="W555" s="208">
        <f t="shared" si="34"/>
        <v>0</v>
      </c>
      <c r="X555" s="174"/>
      <c r="Y555" s="248">
        <f>SUM(CROSS!I87)</f>
        <v>0</v>
      </c>
      <c r="Z555" s="248">
        <f>SUM(CROSS!J87)</f>
        <v>0</v>
      </c>
    </row>
    <row r="556" spans="1:26" x14ac:dyDescent="0.35">
      <c r="A556" s="78" t="str">
        <f>(Championnats!B$34)</f>
        <v>EEEFFF  Beverly</v>
      </c>
      <c r="B556" s="232">
        <f>SUM(Championnats!$P34)</f>
        <v>0</v>
      </c>
      <c r="C556" s="208">
        <f>SUM(Championnats!$P86)</f>
        <v>0</v>
      </c>
      <c r="D556" s="208">
        <f>SUM(Championnats!$P138)</f>
        <v>0</v>
      </c>
      <c r="E556" s="208">
        <f>SUM(Championnats!$P190)</f>
        <v>0</v>
      </c>
      <c r="F556" s="208">
        <f>SUM(Championnats!$P242)</f>
        <v>0</v>
      </c>
      <c r="G556" s="208">
        <f>SUM(Championnats!$P294)</f>
        <v>0</v>
      </c>
      <c r="H556" s="208">
        <f>SUM(Championnats!$P346)</f>
        <v>0</v>
      </c>
      <c r="I556" s="208">
        <f>SUM(Championnats!$P398)</f>
        <v>0</v>
      </c>
      <c r="J556" s="208">
        <f>SUM(Championnats!$P450)</f>
        <v>0</v>
      </c>
      <c r="K556" s="208">
        <f>SUM(Championnats!$P502)</f>
        <v>0</v>
      </c>
      <c r="L556" s="211"/>
      <c r="M556" s="208">
        <f>CROSS!$M$34</f>
        <v>0</v>
      </c>
      <c r="N556" s="223">
        <f t="shared" si="35"/>
        <v>0</v>
      </c>
      <c r="O556" s="208"/>
      <c r="P556" s="208"/>
      <c r="Q556" s="208"/>
      <c r="R556" s="208"/>
      <c r="S556" s="208"/>
      <c r="T556" s="208"/>
      <c r="U556" s="208"/>
      <c r="V556" s="208">
        <f t="array" ref="V556">MIN(IF(B556:K556&gt;0,B556:K556))</f>
        <v>0</v>
      </c>
      <c r="W556" s="208">
        <f t="shared" si="34"/>
        <v>0</v>
      </c>
      <c r="X556" s="174"/>
      <c r="Y556" s="248">
        <f>SUM(CROSS!I88)</f>
        <v>0</v>
      </c>
      <c r="Z556" s="248">
        <f>SUM(CROSS!J88)</f>
        <v>0</v>
      </c>
    </row>
    <row r="557" spans="1:26" x14ac:dyDescent="0.35">
      <c r="A557" s="78" t="str">
        <f>(Championnats!B$35)</f>
        <v>FFFGGG  Flore</v>
      </c>
      <c r="B557" s="232">
        <f>SUM(Championnats!$P35)</f>
        <v>0</v>
      </c>
      <c r="C557" s="208">
        <f>SUM(Championnats!$P87)</f>
        <v>0</v>
      </c>
      <c r="D557" s="208">
        <f>SUM(Championnats!$P139)</f>
        <v>0</v>
      </c>
      <c r="E557" s="208">
        <f>SUM(Championnats!$P191)</f>
        <v>0</v>
      </c>
      <c r="F557" s="208">
        <f>SUM(Championnats!$P243)</f>
        <v>0</v>
      </c>
      <c r="G557" s="208">
        <f>SUM(Championnats!$P295)</f>
        <v>0</v>
      </c>
      <c r="H557" s="208">
        <f>SUM(Championnats!$P347)</f>
        <v>0</v>
      </c>
      <c r="I557" s="208">
        <f>SUM(Championnats!$P399)</f>
        <v>0</v>
      </c>
      <c r="J557" s="208">
        <f>SUM(Championnats!$P451)</f>
        <v>0</v>
      </c>
      <c r="K557" s="208">
        <f>SUM(Championnats!$P503)</f>
        <v>0</v>
      </c>
      <c r="L557" s="211"/>
      <c r="M557" s="208">
        <f>CROSS!$M$35</f>
        <v>0</v>
      </c>
      <c r="N557" s="223">
        <f t="shared" si="35"/>
        <v>0</v>
      </c>
      <c r="O557" s="208"/>
      <c r="P557" s="208"/>
      <c r="Q557" s="208"/>
      <c r="R557" s="208"/>
      <c r="S557" s="208"/>
      <c r="T557" s="208"/>
      <c r="U557" s="208"/>
      <c r="V557" s="208">
        <f t="array" ref="V557">MIN(IF(B557:K557&gt;0,B557:K557))</f>
        <v>0</v>
      </c>
      <c r="W557" s="208">
        <f t="shared" si="34"/>
        <v>0</v>
      </c>
      <c r="X557" s="174"/>
      <c r="Y557" s="248">
        <f>SUM(CROSS!I89)</f>
        <v>0</v>
      </c>
      <c r="Z557" s="248">
        <f>SUM(CROSS!J89)</f>
        <v>0</v>
      </c>
    </row>
    <row r="558" spans="1:26" x14ac:dyDescent="0.35">
      <c r="A558" s="78" t="str">
        <f>(Championnats!B$36)</f>
        <v>GGGGHHH  Lauryne</v>
      </c>
      <c r="B558" s="232">
        <f>SUM(Championnats!$P36)</f>
        <v>0</v>
      </c>
      <c r="C558" s="208">
        <f>SUM(Championnats!$P88)</f>
        <v>0</v>
      </c>
      <c r="D558" s="208">
        <f>SUM(Championnats!$P140)</f>
        <v>0</v>
      </c>
      <c r="E558" s="208">
        <f>SUM(Championnats!$P192)</f>
        <v>0</v>
      </c>
      <c r="F558" s="208">
        <f>SUM(Championnats!$P244)</f>
        <v>0</v>
      </c>
      <c r="G558" s="208">
        <f>SUM(Championnats!$P296)</f>
        <v>0</v>
      </c>
      <c r="H558" s="208">
        <f>SUM(Championnats!$P348)</f>
        <v>0</v>
      </c>
      <c r="I558" s="208">
        <f>SUM(Championnats!$P400)</f>
        <v>0</v>
      </c>
      <c r="J558" s="208">
        <f>SUM(Championnats!$P452)</f>
        <v>0</v>
      </c>
      <c r="K558" s="208">
        <f>SUM(Championnats!$P504)</f>
        <v>0</v>
      </c>
      <c r="L558" s="211"/>
      <c r="M558" s="208">
        <f>CROSS!$M$36</f>
        <v>0</v>
      </c>
      <c r="N558" s="223">
        <f t="shared" ref="N558:N575" si="36">N37</f>
        <v>0</v>
      </c>
      <c r="O558" s="208"/>
      <c r="P558" s="208"/>
      <c r="Q558" s="208"/>
      <c r="R558" s="208"/>
      <c r="S558" s="208"/>
      <c r="T558" s="208"/>
      <c r="U558" s="208"/>
      <c r="V558" s="208">
        <f t="array" ref="V558">MIN(IF(B558:K558&gt;0,B558:K558))</f>
        <v>0</v>
      </c>
      <c r="W558" s="208">
        <f t="shared" si="34"/>
        <v>0</v>
      </c>
      <c r="X558" s="174"/>
      <c r="Y558" s="248">
        <f>SUM(CROSS!I90)</f>
        <v>0</v>
      </c>
      <c r="Z558" s="248">
        <f>SUM(CROSS!J90)</f>
        <v>0</v>
      </c>
    </row>
    <row r="559" spans="1:26" x14ac:dyDescent="0.35">
      <c r="A559" s="78" t="str">
        <f>(Championnats!B$37)</f>
        <v>HHHHIII  Steven</v>
      </c>
      <c r="B559" s="232">
        <f>SUM(Championnats!$P37)</f>
        <v>0</v>
      </c>
      <c r="C559" s="208">
        <f>SUM(Championnats!$P89)</f>
        <v>0</v>
      </c>
      <c r="D559" s="208">
        <f>SUM(Championnats!$P141)</f>
        <v>0</v>
      </c>
      <c r="E559" s="208">
        <f>SUM(Championnats!$P193)</f>
        <v>0</v>
      </c>
      <c r="F559" s="208">
        <f>SUM(Championnats!$P245)</f>
        <v>0</v>
      </c>
      <c r="G559" s="208">
        <f>SUM(Championnats!$P297)</f>
        <v>0</v>
      </c>
      <c r="H559" s="208">
        <f>SUM(Championnats!$P349)</f>
        <v>0</v>
      </c>
      <c r="I559" s="208">
        <f>SUM(Championnats!$P401)</f>
        <v>0</v>
      </c>
      <c r="J559" s="208">
        <f>SUM(Championnats!$P453)</f>
        <v>0</v>
      </c>
      <c r="K559" s="208">
        <f>SUM(Championnats!$P505)</f>
        <v>0</v>
      </c>
      <c r="L559" s="211"/>
      <c r="M559" s="208">
        <f>CROSS!$M$37</f>
        <v>0</v>
      </c>
      <c r="N559" s="223">
        <f t="shared" si="36"/>
        <v>0</v>
      </c>
      <c r="O559" s="208"/>
      <c r="P559" s="208"/>
      <c r="Q559" s="208"/>
      <c r="R559" s="208"/>
      <c r="S559" s="208"/>
      <c r="T559" s="208"/>
      <c r="U559" s="208"/>
      <c r="V559" s="208">
        <f t="array" ref="V559">MIN(IF(B559:K559&gt;0,B559:K559))</f>
        <v>0</v>
      </c>
      <c r="W559" s="208">
        <f t="shared" si="34"/>
        <v>0</v>
      </c>
      <c r="X559" s="174"/>
      <c r="Y559" s="248">
        <f>SUM(CROSS!I91)</f>
        <v>0</v>
      </c>
      <c r="Z559" s="248">
        <f>SUM(CROSS!J91)</f>
        <v>0</v>
      </c>
    </row>
    <row r="560" spans="1:26" x14ac:dyDescent="0.35">
      <c r="A560" s="78" t="str">
        <f>(Championnats!B$38)</f>
        <v>IIIJJJJJ  PIERRE</v>
      </c>
      <c r="B560" s="232">
        <f>SUM(Championnats!$P38)</f>
        <v>0</v>
      </c>
      <c r="C560" s="208">
        <f>SUM(Championnats!$P90)</f>
        <v>0</v>
      </c>
      <c r="D560" s="208">
        <f>SUM(Championnats!$P142)</f>
        <v>0</v>
      </c>
      <c r="E560" s="208">
        <f>SUM(Championnats!$P194)</f>
        <v>0</v>
      </c>
      <c r="F560" s="208">
        <f>SUM(Championnats!$P246)</f>
        <v>0</v>
      </c>
      <c r="G560" s="208">
        <f>SUM(Championnats!$P298)</f>
        <v>0</v>
      </c>
      <c r="H560" s="208">
        <f>SUM(Championnats!$P350)</f>
        <v>0</v>
      </c>
      <c r="I560" s="208">
        <f>SUM(Championnats!$P402)</f>
        <v>0</v>
      </c>
      <c r="J560" s="208">
        <f>SUM(Championnats!$P454)</f>
        <v>0</v>
      </c>
      <c r="K560" s="208">
        <f>SUM(Championnats!$P506)</f>
        <v>0</v>
      </c>
      <c r="L560" s="211"/>
      <c r="M560" s="208">
        <f>CROSS!$M$38</f>
        <v>0</v>
      </c>
      <c r="N560" s="223">
        <f t="shared" si="36"/>
        <v>0</v>
      </c>
      <c r="O560" s="208"/>
      <c r="P560" s="208"/>
      <c r="Q560" s="208"/>
      <c r="R560" s="208"/>
      <c r="S560" s="208"/>
      <c r="T560" s="208"/>
      <c r="U560" s="208"/>
      <c r="V560" s="208">
        <f t="array" ref="V560">MIN(IF(B560:K560&gt;0,B560:K560))</f>
        <v>0</v>
      </c>
      <c r="W560" s="208">
        <f t="shared" si="34"/>
        <v>0</v>
      </c>
      <c r="X560" s="174"/>
      <c r="Y560" s="248">
        <f>SUM(CROSS!I92)</f>
        <v>0</v>
      </c>
      <c r="Z560" s="248">
        <f>SUM(CROSS!J92)</f>
        <v>0</v>
      </c>
    </row>
    <row r="561" spans="1:26" x14ac:dyDescent="0.35">
      <c r="A561" s="78" t="str">
        <f>(Championnats!B$39)</f>
        <v>JJJJKKKK  Christelle</v>
      </c>
      <c r="B561" s="232">
        <f>SUM(Championnats!$P39)</f>
        <v>0</v>
      </c>
      <c r="C561" s="208">
        <f>SUM(Championnats!$P91)</f>
        <v>0</v>
      </c>
      <c r="D561" s="208">
        <f>SUM(Championnats!$P143)</f>
        <v>0</v>
      </c>
      <c r="E561" s="208">
        <f>SUM(Championnats!$P195)</f>
        <v>0</v>
      </c>
      <c r="F561" s="208">
        <f>SUM(Championnats!$P247)</f>
        <v>0</v>
      </c>
      <c r="G561" s="208">
        <f>SUM(Championnats!$P299)</f>
        <v>0</v>
      </c>
      <c r="H561" s="208">
        <f>SUM(Championnats!$P351)</f>
        <v>0</v>
      </c>
      <c r="I561" s="208">
        <f>SUM(Championnats!$P403)</f>
        <v>0</v>
      </c>
      <c r="J561" s="208">
        <f>SUM(Championnats!$P455)</f>
        <v>0</v>
      </c>
      <c r="K561" s="208">
        <f>SUM(Championnats!$P507)</f>
        <v>0</v>
      </c>
      <c r="L561" s="211"/>
      <c r="M561" s="208">
        <f>CROSS!$M$39</f>
        <v>0</v>
      </c>
      <c r="N561" s="223">
        <f t="shared" si="36"/>
        <v>0</v>
      </c>
      <c r="O561" s="208"/>
      <c r="P561" s="208"/>
      <c r="Q561" s="208"/>
      <c r="R561" s="208"/>
      <c r="S561" s="208"/>
      <c r="T561" s="208"/>
      <c r="U561" s="208"/>
      <c r="V561" s="208">
        <f t="array" ref="V561">MIN(IF(B561:K561&gt;0,B561:K561))</f>
        <v>0</v>
      </c>
      <c r="W561" s="208">
        <f t="shared" si="34"/>
        <v>0</v>
      </c>
      <c r="X561" s="174"/>
      <c r="Y561" s="248">
        <f>SUM(CROSS!I93)</f>
        <v>0</v>
      </c>
      <c r="Z561" s="248">
        <f>SUM(CROSS!J93)</f>
        <v>0</v>
      </c>
    </row>
    <row r="562" spans="1:26" x14ac:dyDescent="0.35">
      <c r="A562" s="78" t="str">
        <f>(Championnats!B$40)</f>
        <v>KKKLLL  Pierre</v>
      </c>
      <c r="B562" s="232">
        <f>SUM(Championnats!$P40)</f>
        <v>0</v>
      </c>
      <c r="C562" s="208">
        <f>SUM(Championnats!$P92)</f>
        <v>0</v>
      </c>
      <c r="D562" s="208">
        <f>SUM(Championnats!$P144)</f>
        <v>0</v>
      </c>
      <c r="E562" s="208">
        <f>SUM(Championnats!$P196)</f>
        <v>0</v>
      </c>
      <c r="F562" s="208">
        <f>SUM(Championnats!$P248)</f>
        <v>0</v>
      </c>
      <c r="G562" s="208">
        <f>SUM(Championnats!$P300)</f>
        <v>0</v>
      </c>
      <c r="H562" s="208">
        <f>SUM(Championnats!$P352)</f>
        <v>0</v>
      </c>
      <c r="I562" s="208">
        <f>SUM(Championnats!$P404)</f>
        <v>0</v>
      </c>
      <c r="J562" s="208">
        <f>SUM(Championnats!$P456)</f>
        <v>0</v>
      </c>
      <c r="K562" s="208">
        <f>SUM(Championnats!$P508)</f>
        <v>0</v>
      </c>
      <c r="L562" s="211"/>
      <c r="M562" s="208">
        <f>CROSS!$M$40</f>
        <v>0</v>
      </c>
      <c r="N562" s="223">
        <f t="shared" si="36"/>
        <v>0</v>
      </c>
      <c r="O562" s="208"/>
      <c r="P562" s="208"/>
      <c r="Q562" s="208"/>
      <c r="R562" s="208"/>
      <c r="S562" s="208"/>
      <c r="T562" s="208"/>
      <c r="U562" s="208"/>
      <c r="V562" s="208">
        <f t="array" ref="V562">MIN(IF(B562:K562&gt;0,B562:K562))</f>
        <v>0</v>
      </c>
      <c r="W562" s="208">
        <f t="shared" si="34"/>
        <v>0</v>
      </c>
      <c r="X562" s="174"/>
      <c r="Y562" s="248">
        <f>SUM(CROSS!I94)</f>
        <v>0</v>
      </c>
      <c r="Z562" s="248">
        <f>SUM(CROSS!J94)</f>
        <v>0</v>
      </c>
    </row>
    <row r="563" spans="1:26" x14ac:dyDescent="0.35">
      <c r="A563" s="78" t="str">
        <f>(Championnats!B$41)</f>
        <v>LLLLMMMM  Didier</v>
      </c>
      <c r="B563" s="232">
        <f>SUM(Championnats!$P41)</f>
        <v>0</v>
      </c>
      <c r="C563" s="208">
        <f>SUM(Championnats!$P93)</f>
        <v>0</v>
      </c>
      <c r="D563" s="208">
        <f>SUM(Championnats!$P145)</f>
        <v>0</v>
      </c>
      <c r="E563" s="208">
        <f>SUM(Championnats!$P197)</f>
        <v>0</v>
      </c>
      <c r="F563" s="208">
        <f>SUM(Championnats!$P249)</f>
        <v>0</v>
      </c>
      <c r="G563" s="208">
        <f>SUM(Championnats!$P301)</f>
        <v>0</v>
      </c>
      <c r="H563" s="208">
        <f>SUM(Championnats!$P353)</f>
        <v>0</v>
      </c>
      <c r="I563" s="208">
        <f>SUM(Championnats!$P405)</f>
        <v>0</v>
      </c>
      <c r="J563" s="208">
        <f>SUM(Championnats!$P457)</f>
        <v>0</v>
      </c>
      <c r="K563" s="208">
        <f>SUM(Championnats!$P509)</f>
        <v>0</v>
      </c>
      <c r="L563" s="211"/>
      <c r="M563" s="208">
        <f>CROSS!$M$41</f>
        <v>0</v>
      </c>
      <c r="N563" s="223">
        <f t="shared" si="36"/>
        <v>0</v>
      </c>
      <c r="O563" s="208"/>
      <c r="P563" s="208"/>
      <c r="Q563" s="208"/>
      <c r="R563" s="208"/>
      <c r="S563" s="208"/>
      <c r="T563" s="208"/>
      <c r="U563" s="208"/>
      <c r="V563" s="208">
        <f t="array" ref="V563">MIN(IF(B563:K563&gt;0,B563:K563))</f>
        <v>0</v>
      </c>
      <c r="W563" s="208">
        <f t="shared" si="34"/>
        <v>0</v>
      </c>
      <c r="X563" s="174"/>
      <c r="Y563" s="248">
        <f>SUM(CROSS!I95)</f>
        <v>0</v>
      </c>
      <c r="Z563" s="248">
        <f>SUM(CROSS!J95)</f>
        <v>0</v>
      </c>
    </row>
    <row r="564" spans="1:26" x14ac:dyDescent="0.35">
      <c r="A564" s="78" t="str">
        <f>(Championnats!B$42)</f>
        <v>MMMNNN  Barbara</v>
      </c>
      <c r="B564" s="232">
        <f>SUM(Championnats!$P42)</f>
        <v>0</v>
      </c>
      <c r="C564" s="208">
        <f>SUM(Championnats!$P94)</f>
        <v>0</v>
      </c>
      <c r="D564" s="208">
        <f>SUM(Championnats!$P146)</f>
        <v>0</v>
      </c>
      <c r="E564" s="208">
        <f>SUM(Championnats!$P198)</f>
        <v>0</v>
      </c>
      <c r="F564" s="208">
        <f>SUM(Championnats!$P250)</f>
        <v>0</v>
      </c>
      <c r="G564" s="208">
        <f>SUM(Championnats!$P302)</f>
        <v>0</v>
      </c>
      <c r="H564" s="208">
        <f>SUM(Championnats!$P354)</f>
        <v>0</v>
      </c>
      <c r="I564" s="208">
        <f>SUM(Championnats!$P406)</f>
        <v>0</v>
      </c>
      <c r="J564" s="208">
        <f>SUM(Championnats!$P458)</f>
        <v>0</v>
      </c>
      <c r="K564" s="208">
        <f>SUM(Championnats!$P510)</f>
        <v>0</v>
      </c>
      <c r="L564" s="211"/>
      <c r="M564" s="208">
        <f>CROSS!$M$42</f>
        <v>0</v>
      </c>
      <c r="N564" s="223">
        <f t="shared" si="36"/>
        <v>0</v>
      </c>
      <c r="O564" s="208"/>
      <c r="P564" s="208"/>
      <c r="Q564" s="208"/>
      <c r="R564" s="208"/>
      <c r="S564" s="208"/>
      <c r="T564" s="208"/>
      <c r="U564" s="208"/>
      <c r="V564" s="208">
        <f t="array" ref="V564">MIN(IF(B564:K564&gt;0,B564:K564))</f>
        <v>0</v>
      </c>
      <c r="W564" s="208">
        <f t="shared" si="34"/>
        <v>0</v>
      </c>
      <c r="X564" s="174"/>
      <c r="Y564" s="248">
        <f>SUM(CROSS!I96)</f>
        <v>0</v>
      </c>
      <c r="Z564" s="248">
        <f>SUM(CROSS!J96)</f>
        <v>0</v>
      </c>
    </row>
    <row r="565" spans="1:26" x14ac:dyDescent="0.35">
      <c r="A565" s="78" t="str">
        <f>(Championnats!B$43)</f>
        <v>NNNNOOO  Julie</v>
      </c>
      <c r="B565" s="232">
        <f>SUM(Championnats!$P43)</f>
        <v>0</v>
      </c>
      <c r="C565" s="208">
        <f>SUM(Championnats!$P95)</f>
        <v>0</v>
      </c>
      <c r="D565" s="208">
        <f>SUM(Championnats!$P147)</f>
        <v>0</v>
      </c>
      <c r="E565" s="208">
        <f>SUM(Championnats!$P199)</f>
        <v>0</v>
      </c>
      <c r="F565" s="208">
        <f>SUM(Championnats!$P251)</f>
        <v>0</v>
      </c>
      <c r="G565" s="208">
        <f>SUM(Championnats!$P303)</f>
        <v>0</v>
      </c>
      <c r="H565" s="208">
        <f>SUM(Championnats!$P355)</f>
        <v>0</v>
      </c>
      <c r="I565" s="208">
        <f>SUM(Championnats!$P407)</f>
        <v>0</v>
      </c>
      <c r="J565" s="208">
        <f>SUM(Championnats!$P459)</f>
        <v>0</v>
      </c>
      <c r="K565" s="208">
        <f>SUM(Championnats!$P511)</f>
        <v>0</v>
      </c>
      <c r="L565" s="211"/>
      <c r="M565" s="208">
        <f>CROSS!$M$43</f>
        <v>0</v>
      </c>
      <c r="N565" s="223">
        <f t="shared" si="36"/>
        <v>0</v>
      </c>
      <c r="O565" s="208"/>
      <c r="P565" s="208"/>
      <c r="Q565" s="208"/>
      <c r="R565" s="208"/>
      <c r="S565" s="208"/>
      <c r="T565" s="208"/>
      <c r="U565" s="208"/>
      <c r="V565" s="208">
        <f t="array" ref="V565">MIN(IF(B565:K565&gt;0,B565:K565))</f>
        <v>0</v>
      </c>
      <c r="W565" s="208">
        <f t="shared" si="34"/>
        <v>0</v>
      </c>
      <c r="X565" s="174"/>
      <c r="Y565" s="248">
        <f>SUM(CROSS!I97)</f>
        <v>0</v>
      </c>
      <c r="Z565" s="248">
        <f>SUM(CROSS!J97)</f>
        <v>0</v>
      </c>
    </row>
    <row r="566" spans="1:26" x14ac:dyDescent="0.35">
      <c r="A566" s="78" t="str">
        <f>(Championnats!B$44)</f>
        <v>OOOPPP  André</v>
      </c>
      <c r="B566" s="232">
        <f>SUM(Championnats!$P44)</f>
        <v>0</v>
      </c>
      <c r="C566" s="208">
        <f>SUM(Championnats!$P96)</f>
        <v>0</v>
      </c>
      <c r="D566" s="208">
        <f>SUM(Championnats!$P148)</f>
        <v>0</v>
      </c>
      <c r="E566" s="208">
        <f>SUM(Championnats!$P200)</f>
        <v>0</v>
      </c>
      <c r="F566" s="208">
        <f>SUM(Championnats!$P252)</f>
        <v>0</v>
      </c>
      <c r="G566" s="208">
        <f>SUM(Championnats!$P304)</f>
        <v>0</v>
      </c>
      <c r="H566" s="208">
        <f>SUM(Championnats!$P356)</f>
        <v>0</v>
      </c>
      <c r="I566" s="208">
        <f>SUM(Championnats!$P408)</f>
        <v>0</v>
      </c>
      <c r="J566" s="208">
        <f>SUM(Championnats!$P460)</f>
        <v>0</v>
      </c>
      <c r="K566" s="208">
        <f>SUM(Championnats!$P512)</f>
        <v>0</v>
      </c>
      <c r="L566" s="211"/>
      <c r="M566" s="208">
        <f>CROSS!$M$44</f>
        <v>0</v>
      </c>
      <c r="N566" s="223">
        <f t="shared" si="36"/>
        <v>0</v>
      </c>
      <c r="O566" s="208"/>
      <c r="P566" s="208"/>
      <c r="Q566" s="208"/>
      <c r="R566" s="208"/>
      <c r="S566" s="208"/>
      <c r="T566" s="208"/>
      <c r="U566" s="208"/>
      <c r="V566" s="208">
        <f t="array" ref="V566">MIN(IF(B566:K566&gt;0,B566:K566))</f>
        <v>0</v>
      </c>
      <c r="W566" s="208">
        <f t="shared" si="34"/>
        <v>0</v>
      </c>
      <c r="X566" s="174"/>
      <c r="Y566" s="248">
        <f>SUM(CROSS!I98)</f>
        <v>0</v>
      </c>
      <c r="Z566" s="248">
        <f>SUM(CROSS!J98)</f>
        <v>0</v>
      </c>
    </row>
    <row r="567" spans="1:26" x14ac:dyDescent="0.35">
      <c r="A567" s="78" t="str">
        <f>(Championnats!B$45)</f>
        <v>PPPQQQQ  Roland</v>
      </c>
      <c r="B567" s="232">
        <f>SUM(Championnats!$P45)</f>
        <v>0</v>
      </c>
      <c r="C567" s="208">
        <f>SUM(Championnats!$P97)</f>
        <v>0</v>
      </c>
      <c r="D567" s="208">
        <f>SUM(Championnats!$P149)</f>
        <v>0</v>
      </c>
      <c r="E567" s="208">
        <f>SUM(Championnats!$P201)</f>
        <v>0</v>
      </c>
      <c r="F567" s="208">
        <f>SUM(Championnats!$P253)</f>
        <v>0</v>
      </c>
      <c r="G567" s="208">
        <f>SUM(Championnats!$P305)</f>
        <v>0</v>
      </c>
      <c r="H567" s="208">
        <f>SUM(Championnats!$P357)</f>
        <v>0</v>
      </c>
      <c r="I567" s="208">
        <f>SUM(Championnats!$P409)</f>
        <v>0</v>
      </c>
      <c r="J567" s="208">
        <f>SUM(Championnats!$P461)</f>
        <v>0</v>
      </c>
      <c r="K567" s="208">
        <f>SUM(Championnats!$P513)</f>
        <v>0</v>
      </c>
      <c r="L567" s="211"/>
      <c r="M567" s="208">
        <f>CROSS!$M$45</f>
        <v>0</v>
      </c>
      <c r="N567" s="223">
        <f t="shared" si="36"/>
        <v>0</v>
      </c>
      <c r="O567" s="208"/>
      <c r="P567" s="208"/>
      <c r="Q567" s="208"/>
      <c r="R567" s="208"/>
      <c r="S567" s="208"/>
      <c r="T567" s="208"/>
      <c r="U567" s="208"/>
      <c r="V567" s="208">
        <f t="array" ref="V567">MIN(IF(B567:K567&gt;0,B567:K567))</f>
        <v>0</v>
      </c>
      <c r="W567" s="208">
        <f t="shared" si="34"/>
        <v>0</v>
      </c>
      <c r="X567" s="174"/>
      <c r="Y567" s="248">
        <f>SUM(CROSS!I99)</f>
        <v>0</v>
      </c>
      <c r="Z567" s="248">
        <f>SUM(CROSS!J99)</f>
        <v>0</v>
      </c>
    </row>
    <row r="568" spans="1:26" x14ac:dyDescent="0.35">
      <c r="A568" s="78" t="str">
        <f>(Championnats!B$46)</f>
        <v>QQQRRR  Sylvain</v>
      </c>
      <c r="B568" s="232">
        <f>SUM(Championnats!$P46)</f>
        <v>0</v>
      </c>
      <c r="C568" s="208">
        <f>SUM(Championnats!$P98)</f>
        <v>0</v>
      </c>
      <c r="D568" s="208">
        <f>SUM(Championnats!$P150)</f>
        <v>0</v>
      </c>
      <c r="E568" s="208">
        <f>SUM(Championnats!$P202)</f>
        <v>0</v>
      </c>
      <c r="F568" s="208">
        <f>SUM(Championnats!$P254)</f>
        <v>0</v>
      </c>
      <c r="G568" s="208">
        <f>SUM(Championnats!$P306)</f>
        <v>0</v>
      </c>
      <c r="H568" s="208">
        <f>SUM(Championnats!$P358)</f>
        <v>0</v>
      </c>
      <c r="I568" s="208">
        <f>SUM(Championnats!$P410)</f>
        <v>0</v>
      </c>
      <c r="J568" s="208">
        <f>SUM(Championnats!$P462)</f>
        <v>0</v>
      </c>
      <c r="K568" s="208">
        <f>SUM(Championnats!$P514)</f>
        <v>0</v>
      </c>
      <c r="L568" s="211"/>
      <c r="M568" s="208">
        <f>CROSS!$M$46</f>
        <v>0</v>
      </c>
      <c r="N568" s="223">
        <f t="shared" si="36"/>
        <v>0</v>
      </c>
      <c r="O568" s="208"/>
      <c r="P568" s="208"/>
      <c r="Q568" s="208"/>
      <c r="R568" s="208"/>
      <c r="S568" s="208"/>
      <c r="T568" s="208"/>
      <c r="U568" s="208"/>
      <c r="V568" s="208">
        <f t="array" ref="V568">MIN(IF(B568:K568&gt;0,B568:K568))</f>
        <v>0</v>
      </c>
      <c r="W568" s="208">
        <f t="shared" si="34"/>
        <v>0</v>
      </c>
      <c r="X568" s="174"/>
      <c r="Y568" s="248">
        <f>SUM(CROSS!I100)</f>
        <v>0</v>
      </c>
      <c r="Z568" s="248">
        <f>SUM(CROSS!J100)</f>
        <v>0</v>
      </c>
    </row>
    <row r="569" spans="1:26" x14ac:dyDescent="0.35">
      <c r="A569" s="78" t="str">
        <f>(Championnats!B$47)</f>
        <v>RRRSSS  Veronica</v>
      </c>
      <c r="B569" s="232">
        <f>SUM(Championnats!$P47)</f>
        <v>0</v>
      </c>
      <c r="C569" s="208">
        <f>SUM(Championnats!$P99)</f>
        <v>0</v>
      </c>
      <c r="D569" s="208">
        <f>SUM(Championnats!$P151)</f>
        <v>0</v>
      </c>
      <c r="E569" s="208">
        <f>SUM(Championnats!$P203)</f>
        <v>0</v>
      </c>
      <c r="F569" s="208">
        <f>SUM(Championnats!$P255)</f>
        <v>0</v>
      </c>
      <c r="G569" s="208">
        <f>SUM(Championnats!$P307)</f>
        <v>0</v>
      </c>
      <c r="H569" s="208">
        <f>SUM(Championnats!$P359)</f>
        <v>0</v>
      </c>
      <c r="I569" s="208">
        <f>SUM(Championnats!$P411)</f>
        <v>0</v>
      </c>
      <c r="J569" s="208">
        <f>SUM(Championnats!$P463)</f>
        <v>0</v>
      </c>
      <c r="K569" s="208">
        <f>SUM(Championnats!$P515)</f>
        <v>0</v>
      </c>
      <c r="L569" s="211"/>
      <c r="M569" s="208">
        <f>CROSS!$M$47</f>
        <v>0</v>
      </c>
      <c r="N569" s="223">
        <f t="shared" si="36"/>
        <v>0</v>
      </c>
      <c r="O569" s="208"/>
      <c r="P569" s="208"/>
      <c r="Q569" s="208"/>
      <c r="R569" s="208"/>
      <c r="S569" s="208"/>
      <c r="T569" s="208"/>
      <c r="U569" s="208"/>
      <c r="V569" s="208">
        <f t="array" ref="V569">MIN(IF(B569:K569&gt;0,B569:K569))</f>
        <v>0</v>
      </c>
      <c r="W569" s="208">
        <f t="shared" si="34"/>
        <v>0</v>
      </c>
      <c r="X569" s="174"/>
      <c r="Y569" s="248">
        <f>SUM(CROSS!I101)</f>
        <v>0</v>
      </c>
      <c r="Z569" s="248">
        <f>SUM(CROSS!J101)</f>
        <v>0</v>
      </c>
    </row>
    <row r="570" spans="1:26" x14ac:dyDescent="0.35">
      <c r="A570" s="78" t="str">
        <f>(Championnats!B$48)</f>
        <v>SSSTTT  Luc</v>
      </c>
      <c r="B570" s="232">
        <f>SUM(Championnats!$P48)</f>
        <v>0</v>
      </c>
      <c r="C570" s="208">
        <f>SUM(Championnats!$P100)</f>
        <v>0</v>
      </c>
      <c r="D570" s="208">
        <f>SUM(Championnats!$P152)</f>
        <v>0</v>
      </c>
      <c r="E570" s="208">
        <f>SUM(Championnats!$P204)</f>
        <v>0</v>
      </c>
      <c r="F570" s="208">
        <f>SUM(Championnats!$P256)</f>
        <v>0</v>
      </c>
      <c r="G570" s="208">
        <f>SUM(Championnats!$P308)</f>
        <v>0</v>
      </c>
      <c r="H570" s="208">
        <f>SUM(Championnats!$P360)</f>
        <v>0</v>
      </c>
      <c r="I570" s="208">
        <f>SUM(Championnats!$P412)</f>
        <v>0</v>
      </c>
      <c r="J570" s="208">
        <f>SUM(Championnats!$P464)</f>
        <v>0</v>
      </c>
      <c r="K570" s="208">
        <f>SUM(Championnats!$P516)</f>
        <v>0</v>
      </c>
      <c r="L570" s="211"/>
      <c r="M570" s="208">
        <f>CROSS!$M$48</f>
        <v>0</v>
      </c>
      <c r="N570" s="223">
        <f t="shared" si="36"/>
        <v>0</v>
      </c>
      <c r="O570" s="208"/>
      <c r="P570" s="208"/>
      <c r="Q570" s="208"/>
      <c r="R570" s="208"/>
      <c r="S570" s="208"/>
      <c r="T570" s="208"/>
      <c r="U570" s="208"/>
      <c r="V570" s="208">
        <f t="array" ref="V570">MIN(IF(B570:K570&gt;0,B570:K570))</f>
        <v>0</v>
      </c>
      <c r="W570" s="208">
        <f t="shared" si="34"/>
        <v>0</v>
      </c>
      <c r="X570" s="174"/>
      <c r="Y570" s="248">
        <f>SUM(CROSS!I102)</f>
        <v>0</v>
      </c>
      <c r="Z570" s="248">
        <f>SUM(CROSS!J102)</f>
        <v>0</v>
      </c>
    </row>
    <row r="571" spans="1:26" x14ac:dyDescent="0.35">
      <c r="A571" s="78" t="str">
        <f>(Championnats!B$49)</f>
        <v>TTTUUU  Cryss</v>
      </c>
      <c r="B571" s="232">
        <f>SUM(Championnats!$P49)</f>
        <v>0</v>
      </c>
      <c r="C571" s="208">
        <f>SUM(Championnats!$P101)</f>
        <v>0</v>
      </c>
      <c r="D571" s="208">
        <f>SUM(Championnats!$P153)</f>
        <v>0</v>
      </c>
      <c r="E571" s="208">
        <f>SUM(Championnats!$P205)</f>
        <v>0</v>
      </c>
      <c r="F571" s="208">
        <f>SUM(Championnats!$P257)</f>
        <v>0</v>
      </c>
      <c r="G571" s="208">
        <f>SUM(Championnats!$P309)</f>
        <v>0</v>
      </c>
      <c r="H571" s="208">
        <f>SUM(Championnats!$P361)</f>
        <v>0</v>
      </c>
      <c r="I571" s="208">
        <f>SUM(Championnats!$P413)</f>
        <v>0</v>
      </c>
      <c r="J571" s="208">
        <f>SUM(Championnats!$P465)</f>
        <v>0</v>
      </c>
      <c r="K571" s="208">
        <f>SUM(Championnats!$P517)</f>
        <v>0</v>
      </c>
      <c r="L571" s="211"/>
      <c r="M571" s="208">
        <f>CROSS!$M$49</f>
        <v>0</v>
      </c>
      <c r="N571" s="223">
        <f t="shared" si="36"/>
        <v>0</v>
      </c>
      <c r="O571" s="208"/>
      <c r="P571" s="208"/>
      <c r="Q571" s="208"/>
      <c r="R571" s="208"/>
      <c r="S571" s="208"/>
      <c r="T571" s="208"/>
      <c r="U571" s="208"/>
      <c r="V571" s="208">
        <f t="array" ref="V571">MIN(IF(B571:K571&gt;0,B571:K571))</f>
        <v>0</v>
      </c>
      <c r="W571" s="208">
        <f t="shared" si="34"/>
        <v>0</v>
      </c>
      <c r="X571" s="174"/>
      <c r="Y571" s="248">
        <f>SUM(CROSS!I103)</f>
        <v>0</v>
      </c>
      <c r="Z571" s="248">
        <f>SUM(CROSS!J103)</f>
        <v>0</v>
      </c>
    </row>
    <row r="572" spans="1:26" x14ac:dyDescent="0.35">
      <c r="A572" s="78" t="str">
        <f>(Championnats!B$50)</f>
        <v>UUUVVV  Sambou</v>
      </c>
      <c r="B572" s="232">
        <f>SUM(Championnats!$P50)</f>
        <v>0</v>
      </c>
      <c r="C572" s="208">
        <f>SUM(Championnats!$P102)</f>
        <v>0</v>
      </c>
      <c r="D572" s="208">
        <f>SUM(Championnats!$P154)</f>
        <v>0</v>
      </c>
      <c r="E572" s="208">
        <f>SUM(Championnats!$P206)</f>
        <v>0</v>
      </c>
      <c r="F572" s="208">
        <f>SUM(Championnats!$P258)</f>
        <v>0</v>
      </c>
      <c r="G572" s="208">
        <f>SUM(Championnats!$P310)</f>
        <v>0</v>
      </c>
      <c r="H572" s="208">
        <f>SUM(Championnats!$P362)</f>
        <v>0</v>
      </c>
      <c r="I572" s="208">
        <f>SUM(Championnats!$P414)</f>
        <v>0</v>
      </c>
      <c r="J572" s="208">
        <f>SUM(Championnats!$P466)</f>
        <v>0</v>
      </c>
      <c r="K572" s="208">
        <f>SUM(Championnats!$P518)</f>
        <v>0</v>
      </c>
      <c r="L572" s="211"/>
      <c r="M572" s="208">
        <f>CROSS!$M$50</f>
        <v>0</v>
      </c>
      <c r="N572" s="223">
        <f t="shared" si="36"/>
        <v>0</v>
      </c>
      <c r="O572" s="208"/>
      <c r="P572" s="208"/>
      <c r="Q572" s="208"/>
      <c r="R572" s="208"/>
      <c r="S572" s="208"/>
      <c r="T572" s="208"/>
      <c r="U572" s="208"/>
      <c r="V572" s="208">
        <f t="array" ref="V572">MIN(IF(B572:K572&gt;0,B572:K572))</f>
        <v>0</v>
      </c>
      <c r="W572" s="208">
        <f t="shared" si="34"/>
        <v>0</v>
      </c>
      <c r="X572" s="174"/>
      <c r="Y572" s="248">
        <f>SUM(CROSS!I104)</f>
        <v>0</v>
      </c>
      <c r="Z572" s="248">
        <f>SUM(CROSS!J104)</f>
        <v>0</v>
      </c>
    </row>
    <row r="573" spans="1:26" x14ac:dyDescent="0.35">
      <c r="A573" s="78" t="str">
        <f>(Championnats!B$51)</f>
        <v>VVVVXXX  Dylan</v>
      </c>
      <c r="B573" s="232">
        <f>SUM(Championnats!$P51)</f>
        <v>0</v>
      </c>
      <c r="C573" s="208">
        <f>SUM(Championnats!$P103)</f>
        <v>0</v>
      </c>
      <c r="D573" s="208">
        <f>SUM(Championnats!$P155)</f>
        <v>0</v>
      </c>
      <c r="E573" s="208">
        <f>SUM(Championnats!$P207)</f>
        <v>0</v>
      </c>
      <c r="F573" s="208">
        <f>SUM(Championnats!$P259)</f>
        <v>0</v>
      </c>
      <c r="G573" s="208">
        <f>SUM(Championnats!$P311)</f>
        <v>0</v>
      </c>
      <c r="H573" s="208">
        <f>SUM(Championnats!$P363)</f>
        <v>0</v>
      </c>
      <c r="I573" s="208">
        <f>SUM(Championnats!$P415)</f>
        <v>0</v>
      </c>
      <c r="J573" s="208">
        <f>SUM(Championnats!$P467)</f>
        <v>0</v>
      </c>
      <c r="K573" s="208">
        <f>SUM(Championnats!$P519)</f>
        <v>0</v>
      </c>
      <c r="L573" s="211"/>
      <c r="M573" s="208">
        <f>CROSS!$M$51</f>
        <v>0</v>
      </c>
      <c r="N573" s="223">
        <f t="shared" si="36"/>
        <v>0</v>
      </c>
      <c r="O573" s="208"/>
      <c r="P573" s="208"/>
      <c r="Q573" s="208"/>
      <c r="R573" s="208"/>
      <c r="S573" s="208"/>
      <c r="T573" s="208"/>
      <c r="U573" s="208"/>
      <c r="V573" s="208">
        <f t="array" ref="V573">MIN(IF(B573:K573&gt;0,B573:K573))</f>
        <v>0</v>
      </c>
      <c r="W573" s="208">
        <f t="shared" si="34"/>
        <v>0</v>
      </c>
      <c r="X573" s="174"/>
      <c r="Y573" s="248">
        <f>SUM(CROSS!I105)</f>
        <v>0</v>
      </c>
      <c r="Z573" s="248">
        <f>SUM(CROSS!J105)</f>
        <v>0</v>
      </c>
    </row>
    <row r="574" spans="1:26" x14ac:dyDescent="0.35">
      <c r="A574" s="78" t="str">
        <f>(Championnats!B$52)</f>
        <v>XXXYYY  Lucie</v>
      </c>
      <c r="B574" s="232">
        <f>SUM(Championnats!$P52)</f>
        <v>0</v>
      </c>
      <c r="C574" s="208">
        <f>SUM(Championnats!$P104)</f>
        <v>0</v>
      </c>
      <c r="D574" s="208">
        <f>SUM(Championnats!$P156)</f>
        <v>0</v>
      </c>
      <c r="E574" s="208">
        <f>SUM(Championnats!$P208)</f>
        <v>0</v>
      </c>
      <c r="F574" s="208">
        <f>SUM(Championnats!$P260)</f>
        <v>0</v>
      </c>
      <c r="G574" s="208">
        <f>SUM(Championnats!$P312)</f>
        <v>0</v>
      </c>
      <c r="H574" s="208">
        <f>SUM(Championnats!$P364)</f>
        <v>0</v>
      </c>
      <c r="I574" s="208">
        <f>SUM(Championnats!$P416)</f>
        <v>0</v>
      </c>
      <c r="J574" s="208">
        <f>SUM(Championnats!$P468)</f>
        <v>0</v>
      </c>
      <c r="K574" s="208">
        <f>SUM(Championnats!$P520)</f>
        <v>0</v>
      </c>
      <c r="L574" s="211"/>
      <c r="M574" s="208">
        <f>CROSS!$M$52</f>
        <v>0</v>
      </c>
      <c r="N574" s="223">
        <f t="shared" si="36"/>
        <v>0</v>
      </c>
      <c r="O574" s="208"/>
      <c r="P574" s="208"/>
      <c r="Q574" s="208"/>
      <c r="R574" s="208"/>
      <c r="S574" s="208"/>
      <c r="T574" s="208"/>
      <c r="U574" s="208"/>
      <c r="V574" s="208">
        <f t="array" ref="V574">MIN(IF(B574:K574&gt;0,B574:K574))</f>
        <v>0</v>
      </c>
      <c r="W574" s="208">
        <f t="shared" si="34"/>
        <v>0</v>
      </c>
      <c r="X574" s="174"/>
      <c r="Y574" s="248">
        <f>SUM(CROSS!I106)</f>
        <v>0</v>
      </c>
      <c r="Z574" s="248">
        <f>SUM(CROSS!J106)</f>
        <v>0</v>
      </c>
    </row>
    <row r="575" spans="1:26" x14ac:dyDescent="0.35">
      <c r="A575" s="182" t="str">
        <f>(Championnats!B$53)</f>
        <v>YYYZZZ  Eva</v>
      </c>
      <c r="B575" s="244">
        <f>SUM(Championnats!$P53)</f>
        <v>0</v>
      </c>
      <c r="C575" s="225">
        <f>SUM(Championnats!$P105)</f>
        <v>0</v>
      </c>
      <c r="D575" s="225">
        <f>SUM(Championnats!$P157)</f>
        <v>0</v>
      </c>
      <c r="E575" s="225">
        <f>SUM(Championnats!$P209)</f>
        <v>0</v>
      </c>
      <c r="F575" s="225">
        <f>SUM(Championnats!$P261)</f>
        <v>0</v>
      </c>
      <c r="G575" s="225">
        <f>SUM(Championnats!$P313)</f>
        <v>0</v>
      </c>
      <c r="H575" s="225">
        <f>SUM(Championnats!$P365)</f>
        <v>0</v>
      </c>
      <c r="I575" s="225">
        <f>SUM(Championnats!$P417)</f>
        <v>0</v>
      </c>
      <c r="J575" s="225">
        <f>SUM(Championnats!$P469)</f>
        <v>0</v>
      </c>
      <c r="K575" s="225">
        <f>SUM(Championnats!$P521)</f>
        <v>0</v>
      </c>
      <c r="L575" s="212"/>
      <c r="M575" s="225">
        <f>CROSS!$M$53</f>
        <v>0</v>
      </c>
      <c r="N575" s="226">
        <f t="shared" si="36"/>
        <v>0</v>
      </c>
      <c r="O575" s="225"/>
      <c r="P575" s="225"/>
      <c r="Q575" s="225"/>
      <c r="R575" s="225"/>
      <c r="S575" s="225"/>
      <c r="T575" s="225"/>
      <c r="U575" s="225"/>
      <c r="V575" s="225">
        <f t="array" ref="V575">MIN(IF(B575:K575&gt;0,B575:K575))</f>
        <v>0</v>
      </c>
      <c r="W575" s="225">
        <f t="shared" si="34"/>
        <v>0</v>
      </c>
      <c r="X575" s="174"/>
      <c r="Y575" s="248">
        <f>SUM(CROSS!I107)</f>
        <v>0</v>
      </c>
      <c r="Z575" s="248">
        <f>SUM(CROSS!J107)</f>
        <v>0</v>
      </c>
    </row>
    <row r="576" spans="1:26" x14ac:dyDescent="0.35">
      <c r="A576" s="242"/>
      <c r="B576" s="241"/>
      <c r="C576" s="241"/>
      <c r="D576" s="241"/>
      <c r="E576" s="241"/>
      <c r="F576" s="241"/>
      <c r="G576" s="241"/>
      <c r="H576" s="241"/>
      <c r="I576" s="241"/>
      <c r="J576" s="241"/>
      <c r="K576" s="241"/>
      <c r="L576" s="174"/>
      <c r="M576" s="241"/>
      <c r="N576" s="229"/>
      <c r="O576" s="241"/>
      <c r="P576" s="241"/>
      <c r="Q576" s="241"/>
      <c r="R576" s="241"/>
      <c r="S576" s="241"/>
      <c r="T576" s="241"/>
      <c r="U576" s="241"/>
      <c r="V576" s="241">
        <f t="array" ref="V576">MIN(IF(B576:K576&gt;0,B576:K576))</f>
        <v>0</v>
      </c>
      <c r="W576" s="241">
        <f t="shared" si="34"/>
        <v>0</v>
      </c>
      <c r="X576" s="174"/>
      <c r="Y576" s="248">
        <f>SUM(CROSS!I108)</f>
        <v>0</v>
      </c>
      <c r="Z576" s="248">
        <f>SUM(CROSS!J108)</f>
        <v>0</v>
      </c>
    </row>
    <row r="577" spans="1:26" x14ac:dyDescent="0.35">
      <c r="A577" s="243"/>
      <c r="B577" s="466" t="s">
        <v>115</v>
      </c>
      <c r="C577" s="467"/>
      <c r="D577" s="467"/>
      <c r="E577" s="467"/>
      <c r="F577" s="467"/>
      <c r="G577" s="467"/>
      <c r="H577" s="467"/>
      <c r="I577" s="467"/>
      <c r="J577" s="467"/>
      <c r="K577" s="468"/>
      <c r="L577" s="174"/>
      <c r="M577" s="240"/>
      <c r="N577" s="230"/>
      <c r="O577" s="240"/>
      <c r="P577" s="240"/>
      <c r="Q577" s="240"/>
      <c r="R577" s="240"/>
      <c r="S577" s="240"/>
      <c r="T577" s="240"/>
      <c r="U577" s="240"/>
      <c r="V577" s="240">
        <f t="array" ref="V577">MIN(IF(B577:K577&gt;0,B577:K577))</f>
        <v>0</v>
      </c>
      <c r="W577" s="240">
        <f t="shared" si="34"/>
        <v>0</v>
      </c>
      <c r="X577" s="174"/>
      <c r="Y577" s="248">
        <f>SUM(CROSS!I109)</f>
        <v>0</v>
      </c>
      <c r="Z577" s="248">
        <f>SUM(CROSS!J109)</f>
        <v>0</v>
      </c>
    </row>
    <row r="578" spans="1:26" x14ac:dyDescent="0.35">
      <c r="A578" s="221" t="str">
        <f>(Championnats!B$4)</f>
        <v>AAA  LUC</v>
      </c>
      <c r="B578" s="238">
        <f>SUM(Championnats!$Q4)</f>
        <v>0</v>
      </c>
      <c r="C578" s="227">
        <f>SUM(Championnats!$Q56)</f>
        <v>0</v>
      </c>
      <c r="D578" s="227">
        <f>SUM(Championnats!$Q108)</f>
        <v>0</v>
      </c>
      <c r="E578" s="227">
        <f>SUM(Championnats!$Q160)</f>
        <v>0</v>
      </c>
      <c r="F578" s="227">
        <f>SUM(Championnats!$Q212)</f>
        <v>0</v>
      </c>
      <c r="G578" s="227">
        <f>SUM(Championnats!$Q264)</f>
        <v>0</v>
      </c>
      <c r="H578" s="227">
        <f>SUM(Championnats!Q316)</f>
        <v>0</v>
      </c>
      <c r="I578" s="227">
        <f>SUM(Championnats!$Q368)</f>
        <v>0</v>
      </c>
      <c r="J578" s="227">
        <f>SUM(Championnats!$Q420)</f>
        <v>0</v>
      </c>
      <c r="K578" s="227">
        <f>SUM(Championnats!$Q472)</f>
        <v>0</v>
      </c>
      <c r="L578" s="174"/>
      <c r="M578" s="227">
        <f>CROSS!$M$4</f>
        <v>1</v>
      </c>
      <c r="N578" s="228">
        <f t="shared" ref="N578:N609" si="37">N5</f>
        <v>0</v>
      </c>
      <c r="O578" s="227"/>
      <c r="P578" s="227"/>
      <c r="Q578" s="227"/>
      <c r="R578" s="227"/>
      <c r="S578" s="227"/>
      <c r="T578" s="227"/>
      <c r="U578" s="227"/>
      <c r="V578" s="227">
        <f t="array" ref="V578">MIN(IF(B578:K578&gt;0,B578:K578))</f>
        <v>0</v>
      </c>
      <c r="W578" s="227">
        <f t="shared" si="34"/>
        <v>0</v>
      </c>
      <c r="X578" s="174"/>
      <c r="Y578" s="248">
        <f>SUM(CROSS!I110)</f>
        <v>0</v>
      </c>
      <c r="Z578" s="248">
        <f>SUM(CROSS!J110)</f>
        <v>0</v>
      </c>
    </row>
    <row r="579" spans="1:26" x14ac:dyDescent="0.35">
      <c r="A579" s="78" t="str">
        <f>(Championnats!B$5)</f>
        <v>BBB  isabelle</v>
      </c>
      <c r="B579" s="232">
        <f>SUM(Championnats!$Q5)</f>
        <v>0</v>
      </c>
      <c r="C579" s="208">
        <f>SUM(Championnats!$Q57)</f>
        <v>0</v>
      </c>
      <c r="D579" s="208">
        <f>SUM(Championnats!$Q109)</f>
        <v>0</v>
      </c>
      <c r="E579" s="208">
        <f>SUM(Championnats!$Q161)</f>
        <v>0</v>
      </c>
      <c r="F579" s="208">
        <f>SUM(Championnats!$Q213)</f>
        <v>0</v>
      </c>
      <c r="G579" s="208">
        <f>SUM(Championnats!$Q265)</f>
        <v>0</v>
      </c>
      <c r="H579" s="208">
        <f>SUM(Championnats!Q317)</f>
        <v>0</v>
      </c>
      <c r="I579" s="208">
        <f>SUM(Championnats!$Q369)</f>
        <v>0</v>
      </c>
      <c r="J579" s="208">
        <f>SUM(Championnats!$Q421)</f>
        <v>0</v>
      </c>
      <c r="K579" s="208">
        <f>SUM(Championnats!$Q473)</f>
        <v>0</v>
      </c>
      <c r="L579" s="174"/>
      <c r="M579" s="208">
        <f>CROSS!$M$5</f>
        <v>1</v>
      </c>
      <c r="N579" s="223">
        <f t="shared" si="37"/>
        <v>0</v>
      </c>
      <c r="O579" s="208"/>
      <c r="P579" s="208"/>
      <c r="Q579" s="208"/>
      <c r="R579" s="208"/>
      <c r="S579" s="208"/>
      <c r="T579" s="208"/>
      <c r="U579" s="208"/>
      <c r="V579" s="208">
        <f t="array" ref="V579">MIN(IF(B579:K579&gt;0,B579:K579))</f>
        <v>0</v>
      </c>
      <c r="W579" s="208">
        <f t="shared" si="34"/>
        <v>0</v>
      </c>
      <c r="X579" s="174"/>
      <c r="Y579" s="248">
        <f>SUM(CROSS!I111)</f>
        <v>0</v>
      </c>
      <c r="Z579" s="248">
        <f>SUM(CROSS!J111)</f>
        <v>0</v>
      </c>
    </row>
    <row r="580" spans="1:26" x14ac:dyDescent="0.35">
      <c r="A580" s="78" t="str">
        <f>(Championnats!B$6)</f>
        <v>KJKLJDFKJG  Agathe</v>
      </c>
      <c r="B580" s="232">
        <f>SUM(Championnats!$Q6)</f>
        <v>0</v>
      </c>
      <c r="C580" s="208">
        <f>SUM(Championnats!$Q58)</f>
        <v>0</v>
      </c>
      <c r="D580" s="208">
        <f>SUM(Championnats!$Q110)</f>
        <v>0</v>
      </c>
      <c r="E580" s="208">
        <f>SUM(Championnats!$Q162)</f>
        <v>0</v>
      </c>
      <c r="F580" s="208">
        <f>SUM(Championnats!$Q214)</f>
        <v>0</v>
      </c>
      <c r="G580" s="208">
        <f>SUM(Championnats!$Q266)</f>
        <v>0</v>
      </c>
      <c r="H580" s="208">
        <f>SUM(Championnats!Q318)</f>
        <v>0</v>
      </c>
      <c r="I580" s="208">
        <f>SUM(Championnats!$Q370)</f>
        <v>0</v>
      </c>
      <c r="J580" s="208">
        <f>SUM(Championnats!$Q422)</f>
        <v>0</v>
      </c>
      <c r="K580" s="208">
        <f>SUM(Championnats!$Q474)</f>
        <v>0</v>
      </c>
      <c r="L580" s="174"/>
      <c r="M580" s="208">
        <f>CROSS!$M$6</f>
        <v>1</v>
      </c>
      <c r="N580" s="223">
        <f t="shared" si="37"/>
        <v>0</v>
      </c>
      <c r="O580" s="208"/>
      <c r="P580" s="208"/>
      <c r="Q580" s="208"/>
      <c r="R580" s="208"/>
      <c r="S580" s="208"/>
      <c r="T580" s="208"/>
      <c r="U580" s="208"/>
      <c r="V580" s="208">
        <f t="array" ref="V580">MIN(IF(B580:K580&gt;0,B580:K580))</f>
        <v>0</v>
      </c>
      <c r="W580" s="208">
        <f t="shared" si="34"/>
        <v>0</v>
      </c>
      <c r="X580" s="174"/>
      <c r="Y580" s="248">
        <f>SUM(CROSS!I112)</f>
        <v>0</v>
      </c>
      <c r="Z580" s="248">
        <f>SUM(CROSS!J112)</f>
        <v>0</v>
      </c>
    </row>
    <row r="581" spans="1:26" x14ac:dyDescent="0.35">
      <c r="A581" s="78" t="str">
        <f>(Championnats!B$7)</f>
        <v>DDD  Léa</v>
      </c>
      <c r="B581" s="232">
        <f>SUM(Championnats!$Q7)</f>
        <v>0</v>
      </c>
      <c r="C581" s="208">
        <f>SUM(Championnats!$Q59)</f>
        <v>0</v>
      </c>
      <c r="D581" s="208">
        <f>SUM(Championnats!$Q111)</f>
        <v>0</v>
      </c>
      <c r="E581" s="208">
        <f>SUM(Championnats!$Q163)</f>
        <v>0</v>
      </c>
      <c r="F581" s="208">
        <f>SUM(Championnats!$Q215)</f>
        <v>0</v>
      </c>
      <c r="G581" s="208">
        <f>SUM(Championnats!$Q267)</f>
        <v>0</v>
      </c>
      <c r="H581" s="208">
        <f>SUM(Championnats!Q319)</f>
        <v>0</v>
      </c>
      <c r="I581" s="208">
        <f>SUM(Championnats!$Q371)</f>
        <v>0</v>
      </c>
      <c r="J581" s="208">
        <f>SUM(Championnats!$Q423)</f>
        <v>0</v>
      </c>
      <c r="K581" s="208">
        <f>SUM(Championnats!$Q475)</f>
        <v>0</v>
      </c>
      <c r="L581" s="174"/>
      <c r="M581" s="208">
        <f>CROSS!$M$7</f>
        <v>1</v>
      </c>
      <c r="N581" s="223">
        <f t="shared" si="37"/>
        <v>0</v>
      </c>
      <c r="O581" s="208"/>
      <c r="P581" s="208"/>
      <c r="Q581" s="208"/>
      <c r="R581" s="208"/>
      <c r="S581" s="208"/>
      <c r="T581" s="208"/>
      <c r="U581" s="208"/>
      <c r="V581" s="208">
        <f t="array" ref="V581">MIN(IF(B581:K581&gt;0,B581:K581))</f>
        <v>0</v>
      </c>
      <c r="W581" s="208">
        <f t="shared" si="34"/>
        <v>0</v>
      </c>
      <c r="X581" s="174"/>
      <c r="Y581" s="248">
        <f>SUM(CROSS!I113)</f>
        <v>0</v>
      </c>
      <c r="Z581" s="248">
        <f>SUM(CROSS!J113)</f>
        <v>0</v>
      </c>
    </row>
    <row r="582" spans="1:26" x14ac:dyDescent="0.35">
      <c r="A582" s="78" t="str">
        <f>(Championnats!B$8)</f>
        <v>KUYFRJGF  Mélissa</v>
      </c>
      <c r="B582" s="232">
        <f>SUM(Championnats!$Q8)</f>
        <v>0</v>
      </c>
      <c r="C582" s="208">
        <f>SUM(Championnats!$Q60)</f>
        <v>0</v>
      </c>
      <c r="D582" s="208">
        <f>SUM(Championnats!$Q112)</f>
        <v>0</v>
      </c>
      <c r="E582" s="208">
        <f>SUM(Championnats!$Q164)</f>
        <v>0</v>
      </c>
      <c r="F582" s="208">
        <f>SUM(Championnats!$Q216)</f>
        <v>0</v>
      </c>
      <c r="G582" s="208">
        <f>SUM(Championnats!$Q268)</f>
        <v>0</v>
      </c>
      <c r="H582" s="208">
        <f>SUM(Championnats!Q320)</f>
        <v>0</v>
      </c>
      <c r="I582" s="208">
        <f>SUM(Championnats!$Q372)</f>
        <v>0</v>
      </c>
      <c r="J582" s="208">
        <f>SUM(Championnats!$Q424)</f>
        <v>0</v>
      </c>
      <c r="K582" s="208">
        <f>SUM(Championnats!$Q476)</f>
        <v>0</v>
      </c>
      <c r="L582" s="174"/>
      <c r="M582" s="208">
        <f>CROSS!$M$8</f>
        <v>1</v>
      </c>
      <c r="N582" s="223">
        <f t="shared" si="37"/>
        <v>0</v>
      </c>
      <c r="O582" s="208"/>
      <c r="P582" s="208"/>
      <c r="Q582" s="208"/>
      <c r="R582" s="208"/>
      <c r="S582" s="208"/>
      <c r="T582" s="208"/>
      <c r="U582" s="208"/>
      <c r="V582" s="208">
        <f t="array" ref="V582">MIN(IF(B582:K582&gt;0,B582:K582))</f>
        <v>0</v>
      </c>
      <c r="W582" s="208">
        <f t="shared" ref="W582:W645" si="38">MAX(B582:K582)</f>
        <v>0</v>
      </c>
      <c r="X582" s="174"/>
      <c r="Y582" s="248">
        <f>SUM(CROSS!I114)</f>
        <v>0</v>
      </c>
      <c r="Z582" s="248">
        <f>SUM(CROSS!J114)</f>
        <v>0</v>
      </c>
    </row>
    <row r="583" spans="1:26" x14ac:dyDescent="0.35">
      <c r="A583" s="78" t="str">
        <f>(Championnats!B$9)</f>
        <v>FFF  Eric</v>
      </c>
      <c r="B583" s="232">
        <f>SUM(Championnats!$Q9)</f>
        <v>0</v>
      </c>
      <c r="C583" s="208">
        <f>SUM(Championnats!$Q61)</f>
        <v>0</v>
      </c>
      <c r="D583" s="208">
        <f>SUM(Championnats!$Q113)</f>
        <v>0</v>
      </c>
      <c r="E583" s="208">
        <f>SUM(Championnats!$Q165)</f>
        <v>0</v>
      </c>
      <c r="F583" s="208">
        <f>SUM(Championnats!$Q217)</f>
        <v>0</v>
      </c>
      <c r="G583" s="208">
        <f>SUM(Championnats!$Q269)</f>
        <v>0</v>
      </c>
      <c r="H583" s="208">
        <f>SUM(Championnats!Q321)</f>
        <v>0</v>
      </c>
      <c r="I583" s="208">
        <f>SUM(Championnats!$Q373)</f>
        <v>0</v>
      </c>
      <c r="J583" s="208">
        <f>SUM(Championnats!$Q425)</f>
        <v>0</v>
      </c>
      <c r="K583" s="208">
        <f>SUM(Championnats!$Q477)</f>
        <v>0</v>
      </c>
      <c r="L583" s="174"/>
      <c r="M583" s="208">
        <f>CROSS!$M$9</f>
        <v>1</v>
      </c>
      <c r="N583" s="223">
        <f t="shared" si="37"/>
        <v>0</v>
      </c>
      <c r="O583" s="208"/>
      <c r="P583" s="208"/>
      <c r="Q583" s="208"/>
      <c r="R583" s="208"/>
      <c r="S583" s="208"/>
      <c r="T583" s="208"/>
      <c r="U583" s="208"/>
      <c r="V583" s="208">
        <f t="array" ref="V583">MIN(IF(B583:K583&gt;0,B583:K583))</f>
        <v>0</v>
      </c>
      <c r="W583" s="208">
        <f t="shared" si="38"/>
        <v>0</v>
      </c>
      <c r="X583" s="174"/>
      <c r="Y583" s="248">
        <f>SUM(CROSS!I115)</f>
        <v>0</v>
      </c>
      <c r="Z583" s="248">
        <f>SUM(CROSS!J115)</f>
        <v>0</v>
      </c>
    </row>
    <row r="584" spans="1:26" x14ac:dyDescent="0.35">
      <c r="A584" s="78" t="str">
        <f>(Championnats!B$10)</f>
        <v>GGG  Lucie</v>
      </c>
      <c r="B584" s="232">
        <f>SUM(Championnats!$Q10)</f>
        <v>0</v>
      </c>
      <c r="C584" s="208">
        <f>SUM(Championnats!$Q62)</f>
        <v>0</v>
      </c>
      <c r="D584" s="208">
        <f>SUM(Championnats!$Q114)</f>
        <v>0</v>
      </c>
      <c r="E584" s="208">
        <f>SUM(Championnats!$Q166)</f>
        <v>0</v>
      </c>
      <c r="F584" s="208">
        <f>SUM(Championnats!$Q218)</f>
        <v>0</v>
      </c>
      <c r="G584" s="208">
        <f>SUM(Championnats!$Q270)</f>
        <v>0</v>
      </c>
      <c r="H584" s="208">
        <f>SUM(Championnats!Q322)</f>
        <v>0</v>
      </c>
      <c r="I584" s="208">
        <f>SUM(Championnats!$Q374)</f>
        <v>0</v>
      </c>
      <c r="J584" s="208">
        <f>SUM(Championnats!$Q426)</f>
        <v>0</v>
      </c>
      <c r="K584" s="208">
        <f>SUM(Championnats!$Q478)</f>
        <v>0</v>
      </c>
      <c r="L584" s="174"/>
      <c r="M584" s="208">
        <f>CROSS!$M$10</f>
        <v>0</v>
      </c>
      <c r="N584" s="223">
        <f t="shared" si="37"/>
        <v>0</v>
      </c>
      <c r="O584" s="208"/>
      <c r="P584" s="208"/>
      <c r="Q584" s="208"/>
      <c r="R584" s="208"/>
      <c r="S584" s="208"/>
      <c r="T584" s="208"/>
      <c r="U584" s="208"/>
      <c r="V584" s="208">
        <f t="array" ref="V584">MIN(IF(B584:K584&gt;0,B584:K584))</f>
        <v>0</v>
      </c>
      <c r="W584" s="208">
        <f t="shared" si="38"/>
        <v>0</v>
      </c>
      <c r="X584" s="174"/>
      <c r="Y584" s="248">
        <f>SUM(CROSS!I116)</f>
        <v>0</v>
      </c>
      <c r="Z584" s="248">
        <f>SUM(CROSS!J116)</f>
        <v>0</v>
      </c>
    </row>
    <row r="585" spans="1:26" x14ac:dyDescent="0.35">
      <c r="A585" s="78" t="str">
        <f>(Championnats!B$11)</f>
        <v>HHH  Eva</v>
      </c>
      <c r="B585" s="232">
        <f>SUM(Championnats!$Q11)</f>
        <v>0</v>
      </c>
      <c r="C585" s="208">
        <f>SUM(Championnats!$Q63)</f>
        <v>0</v>
      </c>
      <c r="D585" s="208">
        <f>SUM(Championnats!$Q115)</f>
        <v>0</v>
      </c>
      <c r="E585" s="208">
        <f>SUM(Championnats!$Q167)</f>
        <v>0</v>
      </c>
      <c r="F585" s="208">
        <f>SUM(Championnats!$Q219)</f>
        <v>0</v>
      </c>
      <c r="G585" s="208">
        <f>SUM(Championnats!$Q271)</f>
        <v>0</v>
      </c>
      <c r="H585" s="208">
        <f>SUM(Championnats!Q323)</f>
        <v>0</v>
      </c>
      <c r="I585" s="208">
        <f>SUM(Championnats!$Q375)</f>
        <v>0</v>
      </c>
      <c r="J585" s="208">
        <f>SUM(Championnats!$Q427)</f>
        <v>0</v>
      </c>
      <c r="K585" s="208">
        <f>SUM(Championnats!$Q479)</f>
        <v>0</v>
      </c>
      <c r="L585" s="174"/>
      <c r="M585" s="208">
        <f>CROSS!$M$11</f>
        <v>0</v>
      </c>
      <c r="N585" s="223">
        <f t="shared" si="37"/>
        <v>0</v>
      </c>
      <c r="O585" s="208"/>
      <c r="P585" s="208"/>
      <c r="Q585" s="208"/>
      <c r="R585" s="208"/>
      <c r="S585" s="208"/>
      <c r="T585" s="208"/>
      <c r="U585" s="208"/>
      <c r="V585" s="208">
        <f t="array" ref="V585">MIN(IF(B585:K585&gt;0,B585:K585))</f>
        <v>0</v>
      </c>
      <c r="W585" s="208">
        <f t="shared" si="38"/>
        <v>0</v>
      </c>
      <c r="X585" s="174"/>
      <c r="Y585" s="248">
        <f>SUM(CROSS!I117)</f>
        <v>0</v>
      </c>
      <c r="Z585" s="248">
        <f>SUM(CROSS!J117)</f>
        <v>0</v>
      </c>
    </row>
    <row r="586" spans="1:26" x14ac:dyDescent="0.35">
      <c r="A586" s="78" t="str">
        <f>(Championnats!B$12)</f>
        <v>PERNOIS  LUC</v>
      </c>
      <c r="B586" s="232">
        <f>SUM(Championnats!$Q12)</f>
        <v>1.6</v>
      </c>
      <c r="C586" s="208">
        <f>SUM(Championnats!$Q64)</f>
        <v>0</v>
      </c>
      <c r="D586" s="208">
        <f>SUM(Championnats!$Q116)</f>
        <v>0</v>
      </c>
      <c r="E586" s="208">
        <f>SUM(Championnats!$Q168)</f>
        <v>0</v>
      </c>
      <c r="F586" s="208">
        <f>SUM(Championnats!$Q220)</f>
        <v>0</v>
      </c>
      <c r="G586" s="208">
        <f>SUM(Championnats!$Q272)</f>
        <v>0</v>
      </c>
      <c r="H586" s="208">
        <f>SUM(Championnats!Q324)</f>
        <v>0</v>
      </c>
      <c r="I586" s="208">
        <f>SUM(Championnats!$Q376)</f>
        <v>0</v>
      </c>
      <c r="J586" s="208">
        <f>SUM(Championnats!$Q428)</f>
        <v>0</v>
      </c>
      <c r="K586" s="208">
        <f>SUM(Championnats!$Q480)</f>
        <v>0</v>
      </c>
      <c r="L586" s="174"/>
      <c r="M586" s="208">
        <f>CROSS!$M$12</f>
        <v>0</v>
      </c>
      <c r="N586" s="223">
        <f t="shared" si="37"/>
        <v>11</v>
      </c>
      <c r="O586" s="208"/>
      <c r="P586" s="208"/>
      <c r="Q586" s="208"/>
      <c r="R586" s="208"/>
      <c r="S586" s="208"/>
      <c r="T586" s="208"/>
      <c r="U586" s="208"/>
      <c r="V586" s="208">
        <f t="array" ref="V586">MIN(IF(B586:K586&gt;0,B586:K586))</f>
        <v>1.6</v>
      </c>
      <c r="W586" s="208">
        <f t="shared" si="38"/>
        <v>1.6</v>
      </c>
      <c r="X586" s="174"/>
      <c r="Y586" s="248">
        <f>SUM(CROSS!I118)</f>
        <v>0</v>
      </c>
      <c r="Z586" s="248">
        <f>SUM(CROSS!J118)</f>
        <v>0</v>
      </c>
    </row>
    <row r="587" spans="1:26" x14ac:dyDescent="0.35">
      <c r="A587" s="78" t="str">
        <f>(Championnats!B$13)</f>
        <v>JJJ  Mélania</v>
      </c>
      <c r="B587" s="232">
        <f>SUM(Championnats!$Q13)</f>
        <v>0</v>
      </c>
      <c r="C587" s="208">
        <f>SUM(Championnats!$Q65)</f>
        <v>0</v>
      </c>
      <c r="D587" s="208">
        <f>SUM(Championnats!$Q117)</f>
        <v>0</v>
      </c>
      <c r="E587" s="208">
        <f>SUM(Championnats!$Q169)</f>
        <v>0</v>
      </c>
      <c r="F587" s="208">
        <f>SUM(Championnats!$Q221)</f>
        <v>0</v>
      </c>
      <c r="G587" s="208">
        <f>SUM(Championnats!$Q273)</f>
        <v>0</v>
      </c>
      <c r="H587" s="208">
        <f>SUM(Championnats!Q325)</f>
        <v>0</v>
      </c>
      <c r="I587" s="208">
        <f>SUM(Championnats!$Q377)</f>
        <v>0</v>
      </c>
      <c r="J587" s="208">
        <f>SUM(Championnats!$Q429)</f>
        <v>0</v>
      </c>
      <c r="K587" s="208">
        <f>SUM(Championnats!$Q481)</f>
        <v>0</v>
      </c>
      <c r="L587" s="174"/>
      <c r="M587" s="208">
        <f>CROSS!$M$13</f>
        <v>0</v>
      </c>
      <c r="N587" s="223">
        <f t="shared" si="37"/>
        <v>0</v>
      </c>
      <c r="O587" s="208"/>
      <c r="P587" s="208"/>
      <c r="Q587" s="208"/>
      <c r="R587" s="208"/>
      <c r="S587" s="208"/>
      <c r="T587" s="208"/>
      <c r="U587" s="208"/>
      <c r="V587" s="208">
        <f t="array" ref="V587">MIN(IF(B587:K587&gt;0,B587:K587))</f>
        <v>0</v>
      </c>
      <c r="W587" s="208">
        <f t="shared" si="38"/>
        <v>0</v>
      </c>
      <c r="X587" s="174"/>
      <c r="Y587" s="248">
        <f>SUM(CROSS!I119)</f>
        <v>0</v>
      </c>
      <c r="Z587" s="248">
        <f>SUM(CROSS!J119)</f>
        <v>0</v>
      </c>
    </row>
    <row r="588" spans="1:26" x14ac:dyDescent="0.35">
      <c r="A588" s="78" t="str">
        <f>(Championnats!B$14)</f>
        <v>KKK  Mélanie</v>
      </c>
      <c r="B588" s="232">
        <f>SUM(Championnats!$Q14)</f>
        <v>0</v>
      </c>
      <c r="C588" s="208">
        <f>SUM(Championnats!$Q66)</f>
        <v>0</v>
      </c>
      <c r="D588" s="208">
        <f>SUM(Championnats!$Q118)</f>
        <v>0</v>
      </c>
      <c r="E588" s="208">
        <f>SUM(Championnats!$Q170)</f>
        <v>0</v>
      </c>
      <c r="F588" s="208">
        <f>SUM(Championnats!$Q222)</f>
        <v>0</v>
      </c>
      <c r="G588" s="208">
        <f>SUM(Championnats!$Q274)</f>
        <v>0</v>
      </c>
      <c r="H588" s="208">
        <f>SUM(Championnats!Q326)</f>
        <v>0</v>
      </c>
      <c r="I588" s="208">
        <f>SUM(Championnats!$Q378)</f>
        <v>0</v>
      </c>
      <c r="J588" s="208">
        <f>SUM(Championnats!$Q430)</f>
        <v>0</v>
      </c>
      <c r="K588" s="208">
        <f>SUM(Championnats!$Q482)</f>
        <v>0</v>
      </c>
      <c r="L588" s="174"/>
      <c r="M588" s="208">
        <f>CROSS!$M$14</f>
        <v>0</v>
      </c>
      <c r="N588" s="223">
        <f t="shared" si="37"/>
        <v>0</v>
      </c>
      <c r="O588" s="208"/>
      <c r="P588" s="208"/>
      <c r="Q588" s="208"/>
      <c r="R588" s="208"/>
      <c r="S588" s="208"/>
      <c r="T588" s="208"/>
      <c r="U588" s="208"/>
      <c r="V588" s="208">
        <f t="array" ref="V588">MIN(IF(B588:K588&gt;0,B588:K588))</f>
        <v>0</v>
      </c>
      <c r="W588" s="208">
        <f t="shared" si="38"/>
        <v>0</v>
      </c>
      <c r="X588" s="174"/>
      <c r="Y588" s="248">
        <f>SUM(CROSS!I120)</f>
        <v>0</v>
      </c>
      <c r="Z588" s="248">
        <f>SUM(CROSS!J120)</f>
        <v>0</v>
      </c>
    </row>
    <row r="589" spans="1:26" x14ac:dyDescent="0.35">
      <c r="A589" s="78" t="str">
        <f>(Championnats!B$15)</f>
        <v>LLL  Cryss</v>
      </c>
      <c r="B589" s="232">
        <f>SUM(Championnats!$Q15)</f>
        <v>0</v>
      </c>
      <c r="C589" s="208">
        <f>SUM(Championnats!$Q67)</f>
        <v>0</v>
      </c>
      <c r="D589" s="208">
        <f>SUM(Championnats!$Q119)</f>
        <v>0</v>
      </c>
      <c r="E589" s="208">
        <f>SUM(Championnats!$Q171)</f>
        <v>0</v>
      </c>
      <c r="F589" s="208">
        <f>SUM(Championnats!$Q223)</f>
        <v>0</v>
      </c>
      <c r="G589" s="208">
        <f>SUM(Championnats!$Q275)</f>
        <v>0</v>
      </c>
      <c r="H589" s="208">
        <f>SUM(Championnats!Q327)</f>
        <v>0</v>
      </c>
      <c r="I589" s="208">
        <f>SUM(Championnats!$Q379)</f>
        <v>0</v>
      </c>
      <c r="J589" s="208">
        <f>SUM(Championnats!$Q431)</f>
        <v>0</v>
      </c>
      <c r="K589" s="208">
        <f>SUM(Championnats!$Q483)</f>
        <v>0</v>
      </c>
      <c r="L589" s="174"/>
      <c r="M589" s="208">
        <f>CROSS!$M$15</f>
        <v>0</v>
      </c>
      <c r="N589" s="223">
        <f t="shared" si="37"/>
        <v>0</v>
      </c>
      <c r="O589" s="208"/>
      <c r="P589" s="208"/>
      <c r="Q589" s="208"/>
      <c r="R589" s="208"/>
      <c r="S589" s="208"/>
      <c r="T589" s="208"/>
      <c r="U589" s="208"/>
      <c r="V589" s="208">
        <f t="array" ref="V589">MIN(IF(B589:K589&gt;0,B589:K589))</f>
        <v>0</v>
      </c>
      <c r="W589" s="208">
        <f t="shared" si="38"/>
        <v>0</v>
      </c>
      <c r="X589" s="174"/>
      <c r="Y589" s="248">
        <f>SUM(CROSS!I121)</f>
        <v>0</v>
      </c>
      <c r="Z589" s="248">
        <f>SUM(CROSS!J121)</f>
        <v>0</v>
      </c>
    </row>
    <row r="590" spans="1:26" x14ac:dyDescent="0.35">
      <c r="A590" s="78" t="str">
        <f>(Championnats!B$16)</f>
        <v>MMMM  Sambou</v>
      </c>
      <c r="B590" s="232">
        <f>SUM(Championnats!$Q16)</f>
        <v>0</v>
      </c>
      <c r="C590" s="208">
        <f>SUM(Championnats!$Q68)</f>
        <v>0</v>
      </c>
      <c r="D590" s="208">
        <f>SUM(Championnats!$Q120)</f>
        <v>0</v>
      </c>
      <c r="E590" s="208">
        <f>SUM(Championnats!$Q172)</f>
        <v>0</v>
      </c>
      <c r="F590" s="208">
        <f>SUM(Championnats!$Q224)</f>
        <v>0</v>
      </c>
      <c r="G590" s="208">
        <f>SUM(Championnats!$Q276)</f>
        <v>0</v>
      </c>
      <c r="H590" s="208">
        <f>SUM(Championnats!Q328)</f>
        <v>0</v>
      </c>
      <c r="I590" s="208">
        <f>SUM(Championnats!$Q380)</f>
        <v>0</v>
      </c>
      <c r="J590" s="208">
        <f>SUM(Championnats!$Q432)</f>
        <v>0</v>
      </c>
      <c r="K590" s="208">
        <f>SUM(Championnats!$Q484)</f>
        <v>0</v>
      </c>
      <c r="L590" s="174"/>
      <c r="M590" s="208">
        <f>CROSS!$M$16</f>
        <v>0</v>
      </c>
      <c r="N590" s="223">
        <f t="shared" si="37"/>
        <v>0</v>
      </c>
      <c r="O590" s="208"/>
      <c r="P590" s="208"/>
      <c r="Q590" s="208"/>
      <c r="R590" s="208"/>
      <c r="S590" s="208"/>
      <c r="T590" s="208"/>
      <c r="U590" s="208"/>
      <c r="V590" s="208">
        <f t="array" ref="V590">MIN(IF(B590:K590&gt;0,B590:K590))</f>
        <v>0</v>
      </c>
      <c r="W590" s="208">
        <f t="shared" si="38"/>
        <v>0</v>
      </c>
      <c r="X590" s="174"/>
      <c r="Y590" s="248">
        <f>SUM(CROSS!I122)</f>
        <v>0</v>
      </c>
      <c r="Z590" s="248">
        <f>SUM(CROSS!J122)</f>
        <v>0</v>
      </c>
    </row>
    <row r="591" spans="1:26" x14ac:dyDescent="0.35">
      <c r="A591" s="78" t="str">
        <f>(Championnats!B$17)</f>
        <v>NNN  Dylan</v>
      </c>
      <c r="B591" s="232">
        <f>SUM(Championnats!$Q17)</f>
        <v>0</v>
      </c>
      <c r="C591" s="208">
        <f>SUM(Championnats!$Q69)</f>
        <v>0</v>
      </c>
      <c r="D591" s="208">
        <f>SUM(Championnats!$Q121)</f>
        <v>0</v>
      </c>
      <c r="E591" s="208">
        <f>SUM(Championnats!$Q173)</f>
        <v>0</v>
      </c>
      <c r="F591" s="208">
        <f>SUM(Championnats!$Q225)</f>
        <v>0</v>
      </c>
      <c r="G591" s="208">
        <f>SUM(Championnats!$Q277)</f>
        <v>0</v>
      </c>
      <c r="H591" s="208">
        <f>SUM(Championnats!Q329)</f>
        <v>0</v>
      </c>
      <c r="I591" s="208">
        <f>SUM(Championnats!$Q381)</f>
        <v>0</v>
      </c>
      <c r="J591" s="208">
        <f>SUM(Championnats!$Q433)</f>
        <v>0</v>
      </c>
      <c r="K591" s="208">
        <f>SUM(Championnats!$Q485)</f>
        <v>0</v>
      </c>
      <c r="L591" s="174"/>
      <c r="M591" s="208">
        <f>CROSS!$M$17</f>
        <v>0</v>
      </c>
      <c r="N591" s="223">
        <f t="shared" si="37"/>
        <v>0</v>
      </c>
      <c r="O591" s="208"/>
      <c r="P591" s="208"/>
      <c r="Q591" s="208"/>
      <c r="R591" s="208"/>
      <c r="S591" s="208"/>
      <c r="T591" s="208"/>
      <c r="U591" s="208"/>
      <c r="V591" s="208">
        <f t="array" ref="V591">MIN(IF(B591:K591&gt;0,B591:K591))</f>
        <v>0</v>
      </c>
      <c r="W591" s="208">
        <f t="shared" si="38"/>
        <v>0</v>
      </c>
      <c r="X591" s="174"/>
      <c r="Y591" s="248">
        <f>SUM(CROSS!I123)</f>
        <v>0</v>
      </c>
      <c r="Z591" s="248">
        <f>SUM(CROSS!J123)</f>
        <v>0</v>
      </c>
    </row>
    <row r="592" spans="1:26" x14ac:dyDescent="0.35">
      <c r="A592" s="78" t="str">
        <f>(Championnats!B$18)</f>
        <v>OOO  Philippe</v>
      </c>
      <c r="B592" s="232">
        <f>SUM(Championnats!$Q18)</f>
        <v>0</v>
      </c>
      <c r="C592" s="208">
        <f>SUM(Championnats!$Q70)</f>
        <v>0</v>
      </c>
      <c r="D592" s="208">
        <f>SUM(Championnats!$Q122)</f>
        <v>0</v>
      </c>
      <c r="E592" s="208">
        <f>SUM(Championnats!$Q174)</f>
        <v>0</v>
      </c>
      <c r="F592" s="208">
        <f>SUM(Championnats!$Q226)</f>
        <v>0</v>
      </c>
      <c r="G592" s="208">
        <f>SUM(Championnats!$Q278)</f>
        <v>0</v>
      </c>
      <c r="H592" s="208">
        <f>SUM(Championnats!Q330)</f>
        <v>0</v>
      </c>
      <c r="I592" s="208">
        <f>SUM(Championnats!$Q382)</f>
        <v>0</v>
      </c>
      <c r="J592" s="208">
        <f>SUM(Championnats!$Q434)</f>
        <v>0</v>
      </c>
      <c r="K592" s="208">
        <f>SUM(Championnats!$Q486)</f>
        <v>0</v>
      </c>
      <c r="L592" s="174"/>
      <c r="M592" s="208">
        <f>CROSS!$M$18</f>
        <v>0</v>
      </c>
      <c r="N592" s="223">
        <f t="shared" si="37"/>
        <v>0</v>
      </c>
      <c r="O592" s="208"/>
      <c r="P592" s="208"/>
      <c r="Q592" s="208"/>
      <c r="R592" s="208"/>
      <c r="S592" s="208"/>
      <c r="T592" s="208"/>
      <c r="U592" s="208"/>
      <c r="V592" s="208">
        <f t="array" ref="V592">MIN(IF(B592:K592&gt;0,B592:K592))</f>
        <v>0</v>
      </c>
      <c r="W592" s="208">
        <f t="shared" si="38"/>
        <v>0</v>
      </c>
      <c r="X592" s="174"/>
      <c r="Y592" s="248">
        <f>SUM(CROSS!I124)</f>
        <v>0</v>
      </c>
      <c r="Z592" s="248">
        <f>SUM(CROSS!J124)</f>
        <v>0</v>
      </c>
    </row>
    <row r="593" spans="1:26" x14ac:dyDescent="0.35">
      <c r="A593" s="78" t="str">
        <f>(Championnats!B$19)</f>
        <v>PPP  Oumar</v>
      </c>
      <c r="B593" s="232">
        <f>SUM(Championnats!$Q19)</f>
        <v>0</v>
      </c>
      <c r="C593" s="208">
        <f>SUM(Championnats!$Q71)</f>
        <v>0</v>
      </c>
      <c r="D593" s="208">
        <f>SUM(Championnats!$Q123)</f>
        <v>0</v>
      </c>
      <c r="E593" s="208">
        <f>SUM(Championnats!$Q175)</f>
        <v>0</v>
      </c>
      <c r="F593" s="208">
        <f>SUM(Championnats!$Q227)</f>
        <v>0</v>
      </c>
      <c r="G593" s="208">
        <f>SUM(Championnats!$Q279)</f>
        <v>0</v>
      </c>
      <c r="H593" s="208">
        <f>SUM(Championnats!Q331)</f>
        <v>0</v>
      </c>
      <c r="I593" s="208">
        <f>SUM(Championnats!$Q383)</f>
        <v>0</v>
      </c>
      <c r="J593" s="208">
        <f>SUM(Championnats!$Q435)</f>
        <v>0</v>
      </c>
      <c r="K593" s="208">
        <f>SUM(Championnats!$Q487)</f>
        <v>0</v>
      </c>
      <c r="L593" s="174"/>
      <c r="M593" s="208">
        <f>CROSS!$M$19</f>
        <v>0</v>
      </c>
      <c r="N593" s="223">
        <f t="shared" si="37"/>
        <v>0</v>
      </c>
      <c r="O593" s="208"/>
      <c r="P593" s="208"/>
      <c r="Q593" s="208"/>
      <c r="R593" s="208"/>
      <c r="S593" s="208"/>
      <c r="T593" s="208"/>
      <c r="U593" s="208"/>
      <c r="V593" s="208">
        <f t="array" ref="V593">MIN(IF(B593:K593&gt;0,B593:K593))</f>
        <v>0</v>
      </c>
      <c r="W593" s="208">
        <f t="shared" si="38"/>
        <v>0</v>
      </c>
      <c r="X593" s="174"/>
      <c r="Y593" s="248">
        <f>SUM(CROSS!I125)</f>
        <v>0</v>
      </c>
      <c r="Z593" s="248">
        <f>SUM(CROSS!J125)</f>
        <v>0</v>
      </c>
    </row>
    <row r="594" spans="1:26" x14ac:dyDescent="0.35">
      <c r="A594" s="78" t="str">
        <f>(Championnats!B$20)</f>
        <v>QQQ  Ibrahim</v>
      </c>
      <c r="B594" s="232">
        <f>SUM(Championnats!$Q20)</f>
        <v>0</v>
      </c>
      <c r="C594" s="208">
        <f>SUM(Championnats!$Q72)</f>
        <v>0</v>
      </c>
      <c r="D594" s="208">
        <f>SUM(Championnats!$Q124)</f>
        <v>0</v>
      </c>
      <c r="E594" s="208">
        <f>SUM(Championnats!$Q176)</f>
        <v>0</v>
      </c>
      <c r="F594" s="208">
        <f>SUM(Championnats!$Q228)</f>
        <v>0</v>
      </c>
      <c r="G594" s="208">
        <f>SUM(Championnats!$Q280)</f>
        <v>0</v>
      </c>
      <c r="H594" s="208">
        <f>SUM(Championnats!Q332)</f>
        <v>0</v>
      </c>
      <c r="I594" s="208">
        <f>SUM(Championnats!$Q384)</f>
        <v>0</v>
      </c>
      <c r="J594" s="208">
        <f>SUM(Championnats!$Q436)</f>
        <v>0</v>
      </c>
      <c r="K594" s="208">
        <f>SUM(Championnats!$Q488)</f>
        <v>0</v>
      </c>
      <c r="L594" s="174"/>
      <c r="M594" s="208">
        <f>CROSS!$M$20</f>
        <v>0</v>
      </c>
      <c r="N594" s="223">
        <f t="shared" si="37"/>
        <v>0</v>
      </c>
      <c r="O594" s="208"/>
      <c r="P594" s="208"/>
      <c r="Q594" s="208"/>
      <c r="R594" s="208"/>
      <c r="S594" s="208"/>
      <c r="T594" s="208"/>
      <c r="U594" s="208"/>
      <c r="V594" s="208">
        <f t="array" ref="V594">MIN(IF(B594:K594&gt;0,B594:K594))</f>
        <v>0</v>
      </c>
      <c r="W594" s="208">
        <f t="shared" si="38"/>
        <v>0</v>
      </c>
      <c r="X594" s="174"/>
      <c r="Y594" s="248">
        <f>SUM(CROSS!I126)</f>
        <v>0</v>
      </c>
      <c r="Z594" s="248">
        <f>SUM(CROSS!J126)</f>
        <v>0</v>
      </c>
    </row>
    <row r="595" spans="1:26" x14ac:dyDescent="0.35">
      <c r="A595" s="78" t="str">
        <f>(Championnats!B$21)</f>
        <v>RRR  Seydou</v>
      </c>
      <c r="B595" s="232">
        <f>SUM(Championnats!$Q21)</f>
        <v>0</v>
      </c>
      <c r="C595" s="208">
        <f>SUM(Championnats!$Q73)</f>
        <v>0</v>
      </c>
      <c r="D595" s="208">
        <f>SUM(Championnats!$Q125)</f>
        <v>0</v>
      </c>
      <c r="E595" s="208">
        <f>SUM(Championnats!$Q177)</f>
        <v>0</v>
      </c>
      <c r="F595" s="208">
        <f>SUM(Championnats!$Q229)</f>
        <v>0</v>
      </c>
      <c r="G595" s="208">
        <f>SUM(Championnats!$Q281)</f>
        <v>0</v>
      </c>
      <c r="H595" s="208">
        <f>SUM(Championnats!Q333)</f>
        <v>0</v>
      </c>
      <c r="I595" s="208">
        <f>SUM(Championnats!$Q385)</f>
        <v>0</v>
      </c>
      <c r="J595" s="208">
        <f>SUM(Championnats!$Q437)</f>
        <v>0</v>
      </c>
      <c r="K595" s="208">
        <f>SUM(Championnats!$Q489)</f>
        <v>0</v>
      </c>
      <c r="L595" s="174"/>
      <c r="M595" s="208">
        <f>CROSS!$M$21</f>
        <v>0</v>
      </c>
      <c r="N595" s="223">
        <f t="shared" si="37"/>
        <v>0</v>
      </c>
      <c r="O595" s="208"/>
      <c r="P595" s="208"/>
      <c r="Q595" s="208"/>
      <c r="R595" s="208"/>
      <c r="S595" s="208"/>
      <c r="T595" s="208"/>
      <c r="U595" s="208"/>
      <c r="V595" s="208">
        <f t="array" ref="V595">MIN(IF(B595:K595&gt;0,B595:K595))</f>
        <v>0</v>
      </c>
      <c r="W595" s="208">
        <f t="shared" si="38"/>
        <v>0</v>
      </c>
      <c r="X595" s="174"/>
      <c r="Y595" s="248">
        <f>SUM(CROSS!I127)</f>
        <v>0</v>
      </c>
      <c r="Z595" s="248">
        <f>SUM(CROSS!J127)</f>
        <v>0</v>
      </c>
    </row>
    <row r="596" spans="1:26" x14ac:dyDescent="0.35">
      <c r="A596" s="78" t="str">
        <f>(Championnats!B$22)</f>
        <v>SSS  Lucas</v>
      </c>
      <c r="B596" s="232">
        <f>SUM(Championnats!$Q22)</f>
        <v>0</v>
      </c>
      <c r="C596" s="208">
        <f>SUM(Championnats!$Q74)</f>
        <v>0</v>
      </c>
      <c r="D596" s="208">
        <f>SUM(Championnats!$Q126)</f>
        <v>0</v>
      </c>
      <c r="E596" s="208">
        <f>SUM(Championnats!$Q178)</f>
        <v>0</v>
      </c>
      <c r="F596" s="208">
        <f>SUM(Championnats!$Q230)</f>
        <v>0</v>
      </c>
      <c r="G596" s="208">
        <f>SUM(Championnats!$Q282)</f>
        <v>0</v>
      </c>
      <c r="H596" s="208">
        <f>SUM(Championnats!Q334)</f>
        <v>0</v>
      </c>
      <c r="I596" s="208">
        <f>SUM(Championnats!$Q386)</f>
        <v>0</v>
      </c>
      <c r="J596" s="208">
        <f>SUM(Championnats!$Q438)</f>
        <v>0</v>
      </c>
      <c r="K596" s="208">
        <f>SUM(Championnats!$Q490)</f>
        <v>0</v>
      </c>
      <c r="L596" s="174"/>
      <c r="M596" s="208">
        <f>CROSS!$M$22</f>
        <v>0</v>
      </c>
      <c r="N596" s="223">
        <f t="shared" si="37"/>
        <v>0</v>
      </c>
      <c r="O596" s="208"/>
      <c r="P596" s="208"/>
      <c r="Q596" s="208"/>
      <c r="R596" s="208"/>
      <c r="S596" s="208"/>
      <c r="T596" s="208"/>
      <c r="U596" s="208"/>
      <c r="V596" s="208">
        <f t="array" ref="V596">MIN(IF(B596:K596&gt;0,B596:K596))</f>
        <v>0</v>
      </c>
      <c r="W596" s="208">
        <f t="shared" si="38"/>
        <v>0</v>
      </c>
      <c r="X596" s="174"/>
      <c r="Y596" s="248">
        <f>SUM(CROSS!I128)</f>
        <v>0</v>
      </c>
      <c r="Z596" s="248">
        <f>SUM(CROSS!J128)</f>
        <v>0</v>
      </c>
    </row>
    <row r="597" spans="1:26" x14ac:dyDescent="0.35">
      <c r="A597" s="78" t="str">
        <f>(Championnats!B$23)</f>
        <v>TTT  Samba</v>
      </c>
      <c r="B597" s="232">
        <f>SUM(Championnats!$Q23)</f>
        <v>0</v>
      </c>
      <c r="C597" s="208">
        <f>SUM(Championnats!$Q75)</f>
        <v>0</v>
      </c>
      <c r="D597" s="208">
        <f>SUM(Championnats!$Q127)</f>
        <v>0</v>
      </c>
      <c r="E597" s="208">
        <f>SUM(Championnats!$Q179)</f>
        <v>0</v>
      </c>
      <c r="F597" s="208">
        <f>SUM(Championnats!$Q231)</f>
        <v>0</v>
      </c>
      <c r="G597" s="208">
        <f>SUM(Championnats!$Q283)</f>
        <v>0</v>
      </c>
      <c r="H597" s="208">
        <f>SUM(Championnats!Q335)</f>
        <v>0</v>
      </c>
      <c r="I597" s="208">
        <f>SUM(Championnats!$Q387)</f>
        <v>0</v>
      </c>
      <c r="J597" s="208">
        <f>SUM(Championnats!$Q439)</f>
        <v>0</v>
      </c>
      <c r="K597" s="208">
        <f>SUM(Championnats!$Q491)</f>
        <v>0</v>
      </c>
      <c r="L597" s="174"/>
      <c r="M597" s="208">
        <f>CROSS!$M$23</f>
        <v>0</v>
      </c>
      <c r="N597" s="223">
        <f t="shared" si="37"/>
        <v>0</v>
      </c>
      <c r="O597" s="208"/>
      <c r="P597" s="208"/>
      <c r="Q597" s="208"/>
      <c r="R597" s="208"/>
      <c r="S597" s="208"/>
      <c r="T597" s="208"/>
      <c r="U597" s="208"/>
      <c r="V597" s="208">
        <f t="array" ref="V597">MIN(IF(B597:K597&gt;0,B597:K597))</f>
        <v>0</v>
      </c>
      <c r="W597" s="208">
        <f t="shared" si="38"/>
        <v>0</v>
      </c>
      <c r="X597" s="174"/>
      <c r="Y597" s="248">
        <f>SUM(CROSS!I129)</f>
        <v>0</v>
      </c>
      <c r="Z597" s="248">
        <f>SUM(CROSS!J129)</f>
        <v>0</v>
      </c>
    </row>
    <row r="598" spans="1:26" x14ac:dyDescent="0.35">
      <c r="A598" s="78" t="str">
        <f>(Championnats!B$24)</f>
        <v>UUU  Miguel</v>
      </c>
      <c r="B598" s="232">
        <f>SUM(Championnats!$Q24)</f>
        <v>0</v>
      </c>
      <c r="C598" s="208">
        <f>SUM(Championnats!$Q76)</f>
        <v>0</v>
      </c>
      <c r="D598" s="208">
        <f>SUM(Championnats!$Q128)</f>
        <v>0</v>
      </c>
      <c r="E598" s="208">
        <f>SUM(Championnats!$Q180)</f>
        <v>0</v>
      </c>
      <c r="F598" s="208">
        <f>SUM(Championnats!$Q232)</f>
        <v>0</v>
      </c>
      <c r="G598" s="208">
        <f>SUM(Championnats!$Q284)</f>
        <v>0</v>
      </c>
      <c r="H598" s="208">
        <f>SUM(Championnats!Q336)</f>
        <v>0</v>
      </c>
      <c r="I598" s="208">
        <f>SUM(Championnats!$Q388)</f>
        <v>0</v>
      </c>
      <c r="J598" s="208">
        <f>SUM(Championnats!$Q440)</f>
        <v>0</v>
      </c>
      <c r="K598" s="208">
        <f>SUM(Championnats!$Q492)</f>
        <v>0</v>
      </c>
      <c r="L598" s="174"/>
      <c r="M598" s="208">
        <f>CROSS!$M$24</f>
        <v>0</v>
      </c>
      <c r="N598" s="223">
        <f t="shared" si="37"/>
        <v>0</v>
      </c>
      <c r="O598" s="208"/>
      <c r="P598" s="208"/>
      <c r="Q598" s="208"/>
      <c r="R598" s="208"/>
      <c r="S598" s="208"/>
      <c r="T598" s="208"/>
      <c r="U598" s="208"/>
      <c r="V598" s="208">
        <f t="array" ref="V598">MIN(IF(B598:K598&gt;0,B598:K598))</f>
        <v>0</v>
      </c>
      <c r="W598" s="208">
        <f t="shared" si="38"/>
        <v>0</v>
      </c>
      <c r="X598" s="174"/>
      <c r="Y598" s="248">
        <f>SUM(CROSS!I130)</f>
        <v>0</v>
      </c>
      <c r="Z598" s="248">
        <f>SUM(CROSS!J130)</f>
        <v>0</v>
      </c>
    </row>
    <row r="599" spans="1:26" x14ac:dyDescent="0.35">
      <c r="A599" s="78" t="str">
        <f>(Championnats!B$25)</f>
        <v>VVV  Nicolas</v>
      </c>
      <c r="B599" s="232">
        <f>SUM(Championnats!$Q25)</f>
        <v>0</v>
      </c>
      <c r="C599" s="208">
        <f>SUM(Championnats!$Q77)</f>
        <v>0</v>
      </c>
      <c r="D599" s="208">
        <f>SUM(Championnats!$Q129)</f>
        <v>0</v>
      </c>
      <c r="E599" s="208">
        <f>SUM(Championnats!$Q181)</f>
        <v>0</v>
      </c>
      <c r="F599" s="208">
        <f>SUM(Championnats!$Q233)</f>
        <v>0</v>
      </c>
      <c r="G599" s="208">
        <f>SUM(Championnats!$Q285)</f>
        <v>0</v>
      </c>
      <c r="H599" s="208">
        <f>SUM(Championnats!Q337)</f>
        <v>0</v>
      </c>
      <c r="I599" s="208">
        <f>SUM(Championnats!$Q389)</f>
        <v>0</v>
      </c>
      <c r="J599" s="208">
        <f>SUM(Championnats!$Q441)</f>
        <v>0</v>
      </c>
      <c r="K599" s="208">
        <f>SUM(Championnats!$Q493)</f>
        <v>0</v>
      </c>
      <c r="L599" s="174"/>
      <c r="M599" s="208">
        <f>CROSS!$M$25</f>
        <v>0</v>
      </c>
      <c r="N599" s="223">
        <f t="shared" si="37"/>
        <v>0</v>
      </c>
      <c r="O599" s="208"/>
      <c r="P599" s="208"/>
      <c r="Q599" s="208"/>
      <c r="R599" s="208"/>
      <c r="S599" s="208"/>
      <c r="T599" s="208"/>
      <c r="U599" s="208"/>
      <c r="V599" s="208">
        <f t="array" ref="V599">MIN(IF(B599:K599&gt;0,B599:K599))</f>
        <v>0</v>
      </c>
      <c r="W599" s="208">
        <f t="shared" si="38"/>
        <v>0</v>
      </c>
      <c r="X599" s="174"/>
      <c r="Y599" s="248">
        <f>SUM(CROSS!I131)</f>
        <v>0</v>
      </c>
      <c r="Z599" s="248">
        <f>SUM(CROSS!J131)</f>
        <v>0</v>
      </c>
    </row>
    <row r="600" spans="1:26" x14ac:dyDescent="0.35">
      <c r="A600" s="78" t="str">
        <f>(Championnats!B$26)</f>
        <v>WWW  Bilal</v>
      </c>
      <c r="B600" s="232">
        <f>SUM(Championnats!$Q26)</f>
        <v>0</v>
      </c>
      <c r="C600" s="208">
        <f>SUM(Championnats!$Q78)</f>
        <v>0</v>
      </c>
      <c r="D600" s="208">
        <f>SUM(Championnats!$Q130)</f>
        <v>0</v>
      </c>
      <c r="E600" s="208">
        <f>SUM(Championnats!$Q182)</f>
        <v>0</v>
      </c>
      <c r="F600" s="208">
        <f>SUM(Championnats!$Q234)</f>
        <v>0</v>
      </c>
      <c r="G600" s="208">
        <f>SUM(Championnats!$Q286)</f>
        <v>0</v>
      </c>
      <c r="H600" s="208">
        <f>SUM(Championnats!Q338)</f>
        <v>0</v>
      </c>
      <c r="I600" s="208">
        <f>SUM(Championnats!$Q390)</f>
        <v>0</v>
      </c>
      <c r="J600" s="208">
        <f>SUM(Championnats!$Q442)</f>
        <v>0</v>
      </c>
      <c r="K600" s="208">
        <f>SUM(Championnats!$Q494)</f>
        <v>0</v>
      </c>
      <c r="L600" s="174"/>
      <c r="M600" s="208">
        <f>CROSS!$M$26</f>
        <v>0</v>
      </c>
      <c r="N600" s="223">
        <f t="shared" si="37"/>
        <v>0</v>
      </c>
      <c r="O600" s="208"/>
      <c r="P600" s="208"/>
      <c r="Q600" s="208"/>
      <c r="R600" s="208"/>
      <c r="S600" s="208"/>
      <c r="T600" s="208"/>
      <c r="U600" s="208"/>
      <c r="V600" s="208">
        <f t="array" ref="V600">MIN(IF(B600:K600&gt;0,B600:K600))</f>
        <v>0</v>
      </c>
      <c r="W600" s="208">
        <f t="shared" si="38"/>
        <v>0</v>
      </c>
      <c r="X600" s="174"/>
      <c r="Y600" s="248">
        <f>SUM(CROSS!I132)</f>
        <v>0</v>
      </c>
      <c r="Z600" s="248">
        <f>SUM(CROSS!J132)</f>
        <v>0</v>
      </c>
    </row>
    <row r="601" spans="1:26" x14ac:dyDescent="0.35">
      <c r="A601" s="78" t="str">
        <f>(Championnats!B$27)</f>
        <v>XXX  Florent</v>
      </c>
      <c r="B601" s="232">
        <f>SUM(Championnats!$Q27)</f>
        <v>0</v>
      </c>
      <c r="C601" s="208">
        <f>SUM(Championnats!$Q79)</f>
        <v>0</v>
      </c>
      <c r="D601" s="208">
        <f>SUM(Championnats!$Q131)</f>
        <v>0</v>
      </c>
      <c r="E601" s="208">
        <f>SUM(Championnats!$Q183)</f>
        <v>0</v>
      </c>
      <c r="F601" s="208">
        <f>SUM(Championnats!$Q235)</f>
        <v>0</v>
      </c>
      <c r="G601" s="208">
        <f>SUM(Championnats!$Q287)</f>
        <v>0</v>
      </c>
      <c r="H601" s="208">
        <f>SUM(Championnats!Q339)</f>
        <v>0</v>
      </c>
      <c r="I601" s="208">
        <f>SUM(Championnats!$Q391)</f>
        <v>0</v>
      </c>
      <c r="J601" s="208">
        <f>SUM(Championnats!$Q443)</f>
        <v>0</v>
      </c>
      <c r="K601" s="208">
        <f>SUM(Championnats!$Q495)</f>
        <v>0</v>
      </c>
      <c r="L601" s="174"/>
      <c r="M601" s="208">
        <f>CROSS!$M$27</f>
        <v>0</v>
      </c>
      <c r="N601" s="223">
        <f t="shared" si="37"/>
        <v>0</v>
      </c>
      <c r="O601" s="208"/>
      <c r="P601" s="208"/>
      <c r="Q601" s="208"/>
      <c r="R601" s="208"/>
      <c r="S601" s="208"/>
      <c r="T601" s="208"/>
      <c r="U601" s="208"/>
      <c r="V601" s="208">
        <f t="array" ref="V601">MIN(IF(B601:K601&gt;0,B601:K601))</f>
        <v>0</v>
      </c>
      <c r="W601" s="208">
        <f t="shared" si="38"/>
        <v>0</v>
      </c>
      <c r="X601" s="174"/>
      <c r="Y601" s="248">
        <f>SUM(CROSS!I133)</f>
        <v>0</v>
      </c>
      <c r="Z601" s="248">
        <f>SUM(CROSS!J133)</f>
        <v>0</v>
      </c>
    </row>
    <row r="602" spans="1:26" x14ac:dyDescent="0.35">
      <c r="A602" s="78" t="str">
        <f>(Championnats!B$28)</f>
        <v>YYYY  Célia</v>
      </c>
      <c r="B602" s="232">
        <f>SUM(Championnats!$Q28)</f>
        <v>0</v>
      </c>
      <c r="C602" s="208">
        <f>SUM(Championnats!$Q80)</f>
        <v>0</v>
      </c>
      <c r="D602" s="208">
        <f>SUM(Championnats!$Q132)</f>
        <v>0</v>
      </c>
      <c r="E602" s="208">
        <f>SUM(Championnats!$Q184)</f>
        <v>0</v>
      </c>
      <c r="F602" s="208">
        <f>SUM(Championnats!$Q236)</f>
        <v>0</v>
      </c>
      <c r="G602" s="208">
        <f>SUM(Championnats!$Q288)</f>
        <v>0</v>
      </c>
      <c r="H602" s="208">
        <f>SUM(Championnats!Q340)</f>
        <v>0</v>
      </c>
      <c r="I602" s="208">
        <f>SUM(Championnats!$Q392)</f>
        <v>0</v>
      </c>
      <c r="J602" s="208">
        <f>SUM(Championnats!$Q444)</f>
        <v>0</v>
      </c>
      <c r="K602" s="208">
        <f>SUM(Championnats!$Q496)</f>
        <v>0</v>
      </c>
      <c r="L602" s="174"/>
      <c r="M602" s="208">
        <f>CROSS!$M$28</f>
        <v>0</v>
      </c>
      <c r="N602" s="223">
        <f t="shared" si="37"/>
        <v>0</v>
      </c>
      <c r="O602" s="208"/>
      <c r="P602" s="208"/>
      <c r="Q602" s="208"/>
      <c r="R602" s="208"/>
      <c r="S602" s="208"/>
      <c r="T602" s="208"/>
      <c r="U602" s="208"/>
      <c r="V602" s="208">
        <f t="array" ref="V602">MIN(IF(B602:K602&gt;0,B602:K602))</f>
        <v>0</v>
      </c>
      <c r="W602" s="208">
        <f t="shared" si="38"/>
        <v>0</v>
      </c>
      <c r="X602" s="174"/>
      <c r="Y602" s="248">
        <f>SUM(CROSS!I134)</f>
        <v>0</v>
      </c>
      <c r="Z602" s="248">
        <f>SUM(CROSS!J134)</f>
        <v>0</v>
      </c>
    </row>
    <row r="603" spans="1:26" x14ac:dyDescent="0.35">
      <c r="A603" s="78" t="str">
        <f>(Championnats!B$29)</f>
        <v>ZZZ  Rehu Magnifié</v>
      </c>
      <c r="B603" s="232">
        <f>SUM(Championnats!$Q29)</f>
        <v>0</v>
      </c>
      <c r="C603" s="208">
        <f>SUM(Championnats!$Q81)</f>
        <v>0</v>
      </c>
      <c r="D603" s="208">
        <f>SUM(Championnats!$Q133)</f>
        <v>0</v>
      </c>
      <c r="E603" s="208">
        <f>SUM(Championnats!$Q185)</f>
        <v>0</v>
      </c>
      <c r="F603" s="208">
        <f>SUM(Championnats!$Q237)</f>
        <v>0</v>
      </c>
      <c r="G603" s="208">
        <f>SUM(Championnats!$Q289)</f>
        <v>0</v>
      </c>
      <c r="H603" s="208">
        <f>SUM(Championnats!Q341)</f>
        <v>0</v>
      </c>
      <c r="I603" s="208">
        <f>SUM(Championnats!$Q393)</f>
        <v>0</v>
      </c>
      <c r="J603" s="208">
        <f>SUM(Championnats!$Q445)</f>
        <v>0</v>
      </c>
      <c r="K603" s="208">
        <f>SUM(Championnats!$Q497)</f>
        <v>0</v>
      </c>
      <c r="L603" s="174"/>
      <c r="M603" s="208">
        <f>CROSS!$M$29</f>
        <v>0</v>
      </c>
      <c r="N603" s="223">
        <f t="shared" si="37"/>
        <v>0</v>
      </c>
      <c r="O603" s="208"/>
      <c r="P603" s="208"/>
      <c r="Q603" s="208"/>
      <c r="R603" s="208"/>
      <c r="S603" s="208"/>
      <c r="T603" s="208"/>
      <c r="U603" s="208"/>
      <c r="V603" s="208">
        <f t="array" ref="V603">MIN(IF(B603:K603&gt;0,B603:K603))</f>
        <v>0</v>
      </c>
      <c r="W603" s="208">
        <f t="shared" si="38"/>
        <v>0</v>
      </c>
      <c r="X603" s="174"/>
      <c r="Y603" s="248">
        <f>SUM(CROSS!I135)</f>
        <v>0</v>
      </c>
      <c r="Z603" s="248">
        <f>SUM(CROSS!J135)</f>
        <v>0</v>
      </c>
    </row>
    <row r="604" spans="1:26" x14ac:dyDescent="0.35">
      <c r="A604" s="78" t="str">
        <f>(Championnats!B$30)</f>
        <v>AAABBB  Prisca</v>
      </c>
      <c r="B604" s="232">
        <f>SUM(Championnats!$Q30)</f>
        <v>0</v>
      </c>
      <c r="C604" s="208">
        <f>SUM(Championnats!$Q82)</f>
        <v>0</v>
      </c>
      <c r="D604" s="208">
        <f>SUM(Championnats!$Q134)</f>
        <v>0</v>
      </c>
      <c r="E604" s="208">
        <f>SUM(Championnats!$Q186)</f>
        <v>0</v>
      </c>
      <c r="F604" s="208">
        <f>SUM(Championnats!$Q238)</f>
        <v>0</v>
      </c>
      <c r="G604" s="208">
        <f>SUM(Championnats!$Q290)</f>
        <v>0</v>
      </c>
      <c r="H604" s="208">
        <f>SUM(Championnats!Q342)</f>
        <v>0</v>
      </c>
      <c r="I604" s="208">
        <f>SUM(Championnats!$Q394)</f>
        <v>0</v>
      </c>
      <c r="J604" s="208">
        <f>SUM(Championnats!$Q446)</f>
        <v>0</v>
      </c>
      <c r="K604" s="208">
        <f>SUM(Championnats!$Q498)</f>
        <v>0</v>
      </c>
      <c r="L604" s="174"/>
      <c r="M604" s="208">
        <f>CROSS!$M$30</f>
        <v>0</v>
      </c>
      <c r="N604" s="223">
        <f t="shared" si="37"/>
        <v>0</v>
      </c>
      <c r="O604" s="208"/>
      <c r="P604" s="208"/>
      <c r="Q604" s="208"/>
      <c r="R604" s="208"/>
      <c r="S604" s="208"/>
      <c r="T604" s="208"/>
      <c r="U604" s="208"/>
      <c r="V604" s="208">
        <f t="array" ref="V604">MIN(IF(B604:K604&gt;0,B604:K604))</f>
        <v>0</v>
      </c>
      <c r="W604" s="208">
        <f t="shared" si="38"/>
        <v>0</v>
      </c>
      <c r="X604" s="174"/>
      <c r="Y604" s="248">
        <f>SUM(CROSS!I136)</f>
        <v>0</v>
      </c>
      <c r="Z604" s="248">
        <f>SUM(CROSS!J136)</f>
        <v>0</v>
      </c>
    </row>
    <row r="605" spans="1:26" x14ac:dyDescent="0.35">
      <c r="A605" s="78" t="str">
        <f>(Championnats!B$31)</f>
        <v>BBBCCC  Océane</v>
      </c>
      <c r="B605" s="232">
        <f>SUM(Championnats!$Q31)</f>
        <v>0</v>
      </c>
      <c r="C605" s="208">
        <f>SUM(Championnats!$Q83)</f>
        <v>0</v>
      </c>
      <c r="D605" s="208">
        <f>SUM(Championnats!$Q135)</f>
        <v>0</v>
      </c>
      <c r="E605" s="208">
        <f>SUM(Championnats!$Q187)</f>
        <v>0</v>
      </c>
      <c r="F605" s="208">
        <f>SUM(Championnats!$Q239)</f>
        <v>0</v>
      </c>
      <c r="G605" s="208">
        <f>SUM(Championnats!$Q291)</f>
        <v>0</v>
      </c>
      <c r="H605" s="208">
        <f>SUM(Championnats!Q343)</f>
        <v>0</v>
      </c>
      <c r="I605" s="208">
        <f>SUM(Championnats!$Q395)</f>
        <v>0</v>
      </c>
      <c r="J605" s="208">
        <f>SUM(Championnats!$Q447)</f>
        <v>0</v>
      </c>
      <c r="K605" s="208">
        <f>SUM(Championnats!$Q499)</f>
        <v>0</v>
      </c>
      <c r="L605" s="174"/>
      <c r="M605" s="208">
        <f>CROSS!$M$31</f>
        <v>0</v>
      </c>
      <c r="N605" s="223">
        <f t="shared" si="37"/>
        <v>0</v>
      </c>
      <c r="O605" s="208"/>
      <c r="P605" s="208"/>
      <c r="Q605" s="208"/>
      <c r="R605" s="208"/>
      <c r="S605" s="208"/>
      <c r="T605" s="208"/>
      <c r="U605" s="208"/>
      <c r="V605" s="208">
        <f t="array" ref="V605">MIN(IF(B605:K605&gt;0,B605:K605))</f>
        <v>0</v>
      </c>
      <c r="W605" s="208">
        <f t="shared" si="38"/>
        <v>0</v>
      </c>
      <c r="X605" s="174"/>
      <c r="Y605" s="248">
        <f>SUM(CROSS!I137)</f>
        <v>0</v>
      </c>
      <c r="Z605" s="248">
        <f>SUM(CROSS!J137)</f>
        <v>0</v>
      </c>
    </row>
    <row r="606" spans="1:26" x14ac:dyDescent="0.35">
      <c r="A606" s="78" t="str">
        <f>(Championnats!B$32)</f>
        <v>CCCDDD  Balkis-Imane</v>
      </c>
      <c r="B606" s="232">
        <f>SUM(Championnats!$Q32)</f>
        <v>0</v>
      </c>
      <c r="C606" s="208">
        <f>SUM(Championnats!$Q84)</f>
        <v>0</v>
      </c>
      <c r="D606" s="208">
        <f>SUM(Championnats!$Q136)</f>
        <v>0</v>
      </c>
      <c r="E606" s="208">
        <f>SUM(Championnats!$Q188)</f>
        <v>0</v>
      </c>
      <c r="F606" s="208">
        <f>SUM(Championnats!$Q240)</f>
        <v>0</v>
      </c>
      <c r="G606" s="208">
        <f>SUM(Championnats!$Q292)</f>
        <v>0</v>
      </c>
      <c r="H606" s="208">
        <f>SUM(Championnats!Q344)</f>
        <v>0</v>
      </c>
      <c r="I606" s="208">
        <f>SUM(Championnats!$Q396)</f>
        <v>0</v>
      </c>
      <c r="J606" s="208">
        <f>SUM(Championnats!$Q448)</f>
        <v>0</v>
      </c>
      <c r="K606" s="208">
        <f>SUM(Championnats!$Q500)</f>
        <v>0</v>
      </c>
      <c r="L606" s="174"/>
      <c r="M606" s="208">
        <f>CROSS!$M$32</f>
        <v>0</v>
      </c>
      <c r="N606" s="223">
        <f t="shared" si="37"/>
        <v>0</v>
      </c>
      <c r="O606" s="208"/>
      <c r="P606" s="208"/>
      <c r="Q606" s="208"/>
      <c r="R606" s="208"/>
      <c r="S606" s="208"/>
      <c r="T606" s="208"/>
      <c r="U606" s="208"/>
      <c r="V606" s="208">
        <f t="array" ref="V606">MIN(IF(B606:K606&gt;0,B606:K606))</f>
        <v>0</v>
      </c>
      <c r="W606" s="208">
        <f t="shared" si="38"/>
        <v>0</v>
      </c>
      <c r="X606" s="174"/>
      <c r="Y606" s="248">
        <f>SUM(CROSS!I138)</f>
        <v>0</v>
      </c>
      <c r="Z606" s="248">
        <f>SUM(CROSS!J138)</f>
        <v>0</v>
      </c>
    </row>
    <row r="607" spans="1:26" x14ac:dyDescent="0.35">
      <c r="A607" s="78" t="str">
        <f>(Championnats!B$33)</f>
        <v>DDDEEE  Hamza</v>
      </c>
      <c r="B607" s="232">
        <f>SUM(Championnats!$Q33)</f>
        <v>0</v>
      </c>
      <c r="C607" s="208">
        <f>SUM(Championnats!$Q85)</f>
        <v>0</v>
      </c>
      <c r="D607" s="208">
        <f>SUM(Championnats!$Q137)</f>
        <v>0</v>
      </c>
      <c r="E607" s="208">
        <f>SUM(Championnats!$Q189)</f>
        <v>0</v>
      </c>
      <c r="F607" s="208">
        <f>SUM(Championnats!$Q241)</f>
        <v>0</v>
      </c>
      <c r="G607" s="208">
        <f>SUM(Championnats!$Q293)</f>
        <v>0</v>
      </c>
      <c r="H607" s="208">
        <f>SUM(Championnats!Q345)</f>
        <v>0</v>
      </c>
      <c r="I607" s="208">
        <f>SUM(Championnats!$Q397)</f>
        <v>0</v>
      </c>
      <c r="J607" s="208">
        <f>SUM(Championnats!$Q449)</f>
        <v>0</v>
      </c>
      <c r="K607" s="208">
        <f>SUM(Championnats!$Q501)</f>
        <v>0</v>
      </c>
      <c r="L607" s="174"/>
      <c r="M607" s="208">
        <f>CROSS!$M$33</f>
        <v>0</v>
      </c>
      <c r="N607" s="223">
        <f t="shared" si="37"/>
        <v>0</v>
      </c>
      <c r="O607" s="208"/>
      <c r="P607" s="208"/>
      <c r="Q607" s="208"/>
      <c r="R607" s="208"/>
      <c r="S607" s="208"/>
      <c r="T607" s="208"/>
      <c r="U607" s="208"/>
      <c r="V607" s="208">
        <f t="array" ref="V607">MIN(IF(B607:K607&gt;0,B607:K607))</f>
        <v>0</v>
      </c>
      <c r="W607" s="208">
        <f t="shared" si="38"/>
        <v>0</v>
      </c>
      <c r="X607" s="174"/>
      <c r="Y607" s="248">
        <f>SUM(CROSS!I139)</f>
        <v>0</v>
      </c>
      <c r="Z607" s="248">
        <f>SUM(CROSS!J139)</f>
        <v>0</v>
      </c>
    </row>
    <row r="608" spans="1:26" x14ac:dyDescent="0.35">
      <c r="A608" s="78" t="str">
        <f>(Championnats!B$34)</f>
        <v>EEEFFF  Beverly</v>
      </c>
      <c r="B608" s="232">
        <f>SUM(Championnats!$Q34)</f>
        <v>0</v>
      </c>
      <c r="C608" s="208">
        <f>SUM(Championnats!$Q86)</f>
        <v>0</v>
      </c>
      <c r="D608" s="208">
        <f>SUM(Championnats!$Q138)</f>
        <v>0</v>
      </c>
      <c r="E608" s="208">
        <f>SUM(Championnats!$Q190)</f>
        <v>0</v>
      </c>
      <c r="F608" s="208">
        <f>SUM(Championnats!$Q242)</f>
        <v>0</v>
      </c>
      <c r="G608" s="208">
        <f>SUM(Championnats!$Q294)</f>
        <v>0</v>
      </c>
      <c r="H608" s="208">
        <f>SUM(Championnats!Q346)</f>
        <v>0</v>
      </c>
      <c r="I608" s="208">
        <f>SUM(Championnats!$Q398)</f>
        <v>0</v>
      </c>
      <c r="J608" s="208">
        <f>SUM(Championnats!$Q450)</f>
        <v>0</v>
      </c>
      <c r="K608" s="208">
        <f>SUM(Championnats!$Q502)</f>
        <v>0</v>
      </c>
      <c r="L608" s="174"/>
      <c r="M608" s="208">
        <f>CROSS!$M$34</f>
        <v>0</v>
      </c>
      <c r="N608" s="223">
        <f t="shared" si="37"/>
        <v>0</v>
      </c>
      <c r="O608" s="208"/>
      <c r="P608" s="208"/>
      <c r="Q608" s="208"/>
      <c r="R608" s="208"/>
      <c r="S608" s="208"/>
      <c r="T608" s="208"/>
      <c r="U608" s="208"/>
      <c r="V608" s="208">
        <f t="array" ref="V608">MIN(IF(B608:K608&gt;0,B608:K608))</f>
        <v>0</v>
      </c>
      <c r="W608" s="208">
        <f t="shared" si="38"/>
        <v>0</v>
      </c>
      <c r="X608" s="174"/>
      <c r="Y608" s="248">
        <f>SUM(CROSS!I140)</f>
        <v>0</v>
      </c>
      <c r="Z608" s="248">
        <f>SUM(CROSS!J140)</f>
        <v>0</v>
      </c>
    </row>
    <row r="609" spans="1:26" x14ac:dyDescent="0.35">
      <c r="A609" s="78" t="str">
        <f>(Championnats!B$35)</f>
        <v>FFFGGG  Flore</v>
      </c>
      <c r="B609" s="232">
        <f>SUM(Championnats!$Q35)</f>
        <v>0</v>
      </c>
      <c r="C609" s="208">
        <f>SUM(Championnats!$Q87)</f>
        <v>0</v>
      </c>
      <c r="D609" s="208">
        <f>SUM(Championnats!$Q139)</f>
        <v>0</v>
      </c>
      <c r="E609" s="208">
        <f>SUM(Championnats!$Q191)</f>
        <v>0</v>
      </c>
      <c r="F609" s="208">
        <f>SUM(Championnats!$Q243)</f>
        <v>0</v>
      </c>
      <c r="G609" s="208">
        <f>SUM(Championnats!$Q295)</f>
        <v>0</v>
      </c>
      <c r="H609" s="208">
        <f>SUM(Championnats!Q347)</f>
        <v>0</v>
      </c>
      <c r="I609" s="208">
        <f>SUM(Championnats!$Q399)</f>
        <v>0</v>
      </c>
      <c r="J609" s="208">
        <f>SUM(Championnats!$Q451)</f>
        <v>0</v>
      </c>
      <c r="K609" s="208">
        <f>SUM(Championnats!$Q503)</f>
        <v>0</v>
      </c>
      <c r="L609" s="174"/>
      <c r="M609" s="208">
        <f>CROSS!$M$35</f>
        <v>0</v>
      </c>
      <c r="N609" s="223">
        <f t="shared" si="37"/>
        <v>0</v>
      </c>
      <c r="O609" s="208"/>
      <c r="P609" s="208"/>
      <c r="Q609" s="208"/>
      <c r="R609" s="208"/>
      <c r="S609" s="208"/>
      <c r="T609" s="208"/>
      <c r="U609" s="208"/>
      <c r="V609" s="208">
        <f t="array" ref="V609">MIN(IF(B609:K609&gt;0,B609:K609))</f>
        <v>0</v>
      </c>
      <c r="W609" s="208">
        <f t="shared" si="38"/>
        <v>0</v>
      </c>
      <c r="X609" s="174"/>
      <c r="Y609" s="248">
        <f>SUM(CROSS!I141)</f>
        <v>0</v>
      </c>
      <c r="Z609" s="248">
        <f>SUM(CROSS!J141)</f>
        <v>0</v>
      </c>
    </row>
    <row r="610" spans="1:26" x14ac:dyDescent="0.35">
      <c r="A610" s="78" t="str">
        <f>(Championnats!B$36)</f>
        <v>GGGGHHH  Lauryne</v>
      </c>
      <c r="B610" s="232">
        <f>SUM(Championnats!$Q36)</f>
        <v>0</v>
      </c>
      <c r="C610" s="208">
        <f>SUM(Championnats!$Q88)</f>
        <v>0</v>
      </c>
      <c r="D610" s="208">
        <f>SUM(Championnats!$Q140)</f>
        <v>0</v>
      </c>
      <c r="E610" s="208">
        <f>SUM(Championnats!$Q192)</f>
        <v>0</v>
      </c>
      <c r="F610" s="208">
        <f>SUM(Championnats!$Q244)</f>
        <v>0</v>
      </c>
      <c r="G610" s="208">
        <f>SUM(Championnats!$Q296)</f>
        <v>0</v>
      </c>
      <c r="H610" s="208">
        <f>SUM(Championnats!Q348)</f>
        <v>0</v>
      </c>
      <c r="I610" s="208">
        <f>SUM(Championnats!$Q400)</f>
        <v>0</v>
      </c>
      <c r="J610" s="208">
        <f>SUM(Championnats!$Q452)</f>
        <v>0</v>
      </c>
      <c r="K610" s="208">
        <f>SUM(Championnats!$Q504)</f>
        <v>0</v>
      </c>
      <c r="L610" s="174"/>
      <c r="M610" s="208">
        <f>CROSS!$M$36</f>
        <v>0</v>
      </c>
      <c r="N610" s="223">
        <f t="shared" ref="N610:N627" si="39">N37</f>
        <v>0</v>
      </c>
      <c r="O610" s="208"/>
      <c r="P610" s="208"/>
      <c r="Q610" s="208"/>
      <c r="R610" s="208"/>
      <c r="S610" s="208"/>
      <c r="T610" s="208"/>
      <c r="U610" s="208"/>
      <c r="V610" s="208">
        <f t="array" ref="V610">MIN(IF(B610:K610&gt;0,B610:K610))</f>
        <v>0</v>
      </c>
      <c r="W610" s="208">
        <f t="shared" si="38"/>
        <v>0</v>
      </c>
      <c r="X610" s="174"/>
      <c r="Y610" s="248">
        <f>SUM(CROSS!I142)</f>
        <v>0</v>
      </c>
      <c r="Z610" s="248">
        <f>SUM(CROSS!J142)</f>
        <v>0</v>
      </c>
    </row>
    <row r="611" spans="1:26" x14ac:dyDescent="0.35">
      <c r="A611" s="78" t="str">
        <f>(Championnats!B$37)</f>
        <v>HHHHIII  Steven</v>
      </c>
      <c r="B611" s="232">
        <f>SUM(Championnats!$Q37)</f>
        <v>0</v>
      </c>
      <c r="C611" s="208">
        <f>SUM(Championnats!$Q89)</f>
        <v>0</v>
      </c>
      <c r="D611" s="208">
        <f>SUM(Championnats!$Q141)</f>
        <v>0</v>
      </c>
      <c r="E611" s="208">
        <f>SUM(Championnats!$Q193)</f>
        <v>0</v>
      </c>
      <c r="F611" s="208">
        <f>SUM(Championnats!$Q245)</f>
        <v>0</v>
      </c>
      <c r="G611" s="208">
        <f>SUM(Championnats!$Q297)</f>
        <v>0</v>
      </c>
      <c r="H611" s="208">
        <f>SUM(Championnats!Q349)</f>
        <v>0</v>
      </c>
      <c r="I611" s="208">
        <f>SUM(Championnats!$Q401)</f>
        <v>0</v>
      </c>
      <c r="J611" s="208">
        <f>SUM(Championnats!$Q453)</f>
        <v>0</v>
      </c>
      <c r="K611" s="208">
        <f>SUM(Championnats!$Q505)</f>
        <v>0</v>
      </c>
      <c r="L611" s="174"/>
      <c r="M611" s="208">
        <f>CROSS!$M$37</f>
        <v>0</v>
      </c>
      <c r="N611" s="223">
        <f t="shared" si="39"/>
        <v>0</v>
      </c>
      <c r="O611" s="208"/>
      <c r="P611" s="208"/>
      <c r="Q611" s="208"/>
      <c r="R611" s="208"/>
      <c r="S611" s="208"/>
      <c r="T611" s="208"/>
      <c r="U611" s="208"/>
      <c r="V611" s="208">
        <f t="array" ref="V611">MIN(IF(B611:K611&gt;0,B611:K611))</f>
        <v>0</v>
      </c>
      <c r="W611" s="208">
        <f t="shared" si="38"/>
        <v>0</v>
      </c>
      <c r="X611" s="174"/>
      <c r="Y611" s="248">
        <f>SUM(CROSS!I143)</f>
        <v>0</v>
      </c>
      <c r="Z611" s="248">
        <f>SUM(CROSS!J143)</f>
        <v>0</v>
      </c>
    </row>
    <row r="612" spans="1:26" x14ac:dyDescent="0.35">
      <c r="A612" s="78" t="str">
        <f>(Championnats!B$38)</f>
        <v>IIIJJJJJ  PIERRE</v>
      </c>
      <c r="B612" s="232">
        <f>SUM(Championnats!$Q38)</f>
        <v>0</v>
      </c>
      <c r="C612" s="208">
        <f>SUM(Championnats!$Q90)</f>
        <v>0</v>
      </c>
      <c r="D612" s="208">
        <f>SUM(Championnats!$Q142)</f>
        <v>0</v>
      </c>
      <c r="E612" s="208">
        <f>SUM(Championnats!$Q194)</f>
        <v>0</v>
      </c>
      <c r="F612" s="208">
        <f>SUM(Championnats!$Q246)</f>
        <v>0</v>
      </c>
      <c r="G612" s="208">
        <f>SUM(Championnats!$Q298)</f>
        <v>0</v>
      </c>
      <c r="H612" s="208">
        <f>SUM(Championnats!Q350)</f>
        <v>0</v>
      </c>
      <c r="I612" s="208">
        <f>SUM(Championnats!$Q402)</f>
        <v>0</v>
      </c>
      <c r="J612" s="208">
        <f>SUM(Championnats!$Q454)</f>
        <v>0</v>
      </c>
      <c r="K612" s="208">
        <f>SUM(Championnats!$Q506)</f>
        <v>0</v>
      </c>
      <c r="L612" s="174"/>
      <c r="M612" s="208">
        <f>CROSS!$M$38</f>
        <v>0</v>
      </c>
      <c r="N612" s="223">
        <f t="shared" si="39"/>
        <v>0</v>
      </c>
      <c r="O612" s="208"/>
      <c r="P612" s="208"/>
      <c r="Q612" s="208"/>
      <c r="R612" s="208"/>
      <c r="S612" s="208"/>
      <c r="T612" s="208"/>
      <c r="U612" s="208"/>
      <c r="V612" s="208">
        <f t="array" ref="V612">MIN(IF(B612:K612&gt;0,B612:K612))</f>
        <v>0</v>
      </c>
      <c r="W612" s="208">
        <f t="shared" si="38"/>
        <v>0</v>
      </c>
      <c r="X612" s="174"/>
      <c r="Y612" s="248">
        <f>SUM(CROSS!I144)</f>
        <v>0</v>
      </c>
      <c r="Z612" s="248">
        <f>SUM(CROSS!J144)</f>
        <v>0</v>
      </c>
    </row>
    <row r="613" spans="1:26" x14ac:dyDescent="0.35">
      <c r="A613" s="78" t="str">
        <f>(Championnats!B$39)</f>
        <v>JJJJKKKK  Christelle</v>
      </c>
      <c r="B613" s="232">
        <f>SUM(Championnats!$Q39)</f>
        <v>0</v>
      </c>
      <c r="C613" s="208">
        <f>SUM(Championnats!$Q91)</f>
        <v>0</v>
      </c>
      <c r="D613" s="208">
        <f>SUM(Championnats!$Q143)</f>
        <v>0</v>
      </c>
      <c r="E613" s="208">
        <f>SUM(Championnats!$Q195)</f>
        <v>0</v>
      </c>
      <c r="F613" s="208">
        <f>SUM(Championnats!$Q247)</f>
        <v>0</v>
      </c>
      <c r="G613" s="208">
        <f>SUM(Championnats!$Q299)</f>
        <v>0</v>
      </c>
      <c r="H613" s="208">
        <f>SUM(Championnats!Q351)</f>
        <v>0</v>
      </c>
      <c r="I613" s="208">
        <f>SUM(Championnats!$Q403)</f>
        <v>0</v>
      </c>
      <c r="J613" s="208">
        <f>SUM(Championnats!$Q455)</f>
        <v>0</v>
      </c>
      <c r="K613" s="208">
        <f>SUM(Championnats!$Q507)</f>
        <v>0</v>
      </c>
      <c r="L613" s="174"/>
      <c r="M613" s="208">
        <f>CROSS!$M$39</f>
        <v>0</v>
      </c>
      <c r="N613" s="223">
        <f t="shared" si="39"/>
        <v>0</v>
      </c>
      <c r="O613" s="208"/>
      <c r="P613" s="208"/>
      <c r="Q613" s="208"/>
      <c r="R613" s="208"/>
      <c r="S613" s="208"/>
      <c r="T613" s="208"/>
      <c r="U613" s="208"/>
      <c r="V613" s="208">
        <f t="array" ref="V613">MIN(IF(B613:K613&gt;0,B613:K613))</f>
        <v>0</v>
      </c>
      <c r="W613" s="208">
        <f t="shared" si="38"/>
        <v>0</v>
      </c>
      <c r="X613" s="174"/>
      <c r="Y613" s="248">
        <f>SUM(CROSS!I145)</f>
        <v>0</v>
      </c>
      <c r="Z613" s="248">
        <f>SUM(CROSS!J145)</f>
        <v>0</v>
      </c>
    </row>
    <row r="614" spans="1:26" x14ac:dyDescent="0.35">
      <c r="A614" s="78" t="str">
        <f>(Championnats!B$40)</f>
        <v>KKKLLL  Pierre</v>
      </c>
      <c r="B614" s="232">
        <f>SUM(Championnats!$Q40)</f>
        <v>0</v>
      </c>
      <c r="C614" s="208">
        <f>SUM(Championnats!$Q92)</f>
        <v>0</v>
      </c>
      <c r="D614" s="208">
        <f>SUM(Championnats!$Q144)</f>
        <v>0</v>
      </c>
      <c r="E614" s="208">
        <f>SUM(Championnats!$Q196)</f>
        <v>0</v>
      </c>
      <c r="F614" s="208">
        <f>SUM(Championnats!$Q248)</f>
        <v>0</v>
      </c>
      <c r="G614" s="208">
        <f>SUM(Championnats!$Q300)</f>
        <v>0</v>
      </c>
      <c r="H614" s="208">
        <f>SUM(Championnats!Q352)</f>
        <v>0</v>
      </c>
      <c r="I614" s="208">
        <f>SUM(Championnats!$Q404)</f>
        <v>0</v>
      </c>
      <c r="J614" s="208">
        <f>SUM(Championnats!$Q456)</f>
        <v>0</v>
      </c>
      <c r="K614" s="208">
        <f>SUM(Championnats!$Q508)</f>
        <v>0</v>
      </c>
      <c r="L614" s="174"/>
      <c r="M614" s="208">
        <f>CROSS!$M$40</f>
        <v>0</v>
      </c>
      <c r="N614" s="223">
        <f t="shared" si="39"/>
        <v>0</v>
      </c>
      <c r="O614" s="208"/>
      <c r="P614" s="208"/>
      <c r="Q614" s="208"/>
      <c r="R614" s="208"/>
      <c r="S614" s="208"/>
      <c r="T614" s="208"/>
      <c r="U614" s="208"/>
      <c r="V614" s="208">
        <f t="array" ref="V614">MIN(IF(B614:K614&gt;0,B614:K614))</f>
        <v>0</v>
      </c>
      <c r="W614" s="208">
        <f t="shared" si="38"/>
        <v>0</v>
      </c>
      <c r="X614" s="174"/>
      <c r="Y614" s="248">
        <f>SUM(CROSS!I146)</f>
        <v>0</v>
      </c>
      <c r="Z614" s="248">
        <f>SUM(CROSS!J146)</f>
        <v>0</v>
      </c>
    </row>
    <row r="615" spans="1:26" x14ac:dyDescent="0.35">
      <c r="A615" s="78" t="str">
        <f>(Championnats!B$41)</f>
        <v>LLLLMMMM  Didier</v>
      </c>
      <c r="B615" s="232">
        <f>SUM(Championnats!$Q41)</f>
        <v>0</v>
      </c>
      <c r="C615" s="208">
        <f>SUM(Championnats!$Q93)</f>
        <v>0</v>
      </c>
      <c r="D615" s="208">
        <f>SUM(Championnats!$Q145)</f>
        <v>0</v>
      </c>
      <c r="E615" s="208">
        <f>SUM(Championnats!$Q197)</f>
        <v>0</v>
      </c>
      <c r="F615" s="208">
        <f>SUM(Championnats!$Q249)</f>
        <v>0</v>
      </c>
      <c r="G615" s="208">
        <f>SUM(Championnats!$Q301)</f>
        <v>0</v>
      </c>
      <c r="H615" s="208">
        <f>SUM(Championnats!Q353)</f>
        <v>0</v>
      </c>
      <c r="I615" s="208">
        <f>SUM(Championnats!$Q405)</f>
        <v>0</v>
      </c>
      <c r="J615" s="208">
        <f>SUM(Championnats!$Q457)</f>
        <v>0</v>
      </c>
      <c r="K615" s="208">
        <f>SUM(Championnats!$Q509)</f>
        <v>0</v>
      </c>
      <c r="L615" s="174"/>
      <c r="M615" s="208">
        <f>CROSS!$M$41</f>
        <v>0</v>
      </c>
      <c r="N615" s="223">
        <f t="shared" si="39"/>
        <v>0</v>
      </c>
      <c r="O615" s="208"/>
      <c r="P615" s="208"/>
      <c r="Q615" s="208"/>
      <c r="R615" s="208"/>
      <c r="S615" s="208"/>
      <c r="T615" s="208"/>
      <c r="U615" s="208"/>
      <c r="V615" s="208">
        <f t="array" ref="V615">MIN(IF(B615:K615&gt;0,B615:K615))</f>
        <v>0</v>
      </c>
      <c r="W615" s="208">
        <f t="shared" si="38"/>
        <v>0</v>
      </c>
      <c r="X615" s="174"/>
      <c r="Y615" s="248">
        <f>SUM(CROSS!I147)</f>
        <v>0</v>
      </c>
      <c r="Z615" s="248">
        <f>SUM(CROSS!J147)</f>
        <v>0</v>
      </c>
    </row>
    <row r="616" spans="1:26" x14ac:dyDescent="0.35">
      <c r="A616" s="78" t="str">
        <f>(Championnats!B$42)</f>
        <v>MMMNNN  Barbara</v>
      </c>
      <c r="B616" s="232">
        <f>SUM(Championnats!$Q42)</f>
        <v>0</v>
      </c>
      <c r="C616" s="208">
        <f>SUM(Championnats!$Q94)</f>
        <v>0</v>
      </c>
      <c r="D616" s="208">
        <f>SUM(Championnats!$Q146)</f>
        <v>0</v>
      </c>
      <c r="E616" s="208">
        <f>SUM(Championnats!$Q198)</f>
        <v>0</v>
      </c>
      <c r="F616" s="208">
        <f>SUM(Championnats!$Q250)</f>
        <v>0</v>
      </c>
      <c r="G616" s="208">
        <f>SUM(Championnats!$Q302)</f>
        <v>0</v>
      </c>
      <c r="H616" s="208">
        <f>SUM(Championnats!Q354)</f>
        <v>0</v>
      </c>
      <c r="I616" s="208">
        <f>SUM(Championnats!$Q406)</f>
        <v>0</v>
      </c>
      <c r="J616" s="208">
        <f>SUM(Championnats!$Q458)</f>
        <v>0</v>
      </c>
      <c r="K616" s="208">
        <f>SUM(Championnats!$Q510)</f>
        <v>0</v>
      </c>
      <c r="L616" s="174"/>
      <c r="M616" s="208">
        <f>CROSS!$M$42</f>
        <v>0</v>
      </c>
      <c r="N616" s="223">
        <f t="shared" si="39"/>
        <v>0</v>
      </c>
      <c r="O616" s="208"/>
      <c r="P616" s="208"/>
      <c r="Q616" s="208"/>
      <c r="R616" s="208"/>
      <c r="S616" s="208"/>
      <c r="T616" s="208"/>
      <c r="U616" s="208"/>
      <c r="V616" s="208">
        <f t="array" ref="V616">MIN(IF(B616:K616&gt;0,B616:K616))</f>
        <v>0</v>
      </c>
      <c r="W616" s="208">
        <f t="shared" si="38"/>
        <v>0</v>
      </c>
      <c r="X616" s="174"/>
      <c r="Y616" s="248">
        <f>SUM(CROSS!I148)</f>
        <v>0</v>
      </c>
      <c r="Z616" s="248">
        <f>SUM(CROSS!J148)</f>
        <v>0</v>
      </c>
    </row>
    <row r="617" spans="1:26" x14ac:dyDescent="0.35">
      <c r="A617" s="78" t="str">
        <f>(Championnats!B$43)</f>
        <v>NNNNOOO  Julie</v>
      </c>
      <c r="B617" s="232">
        <f>SUM(Championnats!$Q43)</f>
        <v>0</v>
      </c>
      <c r="C617" s="208">
        <f>SUM(Championnats!$Q95)</f>
        <v>0</v>
      </c>
      <c r="D617" s="208">
        <f>SUM(Championnats!$Q147)</f>
        <v>0</v>
      </c>
      <c r="E617" s="208">
        <f>SUM(Championnats!$Q199)</f>
        <v>0</v>
      </c>
      <c r="F617" s="208">
        <f>SUM(Championnats!$Q251)</f>
        <v>0</v>
      </c>
      <c r="G617" s="208">
        <f>SUM(Championnats!$Q303)</f>
        <v>0</v>
      </c>
      <c r="H617" s="208">
        <f>SUM(Championnats!Q355)</f>
        <v>0</v>
      </c>
      <c r="I617" s="208">
        <f>SUM(Championnats!$Q407)</f>
        <v>0</v>
      </c>
      <c r="J617" s="208">
        <f>SUM(Championnats!$Q459)</f>
        <v>0</v>
      </c>
      <c r="K617" s="208">
        <f>SUM(Championnats!$Q511)</f>
        <v>0</v>
      </c>
      <c r="L617" s="174"/>
      <c r="M617" s="208">
        <f>CROSS!$M$43</f>
        <v>0</v>
      </c>
      <c r="N617" s="223">
        <f t="shared" si="39"/>
        <v>0</v>
      </c>
      <c r="O617" s="208"/>
      <c r="P617" s="208"/>
      <c r="Q617" s="208"/>
      <c r="R617" s="208"/>
      <c r="S617" s="208"/>
      <c r="T617" s="208"/>
      <c r="U617" s="208"/>
      <c r="V617" s="208">
        <f t="array" ref="V617">MIN(IF(B617:K617&gt;0,B617:K617))</f>
        <v>0</v>
      </c>
      <c r="W617" s="208">
        <f t="shared" si="38"/>
        <v>0</v>
      </c>
      <c r="X617" s="174"/>
      <c r="Y617" s="248">
        <f>SUM(CROSS!I149)</f>
        <v>0</v>
      </c>
      <c r="Z617" s="248">
        <f>SUM(CROSS!J149)</f>
        <v>0</v>
      </c>
    </row>
    <row r="618" spans="1:26" x14ac:dyDescent="0.35">
      <c r="A618" s="78" t="str">
        <f>(Championnats!B$44)</f>
        <v>OOOPPP  André</v>
      </c>
      <c r="B618" s="232">
        <f>SUM(Championnats!$Q44)</f>
        <v>0</v>
      </c>
      <c r="C618" s="208">
        <f>SUM(Championnats!$Q96)</f>
        <v>0</v>
      </c>
      <c r="D618" s="208">
        <f>SUM(Championnats!$Q148)</f>
        <v>0</v>
      </c>
      <c r="E618" s="208">
        <f>SUM(Championnats!$Q200)</f>
        <v>0</v>
      </c>
      <c r="F618" s="208">
        <f>SUM(Championnats!$Q252)</f>
        <v>0</v>
      </c>
      <c r="G618" s="208">
        <f>SUM(Championnats!$Q304)</f>
        <v>0</v>
      </c>
      <c r="H618" s="208">
        <f>SUM(Championnats!Q356)</f>
        <v>0</v>
      </c>
      <c r="I618" s="208">
        <f>SUM(Championnats!$Q408)</f>
        <v>0</v>
      </c>
      <c r="J618" s="208">
        <f>SUM(Championnats!$Q460)</f>
        <v>0</v>
      </c>
      <c r="K618" s="208">
        <f>SUM(Championnats!$Q512)</f>
        <v>0</v>
      </c>
      <c r="L618" s="174"/>
      <c r="M618" s="208">
        <f>CROSS!$M$44</f>
        <v>0</v>
      </c>
      <c r="N618" s="223">
        <f t="shared" si="39"/>
        <v>0</v>
      </c>
      <c r="O618" s="208"/>
      <c r="P618" s="208"/>
      <c r="Q618" s="208"/>
      <c r="R618" s="208"/>
      <c r="S618" s="208"/>
      <c r="T618" s="208"/>
      <c r="U618" s="208"/>
      <c r="V618" s="208">
        <f t="array" ref="V618">MIN(IF(B618:K618&gt;0,B618:K618))</f>
        <v>0</v>
      </c>
      <c r="W618" s="208">
        <f t="shared" si="38"/>
        <v>0</v>
      </c>
      <c r="X618" s="174"/>
      <c r="Y618" s="248">
        <f>SUM(CROSS!I150)</f>
        <v>0</v>
      </c>
      <c r="Z618" s="248">
        <f>SUM(CROSS!J150)</f>
        <v>0</v>
      </c>
    </row>
    <row r="619" spans="1:26" x14ac:dyDescent="0.35">
      <c r="A619" s="78" t="str">
        <f>(Championnats!B$45)</f>
        <v>PPPQQQQ  Roland</v>
      </c>
      <c r="B619" s="232">
        <f>SUM(Championnats!$Q45)</f>
        <v>0</v>
      </c>
      <c r="C619" s="208">
        <f>SUM(Championnats!$Q97)</f>
        <v>0</v>
      </c>
      <c r="D619" s="208">
        <f>SUM(Championnats!$Q149)</f>
        <v>0</v>
      </c>
      <c r="E619" s="208">
        <f>SUM(Championnats!$Q201)</f>
        <v>0</v>
      </c>
      <c r="F619" s="208">
        <f>SUM(Championnats!$Q253)</f>
        <v>0</v>
      </c>
      <c r="G619" s="208">
        <f>SUM(Championnats!$Q305)</f>
        <v>0</v>
      </c>
      <c r="H619" s="208">
        <f>SUM(Championnats!Q357)</f>
        <v>0</v>
      </c>
      <c r="I619" s="208">
        <f>SUM(Championnats!$Q409)</f>
        <v>0</v>
      </c>
      <c r="J619" s="208">
        <f>SUM(Championnats!$Q461)</f>
        <v>0</v>
      </c>
      <c r="K619" s="208">
        <f>SUM(Championnats!$Q513)</f>
        <v>0</v>
      </c>
      <c r="L619" s="174"/>
      <c r="M619" s="208">
        <f>CROSS!$M$45</f>
        <v>0</v>
      </c>
      <c r="N619" s="223">
        <f t="shared" si="39"/>
        <v>0</v>
      </c>
      <c r="O619" s="208"/>
      <c r="P619" s="208"/>
      <c r="Q619" s="208"/>
      <c r="R619" s="208"/>
      <c r="S619" s="208"/>
      <c r="T619" s="208"/>
      <c r="U619" s="208"/>
      <c r="V619" s="208">
        <f t="array" ref="V619">MIN(IF(B619:K619&gt;0,B619:K619))</f>
        <v>0</v>
      </c>
      <c r="W619" s="208">
        <f t="shared" si="38"/>
        <v>0</v>
      </c>
      <c r="X619" s="174"/>
      <c r="Y619" s="248">
        <f>SUM(CROSS!I151)</f>
        <v>0</v>
      </c>
      <c r="Z619" s="248">
        <f>SUM(CROSS!J151)</f>
        <v>0</v>
      </c>
    </row>
    <row r="620" spans="1:26" x14ac:dyDescent="0.35">
      <c r="A620" s="78" t="str">
        <f>(Championnats!B$46)</f>
        <v>QQQRRR  Sylvain</v>
      </c>
      <c r="B620" s="232">
        <f>SUM(Championnats!$Q46)</f>
        <v>0</v>
      </c>
      <c r="C620" s="208">
        <f>SUM(Championnats!$Q98)</f>
        <v>0</v>
      </c>
      <c r="D620" s="208">
        <f>SUM(Championnats!$Q150)</f>
        <v>0</v>
      </c>
      <c r="E620" s="208">
        <f>SUM(Championnats!$Q202)</f>
        <v>0</v>
      </c>
      <c r="F620" s="208">
        <f>SUM(Championnats!$Q254)</f>
        <v>0</v>
      </c>
      <c r="G620" s="208">
        <f>SUM(Championnats!$Q306)</f>
        <v>0</v>
      </c>
      <c r="H620" s="208">
        <f>SUM(Championnats!Q358)</f>
        <v>0</v>
      </c>
      <c r="I620" s="208">
        <f>SUM(Championnats!$Q410)</f>
        <v>0</v>
      </c>
      <c r="J620" s="208">
        <f>SUM(Championnats!$Q462)</f>
        <v>0</v>
      </c>
      <c r="K620" s="208">
        <f>SUM(Championnats!$Q514)</f>
        <v>0</v>
      </c>
      <c r="L620" s="174"/>
      <c r="M620" s="208">
        <f>CROSS!$M$46</f>
        <v>0</v>
      </c>
      <c r="N620" s="223">
        <f t="shared" si="39"/>
        <v>0</v>
      </c>
      <c r="O620" s="208"/>
      <c r="P620" s="208"/>
      <c r="Q620" s="208"/>
      <c r="R620" s="208"/>
      <c r="S620" s="208"/>
      <c r="T620" s="208"/>
      <c r="U620" s="208"/>
      <c r="V620" s="208">
        <f t="array" ref="V620">MIN(IF(B620:K620&gt;0,B620:K620))</f>
        <v>0</v>
      </c>
      <c r="W620" s="208">
        <f t="shared" si="38"/>
        <v>0</v>
      </c>
      <c r="X620" s="174"/>
      <c r="Y620" s="248">
        <f>SUM(CROSS!I152)</f>
        <v>0</v>
      </c>
      <c r="Z620" s="248">
        <f>SUM(CROSS!J152)</f>
        <v>0</v>
      </c>
    </row>
    <row r="621" spans="1:26" x14ac:dyDescent="0.35">
      <c r="A621" s="78" t="str">
        <f>(Championnats!B$47)</f>
        <v>RRRSSS  Veronica</v>
      </c>
      <c r="B621" s="232">
        <f>SUM(Championnats!$Q47)</f>
        <v>0</v>
      </c>
      <c r="C621" s="208">
        <f>SUM(Championnats!$Q99)</f>
        <v>0</v>
      </c>
      <c r="D621" s="208">
        <f>SUM(Championnats!$Q151)</f>
        <v>0</v>
      </c>
      <c r="E621" s="208">
        <f>SUM(Championnats!$Q203)</f>
        <v>0</v>
      </c>
      <c r="F621" s="208">
        <f>SUM(Championnats!$Q255)</f>
        <v>0</v>
      </c>
      <c r="G621" s="208">
        <f>SUM(Championnats!$Q307)</f>
        <v>0</v>
      </c>
      <c r="H621" s="208">
        <f>SUM(Championnats!Q359)</f>
        <v>0</v>
      </c>
      <c r="I621" s="208">
        <f>SUM(Championnats!$Q411)</f>
        <v>0</v>
      </c>
      <c r="J621" s="208">
        <f>SUM(Championnats!$Q463)</f>
        <v>0</v>
      </c>
      <c r="K621" s="208">
        <f>SUM(Championnats!$Q515)</f>
        <v>0</v>
      </c>
      <c r="L621" s="174"/>
      <c r="M621" s="208">
        <f>CROSS!$M$47</f>
        <v>0</v>
      </c>
      <c r="N621" s="223">
        <f t="shared" si="39"/>
        <v>0</v>
      </c>
      <c r="O621" s="208"/>
      <c r="P621" s="208"/>
      <c r="Q621" s="208"/>
      <c r="R621" s="208"/>
      <c r="S621" s="208"/>
      <c r="T621" s="208"/>
      <c r="U621" s="208"/>
      <c r="V621" s="208">
        <f t="array" ref="V621">MIN(IF(B621:K621&gt;0,B621:K621))</f>
        <v>0</v>
      </c>
      <c r="W621" s="208">
        <f t="shared" si="38"/>
        <v>0</v>
      </c>
      <c r="X621" s="174"/>
      <c r="Y621" s="248">
        <f>SUM(CROSS!I153)</f>
        <v>0</v>
      </c>
      <c r="Z621" s="248">
        <f>SUM(CROSS!J153)</f>
        <v>0</v>
      </c>
    </row>
    <row r="622" spans="1:26" x14ac:dyDescent="0.35">
      <c r="A622" s="78" t="str">
        <f>(Championnats!B$48)</f>
        <v>SSSTTT  Luc</v>
      </c>
      <c r="B622" s="232">
        <f>SUM(Championnats!$Q48)</f>
        <v>0</v>
      </c>
      <c r="C622" s="208">
        <f>SUM(Championnats!$Q100)</f>
        <v>0</v>
      </c>
      <c r="D622" s="208">
        <f>SUM(Championnats!$Q152)</f>
        <v>0</v>
      </c>
      <c r="E622" s="208">
        <f>SUM(Championnats!$Q204)</f>
        <v>0</v>
      </c>
      <c r="F622" s="208">
        <f>SUM(Championnats!$Q256)</f>
        <v>0</v>
      </c>
      <c r="G622" s="208">
        <f>SUM(Championnats!$Q308)</f>
        <v>0</v>
      </c>
      <c r="H622" s="208">
        <f>SUM(Championnats!Q360)</f>
        <v>0</v>
      </c>
      <c r="I622" s="208">
        <f>SUM(Championnats!$Q412)</f>
        <v>0</v>
      </c>
      <c r="J622" s="208">
        <f>SUM(Championnats!$Q464)</f>
        <v>0</v>
      </c>
      <c r="K622" s="208">
        <f>SUM(Championnats!$Q516)</f>
        <v>0</v>
      </c>
      <c r="L622" s="174"/>
      <c r="M622" s="208">
        <f>CROSS!$M$48</f>
        <v>0</v>
      </c>
      <c r="N622" s="223">
        <f t="shared" si="39"/>
        <v>0</v>
      </c>
      <c r="O622" s="208"/>
      <c r="P622" s="208"/>
      <c r="Q622" s="208"/>
      <c r="R622" s="208"/>
      <c r="S622" s="208"/>
      <c r="T622" s="208"/>
      <c r="U622" s="208"/>
      <c r="V622" s="208">
        <f t="array" ref="V622">MIN(IF(B622:K622&gt;0,B622:K622))</f>
        <v>0</v>
      </c>
      <c r="W622" s="208">
        <f t="shared" si="38"/>
        <v>0</v>
      </c>
      <c r="X622" s="174"/>
      <c r="Y622" s="248">
        <f>SUM(CROSS!I154)</f>
        <v>0</v>
      </c>
      <c r="Z622" s="248">
        <f>SUM(CROSS!J154)</f>
        <v>0</v>
      </c>
    </row>
    <row r="623" spans="1:26" x14ac:dyDescent="0.35">
      <c r="A623" s="78" t="str">
        <f>(Championnats!B$49)</f>
        <v>TTTUUU  Cryss</v>
      </c>
      <c r="B623" s="232">
        <f>SUM(Championnats!$Q49)</f>
        <v>0</v>
      </c>
      <c r="C623" s="208">
        <f>SUM(Championnats!$Q101)</f>
        <v>0</v>
      </c>
      <c r="D623" s="208">
        <f>SUM(Championnats!$Q153)</f>
        <v>0</v>
      </c>
      <c r="E623" s="208">
        <f>SUM(Championnats!$Q205)</f>
        <v>0</v>
      </c>
      <c r="F623" s="208">
        <f>SUM(Championnats!$Q257)</f>
        <v>0</v>
      </c>
      <c r="G623" s="208">
        <f>SUM(Championnats!$Q309)</f>
        <v>0</v>
      </c>
      <c r="H623" s="208">
        <f>SUM(Championnats!Q361)</f>
        <v>0</v>
      </c>
      <c r="I623" s="208">
        <f>SUM(Championnats!$Q413)</f>
        <v>0</v>
      </c>
      <c r="J623" s="208">
        <f>SUM(Championnats!$Q465)</f>
        <v>0</v>
      </c>
      <c r="K623" s="208">
        <f>SUM(Championnats!$Q517)</f>
        <v>0</v>
      </c>
      <c r="L623" s="174"/>
      <c r="M623" s="208">
        <f>CROSS!$M$49</f>
        <v>0</v>
      </c>
      <c r="N623" s="223">
        <f t="shared" si="39"/>
        <v>0</v>
      </c>
      <c r="O623" s="208"/>
      <c r="P623" s="208"/>
      <c r="Q623" s="208"/>
      <c r="R623" s="208"/>
      <c r="S623" s="208"/>
      <c r="T623" s="208"/>
      <c r="U623" s="208"/>
      <c r="V623" s="208">
        <f t="array" ref="V623">MIN(IF(B623:K623&gt;0,B623:K623))</f>
        <v>0</v>
      </c>
      <c r="W623" s="208">
        <f t="shared" si="38"/>
        <v>0</v>
      </c>
      <c r="X623" s="174"/>
      <c r="Y623" s="248">
        <f>SUM(CROSS!I155)</f>
        <v>0</v>
      </c>
      <c r="Z623" s="248">
        <f>SUM(CROSS!J155)</f>
        <v>0</v>
      </c>
    </row>
    <row r="624" spans="1:26" x14ac:dyDescent="0.35">
      <c r="A624" s="78" t="str">
        <f>(Championnats!B$50)</f>
        <v>UUUVVV  Sambou</v>
      </c>
      <c r="B624" s="232">
        <f>SUM(Championnats!$Q50)</f>
        <v>0</v>
      </c>
      <c r="C624" s="208">
        <f>SUM(Championnats!$Q102)</f>
        <v>0</v>
      </c>
      <c r="D624" s="208">
        <f>SUM(Championnats!$Q154)</f>
        <v>0</v>
      </c>
      <c r="E624" s="208">
        <f>SUM(Championnats!$Q206)</f>
        <v>0</v>
      </c>
      <c r="F624" s="208">
        <f>SUM(Championnats!$Q258)</f>
        <v>0</v>
      </c>
      <c r="G624" s="208">
        <f>SUM(Championnats!$Q310)</f>
        <v>0</v>
      </c>
      <c r="H624" s="208">
        <f>SUM(Championnats!Q362)</f>
        <v>0</v>
      </c>
      <c r="I624" s="208">
        <f>SUM(Championnats!$Q414)</f>
        <v>0</v>
      </c>
      <c r="J624" s="208">
        <f>SUM(Championnats!$Q466)</f>
        <v>0</v>
      </c>
      <c r="K624" s="208">
        <f>SUM(Championnats!$Q518)</f>
        <v>0</v>
      </c>
      <c r="L624" s="174"/>
      <c r="M624" s="208">
        <f>CROSS!$M$50</f>
        <v>0</v>
      </c>
      <c r="N624" s="223">
        <f t="shared" si="39"/>
        <v>0</v>
      </c>
      <c r="O624" s="208"/>
      <c r="P624" s="208"/>
      <c r="Q624" s="208"/>
      <c r="R624" s="208"/>
      <c r="S624" s="208"/>
      <c r="T624" s="208"/>
      <c r="U624" s="208"/>
      <c r="V624" s="208">
        <f t="array" ref="V624">MIN(IF(B624:K624&gt;0,B624:K624))</f>
        <v>0</v>
      </c>
      <c r="W624" s="208">
        <f t="shared" si="38"/>
        <v>0</v>
      </c>
      <c r="X624" s="174"/>
      <c r="Y624" s="248">
        <f>SUM(CROSS!I156)</f>
        <v>0</v>
      </c>
      <c r="Z624" s="248">
        <f>SUM(CROSS!J156)</f>
        <v>0</v>
      </c>
    </row>
    <row r="625" spans="1:26" x14ac:dyDescent="0.35">
      <c r="A625" s="78" t="str">
        <f>(Championnats!B$51)</f>
        <v>VVVVXXX  Dylan</v>
      </c>
      <c r="B625" s="232">
        <f>SUM(Championnats!$Q51)</f>
        <v>0</v>
      </c>
      <c r="C625" s="208">
        <f>SUM(Championnats!$Q103)</f>
        <v>0</v>
      </c>
      <c r="D625" s="208">
        <f>SUM(Championnats!$Q155)</f>
        <v>0</v>
      </c>
      <c r="E625" s="208">
        <f>SUM(Championnats!$Q207)</f>
        <v>0</v>
      </c>
      <c r="F625" s="208">
        <f>SUM(Championnats!$Q259)</f>
        <v>0</v>
      </c>
      <c r="G625" s="208">
        <f>SUM(Championnats!$Q311)</f>
        <v>0</v>
      </c>
      <c r="H625" s="208">
        <f>SUM(Championnats!Q363)</f>
        <v>0</v>
      </c>
      <c r="I625" s="208">
        <f>SUM(Championnats!$Q415)</f>
        <v>0</v>
      </c>
      <c r="J625" s="208">
        <f>SUM(Championnats!$Q467)</f>
        <v>0</v>
      </c>
      <c r="K625" s="208">
        <f>SUM(Championnats!$Q519)</f>
        <v>0</v>
      </c>
      <c r="L625" s="174"/>
      <c r="M625" s="208">
        <f>CROSS!$M$51</f>
        <v>0</v>
      </c>
      <c r="N625" s="223">
        <f t="shared" si="39"/>
        <v>0</v>
      </c>
      <c r="O625" s="208"/>
      <c r="P625" s="208"/>
      <c r="Q625" s="208"/>
      <c r="R625" s="208"/>
      <c r="S625" s="208"/>
      <c r="T625" s="208"/>
      <c r="U625" s="208"/>
      <c r="V625" s="208">
        <f t="array" ref="V625">MIN(IF(B625:K625&gt;0,B625:K625))</f>
        <v>0</v>
      </c>
      <c r="W625" s="208">
        <f t="shared" si="38"/>
        <v>0</v>
      </c>
      <c r="X625" s="174"/>
      <c r="Y625" s="248">
        <f>SUM(CROSS!I157)</f>
        <v>0</v>
      </c>
      <c r="Z625" s="248">
        <f>SUM(CROSS!J157)</f>
        <v>0</v>
      </c>
    </row>
    <row r="626" spans="1:26" x14ac:dyDescent="0.35">
      <c r="A626" s="78" t="str">
        <f>(Championnats!B$52)</f>
        <v>XXXYYY  Lucie</v>
      </c>
      <c r="B626" s="232">
        <f>SUM(Championnats!$Q52)</f>
        <v>0</v>
      </c>
      <c r="C626" s="208">
        <f>SUM(Championnats!$Q104)</f>
        <v>0</v>
      </c>
      <c r="D626" s="208">
        <f>SUM(Championnats!$Q156)</f>
        <v>0</v>
      </c>
      <c r="E626" s="208">
        <f>SUM(Championnats!$Q208)</f>
        <v>0</v>
      </c>
      <c r="F626" s="208">
        <f>SUM(Championnats!$Q260)</f>
        <v>0</v>
      </c>
      <c r="G626" s="208">
        <f>SUM(Championnats!$Q312)</f>
        <v>0</v>
      </c>
      <c r="H626" s="208">
        <f>SUM(Championnats!Q364)</f>
        <v>0</v>
      </c>
      <c r="I626" s="208">
        <f>SUM(Championnats!$Q416)</f>
        <v>0</v>
      </c>
      <c r="J626" s="208">
        <f>SUM(Championnats!$Q468)</f>
        <v>0</v>
      </c>
      <c r="K626" s="208">
        <f>SUM(Championnats!$Q520)</f>
        <v>0</v>
      </c>
      <c r="L626" s="174"/>
      <c r="M626" s="208">
        <f>CROSS!$M$52</f>
        <v>0</v>
      </c>
      <c r="N626" s="223">
        <f t="shared" si="39"/>
        <v>0</v>
      </c>
      <c r="O626" s="208"/>
      <c r="P626" s="208"/>
      <c r="Q626" s="208"/>
      <c r="R626" s="208"/>
      <c r="S626" s="208"/>
      <c r="T626" s="208"/>
      <c r="U626" s="208"/>
      <c r="V626" s="208">
        <f t="array" ref="V626">MIN(IF(B626:K626&gt;0,B626:K626))</f>
        <v>0</v>
      </c>
      <c r="W626" s="208">
        <f t="shared" si="38"/>
        <v>0</v>
      </c>
      <c r="X626" s="174"/>
      <c r="Y626" s="248">
        <f>SUM(CROSS!I158)</f>
        <v>0</v>
      </c>
      <c r="Z626" s="248">
        <f>SUM(CROSS!J158)</f>
        <v>0</v>
      </c>
    </row>
    <row r="627" spans="1:26" x14ac:dyDescent="0.35">
      <c r="A627" s="182" t="str">
        <f>(Championnats!B$53)</f>
        <v>YYYZZZ  Eva</v>
      </c>
      <c r="B627" s="244">
        <f>SUM(Championnats!$Q53)</f>
        <v>0</v>
      </c>
      <c r="C627" s="225">
        <f>SUM(Championnats!$Q105)</f>
        <v>0</v>
      </c>
      <c r="D627" s="225">
        <f>SUM(Championnats!$Q157)</f>
        <v>0</v>
      </c>
      <c r="E627" s="225">
        <f>SUM(Championnats!$Q209)</f>
        <v>0</v>
      </c>
      <c r="F627" s="225">
        <f>SUM(Championnats!$Q261)</f>
        <v>0</v>
      </c>
      <c r="G627" s="225">
        <f>SUM(Championnats!$Q313)</f>
        <v>0</v>
      </c>
      <c r="H627" s="225">
        <f>SUM(Championnats!Q365)</f>
        <v>0</v>
      </c>
      <c r="I627" s="225">
        <f>SUM(Championnats!$Q417)</f>
        <v>0</v>
      </c>
      <c r="J627" s="225">
        <f>SUM(Championnats!$Q469)</f>
        <v>0</v>
      </c>
      <c r="K627" s="225">
        <f>SUM(Championnats!$Q521)</f>
        <v>0</v>
      </c>
      <c r="L627" s="174"/>
      <c r="M627" s="225">
        <f>CROSS!$M$53</f>
        <v>0</v>
      </c>
      <c r="N627" s="226">
        <f t="shared" si="39"/>
        <v>0</v>
      </c>
      <c r="O627" s="225"/>
      <c r="P627" s="225"/>
      <c r="Q627" s="225"/>
      <c r="R627" s="225"/>
      <c r="S627" s="225"/>
      <c r="T627" s="225"/>
      <c r="U627" s="225"/>
      <c r="V627" s="225">
        <f t="array" ref="V627">MIN(IF(B627:K627&gt;0,B627:K627))</f>
        <v>0</v>
      </c>
      <c r="W627" s="225">
        <f t="shared" si="38"/>
        <v>0</v>
      </c>
      <c r="X627" s="174"/>
      <c r="Y627" s="248">
        <f>SUM(CROSS!I159)</f>
        <v>0</v>
      </c>
      <c r="Z627" s="248">
        <f>SUM(CROSS!J159)</f>
        <v>0</v>
      </c>
    </row>
    <row r="628" spans="1:26" x14ac:dyDescent="0.35">
      <c r="A628" s="242"/>
      <c r="B628" s="241"/>
      <c r="C628" s="241"/>
      <c r="D628" s="241"/>
      <c r="E628" s="241"/>
      <c r="F628" s="241"/>
      <c r="G628" s="241"/>
      <c r="H628" s="241"/>
      <c r="I628" s="241"/>
      <c r="J628" s="241"/>
      <c r="K628" s="241"/>
      <c r="L628" s="174"/>
      <c r="M628" s="241"/>
      <c r="N628" s="229"/>
      <c r="O628" s="241"/>
      <c r="P628" s="241"/>
      <c r="Q628" s="241"/>
      <c r="R628" s="241"/>
      <c r="S628" s="241"/>
      <c r="T628" s="241"/>
      <c r="U628" s="241"/>
      <c r="V628" s="241">
        <f t="array" ref="V628">MIN(IF(B628:K628&gt;0,B628:K628))</f>
        <v>0</v>
      </c>
      <c r="W628" s="241">
        <f t="shared" si="38"/>
        <v>0</v>
      </c>
      <c r="X628" s="174"/>
      <c r="Y628" s="248">
        <f>SUM(CROSS!I160)</f>
        <v>0</v>
      </c>
      <c r="Z628" s="248">
        <f>SUM(CROSS!J160)</f>
        <v>0</v>
      </c>
    </row>
    <row r="629" spans="1:26" x14ac:dyDescent="0.35">
      <c r="A629" s="243"/>
      <c r="B629" s="466" t="s">
        <v>11</v>
      </c>
      <c r="C629" s="467"/>
      <c r="D629" s="467"/>
      <c r="E629" s="467"/>
      <c r="F629" s="467"/>
      <c r="G629" s="467"/>
      <c r="H629" s="467"/>
      <c r="I629" s="467"/>
      <c r="J629" s="467"/>
      <c r="K629" s="468"/>
      <c r="L629" s="174"/>
      <c r="M629" s="240"/>
      <c r="N629" s="230"/>
      <c r="O629" s="240"/>
      <c r="P629" s="240"/>
      <c r="Q629" s="240"/>
      <c r="R629" s="240"/>
      <c r="S629" s="240"/>
      <c r="T629" s="240"/>
      <c r="U629" s="240"/>
      <c r="V629" s="240">
        <f t="array" ref="V629">MIN(IF(B629:K629&gt;0,B629:K629))</f>
        <v>0</v>
      </c>
      <c r="W629" s="240">
        <f t="shared" si="38"/>
        <v>0</v>
      </c>
      <c r="X629" s="174"/>
      <c r="Y629" s="248">
        <f>SUM(CROSS!I161)</f>
        <v>0</v>
      </c>
      <c r="Z629" s="248">
        <f>SUM(CROSS!J161)</f>
        <v>0</v>
      </c>
    </row>
    <row r="630" spans="1:26" x14ac:dyDescent="0.35">
      <c r="A630" s="221" t="str">
        <f>(Championnats!B$4)</f>
        <v>AAA  LUC</v>
      </c>
      <c r="B630" s="238">
        <f>SUM(Championnats!$R4)</f>
        <v>0</v>
      </c>
      <c r="C630" s="227">
        <f>SUM(Championnats!$R56)</f>
        <v>0</v>
      </c>
      <c r="D630" s="227">
        <f>SUM(Championnats!$R108)</f>
        <v>0</v>
      </c>
      <c r="E630" s="227">
        <f>SUM(Championnats!$R160)</f>
        <v>0</v>
      </c>
      <c r="F630" s="227">
        <f>SUM(Championnats!$R212)</f>
        <v>0</v>
      </c>
      <c r="G630" s="227">
        <f>SUM(Championnats!$R264)</f>
        <v>0</v>
      </c>
      <c r="H630" s="227">
        <f>SUM(Championnats!$R316)</f>
        <v>0</v>
      </c>
      <c r="I630" s="227">
        <f>SUM(Championnats!$R368)</f>
        <v>0</v>
      </c>
      <c r="J630" s="227">
        <f>SUM(Championnats!$R420)</f>
        <v>0</v>
      </c>
      <c r="K630" s="227">
        <f>SUM(Championnats!$R472)</f>
        <v>0</v>
      </c>
      <c r="L630" s="174"/>
      <c r="M630" s="227">
        <f>CROSS!$M$4</f>
        <v>1</v>
      </c>
      <c r="N630" s="228">
        <f t="shared" ref="N630:N661" si="40">N5</f>
        <v>0</v>
      </c>
      <c r="O630" s="227"/>
      <c r="P630" s="227"/>
      <c r="Q630" s="227"/>
      <c r="R630" s="227"/>
      <c r="S630" s="227"/>
      <c r="T630" s="227"/>
      <c r="U630" s="227"/>
      <c r="V630" s="227">
        <f t="array" ref="V630">MIN(IF(B630:K630&gt;0,B630:K630))</f>
        <v>0</v>
      </c>
      <c r="W630" s="227">
        <f t="shared" si="38"/>
        <v>0</v>
      </c>
      <c r="X630" s="174"/>
      <c r="Y630" s="248">
        <f>SUM(CROSS!I162)</f>
        <v>0</v>
      </c>
      <c r="Z630" s="248">
        <f>SUM(CROSS!J162)</f>
        <v>0</v>
      </c>
    </row>
    <row r="631" spans="1:26" x14ac:dyDescent="0.35">
      <c r="A631" s="78" t="str">
        <f>(Championnats!B$5)</f>
        <v>BBB  isabelle</v>
      </c>
      <c r="B631" s="232">
        <f>SUM(Championnats!$R5)</f>
        <v>0</v>
      </c>
      <c r="C631" s="208">
        <f>SUM(Championnats!$R57)</f>
        <v>0</v>
      </c>
      <c r="D631" s="208">
        <f>SUM(Championnats!$R109)</f>
        <v>0</v>
      </c>
      <c r="E631" s="208">
        <f>SUM(Championnats!$R161)</f>
        <v>0</v>
      </c>
      <c r="F631" s="208">
        <f>SUM(Championnats!$R213)</f>
        <v>0</v>
      </c>
      <c r="G631" s="208">
        <f>SUM(Championnats!$R265)</f>
        <v>0</v>
      </c>
      <c r="H631" s="208">
        <f>SUM(Championnats!$R317)</f>
        <v>0</v>
      </c>
      <c r="I631" s="208">
        <f>SUM(Championnats!$R369)</f>
        <v>0</v>
      </c>
      <c r="J631" s="208">
        <f>SUM(Championnats!$R421)</f>
        <v>0</v>
      </c>
      <c r="K631" s="208">
        <f>SUM(Championnats!$R473)</f>
        <v>0</v>
      </c>
      <c r="L631" s="174"/>
      <c r="M631" s="208">
        <f>CROSS!$M$5</f>
        <v>1</v>
      </c>
      <c r="N631" s="223">
        <f t="shared" si="40"/>
        <v>0</v>
      </c>
      <c r="O631" s="208"/>
      <c r="P631" s="208"/>
      <c r="Q631" s="208"/>
      <c r="R631" s="208"/>
      <c r="S631" s="208"/>
      <c r="T631" s="208"/>
      <c r="U631" s="208"/>
      <c r="V631" s="208">
        <f t="array" ref="V631">MIN(IF(B631:K631&gt;0,B631:K631))</f>
        <v>0</v>
      </c>
      <c r="W631" s="208">
        <f t="shared" si="38"/>
        <v>0</v>
      </c>
      <c r="X631" s="174"/>
      <c r="Y631" s="248">
        <f>SUM(CROSS!I163)</f>
        <v>0</v>
      </c>
      <c r="Z631" s="248">
        <f>SUM(CROSS!J163)</f>
        <v>0</v>
      </c>
    </row>
    <row r="632" spans="1:26" x14ac:dyDescent="0.35">
      <c r="A632" s="78" t="str">
        <f>(Championnats!B$6)</f>
        <v>KJKLJDFKJG  Agathe</v>
      </c>
      <c r="B632" s="232">
        <f>SUM(Championnats!$R6)</f>
        <v>0</v>
      </c>
      <c r="C632" s="208">
        <f>SUM(Championnats!$R58)</f>
        <v>0</v>
      </c>
      <c r="D632" s="208">
        <f>SUM(Championnats!$R110)</f>
        <v>0</v>
      </c>
      <c r="E632" s="208">
        <f>SUM(Championnats!$R162)</f>
        <v>0</v>
      </c>
      <c r="F632" s="208">
        <f>SUM(Championnats!$R214)</f>
        <v>0</v>
      </c>
      <c r="G632" s="208">
        <f>SUM(Championnats!$R266)</f>
        <v>0</v>
      </c>
      <c r="H632" s="208">
        <f>SUM(Championnats!$R318)</f>
        <v>0</v>
      </c>
      <c r="I632" s="208">
        <f>SUM(Championnats!$R370)</f>
        <v>0</v>
      </c>
      <c r="J632" s="208">
        <f>SUM(Championnats!$R422)</f>
        <v>0</v>
      </c>
      <c r="K632" s="208">
        <f>SUM(Championnats!$R474)</f>
        <v>0</v>
      </c>
      <c r="L632" s="174"/>
      <c r="M632" s="208">
        <f>CROSS!$M$6</f>
        <v>1</v>
      </c>
      <c r="N632" s="223">
        <f t="shared" si="40"/>
        <v>0</v>
      </c>
      <c r="O632" s="208"/>
      <c r="P632" s="208"/>
      <c r="Q632" s="208"/>
      <c r="R632" s="208"/>
      <c r="S632" s="208"/>
      <c r="T632" s="208"/>
      <c r="U632" s="208"/>
      <c r="V632" s="208">
        <f t="array" ref="V632">MIN(IF(B632:K632&gt;0,B632:K632))</f>
        <v>0</v>
      </c>
      <c r="W632" s="208">
        <f t="shared" si="38"/>
        <v>0</v>
      </c>
      <c r="X632" s="174"/>
      <c r="Y632" s="248">
        <f>SUM(CROSS!I164)</f>
        <v>0</v>
      </c>
      <c r="Z632" s="248">
        <f>SUM(CROSS!J164)</f>
        <v>0</v>
      </c>
    </row>
    <row r="633" spans="1:26" x14ac:dyDescent="0.35">
      <c r="A633" s="78" t="str">
        <f>(Championnats!B$7)</f>
        <v>DDD  Léa</v>
      </c>
      <c r="B633" s="232">
        <f>SUM(Championnats!$R7)</f>
        <v>0</v>
      </c>
      <c r="C633" s="208">
        <f>SUM(Championnats!$R59)</f>
        <v>0</v>
      </c>
      <c r="D633" s="208">
        <f>SUM(Championnats!$R111)</f>
        <v>0</v>
      </c>
      <c r="E633" s="208">
        <f>SUM(Championnats!$R163)</f>
        <v>0</v>
      </c>
      <c r="F633" s="208">
        <f>SUM(Championnats!$R215)</f>
        <v>0</v>
      </c>
      <c r="G633" s="208">
        <f>SUM(Championnats!$R267)</f>
        <v>0</v>
      </c>
      <c r="H633" s="208">
        <f>SUM(Championnats!$R319)</f>
        <v>0</v>
      </c>
      <c r="I633" s="208">
        <f>SUM(Championnats!$R371)</f>
        <v>0</v>
      </c>
      <c r="J633" s="208">
        <f>SUM(Championnats!$R423)</f>
        <v>0</v>
      </c>
      <c r="K633" s="208">
        <f>SUM(Championnats!$R475)</f>
        <v>0</v>
      </c>
      <c r="L633" s="174"/>
      <c r="M633" s="208">
        <f>CROSS!$M$7</f>
        <v>1</v>
      </c>
      <c r="N633" s="223">
        <f t="shared" si="40"/>
        <v>0</v>
      </c>
      <c r="O633" s="208"/>
      <c r="P633" s="208"/>
      <c r="Q633" s="208"/>
      <c r="R633" s="208"/>
      <c r="S633" s="208"/>
      <c r="T633" s="208"/>
      <c r="U633" s="208"/>
      <c r="V633" s="208">
        <f t="array" ref="V633">MIN(IF(B633:K633&gt;0,B633:K633))</f>
        <v>0</v>
      </c>
      <c r="W633" s="208">
        <f t="shared" si="38"/>
        <v>0</v>
      </c>
      <c r="X633" s="174"/>
      <c r="Y633" s="248">
        <f>SUM(CROSS!I165)</f>
        <v>0</v>
      </c>
      <c r="Z633" s="248">
        <f>SUM(CROSS!J165)</f>
        <v>0</v>
      </c>
    </row>
    <row r="634" spans="1:26" x14ac:dyDescent="0.35">
      <c r="A634" s="78" t="str">
        <f>(Championnats!B$8)</f>
        <v>KUYFRJGF  Mélissa</v>
      </c>
      <c r="B634" s="232">
        <f>SUM(Championnats!$R8)</f>
        <v>0</v>
      </c>
      <c r="C634" s="208">
        <f>SUM(Championnats!$R60)</f>
        <v>0</v>
      </c>
      <c r="D634" s="208">
        <f>SUM(Championnats!$R112)</f>
        <v>0</v>
      </c>
      <c r="E634" s="208">
        <f>SUM(Championnats!$R164)</f>
        <v>0</v>
      </c>
      <c r="F634" s="208">
        <f>SUM(Championnats!$R216)</f>
        <v>0</v>
      </c>
      <c r="G634" s="208">
        <f>SUM(Championnats!$R268)</f>
        <v>0</v>
      </c>
      <c r="H634" s="208">
        <f>SUM(Championnats!$R320)</f>
        <v>0</v>
      </c>
      <c r="I634" s="208">
        <f>SUM(Championnats!$R372)</f>
        <v>0</v>
      </c>
      <c r="J634" s="208">
        <f>SUM(Championnats!$R424)</f>
        <v>0</v>
      </c>
      <c r="K634" s="208">
        <f>SUM(Championnats!$R476)</f>
        <v>0</v>
      </c>
      <c r="L634" s="174"/>
      <c r="M634" s="208">
        <f>CROSS!$M$8</f>
        <v>1</v>
      </c>
      <c r="N634" s="223">
        <f t="shared" si="40"/>
        <v>0</v>
      </c>
      <c r="O634" s="208"/>
      <c r="P634" s="208"/>
      <c r="Q634" s="208"/>
      <c r="R634" s="208"/>
      <c r="S634" s="208"/>
      <c r="T634" s="208"/>
      <c r="U634" s="208"/>
      <c r="V634" s="208">
        <f t="array" ref="V634">MIN(IF(B634:K634&gt;0,B634:K634))</f>
        <v>0</v>
      </c>
      <c r="W634" s="208">
        <f t="shared" si="38"/>
        <v>0</v>
      </c>
      <c r="X634" s="174"/>
      <c r="Y634" s="248">
        <f>SUM(CROSS!I166)</f>
        <v>0</v>
      </c>
      <c r="Z634" s="248">
        <f>SUM(CROSS!J166)</f>
        <v>0</v>
      </c>
    </row>
    <row r="635" spans="1:26" x14ac:dyDescent="0.35">
      <c r="A635" s="78" t="str">
        <f>(Championnats!B$9)</f>
        <v>FFF  Eric</v>
      </c>
      <c r="B635" s="232">
        <f>SUM(Championnats!$R9)</f>
        <v>0</v>
      </c>
      <c r="C635" s="208">
        <f>SUM(Championnats!$R61)</f>
        <v>0</v>
      </c>
      <c r="D635" s="208">
        <f>SUM(Championnats!$R113)</f>
        <v>0</v>
      </c>
      <c r="E635" s="208">
        <f>SUM(Championnats!$R165)</f>
        <v>0</v>
      </c>
      <c r="F635" s="208">
        <f>SUM(Championnats!$R217)</f>
        <v>0</v>
      </c>
      <c r="G635" s="208">
        <f>SUM(Championnats!$R269)</f>
        <v>0</v>
      </c>
      <c r="H635" s="208">
        <f>SUM(Championnats!$R321)</f>
        <v>0</v>
      </c>
      <c r="I635" s="208">
        <f>SUM(Championnats!$R373)</f>
        <v>0</v>
      </c>
      <c r="J635" s="208">
        <f>SUM(Championnats!$R425)</f>
        <v>0</v>
      </c>
      <c r="K635" s="208">
        <f>SUM(Championnats!$R477)</f>
        <v>0</v>
      </c>
      <c r="L635" s="174"/>
      <c r="M635" s="208">
        <f>CROSS!$M$9</f>
        <v>1</v>
      </c>
      <c r="N635" s="223">
        <f t="shared" si="40"/>
        <v>0</v>
      </c>
      <c r="O635" s="208"/>
      <c r="P635" s="208"/>
      <c r="Q635" s="208"/>
      <c r="R635" s="208"/>
      <c r="S635" s="208"/>
      <c r="T635" s="208"/>
      <c r="U635" s="208"/>
      <c r="V635" s="208">
        <f t="array" ref="V635">MIN(IF(B635:K635&gt;0,B635:K635))</f>
        <v>0</v>
      </c>
      <c r="W635" s="208">
        <f t="shared" si="38"/>
        <v>0</v>
      </c>
      <c r="X635" s="174"/>
      <c r="Y635" s="248">
        <f>SUM(CROSS!I167)</f>
        <v>0</v>
      </c>
      <c r="Z635" s="248">
        <f>SUM(CROSS!J167)</f>
        <v>0</v>
      </c>
    </row>
    <row r="636" spans="1:26" x14ac:dyDescent="0.35">
      <c r="A636" s="78" t="str">
        <f>(Championnats!B$10)</f>
        <v>GGG  Lucie</v>
      </c>
      <c r="B636" s="232">
        <f>SUM(Championnats!$R10)</f>
        <v>0</v>
      </c>
      <c r="C636" s="208">
        <f>SUM(Championnats!$R62)</f>
        <v>0</v>
      </c>
      <c r="D636" s="208">
        <f>SUM(Championnats!$R114)</f>
        <v>0</v>
      </c>
      <c r="E636" s="208">
        <f>SUM(Championnats!$R166)</f>
        <v>0</v>
      </c>
      <c r="F636" s="208">
        <f>SUM(Championnats!$R218)</f>
        <v>0</v>
      </c>
      <c r="G636" s="208">
        <f>SUM(Championnats!$R270)</f>
        <v>0</v>
      </c>
      <c r="H636" s="208">
        <f>SUM(Championnats!$R322)</f>
        <v>0</v>
      </c>
      <c r="I636" s="208">
        <f>SUM(Championnats!$R374)</f>
        <v>0</v>
      </c>
      <c r="J636" s="208">
        <f>SUM(Championnats!$R426)</f>
        <v>0</v>
      </c>
      <c r="K636" s="208">
        <f>SUM(Championnats!$R478)</f>
        <v>0</v>
      </c>
      <c r="L636" s="174"/>
      <c r="M636" s="208">
        <f>CROSS!$M$10</f>
        <v>0</v>
      </c>
      <c r="N636" s="223">
        <f t="shared" si="40"/>
        <v>0</v>
      </c>
      <c r="O636" s="208"/>
      <c r="P636" s="208"/>
      <c r="Q636" s="208"/>
      <c r="R636" s="208"/>
      <c r="S636" s="208"/>
      <c r="T636" s="208"/>
      <c r="U636" s="208"/>
      <c r="V636" s="208">
        <f t="array" ref="V636">MIN(IF(B636:K636&gt;0,B636:K636))</f>
        <v>0</v>
      </c>
      <c r="W636" s="208">
        <f t="shared" si="38"/>
        <v>0</v>
      </c>
      <c r="X636" s="174"/>
      <c r="Y636" s="248">
        <f>SUM(CROSS!I168)</f>
        <v>0</v>
      </c>
      <c r="Z636" s="248">
        <f>SUM(CROSS!J168)</f>
        <v>0</v>
      </c>
    </row>
    <row r="637" spans="1:26" x14ac:dyDescent="0.35">
      <c r="A637" s="78" t="str">
        <f>(Championnats!B$11)</f>
        <v>HHH  Eva</v>
      </c>
      <c r="B637" s="232">
        <f>SUM(Championnats!$R11)</f>
        <v>0</v>
      </c>
      <c r="C637" s="208">
        <f>SUM(Championnats!$R63)</f>
        <v>0</v>
      </c>
      <c r="D637" s="208">
        <f>SUM(Championnats!$R115)</f>
        <v>0</v>
      </c>
      <c r="E637" s="208">
        <f>SUM(Championnats!$R167)</f>
        <v>0</v>
      </c>
      <c r="F637" s="208">
        <f>SUM(Championnats!$R219)</f>
        <v>0</v>
      </c>
      <c r="G637" s="208">
        <f>SUM(Championnats!$R271)</f>
        <v>0</v>
      </c>
      <c r="H637" s="208">
        <f>SUM(Championnats!$R323)</f>
        <v>0</v>
      </c>
      <c r="I637" s="208">
        <f>SUM(Championnats!$R375)</f>
        <v>0</v>
      </c>
      <c r="J637" s="208">
        <f>SUM(Championnats!$R427)</f>
        <v>0</v>
      </c>
      <c r="K637" s="208">
        <f>SUM(Championnats!$R479)</f>
        <v>0</v>
      </c>
      <c r="L637" s="174"/>
      <c r="M637" s="208">
        <f>CROSS!$M$11</f>
        <v>0</v>
      </c>
      <c r="N637" s="223">
        <f t="shared" si="40"/>
        <v>0</v>
      </c>
      <c r="O637" s="208"/>
      <c r="P637" s="208"/>
      <c r="Q637" s="208"/>
      <c r="R637" s="208"/>
      <c r="S637" s="208"/>
      <c r="T637" s="208"/>
      <c r="U637" s="208"/>
      <c r="V637" s="208">
        <f t="array" ref="V637">MIN(IF(B637:K637&gt;0,B637:K637))</f>
        <v>0</v>
      </c>
      <c r="W637" s="208">
        <f t="shared" si="38"/>
        <v>0</v>
      </c>
      <c r="X637" s="174"/>
      <c r="Y637" s="248">
        <f>SUM(CROSS!I169)</f>
        <v>0</v>
      </c>
      <c r="Z637" s="248">
        <f>SUM(CROSS!J169)</f>
        <v>0</v>
      </c>
    </row>
    <row r="638" spans="1:26" x14ac:dyDescent="0.35">
      <c r="A638" s="78" t="str">
        <f>(Championnats!B$12)</f>
        <v>PERNOIS  LUC</v>
      </c>
      <c r="B638" s="232">
        <f>SUM(Championnats!$R12)</f>
        <v>5.4</v>
      </c>
      <c r="C638" s="208">
        <f>SUM(Championnats!$R64)</f>
        <v>0</v>
      </c>
      <c r="D638" s="208">
        <f>SUM(Championnats!$R116)</f>
        <v>0</v>
      </c>
      <c r="E638" s="208">
        <f>SUM(Championnats!$R168)</f>
        <v>0</v>
      </c>
      <c r="F638" s="208">
        <f>SUM(Championnats!$R220)</f>
        <v>0</v>
      </c>
      <c r="G638" s="208">
        <f>SUM(Championnats!$R272)</f>
        <v>0</v>
      </c>
      <c r="H638" s="208">
        <f>SUM(Championnats!$R324)</f>
        <v>0</v>
      </c>
      <c r="I638" s="208">
        <f>SUM(Championnats!$R376)</f>
        <v>0</v>
      </c>
      <c r="J638" s="208">
        <f>SUM(Championnats!$R428)</f>
        <v>0</v>
      </c>
      <c r="K638" s="208">
        <f>SUM(Championnats!$R480)</f>
        <v>0</v>
      </c>
      <c r="L638" s="174"/>
      <c r="M638" s="208">
        <f>CROSS!$M$12</f>
        <v>0</v>
      </c>
      <c r="N638" s="223">
        <f t="shared" si="40"/>
        <v>11</v>
      </c>
      <c r="O638" s="208"/>
      <c r="P638" s="208"/>
      <c r="Q638" s="208"/>
      <c r="R638" s="208"/>
      <c r="S638" s="208"/>
      <c r="T638" s="208"/>
      <c r="U638" s="208"/>
      <c r="V638" s="208">
        <f t="array" ref="V638">MIN(IF(B638:K638&gt;0,B638:K638))</f>
        <v>5.4</v>
      </c>
      <c r="W638" s="208">
        <f t="shared" si="38"/>
        <v>5.4</v>
      </c>
      <c r="X638" s="174"/>
      <c r="Y638" s="248">
        <f>SUM(CROSS!I170)</f>
        <v>0</v>
      </c>
      <c r="Z638" s="248">
        <f>SUM(CROSS!J170)</f>
        <v>0</v>
      </c>
    </row>
    <row r="639" spans="1:26" x14ac:dyDescent="0.35">
      <c r="A639" s="78" t="str">
        <f>(Championnats!B$13)</f>
        <v>JJJ  Mélania</v>
      </c>
      <c r="B639" s="232">
        <f>SUM(Championnats!$R13)</f>
        <v>0</v>
      </c>
      <c r="C639" s="208">
        <f>SUM(Championnats!$R65)</f>
        <v>0</v>
      </c>
      <c r="D639" s="208">
        <f>SUM(Championnats!$R117)</f>
        <v>0</v>
      </c>
      <c r="E639" s="208">
        <f>SUM(Championnats!$R169)</f>
        <v>0</v>
      </c>
      <c r="F639" s="208">
        <f>SUM(Championnats!$R221)</f>
        <v>0</v>
      </c>
      <c r="G639" s="208">
        <f>SUM(Championnats!$R273)</f>
        <v>0</v>
      </c>
      <c r="H639" s="208">
        <f>SUM(Championnats!$R325)</f>
        <v>0</v>
      </c>
      <c r="I639" s="208">
        <f>SUM(Championnats!$R377)</f>
        <v>0</v>
      </c>
      <c r="J639" s="208">
        <f>SUM(Championnats!$R429)</f>
        <v>0</v>
      </c>
      <c r="K639" s="208">
        <f>SUM(Championnats!$R481)</f>
        <v>0</v>
      </c>
      <c r="L639" s="174"/>
      <c r="M639" s="208">
        <f>CROSS!$M$13</f>
        <v>0</v>
      </c>
      <c r="N639" s="223">
        <f t="shared" si="40"/>
        <v>0</v>
      </c>
      <c r="O639" s="208"/>
      <c r="P639" s="208"/>
      <c r="Q639" s="208"/>
      <c r="R639" s="208"/>
      <c r="S639" s="208"/>
      <c r="T639" s="208"/>
      <c r="U639" s="208"/>
      <c r="V639" s="208">
        <f t="array" ref="V639">MIN(IF(B639:K639&gt;0,B639:K639))</f>
        <v>0</v>
      </c>
      <c r="W639" s="208">
        <f t="shared" si="38"/>
        <v>0</v>
      </c>
      <c r="X639" s="174"/>
      <c r="Y639" s="248">
        <f>SUM(CROSS!I171)</f>
        <v>0</v>
      </c>
      <c r="Z639" s="248">
        <f>SUM(CROSS!J171)</f>
        <v>0</v>
      </c>
    </row>
    <row r="640" spans="1:26" x14ac:dyDescent="0.35">
      <c r="A640" s="78" t="str">
        <f>(Championnats!B$14)</f>
        <v>KKK  Mélanie</v>
      </c>
      <c r="B640" s="232">
        <f>SUM(Championnats!$R14)</f>
        <v>0</v>
      </c>
      <c r="C640" s="208">
        <f>SUM(Championnats!$R66)</f>
        <v>0</v>
      </c>
      <c r="D640" s="208">
        <f>SUM(Championnats!$R118)</f>
        <v>0</v>
      </c>
      <c r="E640" s="208">
        <f>SUM(Championnats!$R170)</f>
        <v>0</v>
      </c>
      <c r="F640" s="208">
        <f>SUM(Championnats!$R222)</f>
        <v>0</v>
      </c>
      <c r="G640" s="208">
        <f>SUM(Championnats!$R274)</f>
        <v>0</v>
      </c>
      <c r="H640" s="208">
        <f>SUM(Championnats!$R326)</f>
        <v>0</v>
      </c>
      <c r="I640" s="208">
        <f>SUM(Championnats!$R378)</f>
        <v>0</v>
      </c>
      <c r="J640" s="208">
        <f>SUM(Championnats!$R430)</f>
        <v>0</v>
      </c>
      <c r="K640" s="208">
        <f>SUM(Championnats!$R482)</f>
        <v>0</v>
      </c>
      <c r="L640" s="174"/>
      <c r="M640" s="208">
        <f>CROSS!$M$14</f>
        <v>0</v>
      </c>
      <c r="N640" s="223">
        <f t="shared" si="40"/>
        <v>0</v>
      </c>
      <c r="O640" s="208"/>
      <c r="P640" s="208"/>
      <c r="Q640" s="208"/>
      <c r="R640" s="208"/>
      <c r="S640" s="208"/>
      <c r="T640" s="208"/>
      <c r="U640" s="208"/>
      <c r="V640" s="208">
        <f t="array" ref="V640">MIN(IF(B640:K640&gt;0,B640:K640))</f>
        <v>0</v>
      </c>
      <c r="W640" s="208">
        <f t="shared" si="38"/>
        <v>0</v>
      </c>
      <c r="X640" s="174"/>
      <c r="Y640" s="248">
        <f>SUM(CROSS!I172)</f>
        <v>0</v>
      </c>
      <c r="Z640" s="248">
        <f>SUM(CROSS!J172)</f>
        <v>0</v>
      </c>
    </row>
    <row r="641" spans="1:26" x14ac:dyDescent="0.35">
      <c r="A641" s="78" t="str">
        <f>(Championnats!B$15)</f>
        <v>LLL  Cryss</v>
      </c>
      <c r="B641" s="232">
        <f>SUM(Championnats!$R15)</f>
        <v>0</v>
      </c>
      <c r="C641" s="208">
        <f>SUM(Championnats!$R67)</f>
        <v>0</v>
      </c>
      <c r="D641" s="208">
        <f>SUM(Championnats!$R119)</f>
        <v>0</v>
      </c>
      <c r="E641" s="208">
        <f>SUM(Championnats!$R171)</f>
        <v>0</v>
      </c>
      <c r="F641" s="208">
        <f>SUM(Championnats!$R223)</f>
        <v>0</v>
      </c>
      <c r="G641" s="208">
        <f>SUM(Championnats!$R275)</f>
        <v>0</v>
      </c>
      <c r="H641" s="208">
        <f>SUM(Championnats!$R327)</f>
        <v>0</v>
      </c>
      <c r="I641" s="208">
        <f>SUM(Championnats!$R379)</f>
        <v>0</v>
      </c>
      <c r="J641" s="208">
        <f>SUM(Championnats!$R431)</f>
        <v>0</v>
      </c>
      <c r="K641" s="208">
        <f>SUM(Championnats!$R483)</f>
        <v>0</v>
      </c>
      <c r="L641" s="174"/>
      <c r="M641" s="208">
        <f>CROSS!$M$15</f>
        <v>0</v>
      </c>
      <c r="N641" s="223">
        <f t="shared" si="40"/>
        <v>0</v>
      </c>
      <c r="O641" s="208"/>
      <c r="P641" s="208"/>
      <c r="Q641" s="208"/>
      <c r="R641" s="208"/>
      <c r="S641" s="208"/>
      <c r="T641" s="208"/>
      <c r="U641" s="208"/>
      <c r="V641" s="208">
        <f t="array" ref="V641">MIN(IF(B641:K641&gt;0,B641:K641))</f>
        <v>0</v>
      </c>
      <c r="W641" s="208">
        <f t="shared" si="38"/>
        <v>0</v>
      </c>
      <c r="X641" s="174"/>
      <c r="Y641" s="248">
        <f>SUM(CROSS!I173)</f>
        <v>0</v>
      </c>
      <c r="Z641" s="248">
        <f>SUM(CROSS!J173)</f>
        <v>0</v>
      </c>
    </row>
    <row r="642" spans="1:26" x14ac:dyDescent="0.35">
      <c r="A642" s="78" t="str">
        <f>(Championnats!B$16)</f>
        <v>MMMM  Sambou</v>
      </c>
      <c r="B642" s="232">
        <f>SUM(Championnats!$R16)</f>
        <v>0</v>
      </c>
      <c r="C642" s="208">
        <f>SUM(Championnats!$R68)</f>
        <v>0</v>
      </c>
      <c r="D642" s="208">
        <f>SUM(Championnats!$R120)</f>
        <v>0</v>
      </c>
      <c r="E642" s="208">
        <f>SUM(Championnats!$R172)</f>
        <v>0</v>
      </c>
      <c r="F642" s="208">
        <f>SUM(Championnats!$R224)</f>
        <v>0</v>
      </c>
      <c r="G642" s="208">
        <f>SUM(Championnats!$R276)</f>
        <v>0</v>
      </c>
      <c r="H642" s="208">
        <f>SUM(Championnats!$R328)</f>
        <v>0</v>
      </c>
      <c r="I642" s="208">
        <f>SUM(Championnats!$R380)</f>
        <v>0</v>
      </c>
      <c r="J642" s="208">
        <f>SUM(Championnats!$R432)</f>
        <v>0</v>
      </c>
      <c r="K642" s="208">
        <f>SUM(Championnats!$R484)</f>
        <v>0</v>
      </c>
      <c r="L642" s="174"/>
      <c r="M642" s="208">
        <f>CROSS!$M$16</f>
        <v>0</v>
      </c>
      <c r="N642" s="223">
        <f t="shared" si="40"/>
        <v>0</v>
      </c>
      <c r="O642" s="208"/>
      <c r="P642" s="208"/>
      <c r="Q642" s="208"/>
      <c r="R642" s="208"/>
      <c r="S642" s="208"/>
      <c r="T642" s="208"/>
      <c r="U642" s="208"/>
      <c r="V642" s="208">
        <f t="array" ref="V642">MIN(IF(B642:K642&gt;0,B642:K642))</f>
        <v>0</v>
      </c>
      <c r="W642" s="208">
        <f t="shared" si="38"/>
        <v>0</v>
      </c>
      <c r="X642" s="174"/>
      <c r="Y642" s="248">
        <f>SUM(CROSS!I174)</f>
        <v>0</v>
      </c>
      <c r="Z642" s="248">
        <f>SUM(CROSS!J174)</f>
        <v>0</v>
      </c>
    </row>
    <row r="643" spans="1:26" x14ac:dyDescent="0.35">
      <c r="A643" s="78" t="str">
        <f>(Championnats!B$17)</f>
        <v>NNN  Dylan</v>
      </c>
      <c r="B643" s="232">
        <f>SUM(Championnats!$R17)</f>
        <v>0</v>
      </c>
      <c r="C643" s="208">
        <f>SUM(Championnats!$R69)</f>
        <v>0</v>
      </c>
      <c r="D643" s="208">
        <f>SUM(Championnats!$R121)</f>
        <v>0</v>
      </c>
      <c r="E643" s="208">
        <f>SUM(Championnats!$R173)</f>
        <v>0</v>
      </c>
      <c r="F643" s="208">
        <f>SUM(Championnats!$R225)</f>
        <v>0</v>
      </c>
      <c r="G643" s="208">
        <f>SUM(Championnats!$R277)</f>
        <v>0</v>
      </c>
      <c r="H643" s="208">
        <f>SUM(Championnats!$R329)</f>
        <v>0</v>
      </c>
      <c r="I643" s="208">
        <f>SUM(Championnats!$R381)</f>
        <v>0</v>
      </c>
      <c r="J643" s="208">
        <f>SUM(Championnats!$R433)</f>
        <v>0</v>
      </c>
      <c r="K643" s="208">
        <f>SUM(Championnats!$R485)</f>
        <v>0</v>
      </c>
      <c r="L643" s="174"/>
      <c r="M643" s="208">
        <f>CROSS!$M$17</f>
        <v>0</v>
      </c>
      <c r="N643" s="223">
        <f t="shared" si="40"/>
        <v>0</v>
      </c>
      <c r="O643" s="208"/>
      <c r="P643" s="208"/>
      <c r="Q643" s="208"/>
      <c r="R643" s="208"/>
      <c r="S643" s="208"/>
      <c r="T643" s="208"/>
      <c r="U643" s="208"/>
      <c r="V643" s="208">
        <f t="array" ref="V643">MIN(IF(B643:K643&gt;0,B643:K643))</f>
        <v>0</v>
      </c>
      <c r="W643" s="208">
        <f t="shared" si="38"/>
        <v>0</v>
      </c>
      <c r="X643" s="174"/>
      <c r="Y643" s="248">
        <f>SUM(CROSS!I175)</f>
        <v>0</v>
      </c>
      <c r="Z643" s="248">
        <f>SUM(CROSS!J175)</f>
        <v>0</v>
      </c>
    </row>
    <row r="644" spans="1:26" x14ac:dyDescent="0.35">
      <c r="A644" s="78" t="str">
        <f>(Championnats!B$18)</f>
        <v>OOO  Philippe</v>
      </c>
      <c r="B644" s="232">
        <f>SUM(Championnats!$R18)</f>
        <v>0</v>
      </c>
      <c r="C644" s="208">
        <f>SUM(Championnats!$R70)</f>
        <v>0</v>
      </c>
      <c r="D644" s="208">
        <f>SUM(Championnats!$R122)</f>
        <v>0</v>
      </c>
      <c r="E644" s="208">
        <f>SUM(Championnats!$R174)</f>
        <v>0</v>
      </c>
      <c r="F644" s="208">
        <f>SUM(Championnats!$R226)</f>
        <v>0</v>
      </c>
      <c r="G644" s="208">
        <f>SUM(Championnats!$R278)</f>
        <v>0</v>
      </c>
      <c r="H644" s="208">
        <f>SUM(Championnats!$R330)</f>
        <v>0</v>
      </c>
      <c r="I644" s="208">
        <f>SUM(Championnats!$R382)</f>
        <v>0</v>
      </c>
      <c r="J644" s="208">
        <f>SUM(Championnats!$R434)</f>
        <v>0</v>
      </c>
      <c r="K644" s="208">
        <f>SUM(Championnats!$R486)</f>
        <v>0</v>
      </c>
      <c r="L644" s="174"/>
      <c r="M644" s="208">
        <f>CROSS!$M$18</f>
        <v>0</v>
      </c>
      <c r="N644" s="223">
        <f t="shared" si="40"/>
        <v>0</v>
      </c>
      <c r="O644" s="208"/>
      <c r="P644" s="208"/>
      <c r="Q644" s="208"/>
      <c r="R644" s="208"/>
      <c r="S644" s="208"/>
      <c r="T644" s="208"/>
      <c r="U644" s="208"/>
      <c r="V644" s="208">
        <f t="array" ref="V644">MIN(IF(B644:K644&gt;0,B644:K644))</f>
        <v>0</v>
      </c>
      <c r="W644" s="208">
        <f t="shared" si="38"/>
        <v>0</v>
      </c>
      <c r="X644" s="174"/>
      <c r="Y644" s="248">
        <f>SUM(CROSS!I176)</f>
        <v>0</v>
      </c>
      <c r="Z644" s="248">
        <f>SUM(CROSS!J176)</f>
        <v>0</v>
      </c>
    </row>
    <row r="645" spans="1:26" x14ac:dyDescent="0.35">
      <c r="A645" s="78" t="str">
        <f>(Championnats!B$19)</f>
        <v>PPP  Oumar</v>
      </c>
      <c r="B645" s="232">
        <f>SUM(Championnats!$R19)</f>
        <v>0</v>
      </c>
      <c r="C645" s="208">
        <f>SUM(Championnats!$R71)</f>
        <v>0</v>
      </c>
      <c r="D645" s="208">
        <f>SUM(Championnats!$R123)</f>
        <v>0</v>
      </c>
      <c r="E645" s="208">
        <f>SUM(Championnats!$R175)</f>
        <v>0</v>
      </c>
      <c r="F645" s="208">
        <f>SUM(Championnats!$R227)</f>
        <v>0</v>
      </c>
      <c r="G645" s="208">
        <f>SUM(Championnats!$R279)</f>
        <v>0</v>
      </c>
      <c r="H645" s="208">
        <f>SUM(Championnats!$R331)</f>
        <v>0</v>
      </c>
      <c r="I645" s="208">
        <f>SUM(Championnats!$R383)</f>
        <v>0</v>
      </c>
      <c r="J645" s="208">
        <f>SUM(Championnats!$R435)</f>
        <v>0</v>
      </c>
      <c r="K645" s="208">
        <f>SUM(Championnats!$R487)</f>
        <v>0</v>
      </c>
      <c r="L645" s="174"/>
      <c r="M645" s="208">
        <f>CROSS!$M$19</f>
        <v>0</v>
      </c>
      <c r="N645" s="223">
        <f t="shared" si="40"/>
        <v>0</v>
      </c>
      <c r="O645" s="208"/>
      <c r="P645" s="208"/>
      <c r="Q645" s="208"/>
      <c r="R645" s="208"/>
      <c r="S645" s="208"/>
      <c r="T645" s="208"/>
      <c r="U645" s="208"/>
      <c r="V645" s="208">
        <f t="array" ref="V645">MIN(IF(B645:K645&gt;0,B645:K645))</f>
        <v>0</v>
      </c>
      <c r="W645" s="208">
        <f t="shared" si="38"/>
        <v>0</v>
      </c>
      <c r="X645" s="174"/>
      <c r="Y645" s="248">
        <f>SUM(CROSS!I177)</f>
        <v>0</v>
      </c>
      <c r="Z645" s="248">
        <f>SUM(CROSS!J177)</f>
        <v>0</v>
      </c>
    </row>
    <row r="646" spans="1:26" x14ac:dyDescent="0.35">
      <c r="A646" s="78" t="str">
        <f>(Championnats!B$20)</f>
        <v>QQQ  Ibrahim</v>
      </c>
      <c r="B646" s="232">
        <f>SUM(Championnats!$R20)</f>
        <v>0</v>
      </c>
      <c r="C646" s="208">
        <f>SUM(Championnats!$R72)</f>
        <v>0</v>
      </c>
      <c r="D646" s="208">
        <f>SUM(Championnats!$R124)</f>
        <v>0</v>
      </c>
      <c r="E646" s="208">
        <f>SUM(Championnats!$R176)</f>
        <v>0</v>
      </c>
      <c r="F646" s="208">
        <f>SUM(Championnats!$R228)</f>
        <v>0</v>
      </c>
      <c r="G646" s="208">
        <f>SUM(Championnats!$R280)</f>
        <v>0</v>
      </c>
      <c r="H646" s="208">
        <f>SUM(Championnats!$R332)</f>
        <v>0</v>
      </c>
      <c r="I646" s="208">
        <f>SUM(Championnats!$R384)</f>
        <v>0</v>
      </c>
      <c r="J646" s="208">
        <f>SUM(Championnats!$R436)</f>
        <v>0</v>
      </c>
      <c r="K646" s="208">
        <f>SUM(Championnats!$R488)</f>
        <v>0</v>
      </c>
      <c r="L646" s="174"/>
      <c r="M646" s="208">
        <f>CROSS!$M$20</f>
        <v>0</v>
      </c>
      <c r="N646" s="223">
        <f t="shared" si="40"/>
        <v>0</v>
      </c>
      <c r="O646" s="208"/>
      <c r="P646" s="208"/>
      <c r="Q646" s="208"/>
      <c r="R646" s="208"/>
      <c r="S646" s="208"/>
      <c r="T646" s="208"/>
      <c r="U646" s="208"/>
      <c r="V646" s="208">
        <f t="array" ref="V646">MIN(IF(B646:K646&gt;0,B646:K646))</f>
        <v>0</v>
      </c>
      <c r="W646" s="208">
        <f t="shared" ref="W646:W709" si="41">MAX(B646:K646)</f>
        <v>0</v>
      </c>
      <c r="X646" s="174"/>
      <c r="Y646" s="248">
        <f>SUM(CROSS!I178)</f>
        <v>0</v>
      </c>
      <c r="Z646" s="248">
        <f>SUM(CROSS!J178)</f>
        <v>0</v>
      </c>
    </row>
    <row r="647" spans="1:26" x14ac:dyDescent="0.35">
      <c r="A647" s="78" t="str">
        <f>(Championnats!B$21)</f>
        <v>RRR  Seydou</v>
      </c>
      <c r="B647" s="232">
        <f>SUM(Championnats!$R21)</f>
        <v>0</v>
      </c>
      <c r="C647" s="208">
        <f>SUM(Championnats!$R73)</f>
        <v>0</v>
      </c>
      <c r="D647" s="208">
        <f>SUM(Championnats!$R125)</f>
        <v>0</v>
      </c>
      <c r="E647" s="208">
        <f>SUM(Championnats!$R177)</f>
        <v>0</v>
      </c>
      <c r="F647" s="208">
        <f>SUM(Championnats!$R229)</f>
        <v>0</v>
      </c>
      <c r="G647" s="208">
        <f>SUM(Championnats!$R281)</f>
        <v>0</v>
      </c>
      <c r="H647" s="208">
        <f>SUM(Championnats!$R333)</f>
        <v>0</v>
      </c>
      <c r="I647" s="208">
        <f>SUM(Championnats!$R385)</f>
        <v>0</v>
      </c>
      <c r="J647" s="208">
        <f>SUM(Championnats!$R437)</f>
        <v>0</v>
      </c>
      <c r="K647" s="208">
        <f>SUM(Championnats!$R489)</f>
        <v>0</v>
      </c>
      <c r="L647" s="174"/>
      <c r="M647" s="208">
        <f>CROSS!$M$21</f>
        <v>0</v>
      </c>
      <c r="N647" s="223">
        <f t="shared" si="40"/>
        <v>0</v>
      </c>
      <c r="O647" s="208"/>
      <c r="P647" s="208"/>
      <c r="Q647" s="208"/>
      <c r="R647" s="208"/>
      <c r="S647" s="208"/>
      <c r="T647" s="208"/>
      <c r="U647" s="208"/>
      <c r="V647" s="208">
        <f t="array" ref="V647">MIN(IF(B647:K647&gt;0,B647:K647))</f>
        <v>0</v>
      </c>
      <c r="W647" s="208">
        <f t="shared" si="41"/>
        <v>0</v>
      </c>
      <c r="X647" s="174"/>
      <c r="Y647" s="248">
        <f>SUM(CROSS!I179)</f>
        <v>0</v>
      </c>
      <c r="Z647" s="248">
        <f>SUM(CROSS!J179)</f>
        <v>0</v>
      </c>
    </row>
    <row r="648" spans="1:26" x14ac:dyDescent="0.35">
      <c r="A648" s="78" t="str">
        <f>(Championnats!B$22)</f>
        <v>SSS  Lucas</v>
      </c>
      <c r="B648" s="232">
        <f>SUM(Championnats!$R22)</f>
        <v>0</v>
      </c>
      <c r="C648" s="208">
        <f>SUM(Championnats!$R74)</f>
        <v>0</v>
      </c>
      <c r="D648" s="208">
        <f>SUM(Championnats!$R126)</f>
        <v>0</v>
      </c>
      <c r="E648" s="208">
        <f>SUM(Championnats!$R178)</f>
        <v>0</v>
      </c>
      <c r="F648" s="208">
        <f>SUM(Championnats!$R230)</f>
        <v>0</v>
      </c>
      <c r="G648" s="208">
        <f>SUM(Championnats!$R282)</f>
        <v>0</v>
      </c>
      <c r="H648" s="208">
        <f>SUM(Championnats!$R334)</f>
        <v>0</v>
      </c>
      <c r="I648" s="208">
        <f>SUM(Championnats!$R386)</f>
        <v>0</v>
      </c>
      <c r="J648" s="208">
        <f>SUM(Championnats!$R438)</f>
        <v>0</v>
      </c>
      <c r="K648" s="208">
        <f>SUM(Championnats!$R490)</f>
        <v>0</v>
      </c>
      <c r="L648" s="174"/>
      <c r="M648" s="208">
        <f>CROSS!$M$22</f>
        <v>0</v>
      </c>
      <c r="N648" s="223">
        <f t="shared" si="40"/>
        <v>0</v>
      </c>
      <c r="O648" s="208"/>
      <c r="P648" s="208"/>
      <c r="Q648" s="208"/>
      <c r="R648" s="208"/>
      <c r="S648" s="208"/>
      <c r="T648" s="208"/>
      <c r="U648" s="208"/>
      <c r="V648" s="208">
        <f t="array" ref="V648">MIN(IF(B648:K648&gt;0,B648:K648))</f>
        <v>0</v>
      </c>
      <c r="W648" s="208">
        <f t="shared" si="41"/>
        <v>0</v>
      </c>
      <c r="X648" s="174"/>
      <c r="Y648" s="248">
        <f>SUM(CROSS!I180)</f>
        <v>0</v>
      </c>
      <c r="Z648" s="248">
        <f>SUM(CROSS!J180)</f>
        <v>0</v>
      </c>
    </row>
    <row r="649" spans="1:26" x14ac:dyDescent="0.35">
      <c r="A649" s="78" t="str">
        <f>(Championnats!B$23)</f>
        <v>TTT  Samba</v>
      </c>
      <c r="B649" s="232">
        <f>SUM(Championnats!$R23)</f>
        <v>0</v>
      </c>
      <c r="C649" s="208">
        <f>SUM(Championnats!$R75)</f>
        <v>0</v>
      </c>
      <c r="D649" s="208">
        <f>SUM(Championnats!$R127)</f>
        <v>0</v>
      </c>
      <c r="E649" s="208">
        <f>SUM(Championnats!$R179)</f>
        <v>0</v>
      </c>
      <c r="F649" s="208">
        <f>SUM(Championnats!$R231)</f>
        <v>0</v>
      </c>
      <c r="G649" s="208">
        <f>SUM(Championnats!$R283)</f>
        <v>0</v>
      </c>
      <c r="H649" s="208">
        <f>SUM(Championnats!$R335)</f>
        <v>0</v>
      </c>
      <c r="I649" s="208">
        <f>SUM(Championnats!$R387)</f>
        <v>0</v>
      </c>
      <c r="J649" s="208">
        <f>SUM(Championnats!$R439)</f>
        <v>0</v>
      </c>
      <c r="K649" s="208">
        <f>SUM(Championnats!$R491)</f>
        <v>0</v>
      </c>
      <c r="L649" s="174"/>
      <c r="M649" s="208">
        <f>CROSS!$M$23</f>
        <v>0</v>
      </c>
      <c r="N649" s="223">
        <f t="shared" si="40"/>
        <v>0</v>
      </c>
      <c r="O649" s="208"/>
      <c r="P649" s="208"/>
      <c r="Q649" s="208"/>
      <c r="R649" s="208"/>
      <c r="S649" s="208"/>
      <c r="T649" s="208"/>
      <c r="U649" s="208"/>
      <c r="V649" s="208">
        <f t="array" ref="V649">MIN(IF(B649:K649&gt;0,B649:K649))</f>
        <v>0</v>
      </c>
      <c r="W649" s="208">
        <f t="shared" si="41"/>
        <v>0</v>
      </c>
      <c r="X649" s="174"/>
      <c r="Y649" s="248">
        <f>SUM(CROSS!I181)</f>
        <v>0</v>
      </c>
      <c r="Z649" s="248">
        <f>SUM(CROSS!J181)</f>
        <v>0</v>
      </c>
    </row>
    <row r="650" spans="1:26" x14ac:dyDescent="0.35">
      <c r="A650" s="78" t="str">
        <f>(Championnats!B$24)</f>
        <v>UUU  Miguel</v>
      </c>
      <c r="B650" s="232">
        <f>SUM(Championnats!$R24)</f>
        <v>0</v>
      </c>
      <c r="C650" s="208">
        <f>SUM(Championnats!$R76)</f>
        <v>0</v>
      </c>
      <c r="D650" s="208">
        <f>SUM(Championnats!$R128)</f>
        <v>0</v>
      </c>
      <c r="E650" s="208">
        <f>SUM(Championnats!$R180)</f>
        <v>0</v>
      </c>
      <c r="F650" s="208">
        <f>SUM(Championnats!$R232)</f>
        <v>0</v>
      </c>
      <c r="G650" s="208">
        <f>SUM(Championnats!$R284)</f>
        <v>0</v>
      </c>
      <c r="H650" s="208">
        <f>SUM(Championnats!$R336)</f>
        <v>0</v>
      </c>
      <c r="I650" s="208">
        <f>SUM(Championnats!$R388)</f>
        <v>0</v>
      </c>
      <c r="J650" s="208">
        <f>SUM(Championnats!$R440)</f>
        <v>0</v>
      </c>
      <c r="K650" s="208">
        <f>SUM(Championnats!$R492)</f>
        <v>0</v>
      </c>
      <c r="L650" s="174"/>
      <c r="M650" s="208">
        <f>CROSS!$M$24</f>
        <v>0</v>
      </c>
      <c r="N650" s="223">
        <f t="shared" si="40"/>
        <v>0</v>
      </c>
      <c r="O650" s="208"/>
      <c r="P650" s="208"/>
      <c r="Q650" s="208"/>
      <c r="R650" s="208"/>
      <c r="S650" s="208"/>
      <c r="T650" s="208"/>
      <c r="U650" s="208"/>
      <c r="V650" s="208">
        <f t="array" ref="V650">MIN(IF(B650:K650&gt;0,B650:K650))</f>
        <v>0</v>
      </c>
      <c r="W650" s="208">
        <f t="shared" si="41"/>
        <v>0</v>
      </c>
      <c r="X650" s="174"/>
      <c r="Y650" s="248">
        <f>SUM(CROSS!I182)</f>
        <v>0</v>
      </c>
      <c r="Z650" s="248">
        <f>SUM(CROSS!J182)</f>
        <v>0</v>
      </c>
    </row>
    <row r="651" spans="1:26" x14ac:dyDescent="0.35">
      <c r="A651" s="78" t="str">
        <f>(Championnats!B$25)</f>
        <v>VVV  Nicolas</v>
      </c>
      <c r="B651" s="232">
        <f>SUM(Championnats!$R25)</f>
        <v>0</v>
      </c>
      <c r="C651" s="208">
        <f>SUM(Championnats!$R77)</f>
        <v>0</v>
      </c>
      <c r="D651" s="208">
        <f>SUM(Championnats!$R129)</f>
        <v>0</v>
      </c>
      <c r="E651" s="208">
        <f>SUM(Championnats!$R181)</f>
        <v>0</v>
      </c>
      <c r="F651" s="208">
        <f>SUM(Championnats!$R233)</f>
        <v>0</v>
      </c>
      <c r="G651" s="208">
        <f>SUM(Championnats!$R285)</f>
        <v>0</v>
      </c>
      <c r="H651" s="208">
        <f>SUM(Championnats!$R337)</f>
        <v>0</v>
      </c>
      <c r="I651" s="208">
        <f>SUM(Championnats!$R389)</f>
        <v>0</v>
      </c>
      <c r="J651" s="208">
        <f>SUM(Championnats!$R441)</f>
        <v>0</v>
      </c>
      <c r="K651" s="208">
        <f>SUM(Championnats!$R493)</f>
        <v>0</v>
      </c>
      <c r="L651" s="174"/>
      <c r="M651" s="208">
        <f>CROSS!$M$25</f>
        <v>0</v>
      </c>
      <c r="N651" s="223">
        <f t="shared" si="40"/>
        <v>0</v>
      </c>
      <c r="O651" s="208"/>
      <c r="P651" s="208"/>
      <c r="Q651" s="208"/>
      <c r="R651" s="208"/>
      <c r="S651" s="208"/>
      <c r="T651" s="208"/>
      <c r="U651" s="208"/>
      <c r="V651" s="208">
        <f t="array" ref="V651">MIN(IF(B651:K651&gt;0,B651:K651))</f>
        <v>0</v>
      </c>
      <c r="W651" s="208">
        <f t="shared" si="41"/>
        <v>0</v>
      </c>
      <c r="X651" s="174"/>
      <c r="Y651" s="248">
        <f>SUM(CROSS!I183)</f>
        <v>0</v>
      </c>
      <c r="Z651" s="248">
        <f>SUM(CROSS!J183)</f>
        <v>0</v>
      </c>
    </row>
    <row r="652" spans="1:26" x14ac:dyDescent="0.35">
      <c r="A652" s="78" t="str">
        <f>(Championnats!B$26)</f>
        <v>WWW  Bilal</v>
      </c>
      <c r="B652" s="232">
        <f>SUM(Championnats!$R26)</f>
        <v>0</v>
      </c>
      <c r="C652" s="208">
        <f>SUM(Championnats!$R78)</f>
        <v>0</v>
      </c>
      <c r="D652" s="208">
        <f>SUM(Championnats!$R130)</f>
        <v>0</v>
      </c>
      <c r="E652" s="208">
        <f>SUM(Championnats!$R182)</f>
        <v>0</v>
      </c>
      <c r="F652" s="208">
        <f>SUM(Championnats!$R234)</f>
        <v>0</v>
      </c>
      <c r="G652" s="208">
        <f>SUM(Championnats!$R286)</f>
        <v>0</v>
      </c>
      <c r="H652" s="208">
        <f>SUM(Championnats!$R338)</f>
        <v>0</v>
      </c>
      <c r="I652" s="208">
        <f>SUM(Championnats!$R390)</f>
        <v>0</v>
      </c>
      <c r="J652" s="208">
        <f>SUM(Championnats!$R442)</f>
        <v>0</v>
      </c>
      <c r="K652" s="208">
        <f>SUM(Championnats!$R494)</f>
        <v>0</v>
      </c>
      <c r="L652" s="174"/>
      <c r="M652" s="208">
        <f>CROSS!$M$26</f>
        <v>0</v>
      </c>
      <c r="N652" s="223">
        <f t="shared" si="40"/>
        <v>0</v>
      </c>
      <c r="O652" s="208"/>
      <c r="P652" s="208"/>
      <c r="Q652" s="208"/>
      <c r="R652" s="208"/>
      <c r="S652" s="208"/>
      <c r="T652" s="208"/>
      <c r="U652" s="208"/>
      <c r="V652" s="208">
        <f t="array" ref="V652">MIN(IF(B652:K652&gt;0,B652:K652))</f>
        <v>0</v>
      </c>
      <c r="W652" s="208">
        <f t="shared" si="41"/>
        <v>0</v>
      </c>
      <c r="X652" s="174"/>
      <c r="Y652" s="248">
        <f>SUM(CROSS!I184)</f>
        <v>0</v>
      </c>
      <c r="Z652" s="248">
        <f>SUM(CROSS!J184)</f>
        <v>0</v>
      </c>
    </row>
    <row r="653" spans="1:26" x14ac:dyDescent="0.35">
      <c r="A653" s="78" t="str">
        <f>(Championnats!B$27)</f>
        <v>XXX  Florent</v>
      </c>
      <c r="B653" s="232">
        <f>SUM(Championnats!$R27)</f>
        <v>0</v>
      </c>
      <c r="C653" s="208">
        <f>SUM(Championnats!$R79)</f>
        <v>0</v>
      </c>
      <c r="D653" s="208">
        <f>SUM(Championnats!$R131)</f>
        <v>0</v>
      </c>
      <c r="E653" s="208">
        <f>SUM(Championnats!$R183)</f>
        <v>0</v>
      </c>
      <c r="F653" s="208">
        <f>SUM(Championnats!$R235)</f>
        <v>0</v>
      </c>
      <c r="G653" s="208">
        <f>SUM(Championnats!$R287)</f>
        <v>0</v>
      </c>
      <c r="H653" s="208">
        <f>SUM(Championnats!$R339)</f>
        <v>0</v>
      </c>
      <c r="I653" s="208">
        <f>SUM(Championnats!$R391)</f>
        <v>0</v>
      </c>
      <c r="J653" s="208">
        <f>SUM(Championnats!$R443)</f>
        <v>0</v>
      </c>
      <c r="K653" s="208">
        <f>SUM(Championnats!$R495)</f>
        <v>0</v>
      </c>
      <c r="L653" s="174"/>
      <c r="M653" s="208">
        <f>CROSS!$M$27</f>
        <v>0</v>
      </c>
      <c r="N653" s="223">
        <f t="shared" si="40"/>
        <v>0</v>
      </c>
      <c r="O653" s="208"/>
      <c r="P653" s="208"/>
      <c r="Q653" s="208"/>
      <c r="R653" s="208"/>
      <c r="S653" s="208"/>
      <c r="T653" s="208"/>
      <c r="U653" s="208"/>
      <c r="V653" s="208">
        <f t="array" ref="V653">MIN(IF(B653:K653&gt;0,B653:K653))</f>
        <v>0</v>
      </c>
      <c r="W653" s="208">
        <f t="shared" si="41"/>
        <v>0</v>
      </c>
      <c r="X653" s="174"/>
      <c r="Y653" s="248">
        <f>SUM(CROSS!I185)</f>
        <v>0</v>
      </c>
      <c r="Z653" s="248">
        <f>SUM(CROSS!J185)</f>
        <v>0</v>
      </c>
    </row>
    <row r="654" spans="1:26" x14ac:dyDescent="0.35">
      <c r="A654" s="78" t="str">
        <f>(Championnats!B$28)</f>
        <v>YYYY  Célia</v>
      </c>
      <c r="B654" s="232">
        <f>SUM(Championnats!$R28)</f>
        <v>0</v>
      </c>
      <c r="C654" s="208">
        <f>SUM(Championnats!$R80)</f>
        <v>0</v>
      </c>
      <c r="D654" s="208">
        <f>SUM(Championnats!$R132)</f>
        <v>0</v>
      </c>
      <c r="E654" s="208">
        <f>SUM(Championnats!$R184)</f>
        <v>0</v>
      </c>
      <c r="F654" s="208">
        <f>SUM(Championnats!$R236)</f>
        <v>0</v>
      </c>
      <c r="G654" s="208">
        <f>SUM(Championnats!$R288)</f>
        <v>0</v>
      </c>
      <c r="H654" s="208">
        <f>SUM(Championnats!$R340)</f>
        <v>0</v>
      </c>
      <c r="I654" s="208">
        <f>SUM(Championnats!$R392)</f>
        <v>0</v>
      </c>
      <c r="J654" s="208">
        <f>SUM(Championnats!$R444)</f>
        <v>0</v>
      </c>
      <c r="K654" s="208">
        <f>SUM(Championnats!$R496)</f>
        <v>0</v>
      </c>
      <c r="L654" s="174"/>
      <c r="M654" s="208">
        <f>CROSS!$M$28</f>
        <v>0</v>
      </c>
      <c r="N654" s="223">
        <f t="shared" si="40"/>
        <v>0</v>
      </c>
      <c r="O654" s="208"/>
      <c r="P654" s="208"/>
      <c r="Q654" s="208"/>
      <c r="R654" s="208"/>
      <c r="S654" s="208"/>
      <c r="T654" s="208"/>
      <c r="U654" s="208"/>
      <c r="V654" s="208">
        <f t="array" ref="V654">MIN(IF(B654:K654&gt;0,B654:K654))</f>
        <v>0</v>
      </c>
      <c r="W654" s="208">
        <f t="shared" si="41"/>
        <v>0</v>
      </c>
      <c r="X654" s="174"/>
      <c r="Y654" s="248">
        <f>SUM(CROSS!I186)</f>
        <v>0</v>
      </c>
      <c r="Z654" s="248">
        <f>SUM(CROSS!J186)</f>
        <v>0</v>
      </c>
    </row>
    <row r="655" spans="1:26" x14ac:dyDescent="0.35">
      <c r="A655" s="78" t="str">
        <f>(Championnats!B$29)</f>
        <v>ZZZ  Rehu Magnifié</v>
      </c>
      <c r="B655" s="232">
        <f>SUM(Championnats!$R29)</f>
        <v>0</v>
      </c>
      <c r="C655" s="208">
        <f>SUM(Championnats!$R81)</f>
        <v>0</v>
      </c>
      <c r="D655" s="208">
        <f>SUM(Championnats!$R133)</f>
        <v>0</v>
      </c>
      <c r="E655" s="208">
        <f>SUM(Championnats!$R185)</f>
        <v>0</v>
      </c>
      <c r="F655" s="208">
        <f>SUM(Championnats!$R237)</f>
        <v>0</v>
      </c>
      <c r="G655" s="208">
        <f>SUM(Championnats!$R289)</f>
        <v>0</v>
      </c>
      <c r="H655" s="208">
        <f>SUM(Championnats!$R341)</f>
        <v>0</v>
      </c>
      <c r="I655" s="208">
        <f>SUM(Championnats!$R393)</f>
        <v>0</v>
      </c>
      <c r="J655" s="208">
        <f>SUM(Championnats!$R445)</f>
        <v>0</v>
      </c>
      <c r="K655" s="208">
        <f>SUM(Championnats!$R497)</f>
        <v>0</v>
      </c>
      <c r="L655" s="174"/>
      <c r="M655" s="208">
        <f>CROSS!$M$29</f>
        <v>0</v>
      </c>
      <c r="N655" s="223">
        <f t="shared" si="40"/>
        <v>0</v>
      </c>
      <c r="O655" s="208"/>
      <c r="P655" s="208"/>
      <c r="Q655" s="208"/>
      <c r="R655" s="208"/>
      <c r="S655" s="208"/>
      <c r="T655" s="208"/>
      <c r="U655" s="208"/>
      <c r="V655" s="208">
        <f t="array" ref="V655">MIN(IF(B655:K655&gt;0,B655:K655))</f>
        <v>0</v>
      </c>
      <c r="W655" s="208">
        <f t="shared" si="41"/>
        <v>0</v>
      </c>
      <c r="X655" s="174"/>
      <c r="Y655" s="248">
        <f>SUM(CROSS!I187)</f>
        <v>0</v>
      </c>
      <c r="Z655" s="248">
        <f>SUM(CROSS!J187)</f>
        <v>0</v>
      </c>
    </row>
    <row r="656" spans="1:26" x14ac:dyDescent="0.35">
      <c r="A656" s="78" t="str">
        <f>(Championnats!B$30)</f>
        <v>AAABBB  Prisca</v>
      </c>
      <c r="B656" s="232">
        <f>SUM(Championnats!$R30)</f>
        <v>0</v>
      </c>
      <c r="C656" s="208">
        <f>SUM(Championnats!$R82)</f>
        <v>0</v>
      </c>
      <c r="D656" s="208">
        <f>SUM(Championnats!$R134)</f>
        <v>0</v>
      </c>
      <c r="E656" s="208">
        <f>SUM(Championnats!$R186)</f>
        <v>0</v>
      </c>
      <c r="F656" s="208">
        <f>SUM(Championnats!$R238)</f>
        <v>0</v>
      </c>
      <c r="G656" s="208">
        <f>SUM(Championnats!$R290)</f>
        <v>0</v>
      </c>
      <c r="H656" s="208">
        <f>SUM(Championnats!$R342)</f>
        <v>0</v>
      </c>
      <c r="I656" s="208">
        <f>SUM(Championnats!$R394)</f>
        <v>0</v>
      </c>
      <c r="J656" s="208">
        <f>SUM(Championnats!$R446)</f>
        <v>0</v>
      </c>
      <c r="K656" s="208">
        <f>SUM(Championnats!$R498)</f>
        <v>0</v>
      </c>
      <c r="L656" s="174"/>
      <c r="M656" s="208">
        <f>CROSS!$M$30</f>
        <v>0</v>
      </c>
      <c r="N656" s="223">
        <f t="shared" si="40"/>
        <v>0</v>
      </c>
      <c r="O656" s="208"/>
      <c r="P656" s="208"/>
      <c r="Q656" s="208"/>
      <c r="R656" s="208"/>
      <c r="S656" s="208"/>
      <c r="T656" s="208"/>
      <c r="U656" s="208"/>
      <c r="V656" s="208">
        <f t="array" ref="V656">MIN(IF(B656:K656&gt;0,B656:K656))</f>
        <v>0</v>
      </c>
      <c r="W656" s="208">
        <f t="shared" si="41"/>
        <v>0</v>
      </c>
      <c r="X656" s="174"/>
      <c r="Y656" s="248">
        <f>SUM(CROSS!I188)</f>
        <v>0</v>
      </c>
      <c r="Z656" s="248">
        <f>SUM(CROSS!J188)</f>
        <v>0</v>
      </c>
    </row>
    <row r="657" spans="1:26" x14ac:dyDescent="0.35">
      <c r="A657" s="78" t="str">
        <f>(Championnats!B$31)</f>
        <v>BBBCCC  Océane</v>
      </c>
      <c r="B657" s="232">
        <f>SUM(Championnats!$R31)</f>
        <v>0</v>
      </c>
      <c r="C657" s="208">
        <f>SUM(Championnats!$R83)</f>
        <v>0</v>
      </c>
      <c r="D657" s="208">
        <f>SUM(Championnats!$R135)</f>
        <v>0</v>
      </c>
      <c r="E657" s="208">
        <f>SUM(Championnats!$R187)</f>
        <v>0</v>
      </c>
      <c r="F657" s="208">
        <f>SUM(Championnats!$R239)</f>
        <v>0</v>
      </c>
      <c r="G657" s="208">
        <f>SUM(Championnats!$R291)</f>
        <v>0</v>
      </c>
      <c r="H657" s="208">
        <f>SUM(Championnats!$R343)</f>
        <v>0</v>
      </c>
      <c r="I657" s="208">
        <f>SUM(Championnats!$R395)</f>
        <v>0</v>
      </c>
      <c r="J657" s="208">
        <f>SUM(Championnats!$R447)</f>
        <v>0</v>
      </c>
      <c r="K657" s="208">
        <f>SUM(Championnats!$R499)</f>
        <v>0</v>
      </c>
      <c r="L657" s="174"/>
      <c r="M657" s="208">
        <f>CROSS!$M$31</f>
        <v>0</v>
      </c>
      <c r="N657" s="223">
        <f t="shared" si="40"/>
        <v>0</v>
      </c>
      <c r="O657" s="208"/>
      <c r="P657" s="208"/>
      <c r="Q657" s="208"/>
      <c r="R657" s="208"/>
      <c r="S657" s="208"/>
      <c r="T657" s="208"/>
      <c r="U657" s="208"/>
      <c r="V657" s="208">
        <f t="array" ref="V657">MIN(IF(B657:K657&gt;0,B657:K657))</f>
        <v>0</v>
      </c>
      <c r="W657" s="208">
        <f t="shared" si="41"/>
        <v>0</v>
      </c>
      <c r="X657" s="174"/>
      <c r="Y657" s="248">
        <f>SUM(CROSS!I189)</f>
        <v>0</v>
      </c>
      <c r="Z657" s="248">
        <f>SUM(CROSS!J189)</f>
        <v>0</v>
      </c>
    </row>
    <row r="658" spans="1:26" x14ac:dyDescent="0.35">
      <c r="A658" s="78" t="str">
        <f>(Championnats!B$32)</f>
        <v>CCCDDD  Balkis-Imane</v>
      </c>
      <c r="B658" s="232">
        <f>SUM(Championnats!$R32)</f>
        <v>0</v>
      </c>
      <c r="C658" s="208">
        <f>SUM(Championnats!$R84)</f>
        <v>0</v>
      </c>
      <c r="D658" s="208">
        <f>SUM(Championnats!$R136)</f>
        <v>0</v>
      </c>
      <c r="E658" s="208">
        <f>SUM(Championnats!$R188)</f>
        <v>0</v>
      </c>
      <c r="F658" s="208">
        <f>SUM(Championnats!$R240)</f>
        <v>0</v>
      </c>
      <c r="G658" s="208">
        <f>SUM(Championnats!$R292)</f>
        <v>0</v>
      </c>
      <c r="H658" s="208">
        <f>SUM(Championnats!$R344)</f>
        <v>0</v>
      </c>
      <c r="I658" s="208">
        <f>SUM(Championnats!$R396)</f>
        <v>0</v>
      </c>
      <c r="J658" s="208">
        <f>SUM(Championnats!$R448)</f>
        <v>0</v>
      </c>
      <c r="K658" s="208">
        <f>SUM(Championnats!$R500)</f>
        <v>0</v>
      </c>
      <c r="L658" s="174"/>
      <c r="M658" s="208">
        <f>CROSS!$M$32</f>
        <v>0</v>
      </c>
      <c r="N658" s="223">
        <f t="shared" si="40"/>
        <v>0</v>
      </c>
      <c r="O658" s="208"/>
      <c r="P658" s="208"/>
      <c r="Q658" s="208"/>
      <c r="R658" s="208"/>
      <c r="S658" s="208"/>
      <c r="T658" s="208"/>
      <c r="U658" s="208"/>
      <c r="V658" s="208">
        <f t="array" ref="V658">MIN(IF(B658:K658&gt;0,B658:K658))</f>
        <v>0</v>
      </c>
      <c r="W658" s="208">
        <f t="shared" si="41"/>
        <v>0</v>
      </c>
      <c r="X658" s="174"/>
      <c r="Y658" s="248">
        <f>SUM(CROSS!I190)</f>
        <v>0</v>
      </c>
      <c r="Z658" s="248">
        <f>SUM(CROSS!J190)</f>
        <v>0</v>
      </c>
    </row>
    <row r="659" spans="1:26" x14ac:dyDescent="0.35">
      <c r="A659" s="78" t="str">
        <f>(Championnats!B$33)</f>
        <v>DDDEEE  Hamza</v>
      </c>
      <c r="B659" s="232">
        <f>SUM(Championnats!$R33)</f>
        <v>0</v>
      </c>
      <c r="C659" s="208">
        <f>SUM(Championnats!$R85)</f>
        <v>0</v>
      </c>
      <c r="D659" s="208">
        <f>SUM(Championnats!$R137)</f>
        <v>0</v>
      </c>
      <c r="E659" s="208">
        <f>SUM(Championnats!$R189)</f>
        <v>0</v>
      </c>
      <c r="F659" s="208">
        <f>SUM(Championnats!$R241)</f>
        <v>0</v>
      </c>
      <c r="G659" s="208">
        <f>SUM(Championnats!$R293)</f>
        <v>0</v>
      </c>
      <c r="H659" s="208">
        <f>SUM(Championnats!$R345)</f>
        <v>0</v>
      </c>
      <c r="I659" s="208">
        <f>SUM(Championnats!$R397)</f>
        <v>0</v>
      </c>
      <c r="J659" s="208">
        <f>SUM(Championnats!$R449)</f>
        <v>0</v>
      </c>
      <c r="K659" s="208">
        <f>SUM(Championnats!$R501)</f>
        <v>0</v>
      </c>
      <c r="L659" s="174"/>
      <c r="M659" s="208">
        <f>CROSS!$M$33</f>
        <v>0</v>
      </c>
      <c r="N659" s="223">
        <f t="shared" si="40"/>
        <v>0</v>
      </c>
      <c r="O659" s="208"/>
      <c r="P659" s="208"/>
      <c r="Q659" s="208"/>
      <c r="R659" s="208"/>
      <c r="S659" s="208"/>
      <c r="T659" s="208"/>
      <c r="U659" s="208"/>
      <c r="V659" s="208">
        <f t="array" ref="V659">MIN(IF(B659:K659&gt;0,B659:K659))</f>
        <v>0</v>
      </c>
      <c r="W659" s="208">
        <f t="shared" si="41"/>
        <v>0</v>
      </c>
      <c r="X659" s="174"/>
      <c r="Y659" s="248">
        <f>SUM(CROSS!I191)</f>
        <v>0</v>
      </c>
      <c r="Z659" s="248">
        <f>SUM(CROSS!J191)</f>
        <v>0</v>
      </c>
    </row>
    <row r="660" spans="1:26" x14ac:dyDescent="0.35">
      <c r="A660" s="78" t="str">
        <f>(Championnats!B$34)</f>
        <v>EEEFFF  Beverly</v>
      </c>
      <c r="B660" s="232">
        <f>SUM(Championnats!$R34)</f>
        <v>0</v>
      </c>
      <c r="C660" s="208">
        <f>SUM(Championnats!$R86)</f>
        <v>0</v>
      </c>
      <c r="D660" s="208">
        <f>SUM(Championnats!$R138)</f>
        <v>0</v>
      </c>
      <c r="E660" s="208">
        <f>SUM(Championnats!$R190)</f>
        <v>0</v>
      </c>
      <c r="F660" s="208">
        <f>SUM(Championnats!$R242)</f>
        <v>0</v>
      </c>
      <c r="G660" s="208">
        <f>SUM(Championnats!$R294)</f>
        <v>0</v>
      </c>
      <c r="H660" s="208">
        <f>SUM(Championnats!$R346)</f>
        <v>0</v>
      </c>
      <c r="I660" s="208">
        <f>SUM(Championnats!$R398)</f>
        <v>0</v>
      </c>
      <c r="J660" s="208">
        <f>SUM(Championnats!$R450)</f>
        <v>0</v>
      </c>
      <c r="K660" s="208">
        <f>SUM(Championnats!$R502)</f>
        <v>0</v>
      </c>
      <c r="L660" s="174"/>
      <c r="M660" s="208">
        <f>CROSS!$M$34</f>
        <v>0</v>
      </c>
      <c r="N660" s="223">
        <f t="shared" si="40"/>
        <v>0</v>
      </c>
      <c r="O660" s="208"/>
      <c r="P660" s="208"/>
      <c r="Q660" s="208"/>
      <c r="R660" s="208"/>
      <c r="S660" s="208"/>
      <c r="T660" s="208"/>
      <c r="U660" s="208"/>
      <c r="V660" s="208">
        <f t="array" ref="V660">MIN(IF(B660:K660&gt;0,B660:K660))</f>
        <v>0</v>
      </c>
      <c r="W660" s="208">
        <f t="shared" si="41"/>
        <v>0</v>
      </c>
      <c r="X660" s="174"/>
      <c r="Y660" s="248">
        <f>SUM(CROSS!I192)</f>
        <v>0</v>
      </c>
      <c r="Z660" s="248">
        <f>SUM(CROSS!J192)</f>
        <v>0</v>
      </c>
    </row>
    <row r="661" spans="1:26" x14ac:dyDescent="0.35">
      <c r="A661" s="78" t="str">
        <f>(Championnats!B$35)</f>
        <v>FFFGGG  Flore</v>
      </c>
      <c r="B661" s="232">
        <f>SUM(Championnats!$R35)</f>
        <v>0</v>
      </c>
      <c r="C661" s="208">
        <f>SUM(Championnats!$R87)</f>
        <v>0</v>
      </c>
      <c r="D661" s="208">
        <f>SUM(Championnats!$R139)</f>
        <v>0</v>
      </c>
      <c r="E661" s="208">
        <f>SUM(Championnats!$R191)</f>
        <v>0</v>
      </c>
      <c r="F661" s="208">
        <f>SUM(Championnats!$R243)</f>
        <v>0</v>
      </c>
      <c r="G661" s="208">
        <f>SUM(Championnats!$R295)</f>
        <v>0</v>
      </c>
      <c r="H661" s="208">
        <f>SUM(Championnats!$R347)</f>
        <v>0</v>
      </c>
      <c r="I661" s="208">
        <f>SUM(Championnats!$R399)</f>
        <v>0</v>
      </c>
      <c r="J661" s="208">
        <f>SUM(Championnats!$R451)</f>
        <v>0</v>
      </c>
      <c r="K661" s="208">
        <f>SUM(Championnats!$R503)</f>
        <v>0</v>
      </c>
      <c r="L661" s="174"/>
      <c r="M661" s="208">
        <f>CROSS!$M$35</f>
        <v>0</v>
      </c>
      <c r="N661" s="223">
        <f t="shared" si="40"/>
        <v>0</v>
      </c>
      <c r="O661" s="208"/>
      <c r="P661" s="208"/>
      <c r="Q661" s="208"/>
      <c r="R661" s="208"/>
      <c r="S661" s="208"/>
      <c r="T661" s="208"/>
      <c r="U661" s="208"/>
      <c r="V661" s="208">
        <f t="array" ref="V661">MIN(IF(B661:K661&gt;0,B661:K661))</f>
        <v>0</v>
      </c>
      <c r="W661" s="208">
        <f t="shared" si="41"/>
        <v>0</v>
      </c>
      <c r="X661" s="174"/>
      <c r="Y661" s="248">
        <f>SUM(CROSS!I193)</f>
        <v>0</v>
      </c>
      <c r="Z661" s="248">
        <f>SUM(CROSS!J193)</f>
        <v>0</v>
      </c>
    </row>
    <row r="662" spans="1:26" x14ac:dyDescent="0.35">
      <c r="A662" s="78" t="str">
        <f>(Championnats!B$36)</f>
        <v>GGGGHHH  Lauryne</v>
      </c>
      <c r="B662" s="232">
        <f>SUM(Championnats!$R36)</f>
        <v>0</v>
      </c>
      <c r="C662" s="208">
        <f>SUM(Championnats!$R88)</f>
        <v>0</v>
      </c>
      <c r="D662" s="208">
        <f>SUM(Championnats!$R140)</f>
        <v>0</v>
      </c>
      <c r="E662" s="208">
        <f>SUM(Championnats!$R192)</f>
        <v>0</v>
      </c>
      <c r="F662" s="208">
        <f>SUM(Championnats!$R244)</f>
        <v>0</v>
      </c>
      <c r="G662" s="208">
        <f>SUM(Championnats!$R296)</f>
        <v>0</v>
      </c>
      <c r="H662" s="208">
        <f>SUM(Championnats!$R348)</f>
        <v>0</v>
      </c>
      <c r="I662" s="208">
        <f>SUM(Championnats!$R400)</f>
        <v>0</v>
      </c>
      <c r="J662" s="208">
        <f>SUM(Championnats!$R452)</f>
        <v>0</v>
      </c>
      <c r="K662" s="208">
        <f>SUM(Championnats!$R504)</f>
        <v>0</v>
      </c>
      <c r="L662" s="174"/>
      <c r="M662" s="208">
        <f>CROSS!$M$36</f>
        <v>0</v>
      </c>
      <c r="N662" s="223">
        <f t="shared" ref="N662:N679" si="42">N37</f>
        <v>0</v>
      </c>
      <c r="O662" s="208"/>
      <c r="P662" s="208"/>
      <c r="Q662" s="208"/>
      <c r="R662" s="208"/>
      <c r="S662" s="208"/>
      <c r="T662" s="208"/>
      <c r="U662" s="208"/>
      <c r="V662" s="208">
        <f t="array" ref="V662">MIN(IF(B662:K662&gt;0,B662:K662))</f>
        <v>0</v>
      </c>
      <c r="W662" s="208">
        <f t="shared" si="41"/>
        <v>0</v>
      </c>
      <c r="X662" s="174"/>
      <c r="Y662" s="248">
        <f>SUM(CROSS!I194)</f>
        <v>0</v>
      </c>
      <c r="Z662" s="248">
        <f>SUM(CROSS!J194)</f>
        <v>0</v>
      </c>
    </row>
    <row r="663" spans="1:26" x14ac:dyDescent="0.35">
      <c r="A663" s="78" t="str">
        <f>(Championnats!B$37)</f>
        <v>HHHHIII  Steven</v>
      </c>
      <c r="B663" s="232">
        <f>SUM(Championnats!$R37)</f>
        <v>0</v>
      </c>
      <c r="C663" s="208">
        <f>SUM(Championnats!$R89)</f>
        <v>0</v>
      </c>
      <c r="D663" s="208">
        <f>SUM(Championnats!$R141)</f>
        <v>0</v>
      </c>
      <c r="E663" s="208">
        <f>SUM(Championnats!$R193)</f>
        <v>0</v>
      </c>
      <c r="F663" s="208">
        <f>SUM(Championnats!$R245)</f>
        <v>0</v>
      </c>
      <c r="G663" s="208">
        <f>SUM(Championnats!$R297)</f>
        <v>0</v>
      </c>
      <c r="H663" s="208">
        <f>SUM(Championnats!$R349)</f>
        <v>0</v>
      </c>
      <c r="I663" s="208">
        <f>SUM(Championnats!$R401)</f>
        <v>0</v>
      </c>
      <c r="J663" s="208">
        <f>SUM(Championnats!$R453)</f>
        <v>0</v>
      </c>
      <c r="K663" s="208">
        <f>SUM(Championnats!$R505)</f>
        <v>0</v>
      </c>
      <c r="L663" s="174"/>
      <c r="M663" s="208">
        <f>CROSS!$M$37</f>
        <v>0</v>
      </c>
      <c r="N663" s="223">
        <f t="shared" si="42"/>
        <v>0</v>
      </c>
      <c r="O663" s="208"/>
      <c r="P663" s="208"/>
      <c r="Q663" s="208"/>
      <c r="R663" s="208"/>
      <c r="S663" s="208"/>
      <c r="T663" s="208"/>
      <c r="U663" s="208"/>
      <c r="V663" s="208">
        <f t="array" ref="V663">MIN(IF(B663:K663&gt;0,B663:K663))</f>
        <v>0</v>
      </c>
      <c r="W663" s="208">
        <f t="shared" si="41"/>
        <v>0</v>
      </c>
      <c r="X663" s="174"/>
      <c r="Y663" s="248">
        <f>SUM(CROSS!I195)</f>
        <v>0</v>
      </c>
      <c r="Z663" s="248">
        <f>SUM(CROSS!J195)</f>
        <v>0</v>
      </c>
    </row>
    <row r="664" spans="1:26" x14ac:dyDescent="0.35">
      <c r="A664" s="78" t="str">
        <f>(Championnats!B$38)</f>
        <v>IIIJJJJJ  PIERRE</v>
      </c>
      <c r="B664" s="232">
        <f>SUM(Championnats!$R38)</f>
        <v>0</v>
      </c>
      <c r="C664" s="208">
        <f>SUM(Championnats!$R90)</f>
        <v>0</v>
      </c>
      <c r="D664" s="208">
        <f>SUM(Championnats!$R142)</f>
        <v>0</v>
      </c>
      <c r="E664" s="208">
        <f>SUM(Championnats!$R194)</f>
        <v>0</v>
      </c>
      <c r="F664" s="208">
        <f>SUM(Championnats!$R246)</f>
        <v>0</v>
      </c>
      <c r="G664" s="208">
        <f>SUM(Championnats!$R298)</f>
        <v>0</v>
      </c>
      <c r="H664" s="208">
        <f>SUM(Championnats!$R350)</f>
        <v>0</v>
      </c>
      <c r="I664" s="208">
        <f>SUM(Championnats!$R402)</f>
        <v>0</v>
      </c>
      <c r="J664" s="208">
        <f>SUM(Championnats!$R454)</f>
        <v>0</v>
      </c>
      <c r="K664" s="208">
        <f>SUM(Championnats!$R506)</f>
        <v>0</v>
      </c>
      <c r="L664" s="174"/>
      <c r="M664" s="208">
        <f>CROSS!$M$38</f>
        <v>0</v>
      </c>
      <c r="N664" s="223">
        <f t="shared" si="42"/>
        <v>0</v>
      </c>
      <c r="O664" s="208"/>
      <c r="P664" s="208"/>
      <c r="Q664" s="208"/>
      <c r="R664" s="208"/>
      <c r="S664" s="208"/>
      <c r="T664" s="208"/>
      <c r="U664" s="208"/>
      <c r="V664" s="208">
        <f t="array" ref="V664">MIN(IF(B664:K664&gt;0,B664:K664))</f>
        <v>0</v>
      </c>
      <c r="W664" s="208">
        <f t="shared" si="41"/>
        <v>0</v>
      </c>
      <c r="X664" s="174"/>
      <c r="Y664" s="248">
        <f>SUM(CROSS!I196)</f>
        <v>0</v>
      </c>
      <c r="Z664" s="248">
        <f>SUM(CROSS!J196)</f>
        <v>0</v>
      </c>
    </row>
    <row r="665" spans="1:26" x14ac:dyDescent="0.35">
      <c r="A665" s="78" t="str">
        <f>(Championnats!B$39)</f>
        <v>JJJJKKKK  Christelle</v>
      </c>
      <c r="B665" s="232">
        <f>SUM(Championnats!$R39)</f>
        <v>0</v>
      </c>
      <c r="C665" s="208">
        <f>SUM(Championnats!$R91)</f>
        <v>0</v>
      </c>
      <c r="D665" s="208">
        <f>SUM(Championnats!$R143)</f>
        <v>0</v>
      </c>
      <c r="E665" s="208">
        <f>SUM(Championnats!$R195)</f>
        <v>0</v>
      </c>
      <c r="F665" s="208">
        <f>SUM(Championnats!$R247)</f>
        <v>0</v>
      </c>
      <c r="G665" s="208">
        <f>SUM(Championnats!$R299)</f>
        <v>0</v>
      </c>
      <c r="H665" s="208">
        <f>SUM(Championnats!$R351)</f>
        <v>0</v>
      </c>
      <c r="I665" s="208">
        <f>SUM(Championnats!$R403)</f>
        <v>0</v>
      </c>
      <c r="J665" s="208">
        <f>SUM(Championnats!$R455)</f>
        <v>0</v>
      </c>
      <c r="K665" s="208">
        <f>SUM(Championnats!$R507)</f>
        <v>0</v>
      </c>
      <c r="L665" s="174"/>
      <c r="M665" s="208">
        <f>CROSS!$M$39</f>
        <v>0</v>
      </c>
      <c r="N665" s="223">
        <f t="shared" si="42"/>
        <v>0</v>
      </c>
      <c r="O665" s="208"/>
      <c r="P665" s="208"/>
      <c r="Q665" s="208"/>
      <c r="R665" s="208"/>
      <c r="S665" s="208"/>
      <c r="T665" s="208"/>
      <c r="U665" s="208"/>
      <c r="V665" s="208">
        <f t="array" ref="V665">MIN(IF(B665:K665&gt;0,B665:K665))</f>
        <v>0</v>
      </c>
      <c r="W665" s="208">
        <f t="shared" si="41"/>
        <v>0</v>
      </c>
      <c r="X665" s="174"/>
      <c r="Y665" s="248">
        <f>SUM(CROSS!I197)</f>
        <v>0</v>
      </c>
      <c r="Z665" s="248">
        <f>SUM(CROSS!J197)</f>
        <v>0</v>
      </c>
    </row>
    <row r="666" spans="1:26" x14ac:dyDescent="0.35">
      <c r="A666" s="78" t="str">
        <f>(Championnats!B$40)</f>
        <v>KKKLLL  Pierre</v>
      </c>
      <c r="B666" s="232">
        <f>SUM(Championnats!$R40)</f>
        <v>0</v>
      </c>
      <c r="C666" s="208">
        <f>SUM(Championnats!$R92)</f>
        <v>0</v>
      </c>
      <c r="D666" s="208">
        <f>SUM(Championnats!$R144)</f>
        <v>0</v>
      </c>
      <c r="E666" s="208">
        <f>SUM(Championnats!$R196)</f>
        <v>0</v>
      </c>
      <c r="F666" s="208">
        <f>SUM(Championnats!$R248)</f>
        <v>0</v>
      </c>
      <c r="G666" s="208">
        <f>SUM(Championnats!$R300)</f>
        <v>0</v>
      </c>
      <c r="H666" s="208">
        <f>SUM(Championnats!$R352)</f>
        <v>0</v>
      </c>
      <c r="I666" s="208">
        <f>SUM(Championnats!$R404)</f>
        <v>0</v>
      </c>
      <c r="J666" s="208">
        <f>SUM(Championnats!$R456)</f>
        <v>0</v>
      </c>
      <c r="K666" s="208">
        <f>SUM(Championnats!$R508)</f>
        <v>0</v>
      </c>
      <c r="L666" s="174"/>
      <c r="M666" s="208">
        <f>CROSS!$M$40</f>
        <v>0</v>
      </c>
      <c r="N666" s="223">
        <f t="shared" si="42"/>
        <v>0</v>
      </c>
      <c r="O666" s="208"/>
      <c r="P666" s="208"/>
      <c r="Q666" s="208"/>
      <c r="R666" s="208"/>
      <c r="S666" s="208"/>
      <c r="T666" s="208"/>
      <c r="U666" s="208"/>
      <c r="V666" s="208">
        <f t="array" ref="V666">MIN(IF(B666:K666&gt;0,B666:K666))</f>
        <v>0</v>
      </c>
      <c r="W666" s="208">
        <f t="shared" si="41"/>
        <v>0</v>
      </c>
      <c r="X666" s="174"/>
      <c r="Y666" s="248">
        <f>SUM(CROSS!I198)</f>
        <v>0</v>
      </c>
      <c r="Z666" s="248">
        <f>SUM(CROSS!J198)</f>
        <v>0</v>
      </c>
    </row>
    <row r="667" spans="1:26" x14ac:dyDescent="0.35">
      <c r="A667" s="78" t="str">
        <f>(Championnats!B$41)</f>
        <v>LLLLMMMM  Didier</v>
      </c>
      <c r="B667" s="232">
        <f>SUM(Championnats!$R41)</f>
        <v>0</v>
      </c>
      <c r="C667" s="208">
        <f>SUM(Championnats!$R93)</f>
        <v>0</v>
      </c>
      <c r="D667" s="208">
        <f>SUM(Championnats!$R145)</f>
        <v>0</v>
      </c>
      <c r="E667" s="208">
        <f>SUM(Championnats!$R197)</f>
        <v>0</v>
      </c>
      <c r="F667" s="208">
        <f>SUM(Championnats!$R249)</f>
        <v>0</v>
      </c>
      <c r="G667" s="208">
        <f>SUM(Championnats!$R301)</f>
        <v>0</v>
      </c>
      <c r="H667" s="208">
        <f>SUM(Championnats!$R353)</f>
        <v>0</v>
      </c>
      <c r="I667" s="208">
        <f>SUM(Championnats!$R405)</f>
        <v>0</v>
      </c>
      <c r="J667" s="208">
        <f>SUM(Championnats!$R457)</f>
        <v>0</v>
      </c>
      <c r="K667" s="208">
        <f>SUM(Championnats!$R509)</f>
        <v>0</v>
      </c>
      <c r="L667" s="174"/>
      <c r="M667" s="208">
        <f>CROSS!$M$41</f>
        <v>0</v>
      </c>
      <c r="N667" s="223">
        <f t="shared" si="42"/>
        <v>0</v>
      </c>
      <c r="O667" s="208"/>
      <c r="P667" s="208"/>
      <c r="Q667" s="208"/>
      <c r="R667" s="208"/>
      <c r="S667" s="208"/>
      <c r="T667" s="208"/>
      <c r="U667" s="208"/>
      <c r="V667" s="208">
        <f t="array" ref="V667">MIN(IF(B667:K667&gt;0,B667:K667))</f>
        <v>0</v>
      </c>
      <c r="W667" s="208">
        <f t="shared" si="41"/>
        <v>0</v>
      </c>
      <c r="X667" s="174"/>
      <c r="Y667" s="248">
        <f>SUM(CROSS!I199)</f>
        <v>0</v>
      </c>
      <c r="Z667" s="248">
        <f>SUM(CROSS!J199)</f>
        <v>0</v>
      </c>
    </row>
    <row r="668" spans="1:26" x14ac:dyDescent="0.35">
      <c r="A668" s="78" t="str">
        <f>(Championnats!B$42)</f>
        <v>MMMNNN  Barbara</v>
      </c>
      <c r="B668" s="232">
        <f>SUM(Championnats!$R42)</f>
        <v>0</v>
      </c>
      <c r="C668" s="208">
        <f>SUM(Championnats!$R94)</f>
        <v>0</v>
      </c>
      <c r="D668" s="208">
        <f>SUM(Championnats!$R146)</f>
        <v>0</v>
      </c>
      <c r="E668" s="208">
        <f>SUM(Championnats!$R198)</f>
        <v>0</v>
      </c>
      <c r="F668" s="208">
        <f>SUM(Championnats!$R250)</f>
        <v>0</v>
      </c>
      <c r="G668" s="208">
        <f>SUM(Championnats!$R302)</f>
        <v>0</v>
      </c>
      <c r="H668" s="208">
        <f>SUM(Championnats!$R354)</f>
        <v>0</v>
      </c>
      <c r="I668" s="208">
        <f>SUM(Championnats!$R406)</f>
        <v>0</v>
      </c>
      <c r="J668" s="208">
        <f>SUM(Championnats!$R458)</f>
        <v>0</v>
      </c>
      <c r="K668" s="208">
        <f>SUM(Championnats!$R510)</f>
        <v>0</v>
      </c>
      <c r="L668" s="174"/>
      <c r="M668" s="208">
        <f>CROSS!$M$42</f>
        <v>0</v>
      </c>
      <c r="N668" s="223">
        <f t="shared" si="42"/>
        <v>0</v>
      </c>
      <c r="O668" s="208"/>
      <c r="P668" s="208"/>
      <c r="Q668" s="208"/>
      <c r="R668" s="208"/>
      <c r="S668" s="208"/>
      <c r="T668" s="208"/>
      <c r="U668" s="208"/>
      <c r="V668" s="208">
        <f t="array" ref="V668">MIN(IF(B668:K668&gt;0,B668:K668))</f>
        <v>0</v>
      </c>
      <c r="W668" s="208">
        <f t="shared" si="41"/>
        <v>0</v>
      </c>
      <c r="X668" s="174"/>
      <c r="Y668" s="248">
        <f>SUM(CROSS!I200)</f>
        <v>0</v>
      </c>
      <c r="Z668" s="248">
        <f>SUM(CROSS!J200)</f>
        <v>0</v>
      </c>
    </row>
    <row r="669" spans="1:26" x14ac:dyDescent="0.35">
      <c r="A669" s="78" t="str">
        <f>(Championnats!B$43)</f>
        <v>NNNNOOO  Julie</v>
      </c>
      <c r="B669" s="232">
        <f>SUM(Championnats!$R43)</f>
        <v>0</v>
      </c>
      <c r="C669" s="208">
        <f>SUM(Championnats!$R95)</f>
        <v>0</v>
      </c>
      <c r="D669" s="208">
        <f>SUM(Championnats!$R147)</f>
        <v>0</v>
      </c>
      <c r="E669" s="208">
        <f>SUM(Championnats!$R199)</f>
        <v>0</v>
      </c>
      <c r="F669" s="208">
        <f>SUM(Championnats!$R251)</f>
        <v>0</v>
      </c>
      <c r="G669" s="208">
        <f>SUM(Championnats!$R303)</f>
        <v>0</v>
      </c>
      <c r="H669" s="208">
        <f>SUM(Championnats!$R355)</f>
        <v>0</v>
      </c>
      <c r="I669" s="208">
        <f>SUM(Championnats!$R407)</f>
        <v>0</v>
      </c>
      <c r="J669" s="208">
        <f>SUM(Championnats!$R459)</f>
        <v>0</v>
      </c>
      <c r="K669" s="208">
        <f>SUM(Championnats!$R511)</f>
        <v>0</v>
      </c>
      <c r="L669" s="174"/>
      <c r="M669" s="208">
        <f>CROSS!$M$43</f>
        <v>0</v>
      </c>
      <c r="N669" s="223">
        <f t="shared" si="42"/>
        <v>0</v>
      </c>
      <c r="O669" s="208"/>
      <c r="P669" s="208"/>
      <c r="Q669" s="208"/>
      <c r="R669" s="208"/>
      <c r="S669" s="208"/>
      <c r="T669" s="208"/>
      <c r="U669" s="208"/>
      <c r="V669" s="208">
        <f t="array" ref="V669">MIN(IF(B669:K669&gt;0,B669:K669))</f>
        <v>0</v>
      </c>
      <c r="W669" s="208">
        <f t="shared" si="41"/>
        <v>0</v>
      </c>
      <c r="X669" s="174"/>
      <c r="Y669" s="248">
        <f>SUM(CROSS!I201)</f>
        <v>0</v>
      </c>
      <c r="Z669" s="248">
        <f>SUM(CROSS!J201)</f>
        <v>0</v>
      </c>
    </row>
    <row r="670" spans="1:26" x14ac:dyDescent="0.35">
      <c r="A670" s="78" t="str">
        <f>(Championnats!B$44)</f>
        <v>OOOPPP  André</v>
      </c>
      <c r="B670" s="232">
        <f>SUM(Championnats!$R44)</f>
        <v>0</v>
      </c>
      <c r="C670" s="208">
        <f>SUM(Championnats!$R96)</f>
        <v>0</v>
      </c>
      <c r="D670" s="208">
        <f>SUM(Championnats!$R148)</f>
        <v>0</v>
      </c>
      <c r="E670" s="208">
        <f>SUM(Championnats!$R200)</f>
        <v>0</v>
      </c>
      <c r="F670" s="208">
        <f>SUM(Championnats!$R252)</f>
        <v>0</v>
      </c>
      <c r="G670" s="208">
        <f>SUM(Championnats!$R304)</f>
        <v>0</v>
      </c>
      <c r="H670" s="208">
        <f>SUM(Championnats!$R356)</f>
        <v>0</v>
      </c>
      <c r="I670" s="208">
        <f>SUM(Championnats!$R408)</f>
        <v>0</v>
      </c>
      <c r="J670" s="208">
        <f>SUM(Championnats!$R460)</f>
        <v>0</v>
      </c>
      <c r="K670" s="208">
        <f>SUM(Championnats!$R512)</f>
        <v>0</v>
      </c>
      <c r="L670" s="174"/>
      <c r="M670" s="208">
        <f>CROSS!$M$44</f>
        <v>0</v>
      </c>
      <c r="N670" s="223">
        <f t="shared" si="42"/>
        <v>0</v>
      </c>
      <c r="O670" s="208"/>
      <c r="P670" s="208"/>
      <c r="Q670" s="208"/>
      <c r="R670" s="208"/>
      <c r="S670" s="208"/>
      <c r="T670" s="208"/>
      <c r="U670" s="208"/>
      <c r="V670" s="208">
        <f t="array" ref="V670">MIN(IF(B670:K670&gt;0,B670:K670))</f>
        <v>0</v>
      </c>
      <c r="W670" s="208">
        <f t="shared" si="41"/>
        <v>0</v>
      </c>
      <c r="X670" s="174"/>
      <c r="Y670" s="248">
        <f>SUM(CROSS!I202)</f>
        <v>0</v>
      </c>
      <c r="Z670" s="248">
        <f>SUM(CROSS!J202)</f>
        <v>0</v>
      </c>
    </row>
    <row r="671" spans="1:26" x14ac:dyDescent="0.35">
      <c r="A671" s="78" t="str">
        <f>(Championnats!B$45)</f>
        <v>PPPQQQQ  Roland</v>
      </c>
      <c r="B671" s="232">
        <f>SUM(Championnats!$R45)</f>
        <v>0</v>
      </c>
      <c r="C671" s="208">
        <f>SUM(Championnats!$R97)</f>
        <v>0</v>
      </c>
      <c r="D671" s="208">
        <f>SUM(Championnats!$R149)</f>
        <v>0</v>
      </c>
      <c r="E671" s="208">
        <f>SUM(Championnats!$R201)</f>
        <v>0</v>
      </c>
      <c r="F671" s="208">
        <f>SUM(Championnats!$R253)</f>
        <v>0</v>
      </c>
      <c r="G671" s="208">
        <f>SUM(Championnats!$R305)</f>
        <v>0</v>
      </c>
      <c r="H671" s="208">
        <f>SUM(Championnats!$R357)</f>
        <v>0</v>
      </c>
      <c r="I671" s="208">
        <f>SUM(Championnats!$R409)</f>
        <v>0</v>
      </c>
      <c r="J671" s="208">
        <f>SUM(Championnats!$R461)</f>
        <v>0</v>
      </c>
      <c r="K671" s="208">
        <f>SUM(Championnats!$R513)</f>
        <v>0</v>
      </c>
      <c r="L671" s="174"/>
      <c r="M671" s="208">
        <f>CROSS!$M$45</f>
        <v>0</v>
      </c>
      <c r="N671" s="223">
        <f t="shared" si="42"/>
        <v>0</v>
      </c>
      <c r="O671" s="208"/>
      <c r="P671" s="208"/>
      <c r="Q671" s="208"/>
      <c r="R671" s="208"/>
      <c r="S671" s="208"/>
      <c r="T671" s="208"/>
      <c r="U671" s="208"/>
      <c r="V671" s="208">
        <f t="array" ref="V671">MIN(IF(B671:K671&gt;0,B671:K671))</f>
        <v>0</v>
      </c>
      <c r="W671" s="208">
        <f t="shared" si="41"/>
        <v>0</v>
      </c>
      <c r="X671" s="174"/>
      <c r="Y671" s="248">
        <f>SUM(CROSS!I203)</f>
        <v>0</v>
      </c>
      <c r="Z671" s="248">
        <f>SUM(CROSS!J203)</f>
        <v>0</v>
      </c>
    </row>
    <row r="672" spans="1:26" x14ac:dyDescent="0.35">
      <c r="A672" s="78" t="str">
        <f>(Championnats!B$46)</f>
        <v>QQQRRR  Sylvain</v>
      </c>
      <c r="B672" s="232">
        <f>SUM(Championnats!$R46)</f>
        <v>0</v>
      </c>
      <c r="C672" s="208">
        <f>SUM(Championnats!$R98)</f>
        <v>0</v>
      </c>
      <c r="D672" s="208">
        <f>SUM(Championnats!$R150)</f>
        <v>0</v>
      </c>
      <c r="E672" s="208">
        <f>SUM(Championnats!$R202)</f>
        <v>0</v>
      </c>
      <c r="F672" s="208">
        <f>SUM(Championnats!$R254)</f>
        <v>0</v>
      </c>
      <c r="G672" s="208">
        <f>SUM(Championnats!$R306)</f>
        <v>0</v>
      </c>
      <c r="H672" s="208">
        <f>SUM(Championnats!$R358)</f>
        <v>0</v>
      </c>
      <c r="I672" s="208">
        <f>SUM(Championnats!$R410)</f>
        <v>0</v>
      </c>
      <c r="J672" s="208">
        <f>SUM(Championnats!$R462)</f>
        <v>0</v>
      </c>
      <c r="K672" s="208">
        <f>SUM(Championnats!$R514)</f>
        <v>0</v>
      </c>
      <c r="L672" s="174"/>
      <c r="M672" s="208">
        <f>CROSS!$M$46</f>
        <v>0</v>
      </c>
      <c r="N672" s="223">
        <f t="shared" si="42"/>
        <v>0</v>
      </c>
      <c r="O672" s="208"/>
      <c r="P672" s="208"/>
      <c r="Q672" s="208"/>
      <c r="R672" s="208"/>
      <c r="S672" s="208"/>
      <c r="T672" s="208"/>
      <c r="U672" s="208"/>
      <c r="V672" s="208">
        <f t="array" ref="V672">MIN(IF(B672:K672&gt;0,B672:K672))</f>
        <v>0</v>
      </c>
      <c r="W672" s="208">
        <f t="shared" si="41"/>
        <v>0</v>
      </c>
      <c r="X672" s="174"/>
      <c r="Y672" s="248">
        <f>SUM(CROSS!I204)</f>
        <v>0</v>
      </c>
      <c r="Z672" s="248">
        <f>SUM(CROSS!J204)</f>
        <v>0</v>
      </c>
    </row>
    <row r="673" spans="1:26" x14ac:dyDescent="0.35">
      <c r="A673" s="78" t="str">
        <f>(Championnats!B$47)</f>
        <v>RRRSSS  Veronica</v>
      </c>
      <c r="B673" s="232">
        <f>SUM(Championnats!$R47)</f>
        <v>0</v>
      </c>
      <c r="C673" s="208">
        <f>SUM(Championnats!$R99)</f>
        <v>0</v>
      </c>
      <c r="D673" s="208">
        <f>SUM(Championnats!$R151)</f>
        <v>0</v>
      </c>
      <c r="E673" s="208">
        <f>SUM(Championnats!$R203)</f>
        <v>0</v>
      </c>
      <c r="F673" s="208">
        <f>SUM(Championnats!$R255)</f>
        <v>0</v>
      </c>
      <c r="G673" s="208">
        <f>SUM(Championnats!$R307)</f>
        <v>0</v>
      </c>
      <c r="H673" s="208">
        <f>SUM(Championnats!$R359)</f>
        <v>0</v>
      </c>
      <c r="I673" s="208">
        <f>SUM(Championnats!$R411)</f>
        <v>0</v>
      </c>
      <c r="J673" s="208">
        <f>SUM(Championnats!$R463)</f>
        <v>0</v>
      </c>
      <c r="K673" s="208">
        <f>SUM(Championnats!$R515)</f>
        <v>0</v>
      </c>
      <c r="L673" s="174"/>
      <c r="M673" s="208">
        <f>CROSS!$M$47</f>
        <v>0</v>
      </c>
      <c r="N673" s="223">
        <f t="shared" si="42"/>
        <v>0</v>
      </c>
      <c r="O673" s="208"/>
      <c r="P673" s="208"/>
      <c r="Q673" s="208"/>
      <c r="R673" s="208"/>
      <c r="S673" s="208"/>
      <c r="T673" s="208"/>
      <c r="U673" s="208"/>
      <c r="V673" s="208">
        <f t="array" ref="V673">MIN(IF(B673:K673&gt;0,B673:K673))</f>
        <v>0</v>
      </c>
      <c r="W673" s="208">
        <f t="shared" si="41"/>
        <v>0</v>
      </c>
      <c r="X673" s="174"/>
      <c r="Y673" s="248">
        <f>SUM(CROSS!I205)</f>
        <v>0</v>
      </c>
      <c r="Z673" s="248">
        <f>SUM(CROSS!J205)</f>
        <v>0</v>
      </c>
    </row>
    <row r="674" spans="1:26" x14ac:dyDescent="0.35">
      <c r="A674" s="78" t="str">
        <f>(Championnats!B$48)</f>
        <v>SSSTTT  Luc</v>
      </c>
      <c r="B674" s="232">
        <f>SUM(Championnats!$R48)</f>
        <v>0</v>
      </c>
      <c r="C674" s="208">
        <f>SUM(Championnats!$R100)</f>
        <v>0</v>
      </c>
      <c r="D674" s="208">
        <f>SUM(Championnats!$R152)</f>
        <v>0</v>
      </c>
      <c r="E674" s="208">
        <f>SUM(Championnats!$R204)</f>
        <v>0</v>
      </c>
      <c r="F674" s="208">
        <f>SUM(Championnats!$R256)</f>
        <v>0</v>
      </c>
      <c r="G674" s="208">
        <f>SUM(Championnats!$R308)</f>
        <v>0</v>
      </c>
      <c r="H674" s="208">
        <f>SUM(Championnats!$R360)</f>
        <v>0</v>
      </c>
      <c r="I674" s="208">
        <f>SUM(Championnats!$R412)</f>
        <v>0</v>
      </c>
      <c r="J674" s="208">
        <f>SUM(Championnats!$R464)</f>
        <v>0</v>
      </c>
      <c r="K674" s="208">
        <f>SUM(Championnats!$R516)</f>
        <v>0</v>
      </c>
      <c r="L674" s="174"/>
      <c r="M674" s="208">
        <f>CROSS!$M$48</f>
        <v>0</v>
      </c>
      <c r="N674" s="223">
        <f t="shared" si="42"/>
        <v>0</v>
      </c>
      <c r="O674" s="208"/>
      <c r="P674" s="208"/>
      <c r="Q674" s="208"/>
      <c r="R674" s="208"/>
      <c r="S674" s="208"/>
      <c r="T674" s="208"/>
      <c r="U674" s="208"/>
      <c r="V674" s="208">
        <f t="array" ref="V674">MIN(IF(B674:K674&gt;0,B674:K674))</f>
        <v>0</v>
      </c>
      <c r="W674" s="208">
        <f t="shared" si="41"/>
        <v>0</v>
      </c>
      <c r="X674" s="174"/>
      <c r="Y674" s="248">
        <f>SUM(CROSS!I206)</f>
        <v>0</v>
      </c>
      <c r="Z674" s="248">
        <f>SUM(CROSS!J206)</f>
        <v>0</v>
      </c>
    </row>
    <row r="675" spans="1:26" x14ac:dyDescent="0.35">
      <c r="A675" s="78" t="str">
        <f>(Championnats!B$49)</f>
        <v>TTTUUU  Cryss</v>
      </c>
      <c r="B675" s="232">
        <f>SUM(Championnats!$R49)</f>
        <v>0</v>
      </c>
      <c r="C675" s="208">
        <f>SUM(Championnats!$R101)</f>
        <v>0</v>
      </c>
      <c r="D675" s="208">
        <f>SUM(Championnats!$R153)</f>
        <v>0</v>
      </c>
      <c r="E675" s="208">
        <f>SUM(Championnats!$R205)</f>
        <v>0</v>
      </c>
      <c r="F675" s="208">
        <f>SUM(Championnats!$R257)</f>
        <v>0</v>
      </c>
      <c r="G675" s="208">
        <f>SUM(Championnats!$R309)</f>
        <v>0</v>
      </c>
      <c r="H675" s="208">
        <f>SUM(Championnats!$R361)</f>
        <v>0</v>
      </c>
      <c r="I675" s="208">
        <f>SUM(Championnats!$R413)</f>
        <v>0</v>
      </c>
      <c r="J675" s="208">
        <f>SUM(Championnats!$R465)</f>
        <v>0</v>
      </c>
      <c r="K675" s="208">
        <f>SUM(Championnats!$R517)</f>
        <v>0</v>
      </c>
      <c r="L675" s="174"/>
      <c r="M675" s="208">
        <f>CROSS!$M$49</f>
        <v>0</v>
      </c>
      <c r="N675" s="223">
        <f t="shared" si="42"/>
        <v>0</v>
      </c>
      <c r="O675" s="208"/>
      <c r="P675" s="208"/>
      <c r="Q675" s="208"/>
      <c r="R675" s="208"/>
      <c r="S675" s="208"/>
      <c r="T675" s="208"/>
      <c r="U675" s="208"/>
      <c r="V675" s="208">
        <f t="array" ref="V675">MIN(IF(B675:K675&gt;0,B675:K675))</f>
        <v>0</v>
      </c>
      <c r="W675" s="208">
        <f t="shared" si="41"/>
        <v>0</v>
      </c>
      <c r="X675" s="174"/>
      <c r="Y675" s="248">
        <f>SUM(CROSS!I207)</f>
        <v>0</v>
      </c>
      <c r="Z675" s="248">
        <f>SUM(CROSS!J207)</f>
        <v>0</v>
      </c>
    </row>
    <row r="676" spans="1:26" x14ac:dyDescent="0.35">
      <c r="A676" s="78" t="str">
        <f>(Championnats!B$50)</f>
        <v>UUUVVV  Sambou</v>
      </c>
      <c r="B676" s="232">
        <f>SUM(Championnats!$R50)</f>
        <v>0</v>
      </c>
      <c r="C676" s="208">
        <f>SUM(Championnats!$R102)</f>
        <v>0</v>
      </c>
      <c r="D676" s="208">
        <f>SUM(Championnats!$R154)</f>
        <v>0</v>
      </c>
      <c r="E676" s="208">
        <f>SUM(Championnats!$R206)</f>
        <v>0</v>
      </c>
      <c r="F676" s="208">
        <f>SUM(Championnats!$R258)</f>
        <v>0</v>
      </c>
      <c r="G676" s="208">
        <f>SUM(Championnats!$R310)</f>
        <v>0</v>
      </c>
      <c r="H676" s="208">
        <f>SUM(Championnats!$R362)</f>
        <v>0</v>
      </c>
      <c r="I676" s="208">
        <f>SUM(Championnats!$R414)</f>
        <v>0</v>
      </c>
      <c r="J676" s="208">
        <f>SUM(Championnats!$R466)</f>
        <v>0</v>
      </c>
      <c r="K676" s="208">
        <f>SUM(Championnats!$R518)</f>
        <v>0</v>
      </c>
      <c r="L676" s="174"/>
      <c r="M676" s="208">
        <f>CROSS!$M$50</f>
        <v>0</v>
      </c>
      <c r="N676" s="223">
        <f t="shared" si="42"/>
        <v>0</v>
      </c>
      <c r="O676" s="208"/>
      <c r="P676" s="208"/>
      <c r="Q676" s="208"/>
      <c r="R676" s="208"/>
      <c r="S676" s="208"/>
      <c r="T676" s="208"/>
      <c r="U676" s="208"/>
      <c r="V676" s="208">
        <f t="array" ref="V676">MIN(IF(B676:K676&gt;0,B676:K676))</f>
        <v>0</v>
      </c>
      <c r="W676" s="208">
        <f t="shared" si="41"/>
        <v>0</v>
      </c>
      <c r="X676" s="174"/>
      <c r="Y676" s="248">
        <f>SUM(CROSS!I208)</f>
        <v>0</v>
      </c>
      <c r="Z676" s="248">
        <f>SUM(CROSS!J208)</f>
        <v>0</v>
      </c>
    </row>
    <row r="677" spans="1:26" x14ac:dyDescent="0.35">
      <c r="A677" s="78" t="str">
        <f>(Championnats!B$51)</f>
        <v>VVVVXXX  Dylan</v>
      </c>
      <c r="B677" s="232">
        <f>SUM(Championnats!$R51)</f>
        <v>0</v>
      </c>
      <c r="C677" s="208">
        <f>SUM(Championnats!$R103)</f>
        <v>0</v>
      </c>
      <c r="D677" s="208">
        <f>SUM(Championnats!$R155)</f>
        <v>0</v>
      </c>
      <c r="E677" s="208">
        <f>SUM(Championnats!$R207)</f>
        <v>0</v>
      </c>
      <c r="F677" s="208">
        <f>SUM(Championnats!$R259)</f>
        <v>0</v>
      </c>
      <c r="G677" s="208">
        <f>SUM(Championnats!$R311)</f>
        <v>0</v>
      </c>
      <c r="H677" s="208">
        <f>SUM(Championnats!$R363)</f>
        <v>0</v>
      </c>
      <c r="I677" s="208">
        <f>SUM(Championnats!$R415)</f>
        <v>0</v>
      </c>
      <c r="J677" s="208">
        <f>SUM(Championnats!$R467)</f>
        <v>0</v>
      </c>
      <c r="K677" s="208">
        <f>SUM(Championnats!$R519)</f>
        <v>0</v>
      </c>
      <c r="L677" s="174"/>
      <c r="M677" s="208">
        <f>CROSS!$M$51</f>
        <v>0</v>
      </c>
      <c r="N677" s="223">
        <f t="shared" si="42"/>
        <v>0</v>
      </c>
      <c r="O677" s="208"/>
      <c r="P677" s="208"/>
      <c r="Q677" s="208"/>
      <c r="R677" s="208"/>
      <c r="S677" s="208"/>
      <c r="T677" s="208"/>
      <c r="U677" s="208"/>
      <c r="V677" s="208">
        <f t="array" ref="V677">MIN(IF(B677:K677&gt;0,B677:K677))</f>
        <v>0</v>
      </c>
      <c r="W677" s="208">
        <f t="shared" si="41"/>
        <v>0</v>
      </c>
      <c r="X677" s="174"/>
      <c r="Y677" s="248">
        <f>SUM(CROSS!I209)</f>
        <v>0</v>
      </c>
      <c r="Z677" s="248">
        <f>SUM(CROSS!J209)</f>
        <v>0</v>
      </c>
    </row>
    <row r="678" spans="1:26" x14ac:dyDescent="0.35">
      <c r="A678" s="78" t="str">
        <f>(Championnats!B$52)</f>
        <v>XXXYYY  Lucie</v>
      </c>
      <c r="B678" s="232">
        <f>SUM(Championnats!$R52)</f>
        <v>0</v>
      </c>
      <c r="C678" s="208">
        <f>SUM(Championnats!$R104)</f>
        <v>0</v>
      </c>
      <c r="D678" s="208">
        <f>SUM(Championnats!$R156)</f>
        <v>0</v>
      </c>
      <c r="E678" s="208">
        <f>SUM(Championnats!$R208)</f>
        <v>0</v>
      </c>
      <c r="F678" s="208">
        <f>SUM(Championnats!$R260)</f>
        <v>0</v>
      </c>
      <c r="G678" s="208">
        <f>SUM(Championnats!$R312)</f>
        <v>0</v>
      </c>
      <c r="H678" s="208">
        <f>SUM(Championnats!$R364)</f>
        <v>0</v>
      </c>
      <c r="I678" s="208">
        <f>SUM(Championnats!$R416)</f>
        <v>0</v>
      </c>
      <c r="J678" s="208">
        <f>SUM(Championnats!$R468)</f>
        <v>0</v>
      </c>
      <c r="K678" s="208">
        <f>SUM(Championnats!$R520)</f>
        <v>0</v>
      </c>
      <c r="L678" s="174"/>
      <c r="M678" s="208">
        <f>CROSS!$M$52</f>
        <v>0</v>
      </c>
      <c r="N678" s="223">
        <f t="shared" si="42"/>
        <v>0</v>
      </c>
      <c r="O678" s="208"/>
      <c r="P678" s="208"/>
      <c r="Q678" s="208"/>
      <c r="R678" s="208"/>
      <c r="S678" s="208"/>
      <c r="T678" s="208"/>
      <c r="U678" s="208"/>
      <c r="V678" s="208">
        <f t="array" ref="V678">MIN(IF(B678:K678&gt;0,B678:K678))</f>
        <v>0</v>
      </c>
      <c r="W678" s="208">
        <f t="shared" si="41"/>
        <v>0</v>
      </c>
      <c r="X678" s="174"/>
      <c r="Y678" s="248">
        <f>SUM(CROSS!I210)</f>
        <v>0</v>
      </c>
      <c r="Z678" s="248">
        <f>SUM(CROSS!J210)</f>
        <v>0</v>
      </c>
    </row>
    <row r="679" spans="1:26" x14ac:dyDescent="0.35">
      <c r="A679" s="182" t="str">
        <f>(Championnats!B$53)</f>
        <v>YYYZZZ  Eva</v>
      </c>
      <c r="B679" s="244">
        <f>SUM(Championnats!$R53)</f>
        <v>0</v>
      </c>
      <c r="C679" s="225">
        <f>SUM(Championnats!$R105)</f>
        <v>0</v>
      </c>
      <c r="D679" s="225">
        <f>SUM(Championnats!$R157)</f>
        <v>0</v>
      </c>
      <c r="E679" s="225">
        <f>SUM(Championnats!$R209)</f>
        <v>0</v>
      </c>
      <c r="F679" s="225">
        <f>SUM(Championnats!$R261)</f>
        <v>0</v>
      </c>
      <c r="G679" s="225">
        <f>SUM(Championnats!$R313)</f>
        <v>0</v>
      </c>
      <c r="H679" s="225">
        <f>SUM(Championnats!$R365)</f>
        <v>0</v>
      </c>
      <c r="I679" s="225">
        <f>SUM(Championnats!$R417)</f>
        <v>0</v>
      </c>
      <c r="J679" s="225">
        <f>SUM(Championnats!$R469)</f>
        <v>0</v>
      </c>
      <c r="K679" s="225">
        <f>SUM(Championnats!$R521)</f>
        <v>0</v>
      </c>
      <c r="L679" s="174"/>
      <c r="M679" s="225">
        <f>CROSS!$M$53</f>
        <v>0</v>
      </c>
      <c r="N679" s="226">
        <f t="shared" si="42"/>
        <v>0</v>
      </c>
      <c r="O679" s="225"/>
      <c r="P679" s="225"/>
      <c r="Q679" s="225"/>
      <c r="R679" s="225"/>
      <c r="S679" s="225"/>
      <c r="T679" s="225"/>
      <c r="U679" s="225"/>
      <c r="V679" s="225">
        <f t="array" ref="V679">MIN(IF(B679:K679&gt;0,B679:K679))</f>
        <v>0</v>
      </c>
      <c r="W679" s="225">
        <f t="shared" si="41"/>
        <v>0</v>
      </c>
      <c r="X679" s="174"/>
      <c r="Y679" s="248">
        <f>SUM(CROSS!I211)</f>
        <v>0</v>
      </c>
      <c r="Z679" s="248">
        <f>SUM(CROSS!J211)</f>
        <v>0</v>
      </c>
    </row>
    <row r="680" spans="1:26" x14ac:dyDescent="0.35">
      <c r="A680" s="242"/>
      <c r="B680" s="241"/>
      <c r="C680" s="241"/>
      <c r="D680" s="241"/>
      <c r="E680" s="241"/>
      <c r="F680" s="241"/>
      <c r="G680" s="241"/>
      <c r="H680" s="241"/>
      <c r="I680" s="241"/>
      <c r="J680" s="241"/>
      <c r="K680" s="241"/>
      <c r="L680" s="174"/>
      <c r="M680" s="241"/>
      <c r="N680" s="229"/>
      <c r="O680" s="241"/>
      <c r="P680" s="241"/>
      <c r="Q680" s="241"/>
      <c r="R680" s="241"/>
      <c r="S680" s="241"/>
      <c r="T680" s="241"/>
      <c r="U680" s="241"/>
      <c r="V680" s="241">
        <f t="array" ref="V680">MIN(IF(B680:K680&gt;0,B680:K680))</f>
        <v>0</v>
      </c>
      <c r="W680" s="241">
        <f t="shared" si="41"/>
        <v>0</v>
      </c>
      <c r="X680" s="174"/>
      <c r="Y680" s="248">
        <f>SUM(CROSS!I212)</f>
        <v>0</v>
      </c>
      <c r="Z680" s="248">
        <f>SUM(CROSS!J212)</f>
        <v>0</v>
      </c>
    </row>
    <row r="681" spans="1:26" x14ac:dyDescent="0.35">
      <c r="A681" s="243"/>
      <c r="B681" s="466" t="s">
        <v>35</v>
      </c>
      <c r="C681" s="467"/>
      <c r="D681" s="467"/>
      <c r="E681" s="467"/>
      <c r="F681" s="467"/>
      <c r="G681" s="467"/>
      <c r="H681" s="467"/>
      <c r="I681" s="467"/>
      <c r="J681" s="467"/>
      <c r="K681" s="468"/>
      <c r="L681" s="174"/>
      <c r="M681" s="240"/>
      <c r="N681" s="230"/>
      <c r="O681" s="240"/>
      <c r="P681" s="240"/>
      <c r="Q681" s="240"/>
      <c r="R681" s="240"/>
      <c r="S681" s="240"/>
      <c r="T681" s="240"/>
      <c r="U681" s="240"/>
      <c r="V681" s="240">
        <f t="array" ref="V681">MIN(IF(B681:K681&gt;0,B681:K681))</f>
        <v>0</v>
      </c>
      <c r="W681" s="240">
        <f t="shared" si="41"/>
        <v>0</v>
      </c>
      <c r="X681" s="174"/>
      <c r="Y681" s="248">
        <f>SUM(CROSS!I213)</f>
        <v>0</v>
      </c>
      <c r="Z681" s="248">
        <f>SUM(CROSS!J213)</f>
        <v>0</v>
      </c>
    </row>
    <row r="682" spans="1:26" x14ac:dyDescent="0.35">
      <c r="A682" s="221" t="str">
        <f>(Championnats!B$4)</f>
        <v>AAA  LUC</v>
      </c>
      <c r="B682" s="238">
        <f>SUM(Championnats!$S4)</f>
        <v>0</v>
      </c>
      <c r="C682" s="227">
        <f>SUM(Championnats!$S56)</f>
        <v>0</v>
      </c>
      <c r="D682" s="227">
        <f>SUM(Championnats!$S108)</f>
        <v>0</v>
      </c>
      <c r="E682" s="227">
        <f>SUM(Championnats!$S160)</f>
        <v>0</v>
      </c>
      <c r="F682" s="227">
        <f>SUM(Championnats!$S212)</f>
        <v>0</v>
      </c>
      <c r="G682" s="227">
        <f>SUM(Championnats!$S264)</f>
        <v>0</v>
      </c>
      <c r="H682" s="227">
        <f>SUM(Championnats!$S316)</f>
        <v>0</v>
      </c>
      <c r="I682" s="227">
        <f>SUM(Championnats!$S368)</f>
        <v>0</v>
      </c>
      <c r="J682" s="227">
        <f>SUM(Championnats!$S420)</f>
        <v>0</v>
      </c>
      <c r="K682" s="227">
        <f>SUM(Championnats!$S472)</f>
        <v>0</v>
      </c>
      <c r="L682" s="174"/>
      <c r="M682" s="227">
        <f>CROSS!$M$4</f>
        <v>1</v>
      </c>
      <c r="N682" s="228">
        <f t="shared" ref="N682:N713" si="43">N5</f>
        <v>0</v>
      </c>
      <c r="O682" s="227"/>
      <c r="P682" s="227"/>
      <c r="Q682" s="227"/>
      <c r="R682" s="227"/>
      <c r="S682" s="227"/>
      <c r="T682" s="227"/>
      <c r="U682" s="227"/>
      <c r="V682" s="227">
        <f t="array" ref="V682">MIN(IF(B682:K682&gt;0,B682:K682))</f>
        <v>0</v>
      </c>
      <c r="W682" s="227">
        <f t="shared" si="41"/>
        <v>0</v>
      </c>
      <c r="X682" s="174"/>
      <c r="Y682" s="248">
        <f>SUM(CROSS!I214)</f>
        <v>0</v>
      </c>
      <c r="Z682" s="248">
        <f>SUM(CROSS!J214)</f>
        <v>0</v>
      </c>
    </row>
    <row r="683" spans="1:26" x14ac:dyDescent="0.35">
      <c r="A683" s="78" t="str">
        <f>(Championnats!B$5)</f>
        <v>BBB  isabelle</v>
      </c>
      <c r="B683" s="232">
        <f>SUM(Championnats!$S5)</f>
        <v>0</v>
      </c>
      <c r="C683" s="208">
        <f>SUM(Championnats!$S57)</f>
        <v>0</v>
      </c>
      <c r="D683" s="208">
        <f>SUM(Championnats!$S109)</f>
        <v>0</v>
      </c>
      <c r="E683" s="208">
        <f>SUM(Championnats!$S161)</f>
        <v>0</v>
      </c>
      <c r="F683" s="208">
        <f>SUM(Championnats!$S213)</f>
        <v>0</v>
      </c>
      <c r="G683" s="208">
        <f>SUM(Championnats!$S265)</f>
        <v>0</v>
      </c>
      <c r="H683" s="208">
        <f>SUM(Championnats!$S317)</f>
        <v>0</v>
      </c>
      <c r="I683" s="208">
        <f>SUM(Championnats!$S369)</f>
        <v>0</v>
      </c>
      <c r="J683" s="208">
        <f>SUM(Championnats!$S421)</f>
        <v>0</v>
      </c>
      <c r="K683" s="208">
        <f>SUM(Championnats!$S473)</f>
        <v>0</v>
      </c>
      <c r="L683" s="174"/>
      <c r="M683" s="208">
        <f>CROSS!$M$5</f>
        <v>1</v>
      </c>
      <c r="N683" s="223">
        <f t="shared" si="43"/>
        <v>0</v>
      </c>
      <c r="O683" s="208"/>
      <c r="P683" s="208"/>
      <c r="Q683" s="208"/>
      <c r="R683" s="208"/>
      <c r="S683" s="208"/>
      <c r="T683" s="208"/>
      <c r="U683" s="208"/>
      <c r="V683" s="208">
        <f t="array" ref="V683">MIN(IF(B683:K683&gt;0,B683:K683))</f>
        <v>0</v>
      </c>
      <c r="W683" s="208">
        <f t="shared" si="41"/>
        <v>0</v>
      </c>
      <c r="X683" s="174"/>
      <c r="Y683" s="248">
        <f>SUM(CROSS!I215)</f>
        <v>0</v>
      </c>
      <c r="Z683" s="248">
        <f>SUM(CROSS!J215)</f>
        <v>0</v>
      </c>
    </row>
    <row r="684" spans="1:26" x14ac:dyDescent="0.35">
      <c r="A684" s="78" t="str">
        <f>(Championnats!B$6)</f>
        <v>KJKLJDFKJG  Agathe</v>
      </c>
      <c r="B684" s="232">
        <f>SUM(Championnats!$S6)</f>
        <v>0</v>
      </c>
      <c r="C684" s="208">
        <f>SUM(Championnats!$S58)</f>
        <v>0</v>
      </c>
      <c r="D684" s="208">
        <f>SUM(Championnats!$S110)</f>
        <v>0</v>
      </c>
      <c r="E684" s="208">
        <f>SUM(Championnats!$S162)</f>
        <v>0</v>
      </c>
      <c r="F684" s="208">
        <f>SUM(Championnats!$S214)</f>
        <v>0</v>
      </c>
      <c r="G684" s="208">
        <f>SUM(Championnats!$S266)</f>
        <v>0</v>
      </c>
      <c r="H684" s="208">
        <f>SUM(Championnats!$S318)</f>
        <v>0</v>
      </c>
      <c r="I684" s="208">
        <f>SUM(Championnats!$S370)</f>
        <v>0</v>
      </c>
      <c r="J684" s="208">
        <f>SUM(Championnats!$S422)</f>
        <v>0</v>
      </c>
      <c r="K684" s="208">
        <f>SUM(Championnats!$S474)</f>
        <v>0</v>
      </c>
      <c r="L684" s="174"/>
      <c r="M684" s="208">
        <f>CROSS!$M$6</f>
        <v>1</v>
      </c>
      <c r="N684" s="223">
        <f t="shared" si="43"/>
        <v>0</v>
      </c>
      <c r="O684" s="208"/>
      <c r="P684" s="208"/>
      <c r="Q684" s="208"/>
      <c r="R684" s="208"/>
      <c r="S684" s="208"/>
      <c r="T684" s="208"/>
      <c r="U684" s="208"/>
      <c r="V684" s="208">
        <f t="array" ref="V684">MIN(IF(B684:K684&gt;0,B684:K684))</f>
        <v>0</v>
      </c>
      <c r="W684" s="208">
        <f t="shared" si="41"/>
        <v>0</v>
      </c>
      <c r="X684" s="174"/>
      <c r="Y684" s="248">
        <f>SUM(CROSS!I216)</f>
        <v>0</v>
      </c>
      <c r="Z684" s="248">
        <f>SUM(CROSS!J216)</f>
        <v>0</v>
      </c>
    </row>
    <row r="685" spans="1:26" x14ac:dyDescent="0.35">
      <c r="A685" s="78" t="str">
        <f>(Championnats!B$7)</f>
        <v>DDD  Léa</v>
      </c>
      <c r="B685" s="232">
        <f>SUM(Championnats!$S7)</f>
        <v>0</v>
      </c>
      <c r="C685" s="208">
        <f>SUM(Championnats!$S59)</f>
        <v>0</v>
      </c>
      <c r="D685" s="208">
        <f>SUM(Championnats!$S111)</f>
        <v>0</v>
      </c>
      <c r="E685" s="208">
        <f>SUM(Championnats!$S163)</f>
        <v>0</v>
      </c>
      <c r="F685" s="208">
        <f>SUM(Championnats!$S215)</f>
        <v>0</v>
      </c>
      <c r="G685" s="208">
        <f>SUM(Championnats!$S267)</f>
        <v>0</v>
      </c>
      <c r="H685" s="208">
        <f>SUM(Championnats!$S319)</f>
        <v>0</v>
      </c>
      <c r="I685" s="208">
        <f>SUM(Championnats!$S371)</f>
        <v>0</v>
      </c>
      <c r="J685" s="208">
        <f>SUM(Championnats!$S423)</f>
        <v>0</v>
      </c>
      <c r="K685" s="208">
        <f>SUM(Championnats!$S475)</f>
        <v>0</v>
      </c>
      <c r="L685" s="174"/>
      <c r="M685" s="208">
        <f>CROSS!$M$7</f>
        <v>1</v>
      </c>
      <c r="N685" s="223">
        <f t="shared" si="43"/>
        <v>0</v>
      </c>
      <c r="O685" s="208"/>
      <c r="P685" s="208"/>
      <c r="Q685" s="208"/>
      <c r="R685" s="208"/>
      <c r="S685" s="208"/>
      <c r="T685" s="208"/>
      <c r="U685" s="208"/>
      <c r="V685" s="208">
        <f t="array" ref="V685">MIN(IF(B685:K685&gt;0,B685:K685))</f>
        <v>0</v>
      </c>
      <c r="W685" s="208">
        <f t="shared" si="41"/>
        <v>0</v>
      </c>
      <c r="X685" s="174"/>
      <c r="Y685" s="248">
        <f>SUM(CROSS!I217)</f>
        <v>0</v>
      </c>
      <c r="Z685" s="248">
        <f>SUM(CROSS!J217)</f>
        <v>0</v>
      </c>
    </row>
    <row r="686" spans="1:26" x14ac:dyDescent="0.35">
      <c r="A686" s="78" t="str">
        <f>(Championnats!B$8)</f>
        <v>KUYFRJGF  Mélissa</v>
      </c>
      <c r="B686" s="232">
        <f>SUM(Championnats!$S8)</f>
        <v>0</v>
      </c>
      <c r="C686" s="208">
        <f>SUM(Championnats!$S60)</f>
        <v>0</v>
      </c>
      <c r="D686" s="208">
        <f>SUM(Championnats!$S112)</f>
        <v>0</v>
      </c>
      <c r="E686" s="208">
        <f>SUM(Championnats!$S164)</f>
        <v>0</v>
      </c>
      <c r="F686" s="208">
        <f>SUM(Championnats!$S216)</f>
        <v>0</v>
      </c>
      <c r="G686" s="208">
        <f>SUM(Championnats!$S268)</f>
        <v>0</v>
      </c>
      <c r="H686" s="208">
        <f>SUM(Championnats!$S320)</f>
        <v>0</v>
      </c>
      <c r="I686" s="208">
        <f>SUM(Championnats!$S372)</f>
        <v>0</v>
      </c>
      <c r="J686" s="208">
        <f>SUM(Championnats!$S424)</f>
        <v>0</v>
      </c>
      <c r="K686" s="208">
        <f>SUM(Championnats!$S476)</f>
        <v>0</v>
      </c>
      <c r="L686" s="174"/>
      <c r="M686" s="208">
        <f>CROSS!$M$8</f>
        <v>1</v>
      </c>
      <c r="N686" s="223">
        <f t="shared" si="43"/>
        <v>0</v>
      </c>
      <c r="O686" s="208"/>
      <c r="P686" s="208"/>
      <c r="Q686" s="208"/>
      <c r="R686" s="208"/>
      <c r="S686" s="208"/>
      <c r="T686" s="208"/>
      <c r="U686" s="208"/>
      <c r="V686" s="208">
        <f t="array" ref="V686">MIN(IF(B686:K686&gt;0,B686:K686))</f>
        <v>0</v>
      </c>
      <c r="W686" s="208">
        <f t="shared" si="41"/>
        <v>0</v>
      </c>
      <c r="X686" s="174"/>
      <c r="Y686" s="248">
        <f>SUM(CROSS!I218)</f>
        <v>0</v>
      </c>
      <c r="Z686" s="248">
        <f>SUM(CROSS!J218)</f>
        <v>0</v>
      </c>
    </row>
    <row r="687" spans="1:26" x14ac:dyDescent="0.35">
      <c r="A687" s="78" t="str">
        <f>(Championnats!B$9)</f>
        <v>FFF  Eric</v>
      </c>
      <c r="B687" s="232">
        <f>SUM(Championnats!$S9)</f>
        <v>0</v>
      </c>
      <c r="C687" s="208">
        <f>SUM(Championnats!$S61)</f>
        <v>0</v>
      </c>
      <c r="D687" s="208">
        <f>SUM(Championnats!$S113)</f>
        <v>0</v>
      </c>
      <c r="E687" s="208">
        <f>SUM(Championnats!$S165)</f>
        <v>0</v>
      </c>
      <c r="F687" s="208">
        <f>SUM(Championnats!$S217)</f>
        <v>0</v>
      </c>
      <c r="G687" s="208">
        <f>SUM(Championnats!$S269)</f>
        <v>0</v>
      </c>
      <c r="H687" s="208">
        <f>SUM(Championnats!$S321)</f>
        <v>0</v>
      </c>
      <c r="I687" s="208">
        <f>SUM(Championnats!$S373)</f>
        <v>0</v>
      </c>
      <c r="J687" s="208">
        <f>SUM(Championnats!$S425)</f>
        <v>0</v>
      </c>
      <c r="K687" s="208">
        <f>SUM(Championnats!$S477)</f>
        <v>0</v>
      </c>
      <c r="L687" s="174"/>
      <c r="M687" s="208">
        <f>CROSS!$M$9</f>
        <v>1</v>
      </c>
      <c r="N687" s="223">
        <f t="shared" si="43"/>
        <v>0</v>
      </c>
      <c r="O687" s="208"/>
      <c r="P687" s="208"/>
      <c r="Q687" s="208"/>
      <c r="R687" s="208"/>
      <c r="S687" s="208"/>
      <c r="T687" s="208"/>
      <c r="U687" s="208"/>
      <c r="V687" s="208">
        <f t="array" ref="V687">MIN(IF(B687:K687&gt;0,B687:K687))</f>
        <v>0</v>
      </c>
      <c r="W687" s="208">
        <f t="shared" si="41"/>
        <v>0</v>
      </c>
      <c r="X687" s="174"/>
      <c r="Y687" s="248">
        <f>SUM(CROSS!I219)</f>
        <v>0</v>
      </c>
      <c r="Z687" s="248">
        <f>SUM(CROSS!J219)</f>
        <v>0</v>
      </c>
    </row>
    <row r="688" spans="1:26" x14ac:dyDescent="0.35">
      <c r="A688" s="78" t="str">
        <f>(Championnats!B$10)</f>
        <v>GGG  Lucie</v>
      </c>
      <c r="B688" s="232">
        <f>SUM(Championnats!$S10)</f>
        <v>0</v>
      </c>
      <c r="C688" s="208">
        <f>SUM(Championnats!$S62)</f>
        <v>0</v>
      </c>
      <c r="D688" s="208">
        <f>SUM(Championnats!$S114)</f>
        <v>0</v>
      </c>
      <c r="E688" s="208">
        <f>SUM(Championnats!$S166)</f>
        <v>0</v>
      </c>
      <c r="F688" s="208">
        <f>SUM(Championnats!$S218)</f>
        <v>0</v>
      </c>
      <c r="G688" s="208">
        <f>SUM(Championnats!$S270)</f>
        <v>0</v>
      </c>
      <c r="H688" s="208">
        <f>SUM(Championnats!$S322)</f>
        <v>0</v>
      </c>
      <c r="I688" s="208">
        <f>SUM(Championnats!$S374)</f>
        <v>0</v>
      </c>
      <c r="J688" s="208">
        <f>SUM(Championnats!$S426)</f>
        <v>0</v>
      </c>
      <c r="K688" s="208">
        <f>SUM(Championnats!$S478)</f>
        <v>0</v>
      </c>
      <c r="L688" s="174"/>
      <c r="M688" s="208">
        <f>CROSS!$M$10</f>
        <v>0</v>
      </c>
      <c r="N688" s="223">
        <f t="shared" si="43"/>
        <v>0</v>
      </c>
      <c r="O688" s="208"/>
      <c r="P688" s="208"/>
      <c r="Q688" s="208"/>
      <c r="R688" s="208"/>
      <c r="S688" s="208"/>
      <c r="T688" s="208"/>
      <c r="U688" s="208"/>
      <c r="V688" s="208">
        <f t="array" ref="V688">MIN(IF(B688:K688&gt;0,B688:K688))</f>
        <v>0</v>
      </c>
      <c r="W688" s="208">
        <f t="shared" si="41"/>
        <v>0</v>
      </c>
      <c r="X688" s="174"/>
      <c r="Y688" s="248">
        <f>SUM(CROSS!I220)</f>
        <v>0</v>
      </c>
      <c r="Z688" s="248">
        <f>SUM(CROSS!J220)</f>
        <v>0</v>
      </c>
    </row>
    <row r="689" spans="1:26" x14ac:dyDescent="0.35">
      <c r="A689" s="78" t="str">
        <f>(Championnats!B$11)</f>
        <v>HHH  Eva</v>
      </c>
      <c r="B689" s="232">
        <f>SUM(Championnats!$S11)</f>
        <v>0</v>
      </c>
      <c r="C689" s="208">
        <f>SUM(Championnats!$S63)</f>
        <v>0</v>
      </c>
      <c r="D689" s="208">
        <f>SUM(Championnats!$S115)</f>
        <v>0</v>
      </c>
      <c r="E689" s="208">
        <f>SUM(Championnats!$S167)</f>
        <v>0</v>
      </c>
      <c r="F689" s="208">
        <f>SUM(Championnats!$S219)</f>
        <v>0</v>
      </c>
      <c r="G689" s="208">
        <f>SUM(Championnats!$S271)</f>
        <v>0</v>
      </c>
      <c r="H689" s="208">
        <f>SUM(Championnats!$S323)</f>
        <v>0</v>
      </c>
      <c r="I689" s="208">
        <f>SUM(Championnats!$S375)</f>
        <v>0</v>
      </c>
      <c r="J689" s="208">
        <f>SUM(Championnats!$S427)</f>
        <v>0</v>
      </c>
      <c r="K689" s="208">
        <f>SUM(Championnats!$S479)</f>
        <v>0</v>
      </c>
      <c r="L689" s="174"/>
      <c r="M689" s="208">
        <f>CROSS!$M$11</f>
        <v>0</v>
      </c>
      <c r="N689" s="223">
        <f t="shared" si="43"/>
        <v>0</v>
      </c>
      <c r="O689" s="208"/>
      <c r="P689" s="208"/>
      <c r="Q689" s="208"/>
      <c r="R689" s="208"/>
      <c r="S689" s="208"/>
      <c r="T689" s="208"/>
      <c r="U689" s="208"/>
      <c r="V689" s="208">
        <f t="array" ref="V689">MIN(IF(B689:K689&gt;0,B689:K689))</f>
        <v>0</v>
      </c>
      <c r="W689" s="208">
        <f t="shared" si="41"/>
        <v>0</v>
      </c>
      <c r="X689" s="174"/>
      <c r="Y689" s="248">
        <f>SUM(CROSS!I221)</f>
        <v>0</v>
      </c>
      <c r="Z689" s="248">
        <f>SUM(CROSS!J221)</f>
        <v>0</v>
      </c>
    </row>
    <row r="690" spans="1:26" x14ac:dyDescent="0.35">
      <c r="A690" s="78" t="str">
        <f>(Championnats!B$12)</f>
        <v>PERNOIS  LUC</v>
      </c>
      <c r="B690" s="232">
        <f>SUM(Championnats!$S12)</f>
        <v>3.2</v>
      </c>
      <c r="C690" s="208">
        <f>SUM(Championnats!$S64)</f>
        <v>0</v>
      </c>
      <c r="D690" s="208">
        <f>SUM(Championnats!$S116)</f>
        <v>0</v>
      </c>
      <c r="E690" s="208">
        <f>SUM(Championnats!$S168)</f>
        <v>0</v>
      </c>
      <c r="F690" s="208">
        <f>SUM(Championnats!$S220)</f>
        <v>0</v>
      </c>
      <c r="G690" s="208">
        <f>SUM(Championnats!$S272)</f>
        <v>0</v>
      </c>
      <c r="H690" s="208">
        <f>SUM(Championnats!$S324)</f>
        <v>0</v>
      </c>
      <c r="I690" s="208">
        <f>SUM(Championnats!$S376)</f>
        <v>0</v>
      </c>
      <c r="J690" s="208">
        <f>SUM(Championnats!$S428)</f>
        <v>0</v>
      </c>
      <c r="K690" s="208">
        <f>SUM(Championnats!$S480)</f>
        <v>0</v>
      </c>
      <c r="L690" s="174"/>
      <c r="M690" s="208">
        <f>CROSS!$M$12</f>
        <v>0</v>
      </c>
      <c r="N690" s="223">
        <f t="shared" si="43"/>
        <v>11</v>
      </c>
      <c r="O690" s="208"/>
      <c r="P690" s="208"/>
      <c r="Q690" s="208"/>
      <c r="R690" s="208"/>
      <c r="S690" s="208"/>
      <c r="T690" s="208"/>
      <c r="U690" s="208"/>
      <c r="V690" s="208">
        <f t="array" ref="V690">MIN(IF(B690:K690&gt;0,B690:K690))</f>
        <v>3.2</v>
      </c>
      <c r="W690" s="208">
        <f t="shared" si="41"/>
        <v>3.2</v>
      </c>
      <c r="X690" s="174"/>
      <c r="Y690" s="248">
        <f>SUM(CROSS!I222)</f>
        <v>0</v>
      </c>
      <c r="Z690" s="248">
        <f>SUM(CROSS!J222)</f>
        <v>0</v>
      </c>
    </row>
    <row r="691" spans="1:26" x14ac:dyDescent="0.35">
      <c r="A691" s="78" t="str">
        <f>(Championnats!B$13)</f>
        <v>JJJ  Mélania</v>
      </c>
      <c r="B691" s="232">
        <f>SUM(Championnats!$S13)</f>
        <v>0</v>
      </c>
      <c r="C691" s="208">
        <f>SUM(Championnats!$S65)</f>
        <v>0</v>
      </c>
      <c r="D691" s="208">
        <f>SUM(Championnats!$S117)</f>
        <v>0</v>
      </c>
      <c r="E691" s="208">
        <f>SUM(Championnats!$S169)</f>
        <v>0</v>
      </c>
      <c r="F691" s="208">
        <f>SUM(Championnats!$S221)</f>
        <v>0</v>
      </c>
      <c r="G691" s="208">
        <f>SUM(Championnats!$S273)</f>
        <v>0</v>
      </c>
      <c r="H691" s="208">
        <f>SUM(Championnats!$S325)</f>
        <v>0</v>
      </c>
      <c r="I691" s="208">
        <f>SUM(Championnats!$S377)</f>
        <v>0</v>
      </c>
      <c r="J691" s="208">
        <f>SUM(Championnats!$S429)</f>
        <v>0</v>
      </c>
      <c r="K691" s="208">
        <f>SUM(Championnats!$S481)</f>
        <v>0</v>
      </c>
      <c r="L691" s="174"/>
      <c r="M691" s="208">
        <f>CROSS!$M$13</f>
        <v>0</v>
      </c>
      <c r="N691" s="223">
        <f t="shared" si="43"/>
        <v>0</v>
      </c>
      <c r="O691" s="208"/>
      <c r="P691" s="208"/>
      <c r="Q691" s="208"/>
      <c r="R691" s="208"/>
      <c r="S691" s="208"/>
      <c r="T691" s="208"/>
      <c r="U691" s="208"/>
      <c r="V691" s="208">
        <f t="array" ref="V691">MIN(IF(B691:K691&gt;0,B691:K691))</f>
        <v>0</v>
      </c>
      <c r="W691" s="208">
        <f t="shared" si="41"/>
        <v>0</v>
      </c>
      <c r="X691" s="174"/>
      <c r="Y691" s="248">
        <f>SUM(CROSS!I223)</f>
        <v>0</v>
      </c>
      <c r="Z691" s="248">
        <f>SUM(CROSS!J223)</f>
        <v>0</v>
      </c>
    </row>
    <row r="692" spans="1:26" x14ac:dyDescent="0.35">
      <c r="A692" s="78" t="str">
        <f>(Championnats!B$14)</f>
        <v>KKK  Mélanie</v>
      </c>
      <c r="B692" s="232">
        <f>SUM(Championnats!$S14)</f>
        <v>0</v>
      </c>
      <c r="C692" s="208">
        <f>SUM(Championnats!$S66)</f>
        <v>0</v>
      </c>
      <c r="D692" s="208">
        <f>SUM(Championnats!$S118)</f>
        <v>0</v>
      </c>
      <c r="E692" s="208">
        <f>SUM(Championnats!$S170)</f>
        <v>0</v>
      </c>
      <c r="F692" s="208">
        <f>SUM(Championnats!$S222)</f>
        <v>0</v>
      </c>
      <c r="G692" s="208">
        <f>SUM(Championnats!$S274)</f>
        <v>0</v>
      </c>
      <c r="H692" s="208">
        <f>SUM(Championnats!$S326)</f>
        <v>0</v>
      </c>
      <c r="I692" s="208">
        <f>SUM(Championnats!$S378)</f>
        <v>0</v>
      </c>
      <c r="J692" s="208">
        <f>SUM(Championnats!$S430)</f>
        <v>0</v>
      </c>
      <c r="K692" s="208">
        <f>SUM(Championnats!$S482)</f>
        <v>0</v>
      </c>
      <c r="L692" s="174"/>
      <c r="M692" s="208">
        <f>CROSS!$M$14</f>
        <v>0</v>
      </c>
      <c r="N692" s="223">
        <f t="shared" si="43"/>
        <v>0</v>
      </c>
      <c r="O692" s="208"/>
      <c r="P692" s="208"/>
      <c r="Q692" s="208"/>
      <c r="R692" s="208"/>
      <c r="S692" s="208"/>
      <c r="T692" s="208"/>
      <c r="U692" s="208"/>
      <c r="V692" s="208">
        <f t="array" ref="V692">MIN(IF(B692:K692&gt;0,B692:K692))</f>
        <v>0</v>
      </c>
      <c r="W692" s="208">
        <f t="shared" si="41"/>
        <v>0</v>
      </c>
      <c r="X692" s="174"/>
      <c r="Y692" s="248">
        <f>SUM(CROSS!I224)</f>
        <v>0</v>
      </c>
      <c r="Z692" s="248">
        <f>SUM(CROSS!J224)</f>
        <v>0</v>
      </c>
    </row>
    <row r="693" spans="1:26" x14ac:dyDescent="0.35">
      <c r="A693" s="78" t="str">
        <f>(Championnats!B$15)</f>
        <v>LLL  Cryss</v>
      </c>
      <c r="B693" s="232">
        <f>SUM(Championnats!$S15)</f>
        <v>0</v>
      </c>
      <c r="C693" s="208">
        <f>SUM(Championnats!$S67)</f>
        <v>0</v>
      </c>
      <c r="D693" s="208">
        <f>SUM(Championnats!$S119)</f>
        <v>0</v>
      </c>
      <c r="E693" s="208">
        <f>SUM(Championnats!$S171)</f>
        <v>0</v>
      </c>
      <c r="F693" s="208">
        <f>SUM(Championnats!$S223)</f>
        <v>0</v>
      </c>
      <c r="G693" s="208">
        <f>SUM(Championnats!$S275)</f>
        <v>0</v>
      </c>
      <c r="H693" s="208">
        <f>SUM(Championnats!$S327)</f>
        <v>0</v>
      </c>
      <c r="I693" s="208">
        <f>SUM(Championnats!$S379)</f>
        <v>0</v>
      </c>
      <c r="J693" s="208">
        <f>SUM(Championnats!$S431)</f>
        <v>0</v>
      </c>
      <c r="K693" s="208">
        <f>SUM(Championnats!$S483)</f>
        <v>0</v>
      </c>
      <c r="L693" s="174"/>
      <c r="M693" s="208">
        <f>CROSS!$M$15</f>
        <v>0</v>
      </c>
      <c r="N693" s="223">
        <f t="shared" si="43"/>
        <v>0</v>
      </c>
      <c r="O693" s="208"/>
      <c r="P693" s="208"/>
      <c r="Q693" s="208"/>
      <c r="R693" s="208"/>
      <c r="S693" s="208"/>
      <c r="T693" s="208"/>
      <c r="U693" s="208"/>
      <c r="V693" s="208">
        <f t="array" ref="V693">MIN(IF(B693:K693&gt;0,B693:K693))</f>
        <v>0</v>
      </c>
      <c r="W693" s="208">
        <f t="shared" si="41"/>
        <v>0</v>
      </c>
      <c r="X693" s="174"/>
      <c r="Y693" s="248">
        <f>SUM(CROSS!I225)</f>
        <v>0</v>
      </c>
      <c r="Z693" s="248">
        <f>SUM(CROSS!J225)</f>
        <v>0</v>
      </c>
    </row>
    <row r="694" spans="1:26" x14ac:dyDescent="0.35">
      <c r="A694" s="78" t="str">
        <f>(Championnats!B$16)</f>
        <v>MMMM  Sambou</v>
      </c>
      <c r="B694" s="232">
        <f>SUM(Championnats!$S16)</f>
        <v>0</v>
      </c>
      <c r="C694" s="208">
        <f>SUM(Championnats!$S68)</f>
        <v>0</v>
      </c>
      <c r="D694" s="208">
        <f>SUM(Championnats!$S120)</f>
        <v>0</v>
      </c>
      <c r="E694" s="208">
        <f>SUM(Championnats!$S172)</f>
        <v>0</v>
      </c>
      <c r="F694" s="208">
        <f>SUM(Championnats!$S224)</f>
        <v>0</v>
      </c>
      <c r="G694" s="208">
        <f>SUM(Championnats!$S276)</f>
        <v>0</v>
      </c>
      <c r="H694" s="208">
        <f>SUM(Championnats!$S328)</f>
        <v>0</v>
      </c>
      <c r="I694" s="208">
        <f>SUM(Championnats!$S380)</f>
        <v>0</v>
      </c>
      <c r="J694" s="208">
        <f>SUM(Championnats!$S432)</f>
        <v>0</v>
      </c>
      <c r="K694" s="208">
        <f>SUM(Championnats!$S484)</f>
        <v>0</v>
      </c>
      <c r="L694" s="174"/>
      <c r="M694" s="208">
        <f>CROSS!$M$16</f>
        <v>0</v>
      </c>
      <c r="N694" s="223">
        <f t="shared" si="43"/>
        <v>0</v>
      </c>
      <c r="O694" s="208"/>
      <c r="P694" s="208"/>
      <c r="Q694" s="208"/>
      <c r="R694" s="208"/>
      <c r="S694" s="208"/>
      <c r="T694" s="208"/>
      <c r="U694" s="208"/>
      <c r="V694" s="208">
        <f t="array" ref="V694">MIN(IF(B694:K694&gt;0,B694:K694))</f>
        <v>0</v>
      </c>
      <c r="W694" s="208">
        <f t="shared" si="41"/>
        <v>0</v>
      </c>
      <c r="X694" s="174"/>
      <c r="Y694" s="248">
        <f>SUM(CROSS!I226)</f>
        <v>0</v>
      </c>
      <c r="Z694" s="248">
        <f>SUM(CROSS!J226)</f>
        <v>0</v>
      </c>
    </row>
    <row r="695" spans="1:26" x14ac:dyDescent="0.35">
      <c r="A695" s="78" t="str">
        <f>(Championnats!B$17)</f>
        <v>NNN  Dylan</v>
      </c>
      <c r="B695" s="232">
        <f>SUM(Championnats!$S17)</f>
        <v>0</v>
      </c>
      <c r="C695" s="208">
        <f>SUM(Championnats!$S69)</f>
        <v>0</v>
      </c>
      <c r="D695" s="208">
        <f>SUM(Championnats!$S121)</f>
        <v>0</v>
      </c>
      <c r="E695" s="208">
        <f>SUM(Championnats!$S173)</f>
        <v>0</v>
      </c>
      <c r="F695" s="208">
        <f>SUM(Championnats!$S225)</f>
        <v>0</v>
      </c>
      <c r="G695" s="208">
        <f>SUM(Championnats!$S277)</f>
        <v>0</v>
      </c>
      <c r="H695" s="208">
        <f>SUM(Championnats!$S329)</f>
        <v>0</v>
      </c>
      <c r="I695" s="208">
        <f>SUM(Championnats!$S381)</f>
        <v>0</v>
      </c>
      <c r="J695" s="208">
        <f>SUM(Championnats!$S433)</f>
        <v>0</v>
      </c>
      <c r="K695" s="208">
        <f>SUM(Championnats!$S485)</f>
        <v>0</v>
      </c>
      <c r="L695" s="174"/>
      <c r="M695" s="208">
        <f>CROSS!$M$17</f>
        <v>0</v>
      </c>
      <c r="N695" s="223">
        <f t="shared" si="43"/>
        <v>0</v>
      </c>
      <c r="O695" s="208"/>
      <c r="P695" s="208"/>
      <c r="Q695" s="208"/>
      <c r="R695" s="208"/>
      <c r="S695" s="208"/>
      <c r="T695" s="208"/>
      <c r="U695" s="208"/>
      <c r="V695" s="208">
        <f t="array" ref="V695">MIN(IF(B695:K695&gt;0,B695:K695))</f>
        <v>0</v>
      </c>
      <c r="W695" s="208">
        <f t="shared" si="41"/>
        <v>0</v>
      </c>
      <c r="X695" s="174"/>
      <c r="Y695" s="248">
        <f>SUM(CROSS!I227)</f>
        <v>0</v>
      </c>
      <c r="Z695" s="248">
        <f>SUM(CROSS!J227)</f>
        <v>0</v>
      </c>
    </row>
    <row r="696" spans="1:26" x14ac:dyDescent="0.35">
      <c r="A696" s="78" t="str">
        <f>(Championnats!B$18)</f>
        <v>OOO  Philippe</v>
      </c>
      <c r="B696" s="232">
        <f>SUM(Championnats!$S18)</f>
        <v>0</v>
      </c>
      <c r="C696" s="208">
        <f>SUM(Championnats!$S70)</f>
        <v>0</v>
      </c>
      <c r="D696" s="208">
        <f>SUM(Championnats!$S122)</f>
        <v>0</v>
      </c>
      <c r="E696" s="208">
        <f>SUM(Championnats!$S174)</f>
        <v>0</v>
      </c>
      <c r="F696" s="208">
        <f>SUM(Championnats!$S226)</f>
        <v>0</v>
      </c>
      <c r="G696" s="208">
        <f>SUM(Championnats!$S278)</f>
        <v>0</v>
      </c>
      <c r="H696" s="208">
        <f>SUM(Championnats!$S330)</f>
        <v>0</v>
      </c>
      <c r="I696" s="208">
        <f>SUM(Championnats!$S382)</f>
        <v>0</v>
      </c>
      <c r="J696" s="208">
        <f>SUM(Championnats!$S434)</f>
        <v>0</v>
      </c>
      <c r="K696" s="208">
        <f>SUM(Championnats!$S486)</f>
        <v>0</v>
      </c>
      <c r="L696" s="174"/>
      <c r="M696" s="208">
        <f>CROSS!$M$18</f>
        <v>0</v>
      </c>
      <c r="N696" s="223">
        <f t="shared" si="43"/>
        <v>0</v>
      </c>
      <c r="O696" s="208"/>
      <c r="P696" s="208"/>
      <c r="Q696" s="208"/>
      <c r="R696" s="208"/>
      <c r="S696" s="208"/>
      <c r="T696" s="208"/>
      <c r="U696" s="208"/>
      <c r="V696" s="208">
        <f t="array" ref="V696">MIN(IF(B696:K696&gt;0,B696:K696))</f>
        <v>0</v>
      </c>
      <c r="W696" s="208">
        <f t="shared" si="41"/>
        <v>0</v>
      </c>
      <c r="X696" s="174"/>
      <c r="Y696" s="248">
        <f>SUM(CROSS!I228)</f>
        <v>0</v>
      </c>
      <c r="Z696" s="248">
        <f>SUM(CROSS!J228)</f>
        <v>0</v>
      </c>
    </row>
    <row r="697" spans="1:26" x14ac:dyDescent="0.35">
      <c r="A697" s="78" t="str">
        <f>(Championnats!B$19)</f>
        <v>PPP  Oumar</v>
      </c>
      <c r="B697" s="232">
        <f>SUM(Championnats!$S19)</f>
        <v>0</v>
      </c>
      <c r="C697" s="208">
        <f>SUM(Championnats!$S71)</f>
        <v>0</v>
      </c>
      <c r="D697" s="208">
        <f>SUM(Championnats!$S123)</f>
        <v>0</v>
      </c>
      <c r="E697" s="208">
        <f>SUM(Championnats!$S175)</f>
        <v>0</v>
      </c>
      <c r="F697" s="208">
        <f>SUM(Championnats!$S227)</f>
        <v>0</v>
      </c>
      <c r="G697" s="208">
        <f>SUM(Championnats!$S279)</f>
        <v>0</v>
      </c>
      <c r="H697" s="208">
        <f>SUM(Championnats!$S331)</f>
        <v>0</v>
      </c>
      <c r="I697" s="208">
        <f>SUM(Championnats!$S383)</f>
        <v>0</v>
      </c>
      <c r="J697" s="208">
        <f>SUM(Championnats!$S435)</f>
        <v>0</v>
      </c>
      <c r="K697" s="208">
        <f>SUM(Championnats!$S487)</f>
        <v>0</v>
      </c>
      <c r="L697" s="174"/>
      <c r="M697" s="208">
        <f>CROSS!$M$19</f>
        <v>0</v>
      </c>
      <c r="N697" s="223">
        <f t="shared" si="43"/>
        <v>0</v>
      </c>
      <c r="O697" s="208"/>
      <c r="P697" s="208"/>
      <c r="Q697" s="208"/>
      <c r="R697" s="208"/>
      <c r="S697" s="208"/>
      <c r="T697" s="208"/>
      <c r="U697" s="208"/>
      <c r="V697" s="208">
        <f t="array" ref="V697">MIN(IF(B697:K697&gt;0,B697:K697))</f>
        <v>0</v>
      </c>
      <c r="W697" s="208">
        <f t="shared" si="41"/>
        <v>0</v>
      </c>
      <c r="X697" s="174"/>
      <c r="Y697" s="248">
        <f>SUM(CROSS!I229)</f>
        <v>0</v>
      </c>
      <c r="Z697" s="248">
        <f>SUM(CROSS!J229)</f>
        <v>0</v>
      </c>
    </row>
    <row r="698" spans="1:26" x14ac:dyDescent="0.35">
      <c r="A698" s="78" t="str">
        <f>(Championnats!B$20)</f>
        <v>QQQ  Ibrahim</v>
      </c>
      <c r="B698" s="232">
        <f>SUM(Championnats!$S20)</f>
        <v>0</v>
      </c>
      <c r="C698" s="208">
        <f>SUM(Championnats!$S72)</f>
        <v>0</v>
      </c>
      <c r="D698" s="208">
        <f>SUM(Championnats!$S124)</f>
        <v>0</v>
      </c>
      <c r="E698" s="208">
        <f>SUM(Championnats!$S176)</f>
        <v>0</v>
      </c>
      <c r="F698" s="208">
        <f>SUM(Championnats!$S228)</f>
        <v>0</v>
      </c>
      <c r="G698" s="208">
        <f>SUM(Championnats!$S280)</f>
        <v>0</v>
      </c>
      <c r="H698" s="208">
        <f>SUM(Championnats!$S332)</f>
        <v>0</v>
      </c>
      <c r="I698" s="208">
        <f>SUM(Championnats!$S384)</f>
        <v>0</v>
      </c>
      <c r="J698" s="208">
        <f>SUM(Championnats!$S436)</f>
        <v>0</v>
      </c>
      <c r="K698" s="208">
        <f>SUM(Championnats!$S488)</f>
        <v>0</v>
      </c>
      <c r="L698" s="174"/>
      <c r="M698" s="208">
        <f>CROSS!$M$20</f>
        <v>0</v>
      </c>
      <c r="N698" s="223">
        <f t="shared" si="43"/>
        <v>0</v>
      </c>
      <c r="O698" s="208"/>
      <c r="P698" s="208"/>
      <c r="Q698" s="208"/>
      <c r="R698" s="208"/>
      <c r="S698" s="208"/>
      <c r="T698" s="208"/>
      <c r="U698" s="208"/>
      <c r="V698" s="208">
        <f t="array" ref="V698">MIN(IF(B698:K698&gt;0,B698:K698))</f>
        <v>0</v>
      </c>
      <c r="W698" s="208">
        <f t="shared" si="41"/>
        <v>0</v>
      </c>
      <c r="X698" s="174"/>
      <c r="Y698" s="248">
        <f>SUM(CROSS!I230)</f>
        <v>0</v>
      </c>
      <c r="Z698" s="248">
        <f>SUM(CROSS!J230)</f>
        <v>0</v>
      </c>
    </row>
    <row r="699" spans="1:26" x14ac:dyDescent="0.35">
      <c r="A699" s="78" t="str">
        <f>(Championnats!B$21)</f>
        <v>RRR  Seydou</v>
      </c>
      <c r="B699" s="232">
        <f>SUM(Championnats!$S21)</f>
        <v>0</v>
      </c>
      <c r="C699" s="208">
        <f>SUM(Championnats!$S73)</f>
        <v>0</v>
      </c>
      <c r="D699" s="208">
        <f>SUM(Championnats!$S125)</f>
        <v>0</v>
      </c>
      <c r="E699" s="208">
        <f>SUM(Championnats!$S177)</f>
        <v>0</v>
      </c>
      <c r="F699" s="208">
        <f>SUM(Championnats!$S229)</f>
        <v>0</v>
      </c>
      <c r="G699" s="208">
        <f>SUM(Championnats!$S281)</f>
        <v>0</v>
      </c>
      <c r="H699" s="208">
        <f>SUM(Championnats!$S333)</f>
        <v>0</v>
      </c>
      <c r="I699" s="208">
        <f>SUM(Championnats!$S385)</f>
        <v>0</v>
      </c>
      <c r="J699" s="208">
        <f>SUM(Championnats!$S437)</f>
        <v>0</v>
      </c>
      <c r="K699" s="208">
        <f>SUM(Championnats!$S489)</f>
        <v>0</v>
      </c>
      <c r="L699" s="174"/>
      <c r="M699" s="208">
        <f>CROSS!$M$21</f>
        <v>0</v>
      </c>
      <c r="N699" s="223">
        <f t="shared" si="43"/>
        <v>0</v>
      </c>
      <c r="O699" s="208"/>
      <c r="P699" s="208"/>
      <c r="Q699" s="208"/>
      <c r="R699" s="208"/>
      <c r="S699" s="208"/>
      <c r="T699" s="208"/>
      <c r="U699" s="208"/>
      <c r="V699" s="208">
        <f t="array" ref="V699">MIN(IF(B699:K699&gt;0,B699:K699))</f>
        <v>0</v>
      </c>
      <c r="W699" s="208">
        <f t="shared" si="41"/>
        <v>0</v>
      </c>
      <c r="X699" s="174"/>
      <c r="Y699" s="248">
        <f>SUM(CROSS!I231)</f>
        <v>0</v>
      </c>
      <c r="Z699" s="248">
        <f>SUM(CROSS!J231)</f>
        <v>0</v>
      </c>
    </row>
    <row r="700" spans="1:26" x14ac:dyDescent="0.35">
      <c r="A700" s="78" t="str">
        <f>(Championnats!B$22)</f>
        <v>SSS  Lucas</v>
      </c>
      <c r="B700" s="232">
        <f>SUM(Championnats!$S22)</f>
        <v>0</v>
      </c>
      <c r="C700" s="208">
        <f>SUM(Championnats!$S74)</f>
        <v>0</v>
      </c>
      <c r="D700" s="208">
        <f>SUM(Championnats!$S126)</f>
        <v>0</v>
      </c>
      <c r="E700" s="208">
        <f>SUM(Championnats!$S178)</f>
        <v>0</v>
      </c>
      <c r="F700" s="208">
        <f>SUM(Championnats!$S230)</f>
        <v>0</v>
      </c>
      <c r="G700" s="208">
        <f>SUM(Championnats!$S282)</f>
        <v>0</v>
      </c>
      <c r="H700" s="208">
        <f>SUM(Championnats!$S334)</f>
        <v>0</v>
      </c>
      <c r="I700" s="208">
        <f>SUM(Championnats!$S386)</f>
        <v>0</v>
      </c>
      <c r="J700" s="208">
        <f>SUM(Championnats!$S438)</f>
        <v>0</v>
      </c>
      <c r="K700" s="208">
        <f>SUM(Championnats!$S490)</f>
        <v>0</v>
      </c>
      <c r="L700" s="174"/>
      <c r="M700" s="208">
        <f>CROSS!$M$22</f>
        <v>0</v>
      </c>
      <c r="N700" s="223">
        <f t="shared" si="43"/>
        <v>0</v>
      </c>
      <c r="O700" s="208"/>
      <c r="P700" s="208"/>
      <c r="Q700" s="208"/>
      <c r="R700" s="208"/>
      <c r="S700" s="208"/>
      <c r="T700" s="208"/>
      <c r="U700" s="208"/>
      <c r="V700" s="208">
        <f t="array" ref="V700">MIN(IF(B700:K700&gt;0,B700:K700))</f>
        <v>0</v>
      </c>
      <c r="W700" s="208">
        <f t="shared" si="41"/>
        <v>0</v>
      </c>
      <c r="X700" s="174"/>
      <c r="Y700" s="248">
        <f>SUM(CROSS!I232)</f>
        <v>0</v>
      </c>
      <c r="Z700" s="248">
        <f>SUM(CROSS!J232)</f>
        <v>0</v>
      </c>
    </row>
    <row r="701" spans="1:26" x14ac:dyDescent="0.35">
      <c r="A701" s="78" t="str">
        <f>(Championnats!B$23)</f>
        <v>TTT  Samba</v>
      </c>
      <c r="B701" s="232">
        <f>SUM(Championnats!$S23)</f>
        <v>0</v>
      </c>
      <c r="C701" s="208">
        <f>SUM(Championnats!$S75)</f>
        <v>0</v>
      </c>
      <c r="D701" s="208">
        <f>SUM(Championnats!$S127)</f>
        <v>0</v>
      </c>
      <c r="E701" s="208">
        <f>SUM(Championnats!$S179)</f>
        <v>0</v>
      </c>
      <c r="F701" s="208">
        <f>SUM(Championnats!$S231)</f>
        <v>0</v>
      </c>
      <c r="G701" s="208">
        <f>SUM(Championnats!$S283)</f>
        <v>0</v>
      </c>
      <c r="H701" s="208">
        <f>SUM(Championnats!$S335)</f>
        <v>0</v>
      </c>
      <c r="I701" s="208">
        <f>SUM(Championnats!$S387)</f>
        <v>0</v>
      </c>
      <c r="J701" s="208">
        <f>SUM(Championnats!$S439)</f>
        <v>0</v>
      </c>
      <c r="K701" s="208">
        <f>SUM(Championnats!$S491)</f>
        <v>0</v>
      </c>
      <c r="L701" s="174"/>
      <c r="M701" s="208">
        <f>CROSS!$M$23</f>
        <v>0</v>
      </c>
      <c r="N701" s="223">
        <f t="shared" si="43"/>
        <v>0</v>
      </c>
      <c r="O701" s="208"/>
      <c r="P701" s="208"/>
      <c r="Q701" s="208"/>
      <c r="R701" s="208"/>
      <c r="S701" s="208"/>
      <c r="T701" s="208"/>
      <c r="U701" s="208"/>
      <c r="V701" s="208">
        <f t="array" ref="V701">MIN(IF(B701:K701&gt;0,B701:K701))</f>
        <v>0</v>
      </c>
      <c r="W701" s="208">
        <f t="shared" si="41"/>
        <v>0</v>
      </c>
      <c r="X701" s="174"/>
      <c r="Y701" s="248">
        <f>SUM(CROSS!I233)</f>
        <v>0</v>
      </c>
      <c r="Z701" s="248">
        <f>SUM(CROSS!J233)</f>
        <v>0</v>
      </c>
    </row>
    <row r="702" spans="1:26" x14ac:dyDescent="0.35">
      <c r="A702" s="78" t="str">
        <f>(Championnats!B$24)</f>
        <v>UUU  Miguel</v>
      </c>
      <c r="B702" s="232">
        <f>SUM(Championnats!$S24)</f>
        <v>0</v>
      </c>
      <c r="C702" s="208">
        <f>SUM(Championnats!$S76)</f>
        <v>0</v>
      </c>
      <c r="D702" s="208">
        <f>SUM(Championnats!$S128)</f>
        <v>0</v>
      </c>
      <c r="E702" s="208">
        <f>SUM(Championnats!$S180)</f>
        <v>0</v>
      </c>
      <c r="F702" s="208">
        <f>SUM(Championnats!$S232)</f>
        <v>0</v>
      </c>
      <c r="G702" s="208">
        <f>SUM(Championnats!$S284)</f>
        <v>0</v>
      </c>
      <c r="H702" s="208">
        <f>SUM(Championnats!$S336)</f>
        <v>0</v>
      </c>
      <c r="I702" s="208">
        <f>SUM(Championnats!$S388)</f>
        <v>0</v>
      </c>
      <c r="J702" s="208">
        <f>SUM(Championnats!$S440)</f>
        <v>0</v>
      </c>
      <c r="K702" s="208">
        <f>SUM(Championnats!$S492)</f>
        <v>0</v>
      </c>
      <c r="L702" s="174"/>
      <c r="M702" s="208">
        <f>CROSS!$M$24</f>
        <v>0</v>
      </c>
      <c r="N702" s="223">
        <f t="shared" si="43"/>
        <v>0</v>
      </c>
      <c r="O702" s="208"/>
      <c r="P702" s="208"/>
      <c r="Q702" s="208"/>
      <c r="R702" s="208"/>
      <c r="S702" s="208"/>
      <c r="T702" s="208"/>
      <c r="U702" s="208"/>
      <c r="V702" s="208">
        <f t="array" ref="V702">MIN(IF(B702:K702&gt;0,B702:K702))</f>
        <v>0</v>
      </c>
      <c r="W702" s="208">
        <f t="shared" si="41"/>
        <v>0</v>
      </c>
      <c r="X702" s="174"/>
      <c r="Y702" s="248">
        <f>SUM(CROSS!I234)</f>
        <v>0</v>
      </c>
      <c r="Z702" s="248">
        <f>SUM(CROSS!J234)</f>
        <v>0</v>
      </c>
    </row>
    <row r="703" spans="1:26" x14ac:dyDescent="0.35">
      <c r="A703" s="78" t="str">
        <f>(Championnats!B$25)</f>
        <v>VVV  Nicolas</v>
      </c>
      <c r="B703" s="232">
        <f>SUM(Championnats!$S25)</f>
        <v>0</v>
      </c>
      <c r="C703" s="208">
        <f>SUM(Championnats!$S77)</f>
        <v>0</v>
      </c>
      <c r="D703" s="208">
        <f>SUM(Championnats!$S129)</f>
        <v>0</v>
      </c>
      <c r="E703" s="208">
        <f>SUM(Championnats!$S181)</f>
        <v>0</v>
      </c>
      <c r="F703" s="208">
        <f>SUM(Championnats!$S233)</f>
        <v>0</v>
      </c>
      <c r="G703" s="208">
        <f>SUM(Championnats!$S285)</f>
        <v>0</v>
      </c>
      <c r="H703" s="208">
        <f>SUM(Championnats!$S337)</f>
        <v>0</v>
      </c>
      <c r="I703" s="208">
        <f>SUM(Championnats!$S389)</f>
        <v>0</v>
      </c>
      <c r="J703" s="208">
        <f>SUM(Championnats!$S441)</f>
        <v>0</v>
      </c>
      <c r="K703" s="208">
        <f>SUM(Championnats!$S493)</f>
        <v>0</v>
      </c>
      <c r="L703" s="174"/>
      <c r="M703" s="208">
        <f>CROSS!$M$25</f>
        <v>0</v>
      </c>
      <c r="N703" s="223">
        <f t="shared" si="43"/>
        <v>0</v>
      </c>
      <c r="O703" s="208"/>
      <c r="P703" s="208"/>
      <c r="Q703" s="208"/>
      <c r="R703" s="208"/>
      <c r="S703" s="208"/>
      <c r="T703" s="208"/>
      <c r="U703" s="208"/>
      <c r="V703" s="208">
        <f t="array" ref="V703">MIN(IF(B703:K703&gt;0,B703:K703))</f>
        <v>0</v>
      </c>
      <c r="W703" s="208">
        <f t="shared" si="41"/>
        <v>0</v>
      </c>
      <c r="X703" s="174"/>
      <c r="Y703" s="248">
        <f>SUM(CROSS!I235)</f>
        <v>0</v>
      </c>
      <c r="Z703" s="248">
        <f>SUM(CROSS!J235)</f>
        <v>0</v>
      </c>
    </row>
    <row r="704" spans="1:26" x14ac:dyDescent="0.35">
      <c r="A704" s="78" t="str">
        <f>(Championnats!B$26)</f>
        <v>WWW  Bilal</v>
      </c>
      <c r="B704" s="232">
        <f>SUM(Championnats!$S26)</f>
        <v>0</v>
      </c>
      <c r="C704" s="208">
        <f>SUM(Championnats!$S78)</f>
        <v>0</v>
      </c>
      <c r="D704" s="208">
        <f>SUM(Championnats!$S130)</f>
        <v>0</v>
      </c>
      <c r="E704" s="208">
        <f>SUM(Championnats!$S182)</f>
        <v>0</v>
      </c>
      <c r="F704" s="208">
        <f>SUM(Championnats!$S234)</f>
        <v>0</v>
      </c>
      <c r="G704" s="208">
        <f>SUM(Championnats!$S286)</f>
        <v>0</v>
      </c>
      <c r="H704" s="208">
        <f>SUM(Championnats!$S338)</f>
        <v>0</v>
      </c>
      <c r="I704" s="208">
        <f>SUM(Championnats!$S390)</f>
        <v>0</v>
      </c>
      <c r="J704" s="208">
        <f>SUM(Championnats!$S442)</f>
        <v>0</v>
      </c>
      <c r="K704" s="208">
        <f>SUM(Championnats!$S494)</f>
        <v>0</v>
      </c>
      <c r="L704" s="174"/>
      <c r="M704" s="208">
        <f>CROSS!$M$26</f>
        <v>0</v>
      </c>
      <c r="N704" s="223">
        <f t="shared" si="43"/>
        <v>0</v>
      </c>
      <c r="O704" s="208"/>
      <c r="P704" s="208"/>
      <c r="Q704" s="208"/>
      <c r="R704" s="208"/>
      <c r="S704" s="208"/>
      <c r="T704" s="208"/>
      <c r="U704" s="208"/>
      <c r="V704" s="208">
        <f t="array" ref="V704">MIN(IF(B704:K704&gt;0,B704:K704))</f>
        <v>0</v>
      </c>
      <c r="W704" s="208">
        <f t="shared" si="41"/>
        <v>0</v>
      </c>
      <c r="X704" s="174"/>
      <c r="Y704" s="248">
        <f>SUM(CROSS!I236)</f>
        <v>0</v>
      </c>
      <c r="Z704" s="248">
        <f>SUM(CROSS!J236)</f>
        <v>0</v>
      </c>
    </row>
    <row r="705" spans="1:26" x14ac:dyDescent="0.35">
      <c r="A705" s="78" t="str">
        <f>(Championnats!B$27)</f>
        <v>XXX  Florent</v>
      </c>
      <c r="B705" s="232">
        <f>SUM(Championnats!$S27)</f>
        <v>0</v>
      </c>
      <c r="C705" s="208">
        <f>SUM(Championnats!$S79)</f>
        <v>0</v>
      </c>
      <c r="D705" s="208">
        <f>SUM(Championnats!$S131)</f>
        <v>0</v>
      </c>
      <c r="E705" s="208">
        <f>SUM(Championnats!$S183)</f>
        <v>0</v>
      </c>
      <c r="F705" s="208">
        <f>SUM(Championnats!$S235)</f>
        <v>0</v>
      </c>
      <c r="G705" s="208">
        <f>SUM(Championnats!$S287)</f>
        <v>0</v>
      </c>
      <c r="H705" s="208">
        <f>SUM(Championnats!$S339)</f>
        <v>0</v>
      </c>
      <c r="I705" s="208">
        <f>SUM(Championnats!$S391)</f>
        <v>0</v>
      </c>
      <c r="J705" s="208">
        <f>SUM(Championnats!$S443)</f>
        <v>0</v>
      </c>
      <c r="K705" s="208">
        <f>SUM(Championnats!$S495)</f>
        <v>0</v>
      </c>
      <c r="L705" s="174"/>
      <c r="M705" s="208">
        <f>CROSS!$M$27</f>
        <v>0</v>
      </c>
      <c r="N705" s="223">
        <f t="shared" si="43"/>
        <v>0</v>
      </c>
      <c r="O705" s="208"/>
      <c r="P705" s="208"/>
      <c r="Q705" s="208"/>
      <c r="R705" s="208"/>
      <c r="S705" s="208"/>
      <c r="T705" s="208"/>
      <c r="U705" s="208"/>
      <c r="V705" s="208">
        <f t="array" ref="V705">MIN(IF(B705:K705&gt;0,B705:K705))</f>
        <v>0</v>
      </c>
      <c r="W705" s="208">
        <f t="shared" si="41"/>
        <v>0</v>
      </c>
      <c r="X705" s="174"/>
      <c r="Y705" s="248">
        <f>SUM(CROSS!I237)</f>
        <v>0</v>
      </c>
      <c r="Z705" s="248">
        <f>SUM(CROSS!J237)</f>
        <v>0</v>
      </c>
    </row>
    <row r="706" spans="1:26" x14ac:dyDescent="0.35">
      <c r="A706" s="78" t="str">
        <f>(Championnats!B$28)</f>
        <v>YYYY  Célia</v>
      </c>
      <c r="B706" s="232">
        <f>SUM(Championnats!$S28)</f>
        <v>0</v>
      </c>
      <c r="C706" s="208">
        <f>SUM(Championnats!$S80)</f>
        <v>0</v>
      </c>
      <c r="D706" s="208">
        <f>SUM(Championnats!$S132)</f>
        <v>0</v>
      </c>
      <c r="E706" s="208">
        <f>SUM(Championnats!$S184)</f>
        <v>0</v>
      </c>
      <c r="F706" s="208">
        <f>SUM(Championnats!$S236)</f>
        <v>0</v>
      </c>
      <c r="G706" s="208">
        <f>SUM(Championnats!$S288)</f>
        <v>0</v>
      </c>
      <c r="H706" s="208">
        <f>SUM(Championnats!$S340)</f>
        <v>0</v>
      </c>
      <c r="I706" s="208">
        <f>SUM(Championnats!$S392)</f>
        <v>0</v>
      </c>
      <c r="J706" s="208">
        <f>SUM(Championnats!$S444)</f>
        <v>0</v>
      </c>
      <c r="K706" s="208">
        <f>SUM(Championnats!$S496)</f>
        <v>0</v>
      </c>
      <c r="L706" s="174"/>
      <c r="M706" s="208">
        <f>CROSS!$M$28</f>
        <v>0</v>
      </c>
      <c r="N706" s="223">
        <f t="shared" si="43"/>
        <v>0</v>
      </c>
      <c r="O706" s="208"/>
      <c r="P706" s="208"/>
      <c r="Q706" s="208"/>
      <c r="R706" s="208"/>
      <c r="S706" s="208"/>
      <c r="T706" s="208"/>
      <c r="U706" s="208"/>
      <c r="V706" s="208">
        <f t="array" ref="V706">MIN(IF(B706:K706&gt;0,B706:K706))</f>
        <v>0</v>
      </c>
      <c r="W706" s="208">
        <f t="shared" si="41"/>
        <v>0</v>
      </c>
      <c r="X706" s="174"/>
      <c r="Y706" s="248">
        <f>SUM(CROSS!I238)</f>
        <v>0</v>
      </c>
      <c r="Z706" s="248">
        <f>SUM(CROSS!J238)</f>
        <v>0</v>
      </c>
    </row>
    <row r="707" spans="1:26" x14ac:dyDescent="0.35">
      <c r="A707" s="78" t="str">
        <f>(Championnats!B$29)</f>
        <v>ZZZ  Rehu Magnifié</v>
      </c>
      <c r="B707" s="232">
        <f>SUM(Championnats!$S29)</f>
        <v>0</v>
      </c>
      <c r="C707" s="208">
        <f>SUM(Championnats!$S81)</f>
        <v>0</v>
      </c>
      <c r="D707" s="208">
        <f>SUM(Championnats!$S133)</f>
        <v>0</v>
      </c>
      <c r="E707" s="208">
        <f>SUM(Championnats!$S185)</f>
        <v>0</v>
      </c>
      <c r="F707" s="208">
        <f>SUM(Championnats!$S237)</f>
        <v>0</v>
      </c>
      <c r="G707" s="208">
        <f>SUM(Championnats!$S289)</f>
        <v>0</v>
      </c>
      <c r="H707" s="208">
        <f>SUM(Championnats!$S341)</f>
        <v>0</v>
      </c>
      <c r="I707" s="208">
        <f>SUM(Championnats!$S393)</f>
        <v>0</v>
      </c>
      <c r="J707" s="208">
        <f>SUM(Championnats!$S445)</f>
        <v>0</v>
      </c>
      <c r="K707" s="208">
        <f>SUM(Championnats!$S497)</f>
        <v>0</v>
      </c>
      <c r="L707" s="174"/>
      <c r="M707" s="208">
        <f>CROSS!$M$29</f>
        <v>0</v>
      </c>
      <c r="N707" s="223">
        <f t="shared" si="43"/>
        <v>0</v>
      </c>
      <c r="O707" s="208"/>
      <c r="P707" s="208"/>
      <c r="Q707" s="208"/>
      <c r="R707" s="208"/>
      <c r="S707" s="208"/>
      <c r="T707" s="208"/>
      <c r="U707" s="208"/>
      <c r="V707" s="208">
        <f t="array" ref="V707">MIN(IF(B707:K707&gt;0,B707:K707))</f>
        <v>0</v>
      </c>
      <c r="W707" s="208">
        <f t="shared" si="41"/>
        <v>0</v>
      </c>
      <c r="X707" s="174"/>
      <c r="Y707" s="248">
        <f>SUM(CROSS!I239)</f>
        <v>0</v>
      </c>
      <c r="Z707" s="248">
        <f>SUM(CROSS!J239)</f>
        <v>0</v>
      </c>
    </row>
    <row r="708" spans="1:26" x14ac:dyDescent="0.35">
      <c r="A708" s="78" t="str">
        <f>(Championnats!B$30)</f>
        <v>AAABBB  Prisca</v>
      </c>
      <c r="B708" s="232">
        <f>SUM(Championnats!$S30)</f>
        <v>0</v>
      </c>
      <c r="C708" s="208">
        <f>SUM(Championnats!$S82)</f>
        <v>0</v>
      </c>
      <c r="D708" s="208">
        <f>SUM(Championnats!$S134)</f>
        <v>0</v>
      </c>
      <c r="E708" s="208">
        <f>SUM(Championnats!$S186)</f>
        <v>0</v>
      </c>
      <c r="F708" s="208">
        <f>SUM(Championnats!$S238)</f>
        <v>0</v>
      </c>
      <c r="G708" s="208">
        <f>SUM(Championnats!$S290)</f>
        <v>0</v>
      </c>
      <c r="H708" s="208">
        <f>SUM(Championnats!$S342)</f>
        <v>0</v>
      </c>
      <c r="I708" s="208">
        <f>SUM(Championnats!$S394)</f>
        <v>0</v>
      </c>
      <c r="J708" s="208">
        <f>SUM(Championnats!$S446)</f>
        <v>0</v>
      </c>
      <c r="K708" s="208">
        <f>SUM(Championnats!$S498)</f>
        <v>0</v>
      </c>
      <c r="L708" s="174"/>
      <c r="M708" s="208">
        <f>CROSS!$M$30</f>
        <v>0</v>
      </c>
      <c r="N708" s="223">
        <f t="shared" si="43"/>
        <v>0</v>
      </c>
      <c r="O708" s="208"/>
      <c r="P708" s="208"/>
      <c r="Q708" s="208"/>
      <c r="R708" s="208"/>
      <c r="S708" s="208"/>
      <c r="T708" s="208"/>
      <c r="U708" s="208"/>
      <c r="V708" s="208">
        <f t="array" ref="V708">MIN(IF(B708:K708&gt;0,B708:K708))</f>
        <v>0</v>
      </c>
      <c r="W708" s="208">
        <f t="shared" si="41"/>
        <v>0</v>
      </c>
      <c r="X708" s="174"/>
      <c r="Y708" s="248">
        <f>SUM(CROSS!I240)</f>
        <v>0</v>
      </c>
      <c r="Z708" s="248">
        <f>SUM(CROSS!J240)</f>
        <v>0</v>
      </c>
    </row>
    <row r="709" spans="1:26" x14ac:dyDescent="0.35">
      <c r="A709" s="78" t="str">
        <f>(Championnats!B$31)</f>
        <v>BBBCCC  Océane</v>
      </c>
      <c r="B709" s="232">
        <f>SUM(Championnats!$S31)</f>
        <v>0</v>
      </c>
      <c r="C709" s="208">
        <f>SUM(Championnats!$S83)</f>
        <v>0</v>
      </c>
      <c r="D709" s="208">
        <f>SUM(Championnats!$S135)</f>
        <v>0</v>
      </c>
      <c r="E709" s="208">
        <f>SUM(Championnats!$S187)</f>
        <v>0</v>
      </c>
      <c r="F709" s="208">
        <f>SUM(Championnats!$S239)</f>
        <v>0</v>
      </c>
      <c r="G709" s="208">
        <f>SUM(Championnats!$S291)</f>
        <v>0</v>
      </c>
      <c r="H709" s="208">
        <f>SUM(Championnats!$S343)</f>
        <v>0</v>
      </c>
      <c r="I709" s="208">
        <f>SUM(Championnats!$S395)</f>
        <v>0</v>
      </c>
      <c r="J709" s="208">
        <f>SUM(Championnats!$S447)</f>
        <v>0</v>
      </c>
      <c r="K709" s="208">
        <f>SUM(Championnats!$S499)</f>
        <v>0</v>
      </c>
      <c r="L709" s="174"/>
      <c r="M709" s="208">
        <f>CROSS!$M$31</f>
        <v>0</v>
      </c>
      <c r="N709" s="223">
        <f t="shared" si="43"/>
        <v>0</v>
      </c>
      <c r="O709" s="208"/>
      <c r="P709" s="208"/>
      <c r="Q709" s="208"/>
      <c r="R709" s="208"/>
      <c r="S709" s="208"/>
      <c r="T709" s="208"/>
      <c r="U709" s="208"/>
      <c r="V709" s="208">
        <f t="array" ref="V709">MIN(IF(B709:K709&gt;0,B709:K709))</f>
        <v>0</v>
      </c>
      <c r="W709" s="208">
        <f t="shared" si="41"/>
        <v>0</v>
      </c>
      <c r="X709" s="174"/>
      <c r="Y709" s="248">
        <f>SUM(CROSS!I241)</f>
        <v>0</v>
      </c>
      <c r="Z709" s="248">
        <f>SUM(CROSS!J241)</f>
        <v>0</v>
      </c>
    </row>
    <row r="710" spans="1:26" x14ac:dyDescent="0.35">
      <c r="A710" s="78" t="str">
        <f>(Championnats!B$32)</f>
        <v>CCCDDD  Balkis-Imane</v>
      </c>
      <c r="B710" s="232">
        <f>SUM(Championnats!$S32)</f>
        <v>0</v>
      </c>
      <c r="C710" s="208">
        <f>SUM(Championnats!$S84)</f>
        <v>0</v>
      </c>
      <c r="D710" s="208">
        <f>SUM(Championnats!$S136)</f>
        <v>0</v>
      </c>
      <c r="E710" s="208">
        <f>SUM(Championnats!$S188)</f>
        <v>0</v>
      </c>
      <c r="F710" s="208">
        <f>SUM(Championnats!$S240)</f>
        <v>0</v>
      </c>
      <c r="G710" s="208">
        <f>SUM(Championnats!$S292)</f>
        <v>0</v>
      </c>
      <c r="H710" s="208">
        <f>SUM(Championnats!$S344)</f>
        <v>0</v>
      </c>
      <c r="I710" s="208">
        <f>SUM(Championnats!$S396)</f>
        <v>0</v>
      </c>
      <c r="J710" s="208">
        <f>SUM(Championnats!$S448)</f>
        <v>0</v>
      </c>
      <c r="K710" s="208">
        <f>SUM(Championnats!$S500)</f>
        <v>0</v>
      </c>
      <c r="L710" s="174"/>
      <c r="M710" s="208">
        <f>CROSS!$M$32</f>
        <v>0</v>
      </c>
      <c r="N710" s="223">
        <f t="shared" si="43"/>
        <v>0</v>
      </c>
      <c r="O710" s="208"/>
      <c r="P710" s="208"/>
      <c r="Q710" s="208"/>
      <c r="R710" s="208"/>
      <c r="S710" s="208"/>
      <c r="T710" s="208"/>
      <c r="U710" s="208"/>
      <c r="V710" s="208">
        <f t="array" ref="V710">MIN(IF(B710:K710&gt;0,B710:K710))</f>
        <v>0</v>
      </c>
      <c r="W710" s="208">
        <f t="shared" ref="W710:W773" si="44">MAX(B710:K710)</f>
        <v>0</v>
      </c>
      <c r="X710" s="174"/>
      <c r="Y710" s="248">
        <f>SUM(CROSS!I242)</f>
        <v>0</v>
      </c>
      <c r="Z710" s="248">
        <f>SUM(CROSS!J242)</f>
        <v>0</v>
      </c>
    </row>
    <row r="711" spans="1:26" x14ac:dyDescent="0.35">
      <c r="A711" s="78" t="str">
        <f>(Championnats!B$33)</f>
        <v>DDDEEE  Hamza</v>
      </c>
      <c r="B711" s="232">
        <f>SUM(Championnats!$S33)</f>
        <v>0</v>
      </c>
      <c r="C711" s="208">
        <f>SUM(Championnats!$S85)</f>
        <v>0</v>
      </c>
      <c r="D711" s="208">
        <f>SUM(Championnats!$S137)</f>
        <v>0</v>
      </c>
      <c r="E711" s="208">
        <f>SUM(Championnats!$S189)</f>
        <v>0</v>
      </c>
      <c r="F711" s="208">
        <f>SUM(Championnats!$S241)</f>
        <v>0</v>
      </c>
      <c r="G711" s="208">
        <f>SUM(Championnats!$S293)</f>
        <v>0</v>
      </c>
      <c r="H711" s="208">
        <f>SUM(Championnats!$S345)</f>
        <v>0</v>
      </c>
      <c r="I711" s="208">
        <f>SUM(Championnats!$S397)</f>
        <v>0</v>
      </c>
      <c r="J711" s="208">
        <f>SUM(Championnats!$S449)</f>
        <v>0</v>
      </c>
      <c r="K711" s="208">
        <f>SUM(Championnats!$S501)</f>
        <v>0</v>
      </c>
      <c r="L711" s="174"/>
      <c r="M711" s="208">
        <f>CROSS!$M$33</f>
        <v>0</v>
      </c>
      <c r="N711" s="223">
        <f t="shared" si="43"/>
        <v>0</v>
      </c>
      <c r="O711" s="208"/>
      <c r="P711" s="208"/>
      <c r="Q711" s="208"/>
      <c r="R711" s="208"/>
      <c r="S711" s="208"/>
      <c r="T711" s="208"/>
      <c r="U711" s="208"/>
      <c r="V711" s="208">
        <f t="array" ref="V711">MIN(IF(B711:K711&gt;0,B711:K711))</f>
        <v>0</v>
      </c>
      <c r="W711" s="208">
        <f t="shared" si="44"/>
        <v>0</v>
      </c>
      <c r="X711" s="174"/>
      <c r="Y711" s="248">
        <f>SUM(CROSS!I243)</f>
        <v>0</v>
      </c>
      <c r="Z711" s="248">
        <f>SUM(CROSS!J243)</f>
        <v>0</v>
      </c>
    </row>
    <row r="712" spans="1:26" x14ac:dyDescent="0.35">
      <c r="A712" s="78" t="str">
        <f>(Championnats!B$34)</f>
        <v>EEEFFF  Beverly</v>
      </c>
      <c r="B712" s="232">
        <f>SUM(Championnats!$S34)</f>
        <v>0</v>
      </c>
      <c r="C712" s="208">
        <f>SUM(Championnats!$S86)</f>
        <v>0</v>
      </c>
      <c r="D712" s="208">
        <f>SUM(Championnats!$S138)</f>
        <v>0</v>
      </c>
      <c r="E712" s="208">
        <f>SUM(Championnats!$S190)</f>
        <v>0</v>
      </c>
      <c r="F712" s="208">
        <f>SUM(Championnats!$S242)</f>
        <v>0</v>
      </c>
      <c r="G712" s="208">
        <f>SUM(Championnats!$S294)</f>
        <v>0</v>
      </c>
      <c r="H712" s="208">
        <f>SUM(Championnats!$S346)</f>
        <v>0</v>
      </c>
      <c r="I712" s="208">
        <f>SUM(Championnats!$S398)</f>
        <v>0</v>
      </c>
      <c r="J712" s="208">
        <f>SUM(Championnats!$S450)</f>
        <v>0</v>
      </c>
      <c r="K712" s="208">
        <f>SUM(Championnats!$S502)</f>
        <v>0</v>
      </c>
      <c r="L712" s="174"/>
      <c r="M712" s="208">
        <f>CROSS!$M$34</f>
        <v>0</v>
      </c>
      <c r="N712" s="223">
        <f t="shared" si="43"/>
        <v>0</v>
      </c>
      <c r="O712" s="208"/>
      <c r="P712" s="208"/>
      <c r="Q712" s="208"/>
      <c r="R712" s="208"/>
      <c r="S712" s="208"/>
      <c r="T712" s="208"/>
      <c r="U712" s="208"/>
      <c r="V712" s="208">
        <f t="array" ref="V712">MIN(IF(B712:K712&gt;0,B712:K712))</f>
        <v>0</v>
      </c>
      <c r="W712" s="208">
        <f t="shared" si="44"/>
        <v>0</v>
      </c>
      <c r="X712" s="174"/>
      <c r="Y712" s="248">
        <f>SUM(CROSS!I244)</f>
        <v>0</v>
      </c>
      <c r="Z712" s="248">
        <f>SUM(CROSS!J244)</f>
        <v>0</v>
      </c>
    </row>
    <row r="713" spans="1:26" x14ac:dyDescent="0.35">
      <c r="A713" s="78" t="str">
        <f>(Championnats!B$35)</f>
        <v>FFFGGG  Flore</v>
      </c>
      <c r="B713" s="232">
        <f>SUM(Championnats!$S35)</f>
        <v>0</v>
      </c>
      <c r="C713" s="208">
        <f>SUM(Championnats!$S87)</f>
        <v>0</v>
      </c>
      <c r="D713" s="208">
        <f>SUM(Championnats!$S139)</f>
        <v>0</v>
      </c>
      <c r="E713" s="208">
        <f>SUM(Championnats!$S191)</f>
        <v>0</v>
      </c>
      <c r="F713" s="208">
        <f>SUM(Championnats!$S243)</f>
        <v>0</v>
      </c>
      <c r="G713" s="208">
        <f>SUM(Championnats!$S295)</f>
        <v>0</v>
      </c>
      <c r="H713" s="208">
        <f>SUM(Championnats!$S347)</f>
        <v>0</v>
      </c>
      <c r="I713" s="208">
        <f>SUM(Championnats!$S399)</f>
        <v>0</v>
      </c>
      <c r="J713" s="208">
        <f>SUM(Championnats!$S451)</f>
        <v>0</v>
      </c>
      <c r="K713" s="208">
        <f>SUM(Championnats!$S503)</f>
        <v>0</v>
      </c>
      <c r="L713" s="174"/>
      <c r="M713" s="208">
        <f>CROSS!$M$35</f>
        <v>0</v>
      </c>
      <c r="N713" s="223">
        <f t="shared" si="43"/>
        <v>0</v>
      </c>
      <c r="O713" s="208"/>
      <c r="P713" s="208"/>
      <c r="Q713" s="208"/>
      <c r="R713" s="208"/>
      <c r="S713" s="208"/>
      <c r="T713" s="208"/>
      <c r="U713" s="208"/>
      <c r="V713" s="208">
        <f t="array" ref="V713">MIN(IF(B713:K713&gt;0,B713:K713))</f>
        <v>0</v>
      </c>
      <c r="W713" s="208">
        <f t="shared" si="44"/>
        <v>0</v>
      </c>
      <c r="X713" s="174"/>
      <c r="Y713" s="248">
        <f>SUM(CROSS!I245)</f>
        <v>0</v>
      </c>
      <c r="Z713" s="248">
        <f>SUM(CROSS!J245)</f>
        <v>0</v>
      </c>
    </row>
    <row r="714" spans="1:26" x14ac:dyDescent="0.35">
      <c r="A714" s="78" t="str">
        <f>(Championnats!B$36)</f>
        <v>GGGGHHH  Lauryne</v>
      </c>
      <c r="B714" s="232">
        <f>SUM(Championnats!$S36)</f>
        <v>0</v>
      </c>
      <c r="C714" s="208">
        <f>SUM(Championnats!$S88)</f>
        <v>0</v>
      </c>
      <c r="D714" s="208">
        <f>SUM(Championnats!$S140)</f>
        <v>0</v>
      </c>
      <c r="E714" s="208">
        <f>SUM(Championnats!$S192)</f>
        <v>0</v>
      </c>
      <c r="F714" s="208">
        <f>SUM(Championnats!$S244)</f>
        <v>0</v>
      </c>
      <c r="G714" s="208">
        <f>SUM(Championnats!$S296)</f>
        <v>0</v>
      </c>
      <c r="H714" s="208">
        <f>SUM(Championnats!$S348)</f>
        <v>0</v>
      </c>
      <c r="I714" s="208">
        <f>SUM(Championnats!$S400)</f>
        <v>0</v>
      </c>
      <c r="J714" s="208">
        <f>SUM(Championnats!$S452)</f>
        <v>0</v>
      </c>
      <c r="K714" s="208">
        <f>SUM(Championnats!$S504)</f>
        <v>0</v>
      </c>
      <c r="L714" s="174"/>
      <c r="M714" s="208">
        <f>CROSS!$M$36</f>
        <v>0</v>
      </c>
      <c r="N714" s="223">
        <f t="shared" ref="N714:N731" si="45">N37</f>
        <v>0</v>
      </c>
      <c r="O714" s="208"/>
      <c r="P714" s="208"/>
      <c r="Q714" s="208"/>
      <c r="R714" s="208"/>
      <c r="S714" s="208"/>
      <c r="T714" s="208"/>
      <c r="U714" s="208"/>
      <c r="V714" s="208">
        <f t="array" ref="V714">MIN(IF(B714:K714&gt;0,B714:K714))</f>
        <v>0</v>
      </c>
      <c r="W714" s="208">
        <f t="shared" si="44"/>
        <v>0</v>
      </c>
      <c r="X714" s="174"/>
      <c r="Y714" s="248">
        <f>SUM(CROSS!I246)</f>
        <v>0</v>
      </c>
      <c r="Z714" s="248">
        <f>SUM(CROSS!J246)</f>
        <v>0</v>
      </c>
    </row>
    <row r="715" spans="1:26" x14ac:dyDescent="0.35">
      <c r="A715" s="78" t="str">
        <f>(Championnats!B$37)</f>
        <v>HHHHIII  Steven</v>
      </c>
      <c r="B715" s="232">
        <f>SUM(Championnats!$S37)</f>
        <v>0</v>
      </c>
      <c r="C715" s="208">
        <f>SUM(Championnats!$S89)</f>
        <v>0</v>
      </c>
      <c r="D715" s="208">
        <f>SUM(Championnats!$S141)</f>
        <v>0</v>
      </c>
      <c r="E715" s="208">
        <f>SUM(Championnats!$S193)</f>
        <v>0</v>
      </c>
      <c r="F715" s="208">
        <f>SUM(Championnats!$S245)</f>
        <v>0</v>
      </c>
      <c r="G715" s="208">
        <f>SUM(Championnats!$S297)</f>
        <v>0</v>
      </c>
      <c r="H715" s="208">
        <f>SUM(Championnats!$S349)</f>
        <v>0</v>
      </c>
      <c r="I715" s="208">
        <f>SUM(Championnats!$S401)</f>
        <v>0</v>
      </c>
      <c r="J715" s="208">
        <f>SUM(Championnats!$S453)</f>
        <v>0</v>
      </c>
      <c r="K715" s="208">
        <f>SUM(Championnats!$S505)</f>
        <v>0</v>
      </c>
      <c r="L715" s="174"/>
      <c r="M715" s="208">
        <f>CROSS!$M$37</f>
        <v>0</v>
      </c>
      <c r="N715" s="223">
        <f t="shared" si="45"/>
        <v>0</v>
      </c>
      <c r="O715" s="208"/>
      <c r="P715" s="208"/>
      <c r="Q715" s="208"/>
      <c r="R715" s="208"/>
      <c r="S715" s="208"/>
      <c r="T715" s="208"/>
      <c r="U715" s="208"/>
      <c r="V715" s="208">
        <f t="array" ref="V715">MIN(IF(B715:K715&gt;0,B715:K715))</f>
        <v>0</v>
      </c>
      <c r="W715" s="208">
        <f t="shared" si="44"/>
        <v>0</v>
      </c>
      <c r="X715" s="174"/>
      <c r="Y715" s="248">
        <f>SUM(CROSS!I247)</f>
        <v>0</v>
      </c>
      <c r="Z715" s="248">
        <f>SUM(CROSS!J247)</f>
        <v>0</v>
      </c>
    </row>
    <row r="716" spans="1:26" x14ac:dyDescent="0.35">
      <c r="A716" s="78" t="str">
        <f>(Championnats!B$38)</f>
        <v>IIIJJJJJ  PIERRE</v>
      </c>
      <c r="B716" s="232">
        <f>SUM(Championnats!$S38)</f>
        <v>0</v>
      </c>
      <c r="C716" s="208">
        <f>SUM(Championnats!$S90)</f>
        <v>0</v>
      </c>
      <c r="D716" s="208">
        <f>SUM(Championnats!$S142)</f>
        <v>0</v>
      </c>
      <c r="E716" s="208">
        <f>SUM(Championnats!$S194)</f>
        <v>0</v>
      </c>
      <c r="F716" s="208">
        <f>SUM(Championnats!$S246)</f>
        <v>0</v>
      </c>
      <c r="G716" s="208">
        <f>SUM(Championnats!$S298)</f>
        <v>0</v>
      </c>
      <c r="H716" s="208">
        <f>SUM(Championnats!$S350)</f>
        <v>0</v>
      </c>
      <c r="I716" s="208">
        <f>SUM(Championnats!$S402)</f>
        <v>0</v>
      </c>
      <c r="J716" s="208">
        <f>SUM(Championnats!$S454)</f>
        <v>0</v>
      </c>
      <c r="K716" s="208">
        <f>SUM(Championnats!$S506)</f>
        <v>0</v>
      </c>
      <c r="L716" s="174"/>
      <c r="M716" s="208">
        <f>CROSS!$M$38</f>
        <v>0</v>
      </c>
      <c r="N716" s="223">
        <f t="shared" si="45"/>
        <v>0</v>
      </c>
      <c r="O716" s="208"/>
      <c r="P716" s="208"/>
      <c r="Q716" s="208"/>
      <c r="R716" s="208"/>
      <c r="S716" s="208"/>
      <c r="T716" s="208"/>
      <c r="U716" s="208"/>
      <c r="V716" s="208">
        <f t="array" ref="V716">MIN(IF(B716:K716&gt;0,B716:K716))</f>
        <v>0</v>
      </c>
      <c r="W716" s="208">
        <f t="shared" si="44"/>
        <v>0</v>
      </c>
      <c r="X716" s="174"/>
      <c r="Y716" s="248">
        <f>SUM(CROSS!I248)</f>
        <v>0</v>
      </c>
      <c r="Z716" s="248">
        <f>SUM(CROSS!J248)</f>
        <v>0</v>
      </c>
    </row>
    <row r="717" spans="1:26" x14ac:dyDescent="0.35">
      <c r="A717" s="78" t="str">
        <f>(Championnats!B$39)</f>
        <v>JJJJKKKK  Christelle</v>
      </c>
      <c r="B717" s="232">
        <f>SUM(Championnats!$S39)</f>
        <v>0</v>
      </c>
      <c r="C717" s="208">
        <f>SUM(Championnats!$S91)</f>
        <v>0</v>
      </c>
      <c r="D717" s="208">
        <f>SUM(Championnats!$S143)</f>
        <v>0</v>
      </c>
      <c r="E717" s="208">
        <f>SUM(Championnats!$S195)</f>
        <v>0</v>
      </c>
      <c r="F717" s="208">
        <f>SUM(Championnats!$S247)</f>
        <v>0</v>
      </c>
      <c r="G717" s="208">
        <f>SUM(Championnats!$S299)</f>
        <v>0</v>
      </c>
      <c r="H717" s="208">
        <f>SUM(Championnats!$S351)</f>
        <v>0</v>
      </c>
      <c r="I717" s="208">
        <f>SUM(Championnats!$S403)</f>
        <v>0</v>
      </c>
      <c r="J717" s="208">
        <f>SUM(Championnats!$S455)</f>
        <v>0</v>
      </c>
      <c r="K717" s="208">
        <f>SUM(Championnats!$S507)</f>
        <v>0</v>
      </c>
      <c r="L717" s="174"/>
      <c r="M717" s="208">
        <f>CROSS!$M$39</f>
        <v>0</v>
      </c>
      <c r="N717" s="223">
        <f t="shared" si="45"/>
        <v>0</v>
      </c>
      <c r="O717" s="208"/>
      <c r="P717" s="208"/>
      <c r="Q717" s="208"/>
      <c r="R717" s="208"/>
      <c r="S717" s="208"/>
      <c r="T717" s="208"/>
      <c r="U717" s="208"/>
      <c r="V717" s="208">
        <f t="array" ref="V717">MIN(IF(B717:K717&gt;0,B717:K717))</f>
        <v>0</v>
      </c>
      <c r="W717" s="208">
        <f t="shared" si="44"/>
        <v>0</v>
      </c>
      <c r="X717" s="174"/>
      <c r="Y717" s="248">
        <f>SUM(CROSS!I249)</f>
        <v>0</v>
      </c>
      <c r="Z717" s="248">
        <f>SUM(CROSS!J249)</f>
        <v>0</v>
      </c>
    </row>
    <row r="718" spans="1:26" x14ac:dyDescent="0.35">
      <c r="A718" s="78" t="str">
        <f>(Championnats!B$40)</f>
        <v>KKKLLL  Pierre</v>
      </c>
      <c r="B718" s="232">
        <f>SUM(Championnats!$S40)</f>
        <v>0</v>
      </c>
      <c r="C718" s="208">
        <f>SUM(Championnats!$S92)</f>
        <v>0</v>
      </c>
      <c r="D718" s="208">
        <f>SUM(Championnats!$S144)</f>
        <v>0</v>
      </c>
      <c r="E718" s="208">
        <f>SUM(Championnats!$S196)</f>
        <v>0</v>
      </c>
      <c r="F718" s="208">
        <f>SUM(Championnats!$S248)</f>
        <v>0</v>
      </c>
      <c r="G718" s="208">
        <f>SUM(Championnats!$S300)</f>
        <v>0</v>
      </c>
      <c r="H718" s="208">
        <f>SUM(Championnats!$S352)</f>
        <v>0</v>
      </c>
      <c r="I718" s="208">
        <f>SUM(Championnats!$S404)</f>
        <v>0</v>
      </c>
      <c r="J718" s="208">
        <f>SUM(Championnats!$S456)</f>
        <v>0</v>
      </c>
      <c r="K718" s="208">
        <f>SUM(Championnats!$S508)</f>
        <v>0</v>
      </c>
      <c r="L718" s="174"/>
      <c r="M718" s="208">
        <f>CROSS!$M$40</f>
        <v>0</v>
      </c>
      <c r="N718" s="223">
        <f t="shared" si="45"/>
        <v>0</v>
      </c>
      <c r="O718" s="208"/>
      <c r="P718" s="208"/>
      <c r="Q718" s="208"/>
      <c r="R718" s="208"/>
      <c r="S718" s="208"/>
      <c r="T718" s="208"/>
      <c r="U718" s="208"/>
      <c r="V718" s="208">
        <f t="array" ref="V718">MIN(IF(B718:K718&gt;0,B718:K718))</f>
        <v>0</v>
      </c>
      <c r="W718" s="208">
        <f t="shared" si="44"/>
        <v>0</v>
      </c>
      <c r="X718" s="174"/>
      <c r="Y718" s="248">
        <f>SUM(CROSS!I250)</f>
        <v>0</v>
      </c>
      <c r="Z718" s="248">
        <f>SUM(CROSS!J250)</f>
        <v>0</v>
      </c>
    </row>
    <row r="719" spans="1:26" x14ac:dyDescent="0.35">
      <c r="A719" s="78" t="str">
        <f>(Championnats!B$41)</f>
        <v>LLLLMMMM  Didier</v>
      </c>
      <c r="B719" s="232">
        <f>SUM(Championnats!$S41)</f>
        <v>0</v>
      </c>
      <c r="C719" s="208">
        <f>SUM(Championnats!$S93)</f>
        <v>0</v>
      </c>
      <c r="D719" s="208">
        <f>SUM(Championnats!$S145)</f>
        <v>0</v>
      </c>
      <c r="E719" s="208">
        <f>SUM(Championnats!$S197)</f>
        <v>0</v>
      </c>
      <c r="F719" s="208">
        <f>SUM(Championnats!$S249)</f>
        <v>0</v>
      </c>
      <c r="G719" s="208">
        <f>SUM(Championnats!$S301)</f>
        <v>0</v>
      </c>
      <c r="H719" s="208">
        <f>SUM(Championnats!$S353)</f>
        <v>0</v>
      </c>
      <c r="I719" s="208">
        <f>SUM(Championnats!$S405)</f>
        <v>0</v>
      </c>
      <c r="J719" s="208">
        <f>SUM(Championnats!$S457)</f>
        <v>0</v>
      </c>
      <c r="K719" s="208">
        <f>SUM(Championnats!$S509)</f>
        <v>0</v>
      </c>
      <c r="L719" s="174"/>
      <c r="M719" s="208">
        <f>CROSS!$M$41</f>
        <v>0</v>
      </c>
      <c r="N719" s="223">
        <f t="shared" si="45"/>
        <v>0</v>
      </c>
      <c r="O719" s="208"/>
      <c r="P719" s="208"/>
      <c r="Q719" s="208"/>
      <c r="R719" s="208"/>
      <c r="S719" s="208"/>
      <c r="T719" s="208"/>
      <c r="U719" s="208"/>
      <c r="V719" s="208">
        <f t="array" ref="V719">MIN(IF(B719:K719&gt;0,B719:K719))</f>
        <v>0</v>
      </c>
      <c r="W719" s="208">
        <f t="shared" si="44"/>
        <v>0</v>
      </c>
      <c r="X719" s="174"/>
      <c r="Y719" s="248">
        <f>SUM(CROSS!I251)</f>
        <v>0</v>
      </c>
      <c r="Z719" s="248">
        <f>SUM(CROSS!J251)</f>
        <v>0</v>
      </c>
    </row>
    <row r="720" spans="1:26" x14ac:dyDescent="0.35">
      <c r="A720" s="78" t="str">
        <f>(Championnats!B$42)</f>
        <v>MMMNNN  Barbara</v>
      </c>
      <c r="B720" s="232">
        <f>SUM(Championnats!$S42)</f>
        <v>0</v>
      </c>
      <c r="C720" s="208">
        <f>SUM(Championnats!$S94)</f>
        <v>0</v>
      </c>
      <c r="D720" s="208">
        <f>SUM(Championnats!$S146)</f>
        <v>0</v>
      </c>
      <c r="E720" s="208">
        <f>SUM(Championnats!$S198)</f>
        <v>0</v>
      </c>
      <c r="F720" s="208">
        <f>SUM(Championnats!$S250)</f>
        <v>0</v>
      </c>
      <c r="G720" s="208">
        <f>SUM(Championnats!$S302)</f>
        <v>0</v>
      </c>
      <c r="H720" s="208">
        <f>SUM(Championnats!$S354)</f>
        <v>0</v>
      </c>
      <c r="I720" s="208">
        <f>SUM(Championnats!$S406)</f>
        <v>0</v>
      </c>
      <c r="J720" s="208">
        <f>SUM(Championnats!$S458)</f>
        <v>0</v>
      </c>
      <c r="K720" s="208">
        <f>SUM(Championnats!$S510)</f>
        <v>0</v>
      </c>
      <c r="L720" s="174"/>
      <c r="M720" s="208">
        <f>CROSS!$M$42</f>
        <v>0</v>
      </c>
      <c r="N720" s="223">
        <f t="shared" si="45"/>
        <v>0</v>
      </c>
      <c r="O720" s="208"/>
      <c r="P720" s="208"/>
      <c r="Q720" s="208"/>
      <c r="R720" s="208"/>
      <c r="S720" s="208"/>
      <c r="T720" s="208"/>
      <c r="U720" s="208"/>
      <c r="V720" s="208">
        <f t="array" ref="V720">MIN(IF(B720:K720&gt;0,B720:K720))</f>
        <v>0</v>
      </c>
      <c r="W720" s="208">
        <f t="shared" si="44"/>
        <v>0</v>
      </c>
      <c r="X720" s="174"/>
      <c r="Y720" s="248">
        <f>SUM(CROSS!I252)</f>
        <v>0</v>
      </c>
      <c r="Z720" s="248">
        <f>SUM(CROSS!J252)</f>
        <v>0</v>
      </c>
    </row>
    <row r="721" spans="1:26" x14ac:dyDescent="0.35">
      <c r="A721" s="78" t="str">
        <f>(Championnats!B$43)</f>
        <v>NNNNOOO  Julie</v>
      </c>
      <c r="B721" s="232">
        <f>SUM(Championnats!$S43)</f>
        <v>0</v>
      </c>
      <c r="C721" s="208">
        <f>SUM(Championnats!$S95)</f>
        <v>0</v>
      </c>
      <c r="D721" s="208">
        <f>SUM(Championnats!$S147)</f>
        <v>0</v>
      </c>
      <c r="E721" s="208">
        <f>SUM(Championnats!$S199)</f>
        <v>0</v>
      </c>
      <c r="F721" s="208">
        <f>SUM(Championnats!$S251)</f>
        <v>0</v>
      </c>
      <c r="G721" s="208">
        <f>SUM(Championnats!$S303)</f>
        <v>0</v>
      </c>
      <c r="H721" s="208">
        <f>SUM(Championnats!$S355)</f>
        <v>0</v>
      </c>
      <c r="I721" s="208">
        <f>SUM(Championnats!$S407)</f>
        <v>0</v>
      </c>
      <c r="J721" s="208">
        <f>SUM(Championnats!$S459)</f>
        <v>0</v>
      </c>
      <c r="K721" s="208">
        <f>SUM(Championnats!$S511)</f>
        <v>0</v>
      </c>
      <c r="L721" s="174"/>
      <c r="M721" s="208">
        <f>CROSS!$M$43</f>
        <v>0</v>
      </c>
      <c r="N721" s="223">
        <f t="shared" si="45"/>
        <v>0</v>
      </c>
      <c r="O721" s="208"/>
      <c r="P721" s="208"/>
      <c r="Q721" s="208"/>
      <c r="R721" s="208"/>
      <c r="S721" s="208"/>
      <c r="T721" s="208"/>
      <c r="U721" s="208"/>
      <c r="V721" s="208">
        <f t="array" ref="V721">MIN(IF(B721:K721&gt;0,B721:K721))</f>
        <v>0</v>
      </c>
      <c r="W721" s="208">
        <f t="shared" si="44"/>
        <v>0</v>
      </c>
      <c r="X721" s="174"/>
      <c r="Y721" s="248">
        <f>SUM(CROSS!I253)</f>
        <v>0</v>
      </c>
      <c r="Z721" s="248">
        <f>SUM(CROSS!J253)</f>
        <v>0</v>
      </c>
    </row>
    <row r="722" spans="1:26" x14ac:dyDescent="0.35">
      <c r="A722" s="78" t="str">
        <f>(Championnats!B$44)</f>
        <v>OOOPPP  André</v>
      </c>
      <c r="B722" s="232">
        <f>SUM(Championnats!$S44)</f>
        <v>0</v>
      </c>
      <c r="C722" s="208">
        <f>SUM(Championnats!$S96)</f>
        <v>0</v>
      </c>
      <c r="D722" s="208">
        <f>SUM(Championnats!$S148)</f>
        <v>0</v>
      </c>
      <c r="E722" s="208">
        <f>SUM(Championnats!$S200)</f>
        <v>0</v>
      </c>
      <c r="F722" s="208">
        <f>SUM(Championnats!$S252)</f>
        <v>0</v>
      </c>
      <c r="G722" s="208">
        <f>SUM(Championnats!$S304)</f>
        <v>0</v>
      </c>
      <c r="H722" s="208">
        <f>SUM(Championnats!$S356)</f>
        <v>0</v>
      </c>
      <c r="I722" s="208">
        <f>SUM(Championnats!$S408)</f>
        <v>0</v>
      </c>
      <c r="J722" s="208">
        <f>SUM(Championnats!$S460)</f>
        <v>0</v>
      </c>
      <c r="K722" s="208">
        <f>SUM(Championnats!$S512)</f>
        <v>0</v>
      </c>
      <c r="L722" s="174"/>
      <c r="M722" s="208">
        <f>CROSS!$M$44</f>
        <v>0</v>
      </c>
      <c r="N722" s="223">
        <f t="shared" si="45"/>
        <v>0</v>
      </c>
      <c r="O722" s="208"/>
      <c r="P722" s="208"/>
      <c r="Q722" s="208"/>
      <c r="R722" s="208"/>
      <c r="S722" s="208"/>
      <c r="T722" s="208"/>
      <c r="U722" s="208"/>
      <c r="V722" s="208">
        <f t="array" ref="V722">MIN(IF(B722:K722&gt;0,B722:K722))</f>
        <v>0</v>
      </c>
      <c r="W722" s="208">
        <f t="shared" si="44"/>
        <v>0</v>
      </c>
      <c r="X722" s="174"/>
      <c r="Y722" s="248">
        <f>SUM(CROSS!I254)</f>
        <v>0</v>
      </c>
      <c r="Z722" s="248">
        <f>SUM(CROSS!J254)</f>
        <v>0</v>
      </c>
    </row>
    <row r="723" spans="1:26" x14ac:dyDescent="0.35">
      <c r="A723" s="78" t="str">
        <f>(Championnats!B$45)</f>
        <v>PPPQQQQ  Roland</v>
      </c>
      <c r="B723" s="232">
        <f>SUM(Championnats!$S45)</f>
        <v>0</v>
      </c>
      <c r="C723" s="208">
        <f>SUM(Championnats!$S97)</f>
        <v>0</v>
      </c>
      <c r="D723" s="208">
        <f>SUM(Championnats!$S149)</f>
        <v>0</v>
      </c>
      <c r="E723" s="208">
        <f>SUM(Championnats!$S201)</f>
        <v>0</v>
      </c>
      <c r="F723" s="208">
        <f>SUM(Championnats!$S253)</f>
        <v>0</v>
      </c>
      <c r="G723" s="208">
        <f>SUM(Championnats!$S305)</f>
        <v>0</v>
      </c>
      <c r="H723" s="208">
        <f>SUM(Championnats!$S357)</f>
        <v>0</v>
      </c>
      <c r="I723" s="208">
        <f>SUM(Championnats!$S409)</f>
        <v>0</v>
      </c>
      <c r="J723" s="208">
        <f>SUM(Championnats!$S461)</f>
        <v>0</v>
      </c>
      <c r="K723" s="208">
        <f>SUM(Championnats!$S513)</f>
        <v>0</v>
      </c>
      <c r="L723" s="174"/>
      <c r="M723" s="208">
        <f>CROSS!$M$45</f>
        <v>0</v>
      </c>
      <c r="N723" s="223">
        <f t="shared" si="45"/>
        <v>0</v>
      </c>
      <c r="O723" s="208"/>
      <c r="P723" s="208"/>
      <c r="Q723" s="208"/>
      <c r="R723" s="208"/>
      <c r="S723" s="208"/>
      <c r="T723" s="208"/>
      <c r="U723" s="208"/>
      <c r="V723" s="208">
        <f t="array" ref="V723">MIN(IF(B723:K723&gt;0,B723:K723))</f>
        <v>0</v>
      </c>
      <c r="W723" s="208">
        <f t="shared" si="44"/>
        <v>0</v>
      </c>
      <c r="X723" s="174"/>
      <c r="Y723" s="248">
        <f>SUM(CROSS!I255)</f>
        <v>0</v>
      </c>
      <c r="Z723" s="248">
        <f>SUM(CROSS!J255)</f>
        <v>0</v>
      </c>
    </row>
    <row r="724" spans="1:26" x14ac:dyDescent="0.35">
      <c r="A724" s="78" t="str">
        <f>(Championnats!B$46)</f>
        <v>QQQRRR  Sylvain</v>
      </c>
      <c r="B724" s="232">
        <f>SUM(Championnats!$S46)</f>
        <v>0</v>
      </c>
      <c r="C724" s="208">
        <f>SUM(Championnats!$S98)</f>
        <v>0</v>
      </c>
      <c r="D724" s="208">
        <f>SUM(Championnats!$S150)</f>
        <v>0</v>
      </c>
      <c r="E724" s="208">
        <f>SUM(Championnats!$S202)</f>
        <v>0</v>
      </c>
      <c r="F724" s="208">
        <f>SUM(Championnats!$S254)</f>
        <v>0</v>
      </c>
      <c r="G724" s="208">
        <f>SUM(Championnats!$S306)</f>
        <v>0</v>
      </c>
      <c r="H724" s="208">
        <f>SUM(Championnats!$S358)</f>
        <v>0</v>
      </c>
      <c r="I724" s="208">
        <f>SUM(Championnats!$S410)</f>
        <v>0</v>
      </c>
      <c r="J724" s="208">
        <f>SUM(Championnats!$S462)</f>
        <v>0</v>
      </c>
      <c r="K724" s="208">
        <f>SUM(Championnats!$S514)</f>
        <v>0</v>
      </c>
      <c r="L724" s="174"/>
      <c r="M724" s="208">
        <f>CROSS!$M$46</f>
        <v>0</v>
      </c>
      <c r="N724" s="223">
        <f t="shared" si="45"/>
        <v>0</v>
      </c>
      <c r="O724" s="208"/>
      <c r="P724" s="208"/>
      <c r="Q724" s="208"/>
      <c r="R724" s="208"/>
      <c r="S724" s="208"/>
      <c r="T724" s="208"/>
      <c r="U724" s="208"/>
      <c r="V724" s="208">
        <f t="array" ref="V724">MIN(IF(B724:K724&gt;0,B724:K724))</f>
        <v>0</v>
      </c>
      <c r="W724" s="208">
        <f t="shared" si="44"/>
        <v>0</v>
      </c>
      <c r="X724" s="174"/>
      <c r="Y724" s="248">
        <f>SUM(CROSS!I256)</f>
        <v>0</v>
      </c>
      <c r="Z724" s="248">
        <f>SUM(CROSS!J256)</f>
        <v>0</v>
      </c>
    </row>
    <row r="725" spans="1:26" x14ac:dyDescent="0.35">
      <c r="A725" s="78" t="str">
        <f>(Championnats!B$47)</f>
        <v>RRRSSS  Veronica</v>
      </c>
      <c r="B725" s="232">
        <f>SUM(Championnats!$S47)</f>
        <v>0</v>
      </c>
      <c r="C725" s="208">
        <f>SUM(Championnats!$S99)</f>
        <v>0</v>
      </c>
      <c r="D725" s="208">
        <f>SUM(Championnats!$S151)</f>
        <v>0</v>
      </c>
      <c r="E725" s="208">
        <f>SUM(Championnats!$S203)</f>
        <v>0</v>
      </c>
      <c r="F725" s="208">
        <f>SUM(Championnats!$S255)</f>
        <v>0</v>
      </c>
      <c r="G725" s="208">
        <f>SUM(Championnats!$S307)</f>
        <v>0</v>
      </c>
      <c r="H725" s="208">
        <f>SUM(Championnats!$S359)</f>
        <v>0</v>
      </c>
      <c r="I725" s="208">
        <f>SUM(Championnats!$S411)</f>
        <v>0</v>
      </c>
      <c r="J725" s="208">
        <f>SUM(Championnats!$S463)</f>
        <v>0</v>
      </c>
      <c r="K725" s="208">
        <f>SUM(Championnats!$S515)</f>
        <v>0</v>
      </c>
      <c r="L725" s="174"/>
      <c r="M725" s="208">
        <f>CROSS!$M$47</f>
        <v>0</v>
      </c>
      <c r="N725" s="223">
        <f t="shared" si="45"/>
        <v>0</v>
      </c>
      <c r="O725" s="208"/>
      <c r="P725" s="208"/>
      <c r="Q725" s="208"/>
      <c r="R725" s="208"/>
      <c r="S725" s="208"/>
      <c r="T725" s="208"/>
      <c r="U725" s="208"/>
      <c r="V725" s="208">
        <f t="array" ref="V725">MIN(IF(B725:K725&gt;0,B725:K725))</f>
        <v>0</v>
      </c>
      <c r="W725" s="208">
        <f t="shared" si="44"/>
        <v>0</v>
      </c>
      <c r="X725" s="174"/>
      <c r="Y725" s="248">
        <f>SUM(CROSS!I257)</f>
        <v>0</v>
      </c>
      <c r="Z725" s="248">
        <f>SUM(CROSS!J257)</f>
        <v>0</v>
      </c>
    </row>
    <row r="726" spans="1:26" x14ac:dyDescent="0.35">
      <c r="A726" s="78" t="str">
        <f>(Championnats!B$48)</f>
        <v>SSSTTT  Luc</v>
      </c>
      <c r="B726" s="232">
        <f>SUM(Championnats!$S48)</f>
        <v>0</v>
      </c>
      <c r="C726" s="208">
        <f>SUM(Championnats!$S100)</f>
        <v>0</v>
      </c>
      <c r="D726" s="208">
        <f>SUM(Championnats!$S152)</f>
        <v>0</v>
      </c>
      <c r="E726" s="208">
        <f>SUM(Championnats!$S204)</f>
        <v>0</v>
      </c>
      <c r="F726" s="208">
        <f>SUM(Championnats!$S256)</f>
        <v>0</v>
      </c>
      <c r="G726" s="208">
        <f>SUM(Championnats!$S308)</f>
        <v>0</v>
      </c>
      <c r="H726" s="208">
        <f>SUM(Championnats!$S360)</f>
        <v>0</v>
      </c>
      <c r="I726" s="208">
        <f>SUM(Championnats!$S412)</f>
        <v>0</v>
      </c>
      <c r="J726" s="208">
        <f>SUM(Championnats!$S464)</f>
        <v>0</v>
      </c>
      <c r="K726" s="208">
        <f>SUM(Championnats!$S516)</f>
        <v>0</v>
      </c>
      <c r="L726" s="174"/>
      <c r="M726" s="208">
        <f>CROSS!$M$48</f>
        <v>0</v>
      </c>
      <c r="N726" s="223">
        <f t="shared" si="45"/>
        <v>0</v>
      </c>
      <c r="O726" s="208"/>
      <c r="P726" s="208"/>
      <c r="Q726" s="208"/>
      <c r="R726" s="208"/>
      <c r="S726" s="208"/>
      <c r="T726" s="208"/>
      <c r="U726" s="208"/>
      <c r="V726" s="208">
        <f t="array" ref="V726">MIN(IF(B726:K726&gt;0,B726:K726))</f>
        <v>0</v>
      </c>
      <c r="W726" s="208">
        <f t="shared" si="44"/>
        <v>0</v>
      </c>
      <c r="X726" s="174"/>
      <c r="Y726" s="248">
        <f>SUM(CROSS!I258)</f>
        <v>0</v>
      </c>
      <c r="Z726" s="248">
        <f>SUM(CROSS!J258)</f>
        <v>0</v>
      </c>
    </row>
    <row r="727" spans="1:26" x14ac:dyDescent="0.35">
      <c r="A727" s="78" t="str">
        <f>(Championnats!B$49)</f>
        <v>TTTUUU  Cryss</v>
      </c>
      <c r="B727" s="232">
        <f>SUM(Championnats!$S49)</f>
        <v>0</v>
      </c>
      <c r="C727" s="208">
        <f>SUM(Championnats!$S101)</f>
        <v>0</v>
      </c>
      <c r="D727" s="208">
        <f>SUM(Championnats!$S153)</f>
        <v>0</v>
      </c>
      <c r="E727" s="208">
        <f>SUM(Championnats!$S205)</f>
        <v>0</v>
      </c>
      <c r="F727" s="208">
        <f>SUM(Championnats!$S257)</f>
        <v>0</v>
      </c>
      <c r="G727" s="208">
        <f>SUM(Championnats!$S309)</f>
        <v>0</v>
      </c>
      <c r="H727" s="208">
        <f>SUM(Championnats!$S361)</f>
        <v>0</v>
      </c>
      <c r="I727" s="208">
        <f>SUM(Championnats!$S413)</f>
        <v>0</v>
      </c>
      <c r="J727" s="208">
        <f>SUM(Championnats!$S465)</f>
        <v>0</v>
      </c>
      <c r="K727" s="208">
        <f>SUM(Championnats!$S517)</f>
        <v>0</v>
      </c>
      <c r="L727" s="174"/>
      <c r="M727" s="208">
        <f>CROSS!$M$49</f>
        <v>0</v>
      </c>
      <c r="N727" s="223">
        <f t="shared" si="45"/>
        <v>0</v>
      </c>
      <c r="O727" s="208"/>
      <c r="P727" s="208"/>
      <c r="Q727" s="208"/>
      <c r="R727" s="208"/>
      <c r="S727" s="208"/>
      <c r="T727" s="208"/>
      <c r="U727" s="208"/>
      <c r="V727" s="208">
        <f t="array" ref="V727">MIN(IF(B727:K727&gt;0,B727:K727))</f>
        <v>0</v>
      </c>
      <c r="W727" s="208">
        <f t="shared" si="44"/>
        <v>0</v>
      </c>
      <c r="X727" s="174"/>
      <c r="Y727" s="248">
        <f>SUM(CROSS!I259)</f>
        <v>0</v>
      </c>
      <c r="Z727" s="248">
        <f>SUM(CROSS!J259)</f>
        <v>0</v>
      </c>
    </row>
    <row r="728" spans="1:26" x14ac:dyDescent="0.35">
      <c r="A728" s="78" t="str">
        <f>(Championnats!B$50)</f>
        <v>UUUVVV  Sambou</v>
      </c>
      <c r="B728" s="232">
        <f>SUM(Championnats!$S50)</f>
        <v>0</v>
      </c>
      <c r="C728" s="208">
        <f>SUM(Championnats!$S102)</f>
        <v>0</v>
      </c>
      <c r="D728" s="208">
        <f>SUM(Championnats!$S154)</f>
        <v>0</v>
      </c>
      <c r="E728" s="208">
        <f>SUM(Championnats!$S206)</f>
        <v>0</v>
      </c>
      <c r="F728" s="208">
        <f>SUM(Championnats!$S258)</f>
        <v>0</v>
      </c>
      <c r="G728" s="208">
        <f>SUM(Championnats!$S310)</f>
        <v>0</v>
      </c>
      <c r="H728" s="208">
        <f>SUM(Championnats!$S362)</f>
        <v>0</v>
      </c>
      <c r="I728" s="208">
        <f>SUM(Championnats!$S414)</f>
        <v>0</v>
      </c>
      <c r="J728" s="208">
        <f>SUM(Championnats!$S466)</f>
        <v>0</v>
      </c>
      <c r="K728" s="208">
        <f>SUM(Championnats!$S518)</f>
        <v>0</v>
      </c>
      <c r="L728" s="174"/>
      <c r="M728" s="208">
        <f>CROSS!$M$50</f>
        <v>0</v>
      </c>
      <c r="N728" s="223">
        <f t="shared" si="45"/>
        <v>0</v>
      </c>
      <c r="O728" s="208"/>
      <c r="P728" s="208"/>
      <c r="Q728" s="208"/>
      <c r="R728" s="208"/>
      <c r="S728" s="208"/>
      <c r="T728" s="208"/>
      <c r="U728" s="208"/>
      <c r="V728" s="208">
        <f t="array" ref="V728">MIN(IF(B728:K728&gt;0,B728:K728))</f>
        <v>0</v>
      </c>
      <c r="W728" s="208">
        <f t="shared" si="44"/>
        <v>0</v>
      </c>
      <c r="X728" s="174"/>
      <c r="Y728" s="248">
        <f>SUM(CROSS!I260)</f>
        <v>0</v>
      </c>
      <c r="Z728" s="248">
        <f>SUM(CROSS!J260)</f>
        <v>0</v>
      </c>
    </row>
    <row r="729" spans="1:26" x14ac:dyDescent="0.35">
      <c r="A729" s="78" t="str">
        <f>(Championnats!B$51)</f>
        <v>VVVVXXX  Dylan</v>
      </c>
      <c r="B729" s="232">
        <f>SUM(Championnats!$S51)</f>
        <v>0</v>
      </c>
      <c r="C729" s="208">
        <f>SUM(Championnats!$S103)</f>
        <v>0</v>
      </c>
      <c r="D729" s="208">
        <f>SUM(Championnats!$S155)</f>
        <v>0</v>
      </c>
      <c r="E729" s="208">
        <f>SUM(Championnats!$S207)</f>
        <v>0</v>
      </c>
      <c r="F729" s="208">
        <f>SUM(Championnats!$S259)</f>
        <v>0</v>
      </c>
      <c r="G729" s="208">
        <f>SUM(Championnats!$S311)</f>
        <v>0</v>
      </c>
      <c r="H729" s="208">
        <f>SUM(Championnats!$S363)</f>
        <v>0</v>
      </c>
      <c r="I729" s="208">
        <f>SUM(Championnats!$S415)</f>
        <v>0</v>
      </c>
      <c r="J729" s="208">
        <f>SUM(Championnats!$S467)</f>
        <v>0</v>
      </c>
      <c r="K729" s="208">
        <f>SUM(Championnats!$S519)</f>
        <v>0</v>
      </c>
      <c r="L729" s="174"/>
      <c r="M729" s="208">
        <f>CROSS!$M$51</f>
        <v>0</v>
      </c>
      <c r="N729" s="223">
        <f t="shared" si="45"/>
        <v>0</v>
      </c>
      <c r="O729" s="208"/>
      <c r="P729" s="208"/>
      <c r="Q729" s="208"/>
      <c r="R729" s="208"/>
      <c r="S729" s="208"/>
      <c r="T729" s="208"/>
      <c r="U729" s="208"/>
      <c r="V729" s="208">
        <f t="array" ref="V729">MIN(IF(B729:K729&gt;0,B729:K729))</f>
        <v>0</v>
      </c>
      <c r="W729" s="208">
        <f t="shared" si="44"/>
        <v>0</v>
      </c>
      <c r="X729" s="174"/>
      <c r="Y729" s="248">
        <f>SUM(CROSS!I261)</f>
        <v>0</v>
      </c>
      <c r="Z729" s="248">
        <f>SUM(CROSS!J261)</f>
        <v>0</v>
      </c>
    </row>
    <row r="730" spans="1:26" x14ac:dyDescent="0.35">
      <c r="A730" s="78" t="str">
        <f>(Championnats!B$52)</f>
        <v>XXXYYY  Lucie</v>
      </c>
      <c r="B730" s="232">
        <f>SUM(Championnats!$S52)</f>
        <v>0</v>
      </c>
      <c r="C730" s="208">
        <f>SUM(Championnats!$S104)</f>
        <v>0</v>
      </c>
      <c r="D730" s="208">
        <f>SUM(Championnats!$S156)</f>
        <v>0</v>
      </c>
      <c r="E730" s="208">
        <f>SUM(Championnats!$S208)</f>
        <v>0</v>
      </c>
      <c r="F730" s="208">
        <f>SUM(Championnats!$S260)</f>
        <v>0</v>
      </c>
      <c r="G730" s="208">
        <f>SUM(Championnats!$S312)</f>
        <v>0</v>
      </c>
      <c r="H730" s="208">
        <f>SUM(Championnats!$S364)</f>
        <v>0</v>
      </c>
      <c r="I730" s="208">
        <f>SUM(Championnats!$S416)</f>
        <v>0</v>
      </c>
      <c r="J730" s="208">
        <f>SUM(Championnats!$S468)</f>
        <v>0</v>
      </c>
      <c r="K730" s="208">
        <f>SUM(Championnats!$S520)</f>
        <v>0</v>
      </c>
      <c r="L730" s="174"/>
      <c r="M730" s="208">
        <f>CROSS!$M$52</f>
        <v>0</v>
      </c>
      <c r="N730" s="223">
        <f t="shared" si="45"/>
        <v>0</v>
      </c>
      <c r="O730" s="208"/>
      <c r="P730" s="208"/>
      <c r="Q730" s="208"/>
      <c r="R730" s="208"/>
      <c r="S730" s="208"/>
      <c r="T730" s="208"/>
      <c r="U730" s="208"/>
      <c r="V730" s="208">
        <f t="array" ref="V730">MIN(IF(B730:K730&gt;0,B730:K730))</f>
        <v>0</v>
      </c>
      <c r="W730" s="208">
        <f t="shared" si="44"/>
        <v>0</v>
      </c>
      <c r="X730" s="174"/>
      <c r="Y730" s="248">
        <f>SUM(CROSS!I262)</f>
        <v>0</v>
      </c>
      <c r="Z730" s="248">
        <f>SUM(CROSS!J262)</f>
        <v>0</v>
      </c>
    </row>
    <row r="731" spans="1:26" x14ac:dyDescent="0.35">
      <c r="A731" s="182" t="str">
        <f>(Championnats!B$53)</f>
        <v>YYYZZZ  Eva</v>
      </c>
      <c r="B731" s="244">
        <f>SUM(Championnats!$S53)</f>
        <v>0</v>
      </c>
      <c r="C731" s="225">
        <f>SUM(Championnats!$S105)</f>
        <v>0</v>
      </c>
      <c r="D731" s="225">
        <f>SUM(Championnats!$S157)</f>
        <v>0</v>
      </c>
      <c r="E731" s="225">
        <f>SUM(Championnats!$S209)</f>
        <v>0</v>
      </c>
      <c r="F731" s="225">
        <f>SUM(Championnats!$S261)</f>
        <v>0</v>
      </c>
      <c r="G731" s="225">
        <f>SUM(Championnats!$S313)</f>
        <v>0</v>
      </c>
      <c r="H731" s="225">
        <f>SUM(Championnats!$S365)</f>
        <v>0</v>
      </c>
      <c r="I731" s="225">
        <f>SUM(Championnats!$S417)</f>
        <v>0</v>
      </c>
      <c r="J731" s="225">
        <f>SUM(Championnats!$S469)</f>
        <v>0</v>
      </c>
      <c r="K731" s="225">
        <f>SUM(Championnats!$S521)</f>
        <v>0</v>
      </c>
      <c r="L731" s="174"/>
      <c r="M731" s="225">
        <f>CROSS!$M$53</f>
        <v>0</v>
      </c>
      <c r="N731" s="226">
        <f t="shared" si="45"/>
        <v>0</v>
      </c>
      <c r="O731" s="225"/>
      <c r="P731" s="225"/>
      <c r="Q731" s="225"/>
      <c r="R731" s="225"/>
      <c r="S731" s="225"/>
      <c r="T731" s="225"/>
      <c r="U731" s="225"/>
      <c r="V731" s="225">
        <f t="array" ref="V731">MIN(IF(B731:K731&gt;0,B731:K731))</f>
        <v>0</v>
      </c>
      <c r="W731" s="225">
        <f t="shared" si="44"/>
        <v>0</v>
      </c>
      <c r="X731" s="174"/>
      <c r="Y731" s="248">
        <f>SUM(CROSS!I263)</f>
        <v>0</v>
      </c>
      <c r="Z731" s="248">
        <f>SUM(CROSS!J263)</f>
        <v>0</v>
      </c>
    </row>
    <row r="732" spans="1:26" x14ac:dyDescent="0.35">
      <c r="A732" s="242"/>
      <c r="B732" s="241"/>
      <c r="C732" s="241"/>
      <c r="D732" s="241"/>
      <c r="E732" s="241"/>
      <c r="F732" s="241"/>
      <c r="G732" s="241"/>
      <c r="H732" s="241"/>
      <c r="I732" s="241"/>
      <c r="J732" s="241"/>
      <c r="K732" s="241"/>
      <c r="L732" s="174"/>
      <c r="M732" s="241"/>
      <c r="N732" s="229"/>
      <c r="O732" s="241"/>
      <c r="P732" s="241"/>
      <c r="Q732" s="241"/>
      <c r="R732" s="241"/>
      <c r="S732" s="241"/>
      <c r="T732" s="241"/>
      <c r="U732" s="241"/>
      <c r="V732" s="241">
        <f t="array" ref="V732">MIN(IF(B732:K732&gt;0,B732:K732))</f>
        <v>0</v>
      </c>
      <c r="W732" s="241">
        <f t="shared" si="44"/>
        <v>0</v>
      </c>
      <c r="X732" s="174"/>
      <c r="Y732" s="248">
        <f>SUM(CROSS!I264)</f>
        <v>0</v>
      </c>
      <c r="Z732" s="248">
        <f>SUM(CROSS!J264)</f>
        <v>0</v>
      </c>
    </row>
    <row r="733" spans="1:26" x14ac:dyDescent="0.35">
      <c r="A733" s="243"/>
      <c r="B733" s="466" t="s">
        <v>34</v>
      </c>
      <c r="C733" s="467"/>
      <c r="D733" s="467"/>
      <c r="E733" s="467"/>
      <c r="F733" s="467"/>
      <c r="G733" s="467"/>
      <c r="H733" s="467"/>
      <c r="I733" s="467"/>
      <c r="J733" s="467"/>
      <c r="K733" s="468"/>
      <c r="L733" s="174"/>
      <c r="M733" s="240"/>
      <c r="N733" s="230"/>
      <c r="O733" s="240"/>
      <c r="P733" s="240"/>
      <c r="Q733" s="240"/>
      <c r="R733" s="240"/>
      <c r="S733" s="240"/>
      <c r="T733" s="240"/>
      <c r="U733" s="240"/>
      <c r="V733" s="240">
        <f t="array" ref="V733">MIN(IF(B733:K733&gt;0,B733:K733))</f>
        <v>0</v>
      </c>
      <c r="W733" s="240">
        <f t="shared" si="44"/>
        <v>0</v>
      </c>
      <c r="X733" s="174"/>
      <c r="Y733" s="248">
        <f>SUM(CROSS!I265)</f>
        <v>0</v>
      </c>
      <c r="Z733" s="248">
        <f>SUM(CROSS!J265)</f>
        <v>0</v>
      </c>
    </row>
    <row r="734" spans="1:26" x14ac:dyDescent="0.35">
      <c r="A734" s="221" t="str">
        <f>(Championnats!B$4)</f>
        <v>AAA  LUC</v>
      </c>
      <c r="B734" s="238">
        <f>SUM(Championnats!$T4)</f>
        <v>0</v>
      </c>
      <c r="C734" s="227">
        <f>SUM(Championnats!$T56)</f>
        <v>0</v>
      </c>
      <c r="D734" s="227">
        <f>SUM(Championnats!$T108)</f>
        <v>0</v>
      </c>
      <c r="E734" s="227">
        <f>SUM(Championnats!$T160)</f>
        <v>0</v>
      </c>
      <c r="F734" s="227">
        <f>SUM(Championnats!$T212)</f>
        <v>0</v>
      </c>
      <c r="G734" s="227">
        <f>SUM(Championnats!$T264)</f>
        <v>0</v>
      </c>
      <c r="H734" s="227">
        <f>SUM(Championnats!$T316)</f>
        <v>0</v>
      </c>
      <c r="I734" s="227">
        <f>SUM(Championnats!$T368)</f>
        <v>0</v>
      </c>
      <c r="J734" s="227">
        <f>SUM(Championnats!$T420)</f>
        <v>0</v>
      </c>
      <c r="K734" s="227">
        <f>SUM(Championnats!$T472)</f>
        <v>0</v>
      </c>
      <c r="L734" s="174"/>
      <c r="M734" s="227">
        <f>CROSS!$M$4</f>
        <v>1</v>
      </c>
      <c r="N734" s="228">
        <f t="shared" ref="N734:N765" si="46">N5</f>
        <v>0</v>
      </c>
      <c r="O734" s="227"/>
      <c r="P734" s="227"/>
      <c r="Q734" s="227"/>
      <c r="R734" s="227"/>
      <c r="S734" s="227"/>
      <c r="T734" s="227"/>
      <c r="U734" s="227"/>
      <c r="V734" s="227">
        <f t="array" ref="V734">MIN(IF(B734:K734&gt;0,B734:K734))</f>
        <v>0</v>
      </c>
      <c r="W734" s="227">
        <f t="shared" si="44"/>
        <v>0</v>
      </c>
      <c r="X734" s="174"/>
      <c r="Y734" s="248">
        <f>SUM(CROSS!I266)</f>
        <v>0</v>
      </c>
      <c r="Z734" s="248">
        <f>SUM(CROSS!J266)</f>
        <v>0</v>
      </c>
    </row>
    <row r="735" spans="1:26" x14ac:dyDescent="0.35">
      <c r="A735" s="78" t="str">
        <f>(Championnats!B$5)</f>
        <v>BBB  isabelle</v>
      </c>
      <c r="B735" s="232">
        <f>SUM(Championnats!$T5)</f>
        <v>0</v>
      </c>
      <c r="C735" s="208">
        <f>SUM(Championnats!$T57)</f>
        <v>0</v>
      </c>
      <c r="D735" s="208">
        <f>SUM(Championnats!$T109)</f>
        <v>0</v>
      </c>
      <c r="E735" s="208">
        <f>SUM(Championnats!$T161)</f>
        <v>0</v>
      </c>
      <c r="F735" s="208">
        <f>SUM(Championnats!$T213)</f>
        <v>0</v>
      </c>
      <c r="G735" s="208">
        <f>SUM(Championnats!$T265)</f>
        <v>0</v>
      </c>
      <c r="H735" s="208">
        <f>SUM(Championnats!$T317)</f>
        <v>0</v>
      </c>
      <c r="I735" s="208">
        <f>SUM(Championnats!$T369)</f>
        <v>0</v>
      </c>
      <c r="J735" s="208">
        <f>SUM(Championnats!$T421)</f>
        <v>0</v>
      </c>
      <c r="K735" s="208">
        <f>SUM(Championnats!$T473)</f>
        <v>0</v>
      </c>
      <c r="L735" s="174"/>
      <c r="M735" s="208">
        <f>CROSS!$M$5</f>
        <v>1</v>
      </c>
      <c r="N735" s="223">
        <f t="shared" si="46"/>
        <v>0</v>
      </c>
      <c r="O735" s="208"/>
      <c r="P735" s="208"/>
      <c r="Q735" s="208"/>
      <c r="R735" s="208"/>
      <c r="S735" s="208"/>
      <c r="T735" s="208"/>
      <c r="U735" s="208"/>
      <c r="V735" s="208">
        <f t="array" ref="V735">MIN(IF(B735:K735&gt;0,B735:K735))</f>
        <v>0</v>
      </c>
      <c r="W735" s="208">
        <f t="shared" si="44"/>
        <v>0</v>
      </c>
      <c r="X735" s="174"/>
      <c r="Y735" s="248">
        <f>SUM(CROSS!I267)</f>
        <v>0</v>
      </c>
      <c r="Z735" s="248">
        <f>SUM(CROSS!J267)</f>
        <v>0</v>
      </c>
    </row>
    <row r="736" spans="1:26" x14ac:dyDescent="0.35">
      <c r="A736" s="78" t="str">
        <f>(Championnats!B$6)</f>
        <v>KJKLJDFKJG  Agathe</v>
      </c>
      <c r="B736" s="232">
        <f>SUM(Championnats!$T6)</f>
        <v>0</v>
      </c>
      <c r="C736" s="208">
        <f>SUM(Championnats!$T58)</f>
        <v>0</v>
      </c>
      <c r="D736" s="208">
        <f>SUM(Championnats!$T110)</f>
        <v>0</v>
      </c>
      <c r="E736" s="208">
        <f>SUM(Championnats!$T162)</f>
        <v>0</v>
      </c>
      <c r="F736" s="208">
        <f>SUM(Championnats!$T214)</f>
        <v>0</v>
      </c>
      <c r="G736" s="208">
        <f>SUM(Championnats!$T266)</f>
        <v>0</v>
      </c>
      <c r="H736" s="208">
        <f>SUM(Championnats!$T318)</f>
        <v>0</v>
      </c>
      <c r="I736" s="208">
        <f>SUM(Championnats!$T370)</f>
        <v>0</v>
      </c>
      <c r="J736" s="208">
        <f>SUM(Championnats!$T422)</f>
        <v>0</v>
      </c>
      <c r="K736" s="208">
        <f>SUM(Championnats!$T474)</f>
        <v>0</v>
      </c>
      <c r="L736" s="174"/>
      <c r="M736" s="208">
        <f>CROSS!$M$6</f>
        <v>1</v>
      </c>
      <c r="N736" s="223">
        <f t="shared" si="46"/>
        <v>0</v>
      </c>
      <c r="O736" s="208"/>
      <c r="P736" s="208"/>
      <c r="Q736" s="208"/>
      <c r="R736" s="208"/>
      <c r="S736" s="208"/>
      <c r="T736" s="208"/>
      <c r="U736" s="208"/>
      <c r="V736" s="208">
        <f t="array" ref="V736">MIN(IF(B736:K736&gt;0,B736:K736))</f>
        <v>0</v>
      </c>
      <c r="W736" s="208">
        <f t="shared" si="44"/>
        <v>0</v>
      </c>
      <c r="X736" s="174"/>
      <c r="Y736" s="248">
        <f>SUM(CROSS!I268)</f>
        <v>0</v>
      </c>
      <c r="Z736" s="248">
        <f>SUM(CROSS!J268)</f>
        <v>0</v>
      </c>
    </row>
    <row r="737" spans="1:26" x14ac:dyDescent="0.35">
      <c r="A737" s="78" t="str">
        <f>(Championnats!B$7)</f>
        <v>DDD  Léa</v>
      </c>
      <c r="B737" s="232">
        <f>SUM(Championnats!$T7)</f>
        <v>0</v>
      </c>
      <c r="C737" s="208">
        <f>SUM(Championnats!$T59)</f>
        <v>0</v>
      </c>
      <c r="D737" s="208">
        <f>SUM(Championnats!$T111)</f>
        <v>0</v>
      </c>
      <c r="E737" s="208">
        <f>SUM(Championnats!$T163)</f>
        <v>0</v>
      </c>
      <c r="F737" s="208">
        <f>SUM(Championnats!$T215)</f>
        <v>0</v>
      </c>
      <c r="G737" s="208">
        <f>SUM(Championnats!$T267)</f>
        <v>0</v>
      </c>
      <c r="H737" s="208">
        <f>SUM(Championnats!$T319)</f>
        <v>0</v>
      </c>
      <c r="I737" s="208">
        <f>SUM(Championnats!$T371)</f>
        <v>0</v>
      </c>
      <c r="J737" s="208">
        <f>SUM(Championnats!$T423)</f>
        <v>0</v>
      </c>
      <c r="K737" s="208">
        <f>SUM(Championnats!$T475)</f>
        <v>0</v>
      </c>
      <c r="L737" s="174"/>
      <c r="M737" s="208">
        <f>CROSS!$M$7</f>
        <v>1</v>
      </c>
      <c r="N737" s="223">
        <f t="shared" si="46"/>
        <v>0</v>
      </c>
      <c r="O737" s="208"/>
      <c r="P737" s="208"/>
      <c r="Q737" s="208"/>
      <c r="R737" s="208"/>
      <c r="S737" s="208"/>
      <c r="T737" s="208"/>
      <c r="U737" s="208"/>
      <c r="V737" s="208">
        <f t="array" ref="V737">MIN(IF(B737:K737&gt;0,B737:K737))</f>
        <v>0</v>
      </c>
      <c r="W737" s="208">
        <f t="shared" si="44"/>
        <v>0</v>
      </c>
      <c r="X737" s="174"/>
      <c r="Y737" s="248">
        <f>SUM(CROSS!I269)</f>
        <v>0</v>
      </c>
      <c r="Z737" s="248">
        <f>SUM(CROSS!J269)</f>
        <v>0</v>
      </c>
    </row>
    <row r="738" spans="1:26" x14ac:dyDescent="0.35">
      <c r="A738" s="78" t="str">
        <f>(Championnats!B$8)</f>
        <v>KUYFRJGF  Mélissa</v>
      </c>
      <c r="B738" s="232">
        <f>SUM(Championnats!$T8)</f>
        <v>0</v>
      </c>
      <c r="C738" s="208">
        <f>SUM(Championnats!$T60)</f>
        <v>0</v>
      </c>
      <c r="D738" s="208">
        <f>SUM(Championnats!$T112)</f>
        <v>0</v>
      </c>
      <c r="E738" s="208">
        <f>SUM(Championnats!$T164)</f>
        <v>0</v>
      </c>
      <c r="F738" s="208">
        <f>SUM(Championnats!$T216)</f>
        <v>0</v>
      </c>
      <c r="G738" s="208">
        <f>SUM(Championnats!$T268)</f>
        <v>0</v>
      </c>
      <c r="H738" s="208">
        <f>SUM(Championnats!$T320)</f>
        <v>0</v>
      </c>
      <c r="I738" s="208">
        <f>SUM(Championnats!$T372)</f>
        <v>0</v>
      </c>
      <c r="J738" s="208">
        <f>SUM(Championnats!$T424)</f>
        <v>0</v>
      </c>
      <c r="K738" s="208">
        <f>SUM(Championnats!$T476)</f>
        <v>0</v>
      </c>
      <c r="L738" s="174"/>
      <c r="M738" s="208">
        <f>CROSS!$M$8</f>
        <v>1</v>
      </c>
      <c r="N738" s="223">
        <f t="shared" si="46"/>
        <v>0</v>
      </c>
      <c r="O738" s="208"/>
      <c r="P738" s="208"/>
      <c r="Q738" s="208"/>
      <c r="R738" s="208"/>
      <c r="S738" s="208"/>
      <c r="T738" s="208"/>
      <c r="U738" s="208"/>
      <c r="V738" s="208">
        <f t="array" ref="V738">MIN(IF(B738:K738&gt;0,B738:K738))</f>
        <v>0</v>
      </c>
      <c r="W738" s="208">
        <f t="shared" si="44"/>
        <v>0</v>
      </c>
      <c r="X738" s="174"/>
      <c r="Y738" s="248">
        <f>SUM(CROSS!I270)</f>
        <v>0</v>
      </c>
      <c r="Z738" s="248">
        <f>SUM(CROSS!J270)</f>
        <v>0</v>
      </c>
    </row>
    <row r="739" spans="1:26" x14ac:dyDescent="0.35">
      <c r="A739" s="78" t="str">
        <f>(Championnats!B$9)</f>
        <v>FFF  Eric</v>
      </c>
      <c r="B739" s="232">
        <f>SUM(Championnats!$T9)</f>
        <v>0</v>
      </c>
      <c r="C739" s="208">
        <f>SUM(Championnats!$T61)</f>
        <v>0</v>
      </c>
      <c r="D739" s="208">
        <f>SUM(Championnats!$T113)</f>
        <v>0</v>
      </c>
      <c r="E739" s="208">
        <f>SUM(Championnats!$T165)</f>
        <v>0</v>
      </c>
      <c r="F739" s="208">
        <f>SUM(Championnats!$T217)</f>
        <v>0</v>
      </c>
      <c r="G739" s="208">
        <f>SUM(Championnats!$T269)</f>
        <v>0</v>
      </c>
      <c r="H739" s="208">
        <f>SUM(Championnats!$T321)</f>
        <v>0</v>
      </c>
      <c r="I739" s="208">
        <f>SUM(Championnats!$T373)</f>
        <v>0</v>
      </c>
      <c r="J739" s="208">
        <f>SUM(Championnats!$T425)</f>
        <v>0</v>
      </c>
      <c r="K739" s="208">
        <f>SUM(Championnats!$T477)</f>
        <v>0</v>
      </c>
      <c r="L739" s="174"/>
      <c r="M739" s="208">
        <f>CROSS!$M$9</f>
        <v>1</v>
      </c>
      <c r="N739" s="223">
        <f t="shared" si="46"/>
        <v>0</v>
      </c>
      <c r="O739" s="208"/>
      <c r="P739" s="208"/>
      <c r="Q739" s="208"/>
      <c r="R739" s="208"/>
      <c r="S739" s="208"/>
      <c r="T739" s="208"/>
      <c r="U739" s="208"/>
      <c r="V739" s="208">
        <f t="array" ref="V739">MIN(IF(B739:K739&gt;0,B739:K739))</f>
        <v>0</v>
      </c>
      <c r="W739" s="208">
        <f t="shared" si="44"/>
        <v>0</v>
      </c>
      <c r="X739" s="174"/>
      <c r="Y739" s="248">
        <f>SUM(CROSS!I271)</f>
        <v>0</v>
      </c>
      <c r="Z739" s="248">
        <f>SUM(CROSS!J271)</f>
        <v>0</v>
      </c>
    </row>
    <row r="740" spans="1:26" x14ac:dyDescent="0.35">
      <c r="A740" s="78" t="str">
        <f>(Championnats!B$10)</f>
        <v>GGG  Lucie</v>
      </c>
      <c r="B740" s="232">
        <f>SUM(Championnats!$T10)</f>
        <v>0</v>
      </c>
      <c r="C740" s="208">
        <f>SUM(Championnats!$T62)</f>
        <v>0</v>
      </c>
      <c r="D740" s="208">
        <f>SUM(Championnats!$T114)</f>
        <v>0</v>
      </c>
      <c r="E740" s="208">
        <f>SUM(Championnats!$T166)</f>
        <v>0</v>
      </c>
      <c r="F740" s="208">
        <f>SUM(Championnats!$T218)</f>
        <v>0</v>
      </c>
      <c r="G740" s="208">
        <f>SUM(Championnats!$T270)</f>
        <v>0</v>
      </c>
      <c r="H740" s="208">
        <f>SUM(Championnats!$T322)</f>
        <v>0</v>
      </c>
      <c r="I740" s="208">
        <f>SUM(Championnats!$T374)</f>
        <v>0</v>
      </c>
      <c r="J740" s="208">
        <f>SUM(Championnats!$T426)</f>
        <v>0</v>
      </c>
      <c r="K740" s="208">
        <f>SUM(Championnats!$T478)</f>
        <v>0</v>
      </c>
      <c r="L740" s="174"/>
      <c r="M740" s="208">
        <f>CROSS!$M$10</f>
        <v>0</v>
      </c>
      <c r="N740" s="223">
        <f t="shared" si="46"/>
        <v>0</v>
      </c>
      <c r="O740" s="208"/>
      <c r="P740" s="208"/>
      <c r="Q740" s="208"/>
      <c r="R740" s="208"/>
      <c r="S740" s="208"/>
      <c r="T740" s="208"/>
      <c r="U740" s="208"/>
      <c r="V740" s="208">
        <f t="array" ref="V740">MIN(IF(B740:K740&gt;0,B740:K740))</f>
        <v>0</v>
      </c>
      <c r="W740" s="208">
        <f t="shared" si="44"/>
        <v>0</v>
      </c>
      <c r="X740" s="174"/>
      <c r="Y740" s="248">
        <f>SUM(CROSS!I272)</f>
        <v>0</v>
      </c>
      <c r="Z740" s="248">
        <f>SUM(CROSS!J272)</f>
        <v>0</v>
      </c>
    </row>
    <row r="741" spans="1:26" x14ac:dyDescent="0.35">
      <c r="A741" s="78" t="str">
        <f>(Championnats!B$11)</f>
        <v>HHH  Eva</v>
      </c>
      <c r="B741" s="232">
        <f>SUM(Championnats!$T11)</f>
        <v>0</v>
      </c>
      <c r="C741" s="208">
        <f>SUM(Championnats!$T63)</f>
        <v>0</v>
      </c>
      <c r="D741" s="208">
        <f>SUM(Championnats!$T115)</f>
        <v>0</v>
      </c>
      <c r="E741" s="208">
        <f>SUM(Championnats!$T167)</f>
        <v>0</v>
      </c>
      <c r="F741" s="208">
        <f>SUM(Championnats!$T219)</f>
        <v>0</v>
      </c>
      <c r="G741" s="208">
        <f>SUM(Championnats!$T271)</f>
        <v>0</v>
      </c>
      <c r="H741" s="208">
        <f>SUM(Championnats!$T323)</f>
        <v>0</v>
      </c>
      <c r="I741" s="208">
        <f>SUM(Championnats!$T375)</f>
        <v>0</v>
      </c>
      <c r="J741" s="208">
        <f>SUM(Championnats!$T427)</f>
        <v>0</v>
      </c>
      <c r="K741" s="208">
        <f>SUM(Championnats!$T479)</f>
        <v>0</v>
      </c>
      <c r="L741" s="174"/>
      <c r="M741" s="208">
        <f>CROSS!$M$11</f>
        <v>0</v>
      </c>
      <c r="N741" s="223">
        <f t="shared" si="46"/>
        <v>0</v>
      </c>
      <c r="O741" s="208"/>
      <c r="P741" s="208"/>
      <c r="Q741" s="208"/>
      <c r="R741" s="208"/>
      <c r="S741" s="208"/>
      <c r="T741" s="208"/>
      <c r="U741" s="208"/>
      <c r="V741" s="208">
        <f t="array" ref="V741">MIN(IF(B741:K741&gt;0,B741:K741))</f>
        <v>0</v>
      </c>
      <c r="W741" s="208">
        <f t="shared" si="44"/>
        <v>0</v>
      </c>
      <c r="X741" s="174"/>
      <c r="Y741" s="248">
        <f>SUM(CROSS!I273)</f>
        <v>0</v>
      </c>
      <c r="Z741" s="248">
        <f>SUM(CROSS!J273)</f>
        <v>0</v>
      </c>
    </row>
    <row r="742" spans="1:26" x14ac:dyDescent="0.35">
      <c r="A742" s="78" t="str">
        <f>(Championnats!B$12)</f>
        <v>PERNOIS  LUC</v>
      </c>
      <c r="B742" s="232">
        <f>SUM(Championnats!$T12)</f>
        <v>0</v>
      </c>
      <c r="C742" s="208">
        <f>SUM(Championnats!$T64)</f>
        <v>0</v>
      </c>
      <c r="D742" s="208">
        <f>SUM(Championnats!$T116)</f>
        <v>0</v>
      </c>
      <c r="E742" s="208">
        <f>SUM(Championnats!$T168)</f>
        <v>0</v>
      </c>
      <c r="F742" s="208">
        <f>SUM(Championnats!$T220)</f>
        <v>0</v>
      </c>
      <c r="G742" s="208">
        <f>SUM(Championnats!$T272)</f>
        <v>0</v>
      </c>
      <c r="H742" s="208">
        <f>SUM(Championnats!$T324)</f>
        <v>0</v>
      </c>
      <c r="I742" s="208">
        <f>SUM(Championnats!$T376)</f>
        <v>0</v>
      </c>
      <c r="J742" s="208">
        <f>SUM(Championnats!$T428)</f>
        <v>0</v>
      </c>
      <c r="K742" s="208">
        <f>SUM(Championnats!$T480)</f>
        <v>0</v>
      </c>
      <c r="L742" s="174"/>
      <c r="M742" s="208">
        <f>CROSS!$M$12</f>
        <v>0</v>
      </c>
      <c r="N742" s="223">
        <f t="shared" si="46"/>
        <v>11</v>
      </c>
      <c r="O742" s="208"/>
      <c r="P742" s="208"/>
      <c r="Q742" s="208"/>
      <c r="R742" s="208"/>
      <c r="S742" s="208"/>
      <c r="T742" s="208"/>
      <c r="U742" s="208"/>
      <c r="V742" s="208">
        <f t="array" ref="V742">MIN(IF(B742:K742&gt;0,B742:K742))</f>
        <v>0</v>
      </c>
      <c r="W742" s="208">
        <f t="shared" si="44"/>
        <v>0</v>
      </c>
      <c r="X742" s="174"/>
      <c r="Y742" s="248">
        <f>SUM(CROSS!I274)</f>
        <v>0</v>
      </c>
      <c r="Z742" s="248">
        <f>SUM(CROSS!J274)</f>
        <v>0</v>
      </c>
    </row>
    <row r="743" spans="1:26" x14ac:dyDescent="0.35">
      <c r="A743" s="78" t="str">
        <f>(Championnats!B$13)</f>
        <v>JJJ  Mélania</v>
      </c>
      <c r="B743" s="232">
        <f>SUM(Championnats!$T13)</f>
        <v>0</v>
      </c>
      <c r="C743" s="208">
        <f>SUM(Championnats!$T65)</f>
        <v>0</v>
      </c>
      <c r="D743" s="208">
        <f>SUM(Championnats!$T117)</f>
        <v>0</v>
      </c>
      <c r="E743" s="208">
        <f>SUM(Championnats!$T169)</f>
        <v>0</v>
      </c>
      <c r="F743" s="208">
        <f>SUM(Championnats!$T221)</f>
        <v>0</v>
      </c>
      <c r="G743" s="208">
        <f>SUM(Championnats!$T273)</f>
        <v>0</v>
      </c>
      <c r="H743" s="208">
        <f>SUM(Championnats!$T325)</f>
        <v>0</v>
      </c>
      <c r="I743" s="208">
        <f>SUM(Championnats!$T377)</f>
        <v>0</v>
      </c>
      <c r="J743" s="208">
        <f>SUM(Championnats!$T429)</f>
        <v>0</v>
      </c>
      <c r="K743" s="208">
        <f>SUM(Championnats!$T481)</f>
        <v>0</v>
      </c>
      <c r="L743" s="174"/>
      <c r="M743" s="208">
        <f>CROSS!$M$13</f>
        <v>0</v>
      </c>
      <c r="N743" s="223">
        <f t="shared" si="46"/>
        <v>0</v>
      </c>
      <c r="O743" s="208"/>
      <c r="P743" s="208"/>
      <c r="Q743" s="208"/>
      <c r="R743" s="208"/>
      <c r="S743" s="208"/>
      <c r="T743" s="208"/>
      <c r="U743" s="208"/>
      <c r="V743" s="208">
        <f t="array" ref="V743">MIN(IF(B743:K743&gt;0,B743:K743))</f>
        <v>0</v>
      </c>
      <c r="W743" s="208">
        <f t="shared" si="44"/>
        <v>0</v>
      </c>
      <c r="X743" s="174"/>
      <c r="Y743" s="248">
        <f>SUM(CROSS!I275)</f>
        <v>0</v>
      </c>
      <c r="Z743" s="248">
        <f>SUM(CROSS!J275)</f>
        <v>0</v>
      </c>
    </row>
    <row r="744" spans="1:26" x14ac:dyDescent="0.35">
      <c r="A744" s="78" t="str">
        <f>(Championnats!B$14)</f>
        <v>KKK  Mélanie</v>
      </c>
      <c r="B744" s="232">
        <f>SUM(Championnats!$T14)</f>
        <v>0</v>
      </c>
      <c r="C744" s="208">
        <f>SUM(Championnats!$T66)</f>
        <v>0</v>
      </c>
      <c r="D744" s="208">
        <f>SUM(Championnats!$T118)</f>
        <v>0</v>
      </c>
      <c r="E744" s="208">
        <f>SUM(Championnats!$T170)</f>
        <v>0</v>
      </c>
      <c r="F744" s="208">
        <f>SUM(Championnats!$T222)</f>
        <v>0</v>
      </c>
      <c r="G744" s="208">
        <f>SUM(Championnats!$T274)</f>
        <v>0</v>
      </c>
      <c r="H744" s="208">
        <f>SUM(Championnats!$T326)</f>
        <v>0</v>
      </c>
      <c r="I744" s="208">
        <f>SUM(Championnats!$T378)</f>
        <v>0</v>
      </c>
      <c r="J744" s="208">
        <f>SUM(Championnats!$T430)</f>
        <v>0</v>
      </c>
      <c r="K744" s="208">
        <f>SUM(Championnats!$T482)</f>
        <v>0</v>
      </c>
      <c r="L744" s="174"/>
      <c r="M744" s="208">
        <f>CROSS!$M$14</f>
        <v>0</v>
      </c>
      <c r="N744" s="223">
        <f t="shared" si="46"/>
        <v>0</v>
      </c>
      <c r="O744" s="208"/>
      <c r="P744" s="208"/>
      <c r="Q744" s="208"/>
      <c r="R744" s="208"/>
      <c r="S744" s="208"/>
      <c r="T744" s="208"/>
      <c r="U744" s="208"/>
      <c r="V744" s="208">
        <f t="array" ref="V744">MIN(IF(B744:K744&gt;0,B744:K744))</f>
        <v>0</v>
      </c>
      <c r="W744" s="208">
        <f t="shared" si="44"/>
        <v>0</v>
      </c>
      <c r="X744" s="174"/>
      <c r="Y744" s="248">
        <f>SUM(CROSS!I276)</f>
        <v>0</v>
      </c>
      <c r="Z744" s="248">
        <f>SUM(CROSS!J276)</f>
        <v>0</v>
      </c>
    </row>
    <row r="745" spans="1:26" x14ac:dyDescent="0.35">
      <c r="A745" s="78" t="str">
        <f>(Championnats!B$15)</f>
        <v>LLL  Cryss</v>
      </c>
      <c r="B745" s="232">
        <f>SUM(Championnats!$T15)</f>
        <v>0</v>
      </c>
      <c r="C745" s="208">
        <f>SUM(Championnats!$T67)</f>
        <v>0</v>
      </c>
      <c r="D745" s="208">
        <f>SUM(Championnats!$T119)</f>
        <v>0</v>
      </c>
      <c r="E745" s="208">
        <f>SUM(Championnats!$T171)</f>
        <v>0</v>
      </c>
      <c r="F745" s="208">
        <f>SUM(Championnats!$T223)</f>
        <v>0</v>
      </c>
      <c r="G745" s="208">
        <f>SUM(Championnats!$T275)</f>
        <v>0</v>
      </c>
      <c r="H745" s="208">
        <f>SUM(Championnats!$T327)</f>
        <v>0</v>
      </c>
      <c r="I745" s="208">
        <f>SUM(Championnats!$T379)</f>
        <v>0</v>
      </c>
      <c r="J745" s="208">
        <f>SUM(Championnats!$T431)</f>
        <v>0</v>
      </c>
      <c r="K745" s="208">
        <f>SUM(Championnats!$T483)</f>
        <v>0</v>
      </c>
      <c r="L745" s="174"/>
      <c r="M745" s="208">
        <f>CROSS!$M$15</f>
        <v>0</v>
      </c>
      <c r="N745" s="223">
        <f t="shared" si="46"/>
        <v>0</v>
      </c>
      <c r="O745" s="208"/>
      <c r="P745" s="208"/>
      <c r="Q745" s="208"/>
      <c r="R745" s="208"/>
      <c r="S745" s="208"/>
      <c r="T745" s="208"/>
      <c r="U745" s="208"/>
      <c r="V745" s="208">
        <f t="array" ref="V745">MIN(IF(B745:K745&gt;0,B745:K745))</f>
        <v>0</v>
      </c>
      <c r="W745" s="208">
        <f t="shared" si="44"/>
        <v>0</v>
      </c>
      <c r="X745" s="174"/>
      <c r="Y745" s="248">
        <f>SUM(CROSS!I277)</f>
        <v>0</v>
      </c>
      <c r="Z745" s="248">
        <f>SUM(CROSS!J277)</f>
        <v>0</v>
      </c>
    </row>
    <row r="746" spans="1:26" x14ac:dyDescent="0.35">
      <c r="A746" s="78" t="str">
        <f>(Championnats!B$16)</f>
        <v>MMMM  Sambou</v>
      </c>
      <c r="B746" s="232">
        <f>SUM(Championnats!$T16)</f>
        <v>0</v>
      </c>
      <c r="C746" s="208">
        <f>SUM(Championnats!$T68)</f>
        <v>0</v>
      </c>
      <c r="D746" s="208">
        <f>SUM(Championnats!$T120)</f>
        <v>0</v>
      </c>
      <c r="E746" s="208">
        <f>SUM(Championnats!$T172)</f>
        <v>0</v>
      </c>
      <c r="F746" s="208">
        <f>SUM(Championnats!$T224)</f>
        <v>0</v>
      </c>
      <c r="G746" s="208">
        <f>SUM(Championnats!$T276)</f>
        <v>0</v>
      </c>
      <c r="H746" s="208">
        <f>SUM(Championnats!$T328)</f>
        <v>0</v>
      </c>
      <c r="I746" s="208">
        <f>SUM(Championnats!$T380)</f>
        <v>0</v>
      </c>
      <c r="J746" s="208">
        <f>SUM(Championnats!$T432)</f>
        <v>0</v>
      </c>
      <c r="K746" s="208">
        <f>SUM(Championnats!$T484)</f>
        <v>0</v>
      </c>
      <c r="L746" s="174"/>
      <c r="M746" s="208">
        <f>CROSS!$M$16</f>
        <v>0</v>
      </c>
      <c r="N746" s="223">
        <f t="shared" si="46"/>
        <v>0</v>
      </c>
      <c r="O746" s="208"/>
      <c r="P746" s="208"/>
      <c r="Q746" s="208"/>
      <c r="R746" s="208"/>
      <c r="S746" s="208"/>
      <c r="T746" s="208"/>
      <c r="U746" s="208"/>
      <c r="V746" s="208">
        <f t="array" ref="V746">MIN(IF(B746:K746&gt;0,B746:K746))</f>
        <v>0</v>
      </c>
      <c r="W746" s="208">
        <f t="shared" si="44"/>
        <v>0</v>
      </c>
      <c r="X746" s="174"/>
      <c r="Y746" s="248">
        <f>SUM(CROSS!I278)</f>
        <v>0</v>
      </c>
      <c r="Z746" s="248">
        <f>SUM(CROSS!J278)</f>
        <v>0</v>
      </c>
    </row>
    <row r="747" spans="1:26" x14ac:dyDescent="0.35">
      <c r="A747" s="78" t="str">
        <f>(Championnats!B$17)</f>
        <v>NNN  Dylan</v>
      </c>
      <c r="B747" s="232">
        <f>SUM(Championnats!$T17)</f>
        <v>0</v>
      </c>
      <c r="C747" s="208">
        <f>SUM(Championnats!$T69)</f>
        <v>0</v>
      </c>
      <c r="D747" s="208">
        <f>SUM(Championnats!$T121)</f>
        <v>0</v>
      </c>
      <c r="E747" s="208">
        <f>SUM(Championnats!$T173)</f>
        <v>0</v>
      </c>
      <c r="F747" s="208">
        <f>SUM(Championnats!$T225)</f>
        <v>0</v>
      </c>
      <c r="G747" s="208">
        <f>SUM(Championnats!$T277)</f>
        <v>0</v>
      </c>
      <c r="H747" s="208">
        <f>SUM(Championnats!$T329)</f>
        <v>0</v>
      </c>
      <c r="I747" s="208">
        <f>SUM(Championnats!$T381)</f>
        <v>0</v>
      </c>
      <c r="J747" s="208">
        <f>SUM(Championnats!$T433)</f>
        <v>0</v>
      </c>
      <c r="K747" s="208">
        <f>SUM(Championnats!$T485)</f>
        <v>0</v>
      </c>
      <c r="L747" s="174"/>
      <c r="M747" s="208">
        <f>CROSS!$M$17</f>
        <v>0</v>
      </c>
      <c r="N747" s="223">
        <f t="shared" si="46"/>
        <v>0</v>
      </c>
      <c r="O747" s="208"/>
      <c r="P747" s="208"/>
      <c r="Q747" s="208"/>
      <c r="R747" s="208"/>
      <c r="S747" s="208"/>
      <c r="T747" s="208"/>
      <c r="U747" s="208"/>
      <c r="V747" s="208">
        <f t="array" ref="V747">MIN(IF(B747:K747&gt;0,B747:K747))</f>
        <v>0</v>
      </c>
      <c r="W747" s="208">
        <f t="shared" si="44"/>
        <v>0</v>
      </c>
      <c r="X747" s="174"/>
      <c r="Y747" s="248">
        <f>SUM(CROSS!I279)</f>
        <v>0</v>
      </c>
      <c r="Z747" s="248">
        <f>SUM(CROSS!J279)</f>
        <v>0</v>
      </c>
    </row>
    <row r="748" spans="1:26" x14ac:dyDescent="0.35">
      <c r="A748" s="78" t="str">
        <f>(Championnats!B$18)</f>
        <v>OOO  Philippe</v>
      </c>
      <c r="B748" s="232">
        <f>SUM(Championnats!$T18)</f>
        <v>0</v>
      </c>
      <c r="C748" s="208">
        <f>SUM(Championnats!$T70)</f>
        <v>0</v>
      </c>
      <c r="D748" s="208">
        <f>SUM(Championnats!$T122)</f>
        <v>0</v>
      </c>
      <c r="E748" s="208">
        <f>SUM(Championnats!$T174)</f>
        <v>0</v>
      </c>
      <c r="F748" s="208">
        <f>SUM(Championnats!$T226)</f>
        <v>0</v>
      </c>
      <c r="G748" s="208">
        <f>SUM(Championnats!$T278)</f>
        <v>0</v>
      </c>
      <c r="H748" s="208">
        <f>SUM(Championnats!$T330)</f>
        <v>0</v>
      </c>
      <c r="I748" s="208">
        <f>SUM(Championnats!$T382)</f>
        <v>0</v>
      </c>
      <c r="J748" s="208">
        <f>SUM(Championnats!$T434)</f>
        <v>0</v>
      </c>
      <c r="K748" s="208">
        <f>SUM(Championnats!$T486)</f>
        <v>0</v>
      </c>
      <c r="L748" s="174"/>
      <c r="M748" s="208">
        <f>CROSS!$M$18</f>
        <v>0</v>
      </c>
      <c r="N748" s="223">
        <f t="shared" si="46"/>
        <v>0</v>
      </c>
      <c r="O748" s="208"/>
      <c r="P748" s="208"/>
      <c r="Q748" s="208"/>
      <c r="R748" s="208"/>
      <c r="S748" s="208"/>
      <c r="T748" s="208"/>
      <c r="U748" s="208"/>
      <c r="V748" s="208">
        <f t="array" ref="V748">MIN(IF(B748:K748&gt;0,B748:K748))</f>
        <v>0</v>
      </c>
      <c r="W748" s="208">
        <f t="shared" si="44"/>
        <v>0</v>
      </c>
      <c r="X748" s="174"/>
      <c r="Y748" s="248">
        <f>SUM(CROSS!I280)</f>
        <v>0</v>
      </c>
      <c r="Z748" s="248">
        <f>SUM(CROSS!J280)</f>
        <v>0</v>
      </c>
    </row>
    <row r="749" spans="1:26" x14ac:dyDescent="0.35">
      <c r="A749" s="78" t="str">
        <f>(Championnats!B$19)</f>
        <v>PPP  Oumar</v>
      </c>
      <c r="B749" s="232">
        <f>SUM(Championnats!$T19)</f>
        <v>0</v>
      </c>
      <c r="C749" s="208">
        <f>SUM(Championnats!$T71)</f>
        <v>0</v>
      </c>
      <c r="D749" s="208">
        <f>SUM(Championnats!$T123)</f>
        <v>0</v>
      </c>
      <c r="E749" s="208">
        <f>SUM(Championnats!$T175)</f>
        <v>0</v>
      </c>
      <c r="F749" s="208">
        <f>SUM(Championnats!$T227)</f>
        <v>0</v>
      </c>
      <c r="G749" s="208">
        <f>SUM(Championnats!$T279)</f>
        <v>0</v>
      </c>
      <c r="H749" s="208">
        <f>SUM(Championnats!$T331)</f>
        <v>0</v>
      </c>
      <c r="I749" s="208">
        <f>SUM(Championnats!$T383)</f>
        <v>0</v>
      </c>
      <c r="J749" s="208">
        <f>SUM(Championnats!$T435)</f>
        <v>0</v>
      </c>
      <c r="K749" s="208">
        <f>SUM(Championnats!$T487)</f>
        <v>0</v>
      </c>
      <c r="L749" s="174"/>
      <c r="M749" s="208">
        <f>CROSS!$M$19</f>
        <v>0</v>
      </c>
      <c r="N749" s="223">
        <f t="shared" si="46"/>
        <v>0</v>
      </c>
      <c r="O749" s="208"/>
      <c r="P749" s="208"/>
      <c r="Q749" s="208"/>
      <c r="R749" s="208"/>
      <c r="S749" s="208"/>
      <c r="T749" s="208"/>
      <c r="U749" s="208"/>
      <c r="V749" s="208">
        <f t="array" ref="V749">MIN(IF(B749:K749&gt;0,B749:K749))</f>
        <v>0</v>
      </c>
      <c r="W749" s="208">
        <f t="shared" si="44"/>
        <v>0</v>
      </c>
      <c r="X749" s="174"/>
      <c r="Y749" s="248">
        <f>SUM(CROSS!I281)</f>
        <v>0</v>
      </c>
      <c r="Z749" s="248">
        <f>SUM(CROSS!J281)</f>
        <v>0</v>
      </c>
    </row>
    <row r="750" spans="1:26" x14ac:dyDescent="0.35">
      <c r="A750" s="78" t="str">
        <f>(Championnats!B$20)</f>
        <v>QQQ  Ibrahim</v>
      </c>
      <c r="B750" s="232">
        <f>SUM(Championnats!$T20)</f>
        <v>0</v>
      </c>
      <c r="C750" s="208">
        <f>SUM(Championnats!$T72)</f>
        <v>0</v>
      </c>
      <c r="D750" s="208">
        <f>SUM(Championnats!$T124)</f>
        <v>0</v>
      </c>
      <c r="E750" s="208">
        <f>SUM(Championnats!$T176)</f>
        <v>0</v>
      </c>
      <c r="F750" s="208">
        <f>SUM(Championnats!$T228)</f>
        <v>0</v>
      </c>
      <c r="G750" s="208">
        <f>SUM(Championnats!$T280)</f>
        <v>0</v>
      </c>
      <c r="H750" s="208">
        <f>SUM(Championnats!$T332)</f>
        <v>0</v>
      </c>
      <c r="I750" s="208">
        <f>SUM(Championnats!$T384)</f>
        <v>0</v>
      </c>
      <c r="J750" s="208">
        <f>SUM(Championnats!$T436)</f>
        <v>0</v>
      </c>
      <c r="K750" s="208">
        <f>SUM(Championnats!$T488)</f>
        <v>0</v>
      </c>
      <c r="L750" s="174"/>
      <c r="M750" s="208">
        <f>CROSS!$M$20</f>
        <v>0</v>
      </c>
      <c r="N750" s="223">
        <f t="shared" si="46"/>
        <v>0</v>
      </c>
      <c r="O750" s="208"/>
      <c r="P750" s="208"/>
      <c r="Q750" s="208"/>
      <c r="R750" s="208"/>
      <c r="S750" s="208"/>
      <c r="T750" s="208"/>
      <c r="U750" s="208"/>
      <c r="V750" s="208">
        <f t="array" ref="V750">MIN(IF(B750:K750&gt;0,B750:K750))</f>
        <v>0</v>
      </c>
      <c r="W750" s="208">
        <f t="shared" si="44"/>
        <v>0</v>
      </c>
      <c r="X750" s="174"/>
      <c r="Y750" s="248">
        <f>SUM(CROSS!I282)</f>
        <v>0</v>
      </c>
      <c r="Z750" s="248">
        <f>SUM(CROSS!J282)</f>
        <v>0</v>
      </c>
    </row>
    <row r="751" spans="1:26" x14ac:dyDescent="0.35">
      <c r="A751" s="78" t="str">
        <f>(Championnats!B$21)</f>
        <v>RRR  Seydou</v>
      </c>
      <c r="B751" s="232">
        <f>SUM(Championnats!$T21)</f>
        <v>0</v>
      </c>
      <c r="C751" s="208">
        <f>SUM(Championnats!$T73)</f>
        <v>0</v>
      </c>
      <c r="D751" s="208">
        <f>SUM(Championnats!$T125)</f>
        <v>0</v>
      </c>
      <c r="E751" s="208">
        <f>SUM(Championnats!$T177)</f>
        <v>0</v>
      </c>
      <c r="F751" s="208">
        <f>SUM(Championnats!$T229)</f>
        <v>0</v>
      </c>
      <c r="G751" s="208">
        <f>SUM(Championnats!$T281)</f>
        <v>0</v>
      </c>
      <c r="H751" s="208">
        <f>SUM(Championnats!$T333)</f>
        <v>0</v>
      </c>
      <c r="I751" s="208">
        <f>SUM(Championnats!$T385)</f>
        <v>0</v>
      </c>
      <c r="J751" s="208">
        <f>SUM(Championnats!$T437)</f>
        <v>0</v>
      </c>
      <c r="K751" s="208">
        <f>SUM(Championnats!$T489)</f>
        <v>0</v>
      </c>
      <c r="L751" s="174"/>
      <c r="M751" s="208">
        <f>CROSS!$M$21</f>
        <v>0</v>
      </c>
      <c r="N751" s="223">
        <f t="shared" si="46"/>
        <v>0</v>
      </c>
      <c r="O751" s="208"/>
      <c r="P751" s="208"/>
      <c r="Q751" s="208"/>
      <c r="R751" s="208"/>
      <c r="S751" s="208"/>
      <c r="T751" s="208"/>
      <c r="U751" s="208"/>
      <c r="V751" s="208">
        <f t="array" ref="V751">MIN(IF(B751:K751&gt;0,B751:K751))</f>
        <v>0</v>
      </c>
      <c r="W751" s="208">
        <f t="shared" si="44"/>
        <v>0</v>
      </c>
      <c r="X751" s="174"/>
      <c r="Y751" s="248">
        <f>SUM(CROSS!I283)</f>
        <v>0</v>
      </c>
      <c r="Z751" s="248">
        <f>SUM(CROSS!J283)</f>
        <v>0</v>
      </c>
    </row>
    <row r="752" spans="1:26" x14ac:dyDescent="0.35">
      <c r="A752" s="78" t="str">
        <f>(Championnats!B$22)</f>
        <v>SSS  Lucas</v>
      </c>
      <c r="B752" s="232">
        <f>SUM(Championnats!$T22)</f>
        <v>0</v>
      </c>
      <c r="C752" s="208">
        <f>SUM(Championnats!$T74)</f>
        <v>0</v>
      </c>
      <c r="D752" s="208">
        <f>SUM(Championnats!$T126)</f>
        <v>0</v>
      </c>
      <c r="E752" s="208">
        <f>SUM(Championnats!$T178)</f>
        <v>0</v>
      </c>
      <c r="F752" s="208">
        <f>SUM(Championnats!$T230)</f>
        <v>0</v>
      </c>
      <c r="G752" s="208">
        <f>SUM(Championnats!$T282)</f>
        <v>0</v>
      </c>
      <c r="H752" s="208">
        <f>SUM(Championnats!$T334)</f>
        <v>0</v>
      </c>
      <c r="I752" s="208">
        <f>SUM(Championnats!$T386)</f>
        <v>0</v>
      </c>
      <c r="J752" s="208">
        <f>SUM(Championnats!$T438)</f>
        <v>0</v>
      </c>
      <c r="K752" s="208">
        <f>SUM(Championnats!$T490)</f>
        <v>0</v>
      </c>
      <c r="L752" s="174"/>
      <c r="M752" s="208">
        <f>CROSS!$M$22</f>
        <v>0</v>
      </c>
      <c r="N752" s="223">
        <f t="shared" si="46"/>
        <v>0</v>
      </c>
      <c r="O752" s="208"/>
      <c r="P752" s="208"/>
      <c r="Q752" s="208"/>
      <c r="R752" s="208"/>
      <c r="S752" s="208"/>
      <c r="T752" s="208"/>
      <c r="U752" s="208"/>
      <c r="V752" s="208">
        <f t="array" ref="V752">MIN(IF(B752:K752&gt;0,B752:K752))</f>
        <v>0</v>
      </c>
      <c r="W752" s="208">
        <f t="shared" si="44"/>
        <v>0</v>
      </c>
      <c r="X752" s="174"/>
      <c r="Y752" s="248">
        <f>SUM(CROSS!I284)</f>
        <v>0</v>
      </c>
      <c r="Z752" s="248">
        <f>SUM(CROSS!J284)</f>
        <v>0</v>
      </c>
    </row>
    <row r="753" spans="1:26" x14ac:dyDescent="0.35">
      <c r="A753" s="78" t="str">
        <f>(Championnats!B$23)</f>
        <v>TTT  Samba</v>
      </c>
      <c r="B753" s="232">
        <f>SUM(Championnats!$T23)</f>
        <v>0</v>
      </c>
      <c r="C753" s="208">
        <f>SUM(Championnats!$T75)</f>
        <v>0</v>
      </c>
      <c r="D753" s="208">
        <f>SUM(Championnats!$T127)</f>
        <v>0</v>
      </c>
      <c r="E753" s="208">
        <f>SUM(Championnats!$T179)</f>
        <v>0</v>
      </c>
      <c r="F753" s="208">
        <f>SUM(Championnats!$T231)</f>
        <v>0</v>
      </c>
      <c r="G753" s="208">
        <f>SUM(Championnats!$T283)</f>
        <v>0</v>
      </c>
      <c r="H753" s="208">
        <f>SUM(Championnats!$T335)</f>
        <v>0</v>
      </c>
      <c r="I753" s="208">
        <f>SUM(Championnats!$T387)</f>
        <v>0</v>
      </c>
      <c r="J753" s="208">
        <f>SUM(Championnats!$T439)</f>
        <v>0</v>
      </c>
      <c r="K753" s="208">
        <f>SUM(Championnats!$T491)</f>
        <v>0</v>
      </c>
      <c r="L753" s="174"/>
      <c r="M753" s="208">
        <f>CROSS!$M$23</f>
        <v>0</v>
      </c>
      <c r="N753" s="223">
        <f t="shared" si="46"/>
        <v>0</v>
      </c>
      <c r="O753" s="208"/>
      <c r="P753" s="208"/>
      <c r="Q753" s="208"/>
      <c r="R753" s="208"/>
      <c r="S753" s="208"/>
      <c r="T753" s="208"/>
      <c r="U753" s="208"/>
      <c r="V753" s="208">
        <f t="array" ref="V753">MIN(IF(B753:K753&gt;0,B753:K753))</f>
        <v>0</v>
      </c>
      <c r="W753" s="208">
        <f t="shared" si="44"/>
        <v>0</v>
      </c>
      <c r="X753" s="174"/>
      <c r="Y753" s="248">
        <f>SUM(CROSS!I285)</f>
        <v>0</v>
      </c>
      <c r="Z753" s="248">
        <f>SUM(CROSS!J285)</f>
        <v>0</v>
      </c>
    </row>
    <row r="754" spans="1:26" x14ac:dyDescent="0.35">
      <c r="A754" s="78" t="str">
        <f>(Championnats!B$24)</f>
        <v>UUU  Miguel</v>
      </c>
      <c r="B754" s="232">
        <f>SUM(Championnats!$T24)</f>
        <v>0</v>
      </c>
      <c r="C754" s="208">
        <f>SUM(Championnats!$T76)</f>
        <v>0</v>
      </c>
      <c r="D754" s="208">
        <f>SUM(Championnats!$T128)</f>
        <v>0</v>
      </c>
      <c r="E754" s="208">
        <f>SUM(Championnats!$T180)</f>
        <v>0</v>
      </c>
      <c r="F754" s="208">
        <f>SUM(Championnats!$T232)</f>
        <v>0</v>
      </c>
      <c r="G754" s="208">
        <f>SUM(Championnats!$T284)</f>
        <v>0</v>
      </c>
      <c r="H754" s="208">
        <f>SUM(Championnats!$T336)</f>
        <v>0</v>
      </c>
      <c r="I754" s="208">
        <f>SUM(Championnats!$T388)</f>
        <v>0</v>
      </c>
      <c r="J754" s="208">
        <f>SUM(Championnats!$T440)</f>
        <v>0</v>
      </c>
      <c r="K754" s="208">
        <f>SUM(Championnats!$T492)</f>
        <v>0</v>
      </c>
      <c r="L754" s="174"/>
      <c r="M754" s="208">
        <f>CROSS!$M$24</f>
        <v>0</v>
      </c>
      <c r="N754" s="223">
        <f t="shared" si="46"/>
        <v>0</v>
      </c>
      <c r="O754" s="208"/>
      <c r="P754" s="208"/>
      <c r="Q754" s="208"/>
      <c r="R754" s="208"/>
      <c r="S754" s="208"/>
      <c r="T754" s="208"/>
      <c r="U754" s="208"/>
      <c r="V754" s="208">
        <f t="array" ref="V754">MIN(IF(B754:K754&gt;0,B754:K754))</f>
        <v>0</v>
      </c>
      <c r="W754" s="208">
        <f t="shared" si="44"/>
        <v>0</v>
      </c>
      <c r="X754" s="174"/>
      <c r="Y754" s="248">
        <f>SUM(CROSS!I286)</f>
        <v>0</v>
      </c>
      <c r="Z754" s="248">
        <f>SUM(CROSS!J286)</f>
        <v>0</v>
      </c>
    </row>
    <row r="755" spans="1:26" x14ac:dyDescent="0.35">
      <c r="A755" s="78" t="str">
        <f>(Championnats!B$25)</f>
        <v>VVV  Nicolas</v>
      </c>
      <c r="B755" s="232">
        <f>SUM(Championnats!$T25)</f>
        <v>0</v>
      </c>
      <c r="C755" s="208">
        <f>SUM(Championnats!$T77)</f>
        <v>0</v>
      </c>
      <c r="D755" s="208">
        <f>SUM(Championnats!$T129)</f>
        <v>0</v>
      </c>
      <c r="E755" s="208">
        <f>SUM(Championnats!$T181)</f>
        <v>0</v>
      </c>
      <c r="F755" s="208">
        <f>SUM(Championnats!$T233)</f>
        <v>0</v>
      </c>
      <c r="G755" s="208">
        <f>SUM(Championnats!$T285)</f>
        <v>0</v>
      </c>
      <c r="H755" s="208">
        <f>SUM(Championnats!$T337)</f>
        <v>0</v>
      </c>
      <c r="I755" s="208">
        <f>SUM(Championnats!$T389)</f>
        <v>0</v>
      </c>
      <c r="J755" s="208">
        <f>SUM(Championnats!$T441)</f>
        <v>0</v>
      </c>
      <c r="K755" s="208">
        <f>SUM(Championnats!$T493)</f>
        <v>0</v>
      </c>
      <c r="L755" s="174"/>
      <c r="M755" s="208">
        <f>CROSS!$M$25</f>
        <v>0</v>
      </c>
      <c r="N755" s="223">
        <f t="shared" si="46"/>
        <v>0</v>
      </c>
      <c r="O755" s="208"/>
      <c r="P755" s="208"/>
      <c r="Q755" s="208"/>
      <c r="R755" s="208"/>
      <c r="S755" s="208"/>
      <c r="T755" s="208"/>
      <c r="U755" s="208"/>
      <c r="V755" s="208">
        <f t="array" ref="V755">MIN(IF(B755:K755&gt;0,B755:K755))</f>
        <v>0</v>
      </c>
      <c r="W755" s="208">
        <f t="shared" si="44"/>
        <v>0</v>
      </c>
      <c r="X755" s="174"/>
      <c r="Y755" s="248">
        <f>SUM(CROSS!I287)</f>
        <v>0</v>
      </c>
      <c r="Z755" s="248">
        <f>SUM(CROSS!J287)</f>
        <v>0</v>
      </c>
    </row>
    <row r="756" spans="1:26" x14ac:dyDescent="0.35">
      <c r="A756" s="78" t="str">
        <f>(Championnats!B$26)</f>
        <v>WWW  Bilal</v>
      </c>
      <c r="B756" s="232">
        <f>SUM(Championnats!$T26)</f>
        <v>0</v>
      </c>
      <c r="C756" s="208">
        <f>SUM(Championnats!$T78)</f>
        <v>0</v>
      </c>
      <c r="D756" s="208">
        <f>SUM(Championnats!$T130)</f>
        <v>0</v>
      </c>
      <c r="E756" s="208">
        <f>SUM(Championnats!$T182)</f>
        <v>0</v>
      </c>
      <c r="F756" s="208">
        <f>SUM(Championnats!$T234)</f>
        <v>0</v>
      </c>
      <c r="G756" s="208">
        <f>SUM(Championnats!$T286)</f>
        <v>0</v>
      </c>
      <c r="H756" s="208">
        <f>SUM(Championnats!$T338)</f>
        <v>0</v>
      </c>
      <c r="I756" s="208">
        <f>SUM(Championnats!$T390)</f>
        <v>0</v>
      </c>
      <c r="J756" s="208">
        <f>SUM(Championnats!$T442)</f>
        <v>0</v>
      </c>
      <c r="K756" s="208">
        <f>SUM(Championnats!$T494)</f>
        <v>0</v>
      </c>
      <c r="L756" s="174"/>
      <c r="M756" s="208">
        <f>CROSS!$M$26</f>
        <v>0</v>
      </c>
      <c r="N756" s="223">
        <f t="shared" si="46"/>
        <v>0</v>
      </c>
      <c r="O756" s="208"/>
      <c r="P756" s="208"/>
      <c r="Q756" s="208"/>
      <c r="R756" s="208"/>
      <c r="S756" s="208"/>
      <c r="T756" s="208"/>
      <c r="U756" s="208"/>
      <c r="V756" s="208">
        <f t="array" ref="V756">MIN(IF(B756:K756&gt;0,B756:K756))</f>
        <v>0</v>
      </c>
      <c r="W756" s="208">
        <f t="shared" si="44"/>
        <v>0</v>
      </c>
      <c r="X756" s="174"/>
      <c r="Y756" s="248">
        <f>SUM(CROSS!I288)</f>
        <v>0</v>
      </c>
      <c r="Z756" s="248">
        <f>SUM(CROSS!J288)</f>
        <v>0</v>
      </c>
    </row>
    <row r="757" spans="1:26" x14ac:dyDescent="0.35">
      <c r="A757" s="78" t="str">
        <f>(Championnats!B$27)</f>
        <v>XXX  Florent</v>
      </c>
      <c r="B757" s="232">
        <f>SUM(Championnats!$T27)</f>
        <v>0</v>
      </c>
      <c r="C757" s="208">
        <f>SUM(Championnats!$T79)</f>
        <v>0</v>
      </c>
      <c r="D757" s="208">
        <f>SUM(Championnats!$T131)</f>
        <v>0</v>
      </c>
      <c r="E757" s="208">
        <f>SUM(Championnats!$T183)</f>
        <v>0</v>
      </c>
      <c r="F757" s="208">
        <f>SUM(Championnats!$T235)</f>
        <v>0</v>
      </c>
      <c r="G757" s="208">
        <f>SUM(Championnats!$T287)</f>
        <v>0</v>
      </c>
      <c r="H757" s="208">
        <f>SUM(Championnats!$T339)</f>
        <v>0</v>
      </c>
      <c r="I757" s="208">
        <f>SUM(Championnats!$T391)</f>
        <v>0</v>
      </c>
      <c r="J757" s="208">
        <f>SUM(Championnats!$T443)</f>
        <v>0</v>
      </c>
      <c r="K757" s="208">
        <f>SUM(Championnats!$T495)</f>
        <v>0</v>
      </c>
      <c r="L757" s="174"/>
      <c r="M757" s="208">
        <f>CROSS!$M$27</f>
        <v>0</v>
      </c>
      <c r="N757" s="223">
        <f t="shared" si="46"/>
        <v>0</v>
      </c>
      <c r="O757" s="208"/>
      <c r="P757" s="208"/>
      <c r="Q757" s="208"/>
      <c r="R757" s="208"/>
      <c r="S757" s="208"/>
      <c r="T757" s="208"/>
      <c r="U757" s="208"/>
      <c r="V757" s="208">
        <f t="array" ref="V757">MIN(IF(B757:K757&gt;0,B757:K757))</f>
        <v>0</v>
      </c>
      <c r="W757" s="208">
        <f t="shared" si="44"/>
        <v>0</v>
      </c>
      <c r="X757" s="174"/>
      <c r="Y757" s="248">
        <f>SUM(CROSS!I289)</f>
        <v>0</v>
      </c>
      <c r="Z757" s="248">
        <f>SUM(CROSS!J289)</f>
        <v>0</v>
      </c>
    </row>
    <row r="758" spans="1:26" x14ac:dyDescent="0.35">
      <c r="A758" s="78" t="str">
        <f>(Championnats!B$28)</f>
        <v>YYYY  Célia</v>
      </c>
      <c r="B758" s="232">
        <f>SUM(Championnats!$T28)</f>
        <v>0</v>
      </c>
      <c r="C758" s="208">
        <f>SUM(Championnats!$T80)</f>
        <v>0</v>
      </c>
      <c r="D758" s="208">
        <f>SUM(Championnats!$T132)</f>
        <v>0</v>
      </c>
      <c r="E758" s="208">
        <f>SUM(Championnats!$T184)</f>
        <v>0</v>
      </c>
      <c r="F758" s="208">
        <f>SUM(Championnats!$T236)</f>
        <v>0</v>
      </c>
      <c r="G758" s="208">
        <f>SUM(Championnats!$T288)</f>
        <v>0</v>
      </c>
      <c r="H758" s="208">
        <f>SUM(Championnats!$T340)</f>
        <v>0</v>
      </c>
      <c r="I758" s="208">
        <f>SUM(Championnats!$T392)</f>
        <v>0</v>
      </c>
      <c r="J758" s="208">
        <f>SUM(Championnats!$T444)</f>
        <v>0</v>
      </c>
      <c r="K758" s="208">
        <f>SUM(Championnats!$T496)</f>
        <v>0</v>
      </c>
      <c r="L758" s="174"/>
      <c r="M758" s="208">
        <f>CROSS!$M$28</f>
        <v>0</v>
      </c>
      <c r="N758" s="223">
        <f t="shared" si="46"/>
        <v>0</v>
      </c>
      <c r="O758" s="208"/>
      <c r="P758" s="208"/>
      <c r="Q758" s="208"/>
      <c r="R758" s="208"/>
      <c r="S758" s="208"/>
      <c r="T758" s="208"/>
      <c r="U758" s="208"/>
      <c r="V758" s="208">
        <f t="array" ref="V758">MIN(IF(B758:K758&gt;0,B758:K758))</f>
        <v>0</v>
      </c>
      <c r="W758" s="208">
        <f t="shared" si="44"/>
        <v>0</v>
      </c>
      <c r="X758" s="174"/>
      <c r="Y758" s="248">
        <f>SUM(CROSS!I290)</f>
        <v>0</v>
      </c>
      <c r="Z758" s="248">
        <f>SUM(CROSS!J290)</f>
        <v>0</v>
      </c>
    </row>
    <row r="759" spans="1:26" x14ac:dyDescent="0.35">
      <c r="A759" s="78" t="str">
        <f>(Championnats!B$29)</f>
        <v>ZZZ  Rehu Magnifié</v>
      </c>
      <c r="B759" s="232">
        <f>SUM(Championnats!$T29)</f>
        <v>0</v>
      </c>
      <c r="C759" s="208">
        <f>SUM(Championnats!$T81)</f>
        <v>0</v>
      </c>
      <c r="D759" s="208">
        <f>SUM(Championnats!$T133)</f>
        <v>0</v>
      </c>
      <c r="E759" s="208">
        <f>SUM(Championnats!$T185)</f>
        <v>0</v>
      </c>
      <c r="F759" s="208">
        <f>SUM(Championnats!$T237)</f>
        <v>0</v>
      </c>
      <c r="G759" s="208">
        <f>SUM(Championnats!$T289)</f>
        <v>0</v>
      </c>
      <c r="H759" s="208">
        <f>SUM(Championnats!$T341)</f>
        <v>0</v>
      </c>
      <c r="I759" s="208">
        <f>SUM(Championnats!$T393)</f>
        <v>0</v>
      </c>
      <c r="J759" s="208">
        <f>SUM(Championnats!$T445)</f>
        <v>0</v>
      </c>
      <c r="K759" s="208">
        <f>SUM(Championnats!$T497)</f>
        <v>0</v>
      </c>
      <c r="L759" s="174"/>
      <c r="M759" s="208">
        <f>CROSS!$M$29</f>
        <v>0</v>
      </c>
      <c r="N759" s="223">
        <f t="shared" si="46"/>
        <v>0</v>
      </c>
      <c r="O759" s="208"/>
      <c r="P759" s="208"/>
      <c r="Q759" s="208"/>
      <c r="R759" s="208"/>
      <c r="S759" s="208"/>
      <c r="T759" s="208"/>
      <c r="U759" s="208"/>
      <c r="V759" s="208">
        <f t="array" ref="V759">MIN(IF(B759:K759&gt;0,B759:K759))</f>
        <v>0</v>
      </c>
      <c r="W759" s="208">
        <f t="shared" si="44"/>
        <v>0</v>
      </c>
      <c r="X759" s="174"/>
      <c r="Y759" s="248">
        <f>SUM(CROSS!I291)</f>
        <v>0</v>
      </c>
      <c r="Z759" s="248">
        <f>SUM(CROSS!J291)</f>
        <v>0</v>
      </c>
    </row>
    <row r="760" spans="1:26" x14ac:dyDescent="0.35">
      <c r="A760" s="78" t="str">
        <f>(Championnats!B$30)</f>
        <v>AAABBB  Prisca</v>
      </c>
      <c r="B760" s="232">
        <f>SUM(Championnats!$T30)</f>
        <v>0</v>
      </c>
      <c r="C760" s="208">
        <f>SUM(Championnats!$T82)</f>
        <v>0</v>
      </c>
      <c r="D760" s="208">
        <f>SUM(Championnats!$T134)</f>
        <v>0</v>
      </c>
      <c r="E760" s="208">
        <f>SUM(Championnats!$T186)</f>
        <v>0</v>
      </c>
      <c r="F760" s="208">
        <f>SUM(Championnats!$T238)</f>
        <v>0</v>
      </c>
      <c r="G760" s="208">
        <f>SUM(Championnats!$T290)</f>
        <v>0</v>
      </c>
      <c r="H760" s="208">
        <f>SUM(Championnats!$T342)</f>
        <v>0</v>
      </c>
      <c r="I760" s="208">
        <f>SUM(Championnats!$T394)</f>
        <v>0</v>
      </c>
      <c r="J760" s="208">
        <f>SUM(Championnats!$T446)</f>
        <v>0</v>
      </c>
      <c r="K760" s="208">
        <f>SUM(Championnats!$T498)</f>
        <v>0</v>
      </c>
      <c r="L760" s="174"/>
      <c r="M760" s="208">
        <f>CROSS!$M$30</f>
        <v>0</v>
      </c>
      <c r="N760" s="223">
        <f t="shared" si="46"/>
        <v>0</v>
      </c>
      <c r="O760" s="208"/>
      <c r="P760" s="208"/>
      <c r="Q760" s="208"/>
      <c r="R760" s="208"/>
      <c r="S760" s="208"/>
      <c r="T760" s="208"/>
      <c r="U760" s="208"/>
      <c r="V760" s="208">
        <f t="array" ref="V760">MIN(IF(B760:K760&gt;0,B760:K760))</f>
        <v>0</v>
      </c>
      <c r="W760" s="208">
        <f t="shared" si="44"/>
        <v>0</v>
      </c>
      <c r="X760" s="174"/>
      <c r="Y760" s="248">
        <f>SUM(CROSS!I292)</f>
        <v>0</v>
      </c>
      <c r="Z760" s="248">
        <f>SUM(CROSS!J292)</f>
        <v>0</v>
      </c>
    </row>
    <row r="761" spans="1:26" x14ac:dyDescent="0.35">
      <c r="A761" s="78" t="str">
        <f>(Championnats!B$31)</f>
        <v>BBBCCC  Océane</v>
      </c>
      <c r="B761" s="232">
        <f>SUM(Championnats!$T31)</f>
        <v>0</v>
      </c>
      <c r="C761" s="208">
        <f>SUM(Championnats!$T83)</f>
        <v>0</v>
      </c>
      <c r="D761" s="208">
        <f>SUM(Championnats!$T135)</f>
        <v>0</v>
      </c>
      <c r="E761" s="208">
        <f>SUM(Championnats!$T187)</f>
        <v>0</v>
      </c>
      <c r="F761" s="208">
        <f>SUM(Championnats!$T239)</f>
        <v>0</v>
      </c>
      <c r="G761" s="208">
        <f>SUM(Championnats!$T291)</f>
        <v>0</v>
      </c>
      <c r="H761" s="208">
        <f>SUM(Championnats!$T343)</f>
        <v>0</v>
      </c>
      <c r="I761" s="208">
        <f>SUM(Championnats!$T395)</f>
        <v>0</v>
      </c>
      <c r="J761" s="208">
        <f>SUM(Championnats!$T447)</f>
        <v>0</v>
      </c>
      <c r="K761" s="208">
        <f>SUM(Championnats!$T499)</f>
        <v>0</v>
      </c>
      <c r="L761" s="174"/>
      <c r="M761" s="208">
        <f>CROSS!$M$31</f>
        <v>0</v>
      </c>
      <c r="N761" s="223">
        <f t="shared" si="46"/>
        <v>0</v>
      </c>
      <c r="O761" s="208"/>
      <c r="P761" s="208"/>
      <c r="Q761" s="208"/>
      <c r="R761" s="208"/>
      <c r="S761" s="208"/>
      <c r="T761" s="208"/>
      <c r="U761" s="208"/>
      <c r="V761" s="208">
        <f t="array" ref="V761">MIN(IF(B761:K761&gt;0,B761:K761))</f>
        <v>0</v>
      </c>
      <c r="W761" s="208">
        <f t="shared" si="44"/>
        <v>0</v>
      </c>
      <c r="X761" s="174"/>
      <c r="Y761" s="248">
        <f>SUM(CROSS!I293)</f>
        <v>0</v>
      </c>
      <c r="Z761" s="248">
        <f>SUM(CROSS!J293)</f>
        <v>0</v>
      </c>
    </row>
    <row r="762" spans="1:26" x14ac:dyDescent="0.35">
      <c r="A762" s="78" t="str">
        <f>(Championnats!B$32)</f>
        <v>CCCDDD  Balkis-Imane</v>
      </c>
      <c r="B762" s="232">
        <f>SUM(Championnats!$T32)</f>
        <v>0</v>
      </c>
      <c r="C762" s="208">
        <f>SUM(Championnats!$T84)</f>
        <v>0</v>
      </c>
      <c r="D762" s="208">
        <f>SUM(Championnats!$T136)</f>
        <v>0</v>
      </c>
      <c r="E762" s="208">
        <f>SUM(Championnats!$T188)</f>
        <v>0</v>
      </c>
      <c r="F762" s="208">
        <f>SUM(Championnats!$T240)</f>
        <v>0</v>
      </c>
      <c r="G762" s="208">
        <f>SUM(Championnats!$T292)</f>
        <v>0</v>
      </c>
      <c r="H762" s="208">
        <f>SUM(Championnats!$T344)</f>
        <v>0</v>
      </c>
      <c r="I762" s="208">
        <f>SUM(Championnats!$T396)</f>
        <v>0</v>
      </c>
      <c r="J762" s="208">
        <f>SUM(Championnats!$T448)</f>
        <v>0</v>
      </c>
      <c r="K762" s="208">
        <f>SUM(Championnats!$T500)</f>
        <v>0</v>
      </c>
      <c r="L762" s="174"/>
      <c r="M762" s="208">
        <f>CROSS!$M$32</f>
        <v>0</v>
      </c>
      <c r="N762" s="223">
        <f t="shared" si="46"/>
        <v>0</v>
      </c>
      <c r="O762" s="208"/>
      <c r="P762" s="208"/>
      <c r="Q762" s="208"/>
      <c r="R762" s="208"/>
      <c r="S762" s="208"/>
      <c r="T762" s="208"/>
      <c r="U762" s="208"/>
      <c r="V762" s="208">
        <f t="array" ref="V762">MIN(IF(B762:K762&gt;0,B762:K762))</f>
        <v>0</v>
      </c>
      <c r="W762" s="208">
        <f t="shared" si="44"/>
        <v>0</v>
      </c>
      <c r="X762" s="174"/>
      <c r="Y762" s="248">
        <f>SUM(CROSS!I294)</f>
        <v>0</v>
      </c>
      <c r="Z762" s="248">
        <f>SUM(CROSS!J294)</f>
        <v>0</v>
      </c>
    </row>
    <row r="763" spans="1:26" x14ac:dyDescent="0.35">
      <c r="A763" s="78" t="str">
        <f>(Championnats!B$33)</f>
        <v>DDDEEE  Hamza</v>
      </c>
      <c r="B763" s="232">
        <f>SUM(Championnats!$T33)</f>
        <v>0</v>
      </c>
      <c r="C763" s="208">
        <f>SUM(Championnats!$T85)</f>
        <v>0</v>
      </c>
      <c r="D763" s="208">
        <f>SUM(Championnats!$T137)</f>
        <v>0</v>
      </c>
      <c r="E763" s="208">
        <f>SUM(Championnats!$T189)</f>
        <v>0</v>
      </c>
      <c r="F763" s="208">
        <f>SUM(Championnats!$T241)</f>
        <v>0</v>
      </c>
      <c r="G763" s="208">
        <f>SUM(Championnats!$T293)</f>
        <v>0</v>
      </c>
      <c r="H763" s="208">
        <f>SUM(Championnats!$T345)</f>
        <v>0</v>
      </c>
      <c r="I763" s="208">
        <f>SUM(Championnats!$T397)</f>
        <v>0</v>
      </c>
      <c r="J763" s="208">
        <f>SUM(Championnats!$T449)</f>
        <v>0</v>
      </c>
      <c r="K763" s="208">
        <f>SUM(Championnats!$T501)</f>
        <v>0</v>
      </c>
      <c r="L763" s="174"/>
      <c r="M763" s="208">
        <f>CROSS!$M$33</f>
        <v>0</v>
      </c>
      <c r="N763" s="223">
        <f t="shared" si="46"/>
        <v>0</v>
      </c>
      <c r="O763" s="208"/>
      <c r="P763" s="208"/>
      <c r="Q763" s="208"/>
      <c r="R763" s="208"/>
      <c r="S763" s="208"/>
      <c r="T763" s="208"/>
      <c r="U763" s="208"/>
      <c r="V763" s="208">
        <f t="array" ref="V763">MIN(IF(B763:K763&gt;0,B763:K763))</f>
        <v>0</v>
      </c>
      <c r="W763" s="208">
        <f t="shared" si="44"/>
        <v>0</v>
      </c>
      <c r="X763" s="174"/>
      <c r="Y763" s="248">
        <f>SUM(CROSS!I295)</f>
        <v>0</v>
      </c>
      <c r="Z763" s="248">
        <f>SUM(CROSS!J295)</f>
        <v>0</v>
      </c>
    </row>
    <row r="764" spans="1:26" x14ac:dyDescent="0.35">
      <c r="A764" s="78" t="str">
        <f>(Championnats!B$34)</f>
        <v>EEEFFF  Beverly</v>
      </c>
      <c r="B764" s="232">
        <f>SUM(Championnats!$T34)</f>
        <v>0</v>
      </c>
      <c r="C764" s="208">
        <f>SUM(Championnats!$T86)</f>
        <v>0</v>
      </c>
      <c r="D764" s="208">
        <f>SUM(Championnats!$T138)</f>
        <v>0</v>
      </c>
      <c r="E764" s="208">
        <f>SUM(Championnats!$T190)</f>
        <v>0</v>
      </c>
      <c r="F764" s="208">
        <f>SUM(Championnats!$T242)</f>
        <v>0</v>
      </c>
      <c r="G764" s="208">
        <f>SUM(Championnats!$T294)</f>
        <v>0</v>
      </c>
      <c r="H764" s="208">
        <f>SUM(Championnats!$T346)</f>
        <v>0</v>
      </c>
      <c r="I764" s="208">
        <f>SUM(Championnats!$T398)</f>
        <v>0</v>
      </c>
      <c r="J764" s="208">
        <f>SUM(Championnats!$T450)</f>
        <v>0</v>
      </c>
      <c r="K764" s="208">
        <f>SUM(Championnats!$T502)</f>
        <v>0</v>
      </c>
      <c r="L764" s="174"/>
      <c r="M764" s="208">
        <f>CROSS!$M$34</f>
        <v>0</v>
      </c>
      <c r="N764" s="223">
        <f t="shared" si="46"/>
        <v>0</v>
      </c>
      <c r="O764" s="208"/>
      <c r="P764" s="208"/>
      <c r="Q764" s="208"/>
      <c r="R764" s="208"/>
      <c r="S764" s="208"/>
      <c r="T764" s="208"/>
      <c r="U764" s="208"/>
      <c r="V764" s="208">
        <f t="array" ref="V764">MIN(IF(B764:K764&gt;0,B764:K764))</f>
        <v>0</v>
      </c>
      <c r="W764" s="208">
        <f t="shared" si="44"/>
        <v>0</v>
      </c>
      <c r="X764" s="174"/>
      <c r="Y764" s="248">
        <f>SUM(CROSS!I296)</f>
        <v>0</v>
      </c>
      <c r="Z764" s="248">
        <f>SUM(CROSS!J296)</f>
        <v>0</v>
      </c>
    </row>
    <row r="765" spans="1:26" x14ac:dyDescent="0.35">
      <c r="A765" s="78" t="str">
        <f>(Championnats!B$35)</f>
        <v>FFFGGG  Flore</v>
      </c>
      <c r="B765" s="232">
        <f>SUM(Championnats!$T35)</f>
        <v>0</v>
      </c>
      <c r="C765" s="208">
        <f>SUM(Championnats!$T87)</f>
        <v>0</v>
      </c>
      <c r="D765" s="208">
        <f>SUM(Championnats!$T139)</f>
        <v>0</v>
      </c>
      <c r="E765" s="208">
        <f>SUM(Championnats!$T191)</f>
        <v>0</v>
      </c>
      <c r="F765" s="208">
        <f>SUM(Championnats!$T243)</f>
        <v>0</v>
      </c>
      <c r="G765" s="208">
        <f>SUM(Championnats!$T295)</f>
        <v>0</v>
      </c>
      <c r="H765" s="208">
        <f>SUM(Championnats!$T347)</f>
        <v>0</v>
      </c>
      <c r="I765" s="208">
        <f>SUM(Championnats!$T399)</f>
        <v>0</v>
      </c>
      <c r="J765" s="208">
        <f>SUM(Championnats!$T451)</f>
        <v>0</v>
      </c>
      <c r="K765" s="208">
        <f>SUM(Championnats!$T503)</f>
        <v>0</v>
      </c>
      <c r="L765" s="174"/>
      <c r="M765" s="208">
        <f>CROSS!$M$35</f>
        <v>0</v>
      </c>
      <c r="N765" s="223">
        <f t="shared" si="46"/>
        <v>0</v>
      </c>
      <c r="O765" s="208"/>
      <c r="P765" s="208"/>
      <c r="Q765" s="208"/>
      <c r="R765" s="208"/>
      <c r="S765" s="208"/>
      <c r="T765" s="208"/>
      <c r="U765" s="208"/>
      <c r="V765" s="208">
        <f t="array" ref="V765">MIN(IF(B765:K765&gt;0,B765:K765))</f>
        <v>0</v>
      </c>
      <c r="W765" s="208">
        <f t="shared" si="44"/>
        <v>0</v>
      </c>
      <c r="X765" s="174"/>
      <c r="Y765" s="248">
        <f>SUM(CROSS!I297)</f>
        <v>0</v>
      </c>
      <c r="Z765" s="248">
        <f>SUM(CROSS!J297)</f>
        <v>0</v>
      </c>
    </row>
    <row r="766" spans="1:26" x14ac:dyDescent="0.35">
      <c r="A766" s="78" t="str">
        <f>(Championnats!B$36)</f>
        <v>GGGGHHH  Lauryne</v>
      </c>
      <c r="B766" s="232">
        <f>SUM(Championnats!$T36)</f>
        <v>0</v>
      </c>
      <c r="C766" s="208">
        <f>SUM(Championnats!$T88)</f>
        <v>0</v>
      </c>
      <c r="D766" s="208">
        <f>SUM(Championnats!$T140)</f>
        <v>0</v>
      </c>
      <c r="E766" s="208">
        <f>SUM(Championnats!$T192)</f>
        <v>0</v>
      </c>
      <c r="F766" s="208">
        <f>SUM(Championnats!$T244)</f>
        <v>0</v>
      </c>
      <c r="G766" s="208">
        <f>SUM(Championnats!$T296)</f>
        <v>0</v>
      </c>
      <c r="H766" s="208">
        <f>SUM(Championnats!$T348)</f>
        <v>0</v>
      </c>
      <c r="I766" s="208">
        <f>SUM(Championnats!$T400)</f>
        <v>0</v>
      </c>
      <c r="J766" s="208">
        <f>SUM(Championnats!$T452)</f>
        <v>0</v>
      </c>
      <c r="K766" s="208">
        <f>SUM(Championnats!$T504)</f>
        <v>0</v>
      </c>
      <c r="L766" s="174"/>
      <c r="M766" s="208">
        <f>CROSS!$M$36</f>
        <v>0</v>
      </c>
      <c r="N766" s="223">
        <f t="shared" ref="N766:N783" si="47">N37</f>
        <v>0</v>
      </c>
      <c r="O766" s="208"/>
      <c r="P766" s="208"/>
      <c r="Q766" s="208"/>
      <c r="R766" s="208"/>
      <c r="S766" s="208"/>
      <c r="T766" s="208"/>
      <c r="U766" s="208"/>
      <c r="V766" s="208">
        <f t="array" ref="V766">MIN(IF(B766:K766&gt;0,B766:K766))</f>
        <v>0</v>
      </c>
      <c r="W766" s="208">
        <f t="shared" si="44"/>
        <v>0</v>
      </c>
      <c r="X766" s="174"/>
      <c r="Y766" s="248">
        <f>SUM(CROSS!I298)</f>
        <v>0</v>
      </c>
      <c r="Z766" s="248">
        <f>SUM(CROSS!J298)</f>
        <v>0</v>
      </c>
    </row>
    <row r="767" spans="1:26" x14ac:dyDescent="0.35">
      <c r="A767" s="78" t="str">
        <f>(Championnats!B$37)</f>
        <v>HHHHIII  Steven</v>
      </c>
      <c r="B767" s="232">
        <f>SUM(Championnats!$T37)</f>
        <v>0</v>
      </c>
      <c r="C767" s="208">
        <f>SUM(Championnats!$T89)</f>
        <v>0</v>
      </c>
      <c r="D767" s="208">
        <f>SUM(Championnats!$T141)</f>
        <v>0</v>
      </c>
      <c r="E767" s="208">
        <f>SUM(Championnats!$T193)</f>
        <v>0</v>
      </c>
      <c r="F767" s="208">
        <f>SUM(Championnats!$T245)</f>
        <v>0</v>
      </c>
      <c r="G767" s="208">
        <f>SUM(Championnats!$T297)</f>
        <v>0</v>
      </c>
      <c r="H767" s="208">
        <f>SUM(Championnats!$T349)</f>
        <v>0</v>
      </c>
      <c r="I767" s="208">
        <f>SUM(Championnats!$T401)</f>
        <v>0</v>
      </c>
      <c r="J767" s="208">
        <f>SUM(Championnats!$T453)</f>
        <v>0</v>
      </c>
      <c r="K767" s="208">
        <f>SUM(Championnats!$T505)</f>
        <v>0</v>
      </c>
      <c r="L767" s="174"/>
      <c r="M767" s="208">
        <f>CROSS!$M$37</f>
        <v>0</v>
      </c>
      <c r="N767" s="223">
        <f t="shared" si="47"/>
        <v>0</v>
      </c>
      <c r="O767" s="208"/>
      <c r="P767" s="208"/>
      <c r="Q767" s="208"/>
      <c r="R767" s="208"/>
      <c r="S767" s="208"/>
      <c r="T767" s="208"/>
      <c r="U767" s="208"/>
      <c r="V767" s="208">
        <f t="array" ref="V767">MIN(IF(B767:K767&gt;0,B767:K767))</f>
        <v>0</v>
      </c>
      <c r="W767" s="208">
        <f t="shared" si="44"/>
        <v>0</v>
      </c>
      <c r="X767" s="174"/>
      <c r="Y767" s="248">
        <f>SUM(CROSS!I299)</f>
        <v>0</v>
      </c>
      <c r="Z767" s="248">
        <f>SUM(CROSS!J299)</f>
        <v>0</v>
      </c>
    </row>
    <row r="768" spans="1:26" x14ac:dyDescent="0.35">
      <c r="A768" s="78" t="str">
        <f>(Championnats!B$38)</f>
        <v>IIIJJJJJ  PIERRE</v>
      </c>
      <c r="B768" s="232">
        <f>SUM(Championnats!$T38)</f>
        <v>0</v>
      </c>
      <c r="C768" s="208">
        <f>SUM(Championnats!$T90)</f>
        <v>0</v>
      </c>
      <c r="D768" s="208">
        <f>SUM(Championnats!$T142)</f>
        <v>0</v>
      </c>
      <c r="E768" s="208">
        <f>SUM(Championnats!$T194)</f>
        <v>0</v>
      </c>
      <c r="F768" s="208">
        <f>SUM(Championnats!$T246)</f>
        <v>0</v>
      </c>
      <c r="G768" s="208">
        <f>SUM(Championnats!$T298)</f>
        <v>0</v>
      </c>
      <c r="H768" s="208">
        <f>SUM(Championnats!$T350)</f>
        <v>0</v>
      </c>
      <c r="I768" s="208">
        <f>SUM(Championnats!$T402)</f>
        <v>0</v>
      </c>
      <c r="J768" s="208">
        <f>SUM(Championnats!$T454)</f>
        <v>0</v>
      </c>
      <c r="K768" s="208">
        <f>SUM(Championnats!$T506)</f>
        <v>0</v>
      </c>
      <c r="L768" s="174"/>
      <c r="M768" s="208">
        <f>CROSS!$M$38</f>
        <v>0</v>
      </c>
      <c r="N768" s="223">
        <f t="shared" si="47"/>
        <v>0</v>
      </c>
      <c r="O768" s="208"/>
      <c r="P768" s="208"/>
      <c r="Q768" s="208"/>
      <c r="R768" s="208"/>
      <c r="S768" s="208"/>
      <c r="T768" s="208"/>
      <c r="U768" s="208"/>
      <c r="V768" s="208">
        <f t="array" ref="V768">MIN(IF(B768:K768&gt;0,B768:K768))</f>
        <v>0</v>
      </c>
      <c r="W768" s="208">
        <f t="shared" si="44"/>
        <v>0</v>
      </c>
      <c r="X768" s="174"/>
      <c r="Y768" s="248">
        <f>SUM(CROSS!I300)</f>
        <v>0</v>
      </c>
      <c r="Z768" s="248">
        <f>SUM(CROSS!J300)</f>
        <v>0</v>
      </c>
    </row>
    <row r="769" spans="1:26" x14ac:dyDescent="0.35">
      <c r="A769" s="78" t="str">
        <f>(Championnats!B$39)</f>
        <v>JJJJKKKK  Christelle</v>
      </c>
      <c r="B769" s="232">
        <f>SUM(Championnats!$T39)</f>
        <v>0</v>
      </c>
      <c r="C769" s="208">
        <f>SUM(Championnats!$T91)</f>
        <v>0</v>
      </c>
      <c r="D769" s="208">
        <f>SUM(Championnats!$T143)</f>
        <v>0</v>
      </c>
      <c r="E769" s="208">
        <f>SUM(Championnats!$T195)</f>
        <v>0</v>
      </c>
      <c r="F769" s="208">
        <f>SUM(Championnats!$T247)</f>
        <v>0</v>
      </c>
      <c r="G769" s="208">
        <f>SUM(Championnats!$T299)</f>
        <v>0</v>
      </c>
      <c r="H769" s="208">
        <f>SUM(Championnats!$T351)</f>
        <v>0</v>
      </c>
      <c r="I769" s="208">
        <f>SUM(Championnats!$T403)</f>
        <v>0</v>
      </c>
      <c r="J769" s="208">
        <f>SUM(Championnats!$T455)</f>
        <v>0</v>
      </c>
      <c r="K769" s="208">
        <f>SUM(Championnats!$T507)</f>
        <v>0</v>
      </c>
      <c r="L769" s="174"/>
      <c r="M769" s="208">
        <f>CROSS!$M$39</f>
        <v>0</v>
      </c>
      <c r="N769" s="223">
        <f t="shared" si="47"/>
        <v>0</v>
      </c>
      <c r="O769" s="208"/>
      <c r="P769" s="208"/>
      <c r="Q769" s="208"/>
      <c r="R769" s="208"/>
      <c r="S769" s="208"/>
      <c r="T769" s="208"/>
      <c r="U769" s="208"/>
      <c r="V769" s="208">
        <f t="array" ref="V769">MIN(IF(B769:K769&gt;0,B769:K769))</f>
        <v>0</v>
      </c>
      <c r="W769" s="208">
        <f t="shared" si="44"/>
        <v>0</v>
      </c>
      <c r="X769" s="174"/>
      <c r="Y769" s="248">
        <f>SUM(CROSS!I301)</f>
        <v>0</v>
      </c>
      <c r="Z769" s="248">
        <f>SUM(CROSS!J301)</f>
        <v>0</v>
      </c>
    </row>
    <row r="770" spans="1:26" x14ac:dyDescent="0.35">
      <c r="A770" s="78" t="str">
        <f>(Championnats!B$40)</f>
        <v>KKKLLL  Pierre</v>
      </c>
      <c r="B770" s="232">
        <f>SUM(Championnats!$T40)</f>
        <v>0</v>
      </c>
      <c r="C770" s="208">
        <f>SUM(Championnats!$T92)</f>
        <v>0</v>
      </c>
      <c r="D770" s="208">
        <f>SUM(Championnats!$T144)</f>
        <v>0</v>
      </c>
      <c r="E770" s="208">
        <f>SUM(Championnats!$T196)</f>
        <v>0</v>
      </c>
      <c r="F770" s="208">
        <f>SUM(Championnats!$T248)</f>
        <v>0</v>
      </c>
      <c r="G770" s="208">
        <f>SUM(Championnats!$T300)</f>
        <v>0</v>
      </c>
      <c r="H770" s="208">
        <f>SUM(Championnats!$T352)</f>
        <v>0</v>
      </c>
      <c r="I770" s="208">
        <f>SUM(Championnats!$T404)</f>
        <v>0</v>
      </c>
      <c r="J770" s="208">
        <f>SUM(Championnats!$T456)</f>
        <v>0</v>
      </c>
      <c r="K770" s="208">
        <f>SUM(Championnats!$T508)</f>
        <v>0</v>
      </c>
      <c r="L770" s="174"/>
      <c r="M770" s="208">
        <f>CROSS!$M$40</f>
        <v>0</v>
      </c>
      <c r="N770" s="223">
        <f t="shared" si="47"/>
        <v>0</v>
      </c>
      <c r="O770" s="208"/>
      <c r="P770" s="208"/>
      <c r="Q770" s="208"/>
      <c r="R770" s="208"/>
      <c r="S770" s="208"/>
      <c r="T770" s="208"/>
      <c r="U770" s="208"/>
      <c r="V770" s="208">
        <f t="array" ref="V770">MIN(IF(B770:K770&gt;0,B770:K770))</f>
        <v>0</v>
      </c>
      <c r="W770" s="208">
        <f t="shared" si="44"/>
        <v>0</v>
      </c>
      <c r="X770" s="174"/>
      <c r="Y770" s="248">
        <f>SUM(CROSS!I302)</f>
        <v>0</v>
      </c>
      <c r="Z770" s="248">
        <f>SUM(CROSS!J302)</f>
        <v>0</v>
      </c>
    </row>
    <row r="771" spans="1:26" x14ac:dyDescent="0.35">
      <c r="A771" s="78" t="str">
        <f>(Championnats!B$41)</f>
        <v>LLLLMMMM  Didier</v>
      </c>
      <c r="B771" s="232">
        <f>SUM(Championnats!$T41)</f>
        <v>0</v>
      </c>
      <c r="C771" s="208">
        <f>SUM(Championnats!$T93)</f>
        <v>0</v>
      </c>
      <c r="D771" s="208">
        <f>SUM(Championnats!$T145)</f>
        <v>0</v>
      </c>
      <c r="E771" s="208">
        <f>SUM(Championnats!$T197)</f>
        <v>0</v>
      </c>
      <c r="F771" s="208">
        <f>SUM(Championnats!$T249)</f>
        <v>0</v>
      </c>
      <c r="G771" s="208">
        <f>SUM(Championnats!$T301)</f>
        <v>0</v>
      </c>
      <c r="H771" s="208">
        <f>SUM(Championnats!$T353)</f>
        <v>0</v>
      </c>
      <c r="I771" s="208">
        <f>SUM(Championnats!$T405)</f>
        <v>0</v>
      </c>
      <c r="J771" s="208">
        <f>SUM(Championnats!$T457)</f>
        <v>0</v>
      </c>
      <c r="K771" s="208">
        <f>SUM(Championnats!$T509)</f>
        <v>0</v>
      </c>
      <c r="L771" s="174"/>
      <c r="M771" s="208">
        <f>CROSS!$M$41</f>
        <v>0</v>
      </c>
      <c r="N771" s="223">
        <f t="shared" si="47"/>
        <v>0</v>
      </c>
      <c r="O771" s="208"/>
      <c r="P771" s="208"/>
      <c r="Q771" s="208"/>
      <c r="R771" s="208"/>
      <c r="S771" s="208"/>
      <c r="T771" s="208"/>
      <c r="U771" s="208"/>
      <c r="V771" s="208">
        <f t="array" ref="V771">MIN(IF(B771:K771&gt;0,B771:K771))</f>
        <v>0</v>
      </c>
      <c r="W771" s="208">
        <f t="shared" si="44"/>
        <v>0</v>
      </c>
      <c r="X771" s="174"/>
      <c r="Y771" s="248">
        <f>SUM(CROSS!I303)</f>
        <v>0</v>
      </c>
      <c r="Z771" s="248">
        <f>SUM(CROSS!J303)</f>
        <v>0</v>
      </c>
    </row>
    <row r="772" spans="1:26" x14ac:dyDescent="0.35">
      <c r="A772" s="78" t="str">
        <f>(Championnats!B$42)</f>
        <v>MMMNNN  Barbara</v>
      </c>
      <c r="B772" s="232">
        <f>SUM(Championnats!$T42)</f>
        <v>0</v>
      </c>
      <c r="C772" s="208">
        <f>SUM(Championnats!$T94)</f>
        <v>0</v>
      </c>
      <c r="D772" s="208">
        <f>SUM(Championnats!$T146)</f>
        <v>0</v>
      </c>
      <c r="E772" s="208">
        <f>SUM(Championnats!$T198)</f>
        <v>0</v>
      </c>
      <c r="F772" s="208">
        <f>SUM(Championnats!$T250)</f>
        <v>0</v>
      </c>
      <c r="G772" s="208">
        <f>SUM(Championnats!$T302)</f>
        <v>0</v>
      </c>
      <c r="H772" s="208">
        <f>SUM(Championnats!$T354)</f>
        <v>0</v>
      </c>
      <c r="I772" s="208">
        <f>SUM(Championnats!$T406)</f>
        <v>0</v>
      </c>
      <c r="J772" s="208">
        <f>SUM(Championnats!$T458)</f>
        <v>0</v>
      </c>
      <c r="K772" s="208">
        <f>SUM(Championnats!$T510)</f>
        <v>0</v>
      </c>
      <c r="L772" s="174"/>
      <c r="M772" s="208">
        <f>CROSS!$M$42</f>
        <v>0</v>
      </c>
      <c r="N772" s="223">
        <f t="shared" si="47"/>
        <v>0</v>
      </c>
      <c r="O772" s="208"/>
      <c r="P772" s="208"/>
      <c r="Q772" s="208"/>
      <c r="R772" s="208"/>
      <c r="S772" s="208"/>
      <c r="T772" s="208"/>
      <c r="U772" s="208"/>
      <c r="V772" s="208">
        <f t="array" ref="V772">MIN(IF(B772:K772&gt;0,B772:K772))</f>
        <v>0</v>
      </c>
      <c r="W772" s="208">
        <f t="shared" si="44"/>
        <v>0</v>
      </c>
      <c r="X772" s="174"/>
      <c r="Y772" s="248">
        <f>SUM(CROSS!I304)</f>
        <v>0</v>
      </c>
      <c r="Z772" s="248">
        <f>SUM(CROSS!J304)</f>
        <v>0</v>
      </c>
    </row>
    <row r="773" spans="1:26" x14ac:dyDescent="0.35">
      <c r="A773" s="78" t="str">
        <f>(Championnats!B$43)</f>
        <v>NNNNOOO  Julie</v>
      </c>
      <c r="B773" s="232">
        <f>SUM(Championnats!$T43)</f>
        <v>0</v>
      </c>
      <c r="C773" s="208">
        <f>SUM(Championnats!$T95)</f>
        <v>0</v>
      </c>
      <c r="D773" s="208">
        <f>SUM(Championnats!$T147)</f>
        <v>0</v>
      </c>
      <c r="E773" s="208">
        <f>SUM(Championnats!$T199)</f>
        <v>0</v>
      </c>
      <c r="F773" s="208">
        <f>SUM(Championnats!$T251)</f>
        <v>0</v>
      </c>
      <c r="G773" s="208">
        <f>SUM(Championnats!$T303)</f>
        <v>0</v>
      </c>
      <c r="H773" s="208">
        <f>SUM(Championnats!$T355)</f>
        <v>0</v>
      </c>
      <c r="I773" s="208">
        <f>SUM(Championnats!$T407)</f>
        <v>0</v>
      </c>
      <c r="J773" s="208">
        <f>SUM(Championnats!$T459)</f>
        <v>0</v>
      </c>
      <c r="K773" s="208">
        <f>SUM(Championnats!$T511)</f>
        <v>0</v>
      </c>
      <c r="L773" s="174"/>
      <c r="M773" s="208">
        <f>CROSS!$M$43</f>
        <v>0</v>
      </c>
      <c r="N773" s="223">
        <f t="shared" si="47"/>
        <v>0</v>
      </c>
      <c r="O773" s="208"/>
      <c r="P773" s="208"/>
      <c r="Q773" s="208"/>
      <c r="R773" s="208"/>
      <c r="S773" s="208"/>
      <c r="T773" s="208"/>
      <c r="U773" s="208"/>
      <c r="V773" s="208">
        <f t="array" ref="V773">MIN(IF(B773:K773&gt;0,B773:K773))</f>
        <v>0</v>
      </c>
      <c r="W773" s="208">
        <f t="shared" si="44"/>
        <v>0</v>
      </c>
      <c r="X773" s="174"/>
      <c r="Y773" s="248">
        <f>SUM(CROSS!I305)</f>
        <v>0</v>
      </c>
      <c r="Z773" s="248">
        <f>SUM(CROSS!J305)</f>
        <v>0</v>
      </c>
    </row>
    <row r="774" spans="1:26" x14ac:dyDescent="0.35">
      <c r="A774" s="78" t="str">
        <f>(Championnats!B$44)</f>
        <v>OOOPPP  André</v>
      </c>
      <c r="B774" s="232">
        <f>SUM(Championnats!$T44)</f>
        <v>0</v>
      </c>
      <c r="C774" s="208">
        <f>SUM(Championnats!$T96)</f>
        <v>0</v>
      </c>
      <c r="D774" s="208">
        <f>SUM(Championnats!$T148)</f>
        <v>0</v>
      </c>
      <c r="E774" s="208">
        <f>SUM(Championnats!$T200)</f>
        <v>0</v>
      </c>
      <c r="F774" s="208">
        <f>SUM(Championnats!$T252)</f>
        <v>0</v>
      </c>
      <c r="G774" s="208">
        <f>SUM(Championnats!$T304)</f>
        <v>0</v>
      </c>
      <c r="H774" s="208">
        <f>SUM(Championnats!$T356)</f>
        <v>0</v>
      </c>
      <c r="I774" s="208">
        <f>SUM(Championnats!$T408)</f>
        <v>0</v>
      </c>
      <c r="J774" s="208">
        <f>SUM(Championnats!$T460)</f>
        <v>0</v>
      </c>
      <c r="K774" s="208">
        <f>SUM(Championnats!$T512)</f>
        <v>0</v>
      </c>
      <c r="L774" s="174"/>
      <c r="M774" s="208">
        <f>CROSS!$M$44</f>
        <v>0</v>
      </c>
      <c r="N774" s="223">
        <f t="shared" si="47"/>
        <v>0</v>
      </c>
      <c r="O774" s="208"/>
      <c r="P774" s="208"/>
      <c r="Q774" s="208"/>
      <c r="R774" s="208"/>
      <c r="S774" s="208"/>
      <c r="T774" s="208"/>
      <c r="U774" s="208"/>
      <c r="V774" s="208">
        <f t="array" ref="V774">MIN(IF(B774:K774&gt;0,B774:K774))</f>
        <v>0</v>
      </c>
      <c r="W774" s="208">
        <f t="shared" ref="W774:W837" si="48">MAX(B774:K774)</f>
        <v>0</v>
      </c>
      <c r="X774" s="174"/>
      <c r="Y774" s="248">
        <f>SUM(CROSS!I306)</f>
        <v>0</v>
      </c>
      <c r="Z774" s="248">
        <f>SUM(CROSS!J306)</f>
        <v>0</v>
      </c>
    </row>
    <row r="775" spans="1:26" x14ac:dyDescent="0.35">
      <c r="A775" s="78" t="str">
        <f>(Championnats!B$45)</f>
        <v>PPPQQQQ  Roland</v>
      </c>
      <c r="B775" s="232">
        <f>SUM(Championnats!$T45)</f>
        <v>0</v>
      </c>
      <c r="C775" s="208">
        <f>SUM(Championnats!$T97)</f>
        <v>0</v>
      </c>
      <c r="D775" s="208">
        <f>SUM(Championnats!$T149)</f>
        <v>0</v>
      </c>
      <c r="E775" s="208">
        <f>SUM(Championnats!$T201)</f>
        <v>0</v>
      </c>
      <c r="F775" s="208">
        <f>SUM(Championnats!$T253)</f>
        <v>0</v>
      </c>
      <c r="G775" s="208">
        <f>SUM(Championnats!$T305)</f>
        <v>0</v>
      </c>
      <c r="H775" s="208">
        <f>SUM(Championnats!$T357)</f>
        <v>0</v>
      </c>
      <c r="I775" s="208">
        <f>SUM(Championnats!$T409)</f>
        <v>0</v>
      </c>
      <c r="J775" s="208">
        <f>SUM(Championnats!$T461)</f>
        <v>0</v>
      </c>
      <c r="K775" s="208">
        <f>SUM(Championnats!$T513)</f>
        <v>0</v>
      </c>
      <c r="L775" s="174"/>
      <c r="M775" s="208">
        <f>CROSS!$M$45</f>
        <v>0</v>
      </c>
      <c r="N775" s="223">
        <f t="shared" si="47"/>
        <v>0</v>
      </c>
      <c r="O775" s="208"/>
      <c r="P775" s="208"/>
      <c r="Q775" s="208"/>
      <c r="R775" s="208"/>
      <c r="S775" s="208"/>
      <c r="T775" s="208"/>
      <c r="U775" s="208"/>
      <c r="V775" s="208">
        <f t="array" ref="V775">MIN(IF(B775:K775&gt;0,B775:K775))</f>
        <v>0</v>
      </c>
      <c r="W775" s="208">
        <f t="shared" si="48"/>
        <v>0</v>
      </c>
      <c r="X775" s="174"/>
      <c r="Y775" s="248">
        <f>SUM(CROSS!I307)</f>
        <v>0</v>
      </c>
      <c r="Z775" s="248">
        <f>SUM(CROSS!J307)</f>
        <v>0</v>
      </c>
    </row>
    <row r="776" spans="1:26" x14ac:dyDescent="0.35">
      <c r="A776" s="78" t="str">
        <f>(Championnats!B$46)</f>
        <v>QQQRRR  Sylvain</v>
      </c>
      <c r="B776" s="232">
        <f>SUM(Championnats!$T46)</f>
        <v>0</v>
      </c>
      <c r="C776" s="208">
        <f>SUM(Championnats!$T98)</f>
        <v>0</v>
      </c>
      <c r="D776" s="208">
        <f>SUM(Championnats!$T150)</f>
        <v>0</v>
      </c>
      <c r="E776" s="208">
        <f>SUM(Championnats!$T202)</f>
        <v>0</v>
      </c>
      <c r="F776" s="208">
        <f>SUM(Championnats!$T254)</f>
        <v>0</v>
      </c>
      <c r="G776" s="208">
        <f>SUM(Championnats!$T306)</f>
        <v>0</v>
      </c>
      <c r="H776" s="208">
        <f>SUM(Championnats!$T358)</f>
        <v>0</v>
      </c>
      <c r="I776" s="208">
        <f>SUM(Championnats!$T410)</f>
        <v>0</v>
      </c>
      <c r="J776" s="208">
        <f>SUM(Championnats!$T462)</f>
        <v>0</v>
      </c>
      <c r="K776" s="208">
        <f>SUM(Championnats!$T514)</f>
        <v>0</v>
      </c>
      <c r="L776" s="174"/>
      <c r="M776" s="208">
        <f>CROSS!$M$46</f>
        <v>0</v>
      </c>
      <c r="N776" s="223">
        <f t="shared" si="47"/>
        <v>0</v>
      </c>
      <c r="O776" s="208"/>
      <c r="P776" s="208"/>
      <c r="Q776" s="208"/>
      <c r="R776" s="208"/>
      <c r="S776" s="208"/>
      <c r="T776" s="208"/>
      <c r="U776" s="208"/>
      <c r="V776" s="208">
        <f t="array" ref="V776">MIN(IF(B776:K776&gt;0,B776:K776))</f>
        <v>0</v>
      </c>
      <c r="W776" s="208">
        <f t="shared" si="48"/>
        <v>0</v>
      </c>
      <c r="X776" s="174"/>
      <c r="Y776" s="248">
        <f>SUM(CROSS!I308)</f>
        <v>0</v>
      </c>
      <c r="Z776" s="248">
        <f>SUM(CROSS!J308)</f>
        <v>0</v>
      </c>
    </row>
    <row r="777" spans="1:26" x14ac:dyDescent="0.35">
      <c r="A777" s="78" t="str">
        <f>(Championnats!B$47)</f>
        <v>RRRSSS  Veronica</v>
      </c>
      <c r="B777" s="232">
        <f>SUM(Championnats!$T47)</f>
        <v>0</v>
      </c>
      <c r="C777" s="208">
        <f>SUM(Championnats!$T99)</f>
        <v>0</v>
      </c>
      <c r="D777" s="208">
        <f>SUM(Championnats!$T151)</f>
        <v>0</v>
      </c>
      <c r="E777" s="208">
        <f>SUM(Championnats!$T203)</f>
        <v>0</v>
      </c>
      <c r="F777" s="208">
        <f>SUM(Championnats!$T255)</f>
        <v>0</v>
      </c>
      <c r="G777" s="208">
        <f>SUM(Championnats!$T307)</f>
        <v>0</v>
      </c>
      <c r="H777" s="208">
        <f>SUM(Championnats!$T359)</f>
        <v>0</v>
      </c>
      <c r="I777" s="208">
        <f>SUM(Championnats!$T411)</f>
        <v>0</v>
      </c>
      <c r="J777" s="208">
        <f>SUM(Championnats!$T463)</f>
        <v>0</v>
      </c>
      <c r="K777" s="208">
        <f>SUM(Championnats!$T515)</f>
        <v>0</v>
      </c>
      <c r="L777" s="174"/>
      <c r="M777" s="208">
        <f>CROSS!$M$47</f>
        <v>0</v>
      </c>
      <c r="N777" s="223">
        <f t="shared" si="47"/>
        <v>0</v>
      </c>
      <c r="O777" s="208"/>
      <c r="P777" s="208"/>
      <c r="Q777" s="208"/>
      <c r="R777" s="208"/>
      <c r="S777" s="208"/>
      <c r="T777" s="208"/>
      <c r="U777" s="208"/>
      <c r="V777" s="208">
        <f t="array" ref="V777">MIN(IF(B777:K777&gt;0,B777:K777))</f>
        <v>0</v>
      </c>
      <c r="W777" s="208">
        <f t="shared" si="48"/>
        <v>0</v>
      </c>
      <c r="X777" s="174"/>
      <c r="Y777" s="248">
        <f>SUM(CROSS!I309)</f>
        <v>0</v>
      </c>
      <c r="Z777" s="248">
        <f>SUM(CROSS!J309)</f>
        <v>0</v>
      </c>
    </row>
    <row r="778" spans="1:26" x14ac:dyDescent="0.35">
      <c r="A778" s="78" t="str">
        <f>(Championnats!B$48)</f>
        <v>SSSTTT  Luc</v>
      </c>
      <c r="B778" s="232">
        <f>SUM(Championnats!$T48)</f>
        <v>0</v>
      </c>
      <c r="C778" s="208">
        <f>SUM(Championnats!$T100)</f>
        <v>0</v>
      </c>
      <c r="D778" s="208">
        <f>SUM(Championnats!$T152)</f>
        <v>0</v>
      </c>
      <c r="E778" s="208">
        <f>SUM(Championnats!$T204)</f>
        <v>0</v>
      </c>
      <c r="F778" s="208">
        <f>SUM(Championnats!$T256)</f>
        <v>0</v>
      </c>
      <c r="G778" s="208">
        <f>SUM(Championnats!$T308)</f>
        <v>0</v>
      </c>
      <c r="H778" s="208">
        <f>SUM(Championnats!$T360)</f>
        <v>0</v>
      </c>
      <c r="I778" s="208">
        <f>SUM(Championnats!$T412)</f>
        <v>0</v>
      </c>
      <c r="J778" s="208">
        <f>SUM(Championnats!$T464)</f>
        <v>0</v>
      </c>
      <c r="K778" s="208">
        <f>SUM(Championnats!$T516)</f>
        <v>0</v>
      </c>
      <c r="L778" s="174"/>
      <c r="M778" s="208">
        <f>CROSS!$M$48</f>
        <v>0</v>
      </c>
      <c r="N778" s="223">
        <f t="shared" si="47"/>
        <v>0</v>
      </c>
      <c r="O778" s="208"/>
      <c r="P778" s="208"/>
      <c r="Q778" s="208"/>
      <c r="R778" s="208"/>
      <c r="S778" s="208"/>
      <c r="T778" s="208"/>
      <c r="U778" s="208"/>
      <c r="V778" s="208">
        <f t="array" ref="V778">MIN(IF(B778:K778&gt;0,B778:K778))</f>
        <v>0</v>
      </c>
      <c r="W778" s="208">
        <f t="shared" si="48"/>
        <v>0</v>
      </c>
      <c r="X778" s="174"/>
      <c r="Y778" s="248">
        <f>SUM(CROSS!I310)</f>
        <v>0</v>
      </c>
      <c r="Z778" s="248">
        <f>SUM(CROSS!J310)</f>
        <v>0</v>
      </c>
    </row>
    <row r="779" spans="1:26" x14ac:dyDescent="0.35">
      <c r="A779" s="78" t="str">
        <f>(Championnats!B$49)</f>
        <v>TTTUUU  Cryss</v>
      </c>
      <c r="B779" s="232">
        <f>SUM(Championnats!$T49)</f>
        <v>0</v>
      </c>
      <c r="C779" s="208">
        <f>SUM(Championnats!$T101)</f>
        <v>0</v>
      </c>
      <c r="D779" s="208">
        <f>SUM(Championnats!$T153)</f>
        <v>0</v>
      </c>
      <c r="E779" s="208">
        <f>SUM(Championnats!$T205)</f>
        <v>0</v>
      </c>
      <c r="F779" s="208">
        <f>SUM(Championnats!$T257)</f>
        <v>0</v>
      </c>
      <c r="G779" s="208">
        <f>SUM(Championnats!$T309)</f>
        <v>0</v>
      </c>
      <c r="H779" s="208">
        <f>SUM(Championnats!$T361)</f>
        <v>0</v>
      </c>
      <c r="I779" s="208">
        <f>SUM(Championnats!$T413)</f>
        <v>0</v>
      </c>
      <c r="J779" s="208">
        <f>SUM(Championnats!$T465)</f>
        <v>0</v>
      </c>
      <c r="K779" s="208">
        <f>SUM(Championnats!$T517)</f>
        <v>0</v>
      </c>
      <c r="L779" s="174"/>
      <c r="M779" s="208">
        <f>CROSS!$M$49</f>
        <v>0</v>
      </c>
      <c r="N779" s="223">
        <f t="shared" si="47"/>
        <v>0</v>
      </c>
      <c r="O779" s="208"/>
      <c r="P779" s="208"/>
      <c r="Q779" s="208"/>
      <c r="R779" s="208"/>
      <c r="S779" s="208"/>
      <c r="T779" s="208"/>
      <c r="U779" s="208"/>
      <c r="V779" s="208">
        <f t="array" ref="V779">MIN(IF(B779:K779&gt;0,B779:K779))</f>
        <v>0</v>
      </c>
      <c r="W779" s="208">
        <f t="shared" si="48"/>
        <v>0</v>
      </c>
      <c r="X779" s="174"/>
      <c r="Y779" s="248">
        <f>SUM(CROSS!I311)</f>
        <v>0</v>
      </c>
      <c r="Z779" s="248">
        <f>SUM(CROSS!J311)</f>
        <v>0</v>
      </c>
    </row>
    <row r="780" spans="1:26" x14ac:dyDescent="0.35">
      <c r="A780" s="78" t="str">
        <f>(Championnats!B$50)</f>
        <v>UUUVVV  Sambou</v>
      </c>
      <c r="B780" s="232">
        <f>SUM(Championnats!$T50)</f>
        <v>0</v>
      </c>
      <c r="C780" s="208">
        <f>SUM(Championnats!$T102)</f>
        <v>0</v>
      </c>
      <c r="D780" s="208">
        <f>SUM(Championnats!$T154)</f>
        <v>0</v>
      </c>
      <c r="E780" s="208">
        <f>SUM(Championnats!$T206)</f>
        <v>0</v>
      </c>
      <c r="F780" s="208">
        <f>SUM(Championnats!$T258)</f>
        <v>0</v>
      </c>
      <c r="G780" s="208">
        <f>SUM(Championnats!$T310)</f>
        <v>0</v>
      </c>
      <c r="H780" s="208">
        <f>SUM(Championnats!$T362)</f>
        <v>0</v>
      </c>
      <c r="I780" s="208">
        <f>SUM(Championnats!$T414)</f>
        <v>0</v>
      </c>
      <c r="J780" s="208">
        <f>SUM(Championnats!$T466)</f>
        <v>0</v>
      </c>
      <c r="K780" s="208">
        <f>SUM(Championnats!$T518)</f>
        <v>0</v>
      </c>
      <c r="L780" s="174"/>
      <c r="M780" s="208">
        <f>CROSS!$M$50</f>
        <v>0</v>
      </c>
      <c r="N780" s="223">
        <f t="shared" si="47"/>
        <v>0</v>
      </c>
      <c r="O780" s="208"/>
      <c r="P780" s="208"/>
      <c r="Q780" s="208"/>
      <c r="R780" s="208"/>
      <c r="S780" s="208"/>
      <c r="T780" s="208"/>
      <c r="U780" s="208"/>
      <c r="V780" s="208">
        <f t="array" ref="V780">MIN(IF(B780:K780&gt;0,B780:K780))</f>
        <v>0</v>
      </c>
      <c r="W780" s="208">
        <f t="shared" si="48"/>
        <v>0</v>
      </c>
      <c r="X780" s="174"/>
      <c r="Y780" s="248">
        <f>SUM(CROSS!I312)</f>
        <v>0</v>
      </c>
      <c r="Z780" s="248">
        <f>SUM(CROSS!J312)</f>
        <v>0</v>
      </c>
    </row>
    <row r="781" spans="1:26" x14ac:dyDescent="0.35">
      <c r="A781" s="78" t="str">
        <f>(Championnats!B$51)</f>
        <v>VVVVXXX  Dylan</v>
      </c>
      <c r="B781" s="232">
        <f>SUM(Championnats!$T51)</f>
        <v>0</v>
      </c>
      <c r="C781" s="208">
        <f>SUM(Championnats!$T103)</f>
        <v>0</v>
      </c>
      <c r="D781" s="208">
        <f>SUM(Championnats!$T155)</f>
        <v>0</v>
      </c>
      <c r="E781" s="208">
        <f>SUM(Championnats!$T207)</f>
        <v>0</v>
      </c>
      <c r="F781" s="208">
        <f>SUM(Championnats!$T259)</f>
        <v>0</v>
      </c>
      <c r="G781" s="208">
        <f>SUM(Championnats!$T311)</f>
        <v>0</v>
      </c>
      <c r="H781" s="208">
        <f>SUM(Championnats!$T363)</f>
        <v>0</v>
      </c>
      <c r="I781" s="208">
        <f>SUM(Championnats!$T415)</f>
        <v>0</v>
      </c>
      <c r="J781" s="208">
        <f>SUM(Championnats!$T467)</f>
        <v>0</v>
      </c>
      <c r="K781" s="208">
        <f>SUM(Championnats!$T519)</f>
        <v>0</v>
      </c>
      <c r="L781" s="174"/>
      <c r="M781" s="208">
        <f>CROSS!$M$51</f>
        <v>0</v>
      </c>
      <c r="N781" s="223">
        <f t="shared" si="47"/>
        <v>0</v>
      </c>
      <c r="O781" s="208"/>
      <c r="P781" s="208"/>
      <c r="Q781" s="208"/>
      <c r="R781" s="208"/>
      <c r="S781" s="208"/>
      <c r="T781" s="208"/>
      <c r="U781" s="208"/>
      <c r="V781" s="208">
        <f t="array" ref="V781">MIN(IF(B781:K781&gt;0,B781:K781))</f>
        <v>0</v>
      </c>
      <c r="W781" s="208">
        <f t="shared" si="48"/>
        <v>0</v>
      </c>
      <c r="X781" s="174"/>
      <c r="Y781" s="248">
        <f>SUM(CROSS!I313)</f>
        <v>0</v>
      </c>
      <c r="Z781" s="248">
        <f>SUM(CROSS!J313)</f>
        <v>0</v>
      </c>
    </row>
    <row r="782" spans="1:26" x14ac:dyDescent="0.35">
      <c r="A782" s="78" t="str">
        <f>(Championnats!B$52)</f>
        <v>XXXYYY  Lucie</v>
      </c>
      <c r="B782" s="232">
        <f>SUM(Championnats!$T52)</f>
        <v>0</v>
      </c>
      <c r="C782" s="208">
        <f>SUM(Championnats!$T104)</f>
        <v>0</v>
      </c>
      <c r="D782" s="208">
        <f>SUM(Championnats!$T156)</f>
        <v>0</v>
      </c>
      <c r="E782" s="208">
        <f>SUM(Championnats!$T208)</f>
        <v>0</v>
      </c>
      <c r="F782" s="208">
        <f>SUM(Championnats!$T260)</f>
        <v>0</v>
      </c>
      <c r="G782" s="208">
        <f>SUM(Championnats!$T312)</f>
        <v>0</v>
      </c>
      <c r="H782" s="208">
        <f>SUM(Championnats!$T364)</f>
        <v>0</v>
      </c>
      <c r="I782" s="208">
        <f>SUM(Championnats!$T416)</f>
        <v>0</v>
      </c>
      <c r="J782" s="208">
        <f>SUM(Championnats!$T468)</f>
        <v>0</v>
      </c>
      <c r="K782" s="208">
        <f>SUM(Championnats!$T520)</f>
        <v>0</v>
      </c>
      <c r="L782" s="174"/>
      <c r="M782" s="208">
        <f>CROSS!$M$52</f>
        <v>0</v>
      </c>
      <c r="N782" s="223">
        <f t="shared" si="47"/>
        <v>0</v>
      </c>
      <c r="O782" s="208"/>
      <c r="P782" s="208"/>
      <c r="Q782" s="208"/>
      <c r="R782" s="208"/>
      <c r="S782" s="208"/>
      <c r="T782" s="208"/>
      <c r="U782" s="208"/>
      <c r="V782" s="208">
        <f t="array" ref="V782">MIN(IF(B782:K782&gt;0,B782:K782))</f>
        <v>0</v>
      </c>
      <c r="W782" s="208">
        <f t="shared" si="48"/>
        <v>0</v>
      </c>
      <c r="X782" s="174"/>
      <c r="Y782" s="248">
        <f>SUM(CROSS!I314)</f>
        <v>0</v>
      </c>
      <c r="Z782" s="248">
        <f>SUM(CROSS!J314)</f>
        <v>0</v>
      </c>
    </row>
    <row r="783" spans="1:26" x14ac:dyDescent="0.35">
      <c r="A783" s="182" t="str">
        <f>(Championnats!B$53)</f>
        <v>YYYZZZ  Eva</v>
      </c>
      <c r="B783" s="244">
        <f>SUM(Championnats!$T53)</f>
        <v>0</v>
      </c>
      <c r="C783" s="225">
        <f>SUM(Championnats!$T105)</f>
        <v>0</v>
      </c>
      <c r="D783" s="225">
        <f>SUM(Championnats!$T157)</f>
        <v>0</v>
      </c>
      <c r="E783" s="225">
        <f>SUM(Championnats!$T209)</f>
        <v>0</v>
      </c>
      <c r="F783" s="225">
        <f>SUM(Championnats!$T261)</f>
        <v>0</v>
      </c>
      <c r="G783" s="225">
        <f>SUM(Championnats!$T313)</f>
        <v>0</v>
      </c>
      <c r="H783" s="225">
        <f>SUM(Championnats!$T365)</f>
        <v>0</v>
      </c>
      <c r="I783" s="225">
        <f>SUM(Championnats!$T417)</f>
        <v>0</v>
      </c>
      <c r="J783" s="225">
        <f>SUM(Championnats!$T469)</f>
        <v>0</v>
      </c>
      <c r="K783" s="225">
        <f>SUM(Championnats!$T521)</f>
        <v>0</v>
      </c>
      <c r="L783" s="174"/>
      <c r="M783" s="225">
        <f>CROSS!$M$53</f>
        <v>0</v>
      </c>
      <c r="N783" s="226">
        <f t="shared" si="47"/>
        <v>0</v>
      </c>
      <c r="O783" s="225"/>
      <c r="P783" s="225"/>
      <c r="Q783" s="225"/>
      <c r="R783" s="225"/>
      <c r="S783" s="225"/>
      <c r="T783" s="225"/>
      <c r="U783" s="225"/>
      <c r="V783" s="225">
        <f t="array" ref="V783">MIN(IF(B783:K783&gt;0,B783:K783))</f>
        <v>0</v>
      </c>
      <c r="W783" s="225">
        <f t="shared" si="48"/>
        <v>0</v>
      </c>
      <c r="X783" s="174"/>
      <c r="Y783" s="248">
        <f>SUM(CROSS!I315)</f>
        <v>0</v>
      </c>
      <c r="Z783" s="248">
        <f>SUM(CROSS!J315)</f>
        <v>0</v>
      </c>
    </row>
    <row r="784" spans="1:26" x14ac:dyDescent="0.35">
      <c r="A784" s="242"/>
      <c r="B784" s="241"/>
      <c r="C784" s="241"/>
      <c r="D784" s="241"/>
      <c r="E784" s="241"/>
      <c r="F784" s="241"/>
      <c r="G784" s="241"/>
      <c r="H784" s="241"/>
      <c r="I784" s="241"/>
      <c r="J784" s="241"/>
      <c r="K784" s="241"/>
      <c r="L784" s="174"/>
      <c r="M784" s="241"/>
      <c r="N784" s="229"/>
      <c r="O784" s="241"/>
      <c r="P784" s="241"/>
      <c r="Q784" s="241"/>
      <c r="R784" s="241"/>
      <c r="S784" s="241"/>
      <c r="T784" s="241"/>
      <c r="U784" s="241"/>
      <c r="V784" s="241">
        <f t="array" ref="V784">MIN(IF(B784:K784&gt;0,B784:K784))</f>
        <v>0</v>
      </c>
      <c r="W784" s="241">
        <f t="shared" si="48"/>
        <v>0</v>
      </c>
      <c r="X784" s="174"/>
      <c r="Y784" s="248">
        <f>SUM(CROSS!I316)</f>
        <v>0</v>
      </c>
      <c r="Z784" s="248">
        <f>SUM(CROSS!J316)</f>
        <v>0</v>
      </c>
    </row>
    <row r="785" spans="1:26" x14ac:dyDescent="0.35">
      <c r="A785" s="243"/>
      <c r="B785" s="466" t="s">
        <v>32</v>
      </c>
      <c r="C785" s="467"/>
      <c r="D785" s="467"/>
      <c r="E785" s="467"/>
      <c r="F785" s="467"/>
      <c r="G785" s="467"/>
      <c r="H785" s="467"/>
      <c r="I785" s="467"/>
      <c r="J785" s="467"/>
      <c r="K785" s="468"/>
      <c r="L785" s="174"/>
      <c r="M785" s="240"/>
      <c r="N785" s="230"/>
      <c r="O785" s="240"/>
      <c r="P785" s="240"/>
      <c r="Q785" s="240"/>
      <c r="R785" s="240"/>
      <c r="S785" s="240"/>
      <c r="T785" s="240"/>
      <c r="U785" s="240"/>
      <c r="V785" s="240">
        <f t="array" ref="V785">MIN(IF(B785:K785&gt;0,B785:K785))</f>
        <v>0</v>
      </c>
      <c r="W785" s="240">
        <f t="shared" si="48"/>
        <v>0</v>
      </c>
      <c r="X785" s="174"/>
      <c r="Y785" s="248">
        <f>SUM(CROSS!I317)</f>
        <v>0</v>
      </c>
      <c r="Z785" s="248">
        <f>SUM(CROSS!J317)</f>
        <v>0</v>
      </c>
    </row>
    <row r="786" spans="1:26" x14ac:dyDescent="0.35">
      <c r="A786" s="221" t="str">
        <f>(Championnats!B$4)</f>
        <v>AAA  LUC</v>
      </c>
      <c r="B786" s="238">
        <f>SUM(Championnats!$U4)</f>
        <v>0</v>
      </c>
      <c r="C786" s="227">
        <f>SUM(Championnats!$U56)</f>
        <v>0</v>
      </c>
      <c r="D786" s="227">
        <f>SUM(Championnats!$U108)</f>
        <v>0</v>
      </c>
      <c r="E786" s="227">
        <f>SUM(Championnats!$U160)</f>
        <v>0</v>
      </c>
      <c r="F786" s="227">
        <f>SUM(Championnats!$U212)</f>
        <v>0</v>
      </c>
      <c r="G786" s="227">
        <f>SUM(Championnats!$U264)</f>
        <v>0</v>
      </c>
      <c r="H786" s="227">
        <f>SUM(Championnats!$U316)</f>
        <v>0</v>
      </c>
      <c r="I786" s="227">
        <f>SUM(Championnats!$U368)</f>
        <v>0</v>
      </c>
      <c r="J786" s="227">
        <f>SUM(Championnats!$U420)</f>
        <v>0</v>
      </c>
      <c r="K786" s="227">
        <f>SUM(Championnats!$U472)</f>
        <v>0</v>
      </c>
      <c r="L786" s="174"/>
      <c r="M786" s="227">
        <f>CROSS!$M$4</f>
        <v>1</v>
      </c>
      <c r="N786" s="228">
        <f t="shared" ref="N786:N817" si="49">N5</f>
        <v>0</v>
      </c>
      <c r="O786" s="227"/>
      <c r="P786" s="227"/>
      <c r="Q786" s="227"/>
      <c r="R786" s="227"/>
      <c r="S786" s="227"/>
      <c r="T786" s="227"/>
      <c r="U786" s="227"/>
      <c r="V786" s="227">
        <f t="array" ref="V786">MIN(IF(B786:K786&gt;0,B786:K786))</f>
        <v>0</v>
      </c>
      <c r="W786" s="227">
        <f t="shared" si="48"/>
        <v>0</v>
      </c>
      <c r="X786" s="174"/>
      <c r="Y786" s="248">
        <f>SUM(CROSS!I318)</f>
        <v>0</v>
      </c>
      <c r="Z786" s="248">
        <f>SUM(CROSS!J318)</f>
        <v>0</v>
      </c>
    </row>
    <row r="787" spans="1:26" x14ac:dyDescent="0.35">
      <c r="A787" s="78" t="str">
        <f>(Championnats!B$5)</f>
        <v>BBB  isabelle</v>
      </c>
      <c r="B787" s="232">
        <f>SUM(Championnats!$U5)</f>
        <v>0</v>
      </c>
      <c r="C787" s="208">
        <f>SUM(Championnats!$U57)</f>
        <v>0</v>
      </c>
      <c r="D787" s="208">
        <f>SUM(Championnats!$U109)</f>
        <v>0</v>
      </c>
      <c r="E787" s="208">
        <f>SUM(Championnats!$U161)</f>
        <v>0</v>
      </c>
      <c r="F787" s="208">
        <f>SUM(Championnats!$U213)</f>
        <v>0</v>
      </c>
      <c r="G787" s="208">
        <f>SUM(Championnats!$U265)</f>
        <v>0</v>
      </c>
      <c r="H787" s="208">
        <f>SUM(Championnats!$U317)</f>
        <v>0</v>
      </c>
      <c r="I787" s="208">
        <f>SUM(Championnats!$U369)</f>
        <v>0</v>
      </c>
      <c r="J787" s="208">
        <f>SUM(Championnats!$U421)</f>
        <v>0</v>
      </c>
      <c r="K787" s="208">
        <f>SUM(Championnats!$U473)</f>
        <v>0</v>
      </c>
      <c r="L787" s="174"/>
      <c r="M787" s="208">
        <f>CROSS!$M$5</f>
        <v>1</v>
      </c>
      <c r="N787" s="223">
        <f t="shared" si="49"/>
        <v>0</v>
      </c>
      <c r="O787" s="208"/>
      <c r="P787" s="208"/>
      <c r="Q787" s="208"/>
      <c r="R787" s="208"/>
      <c r="S787" s="208"/>
      <c r="T787" s="208"/>
      <c r="U787" s="208"/>
      <c r="V787" s="208">
        <f t="array" ref="V787">MIN(IF(B787:K787&gt;0,B787:K787))</f>
        <v>0</v>
      </c>
      <c r="W787" s="208">
        <f t="shared" si="48"/>
        <v>0</v>
      </c>
      <c r="X787" s="174"/>
      <c r="Y787" s="248">
        <f>SUM(CROSS!I319)</f>
        <v>0</v>
      </c>
      <c r="Z787" s="248">
        <f>SUM(CROSS!J319)</f>
        <v>0</v>
      </c>
    </row>
    <row r="788" spans="1:26" x14ac:dyDescent="0.35">
      <c r="A788" s="78" t="str">
        <f>(Championnats!B$6)</f>
        <v>KJKLJDFKJG  Agathe</v>
      </c>
      <c r="B788" s="232">
        <f>SUM(Championnats!$U6)</f>
        <v>0</v>
      </c>
      <c r="C788" s="208">
        <f>SUM(Championnats!$U58)</f>
        <v>0</v>
      </c>
      <c r="D788" s="208">
        <f>SUM(Championnats!$U110)</f>
        <v>0</v>
      </c>
      <c r="E788" s="208">
        <f>SUM(Championnats!$U162)</f>
        <v>0</v>
      </c>
      <c r="F788" s="208">
        <f>SUM(Championnats!$U214)</f>
        <v>0</v>
      </c>
      <c r="G788" s="208">
        <f>SUM(Championnats!$U266)</f>
        <v>0</v>
      </c>
      <c r="H788" s="208">
        <f>SUM(Championnats!$U318)</f>
        <v>0</v>
      </c>
      <c r="I788" s="208">
        <f>SUM(Championnats!$U370)</f>
        <v>0</v>
      </c>
      <c r="J788" s="208">
        <f>SUM(Championnats!$U422)</f>
        <v>0</v>
      </c>
      <c r="K788" s="208">
        <f>SUM(Championnats!$U474)</f>
        <v>0</v>
      </c>
      <c r="L788" s="174"/>
      <c r="M788" s="208">
        <f>CROSS!$M$6</f>
        <v>1</v>
      </c>
      <c r="N788" s="223">
        <f t="shared" si="49"/>
        <v>0</v>
      </c>
      <c r="O788" s="208"/>
      <c r="P788" s="208"/>
      <c r="Q788" s="208"/>
      <c r="R788" s="208"/>
      <c r="S788" s="208"/>
      <c r="T788" s="208"/>
      <c r="U788" s="208"/>
      <c r="V788" s="208">
        <f t="array" ref="V788">MIN(IF(B788:K788&gt;0,B788:K788))</f>
        <v>0</v>
      </c>
      <c r="W788" s="208">
        <f t="shared" si="48"/>
        <v>0</v>
      </c>
      <c r="X788" s="174"/>
      <c r="Y788" s="248">
        <f>SUM(CROSS!I320)</f>
        <v>0</v>
      </c>
      <c r="Z788" s="248">
        <f>SUM(CROSS!J320)</f>
        <v>0</v>
      </c>
    </row>
    <row r="789" spans="1:26" x14ac:dyDescent="0.35">
      <c r="A789" s="78" t="str">
        <f>(Championnats!B$7)</f>
        <v>DDD  Léa</v>
      </c>
      <c r="B789" s="232">
        <f>SUM(Championnats!$U7)</f>
        <v>0</v>
      </c>
      <c r="C789" s="208">
        <f>SUM(Championnats!$U59)</f>
        <v>0</v>
      </c>
      <c r="D789" s="208">
        <f>SUM(Championnats!$U111)</f>
        <v>0</v>
      </c>
      <c r="E789" s="208">
        <f>SUM(Championnats!$U163)</f>
        <v>0</v>
      </c>
      <c r="F789" s="208">
        <f>SUM(Championnats!$U215)</f>
        <v>0</v>
      </c>
      <c r="G789" s="208">
        <f>SUM(Championnats!$U267)</f>
        <v>0</v>
      </c>
      <c r="H789" s="208">
        <f>SUM(Championnats!$U319)</f>
        <v>0</v>
      </c>
      <c r="I789" s="208">
        <f>SUM(Championnats!$U371)</f>
        <v>0</v>
      </c>
      <c r="J789" s="208">
        <f>SUM(Championnats!$U423)</f>
        <v>0</v>
      </c>
      <c r="K789" s="208">
        <f>SUM(Championnats!$U475)</f>
        <v>0</v>
      </c>
      <c r="L789" s="174"/>
      <c r="M789" s="208">
        <f>CROSS!$M$7</f>
        <v>1</v>
      </c>
      <c r="N789" s="223">
        <f t="shared" si="49"/>
        <v>0</v>
      </c>
      <c r="O789" s="208"/>
      <c r="P789" s="208"/>
      <c r="Q789" s="208"/>
      <c r="R789" s="208"/>
      <c r="S789" s="208"/>
      <c r="T789" s="208"/>
      <c r="U789" s="208"/>
      <c r="V789" s="208">
        <f t="array" ref="V789">MIN(IF(B789:K789&gt;0,B789:K789))</f>
        <v>0</v>
      </c>
      <c r="W789" s="208">
        <f t="shared" si="48"/>
        <v>0</v>
      </c>
      <c r="X789" s="174"/>
      <c r="Y789" s="248">
        <f>SUM(CROSS!I321)</f>
        <v>0</v>
      </c>
      <c r="Z789" s="248">
        <f>SUM(CROSS!J321)</f>
        <v>0</v>
      </c>
    </row>
    <row r="790" spans="1:26" x14ac:dyDescent="0.35">
      <c r="A790" s="78" t="str">
        <f>(Championnats!B$8)</f>
        <v>KUYFRJGF  Mélissa</v>
      </c>
      <c r="B790" s="232">
        <f>SUM(Championnats!$U8)</f>
        <v>0</v>
      </c>
      <c r="C790" s="208">
        <f>SUM(Championnats!$U60)</f>
        <v>0</v>
      </c>
      <c r="D790" s="208">
        <f>SUM(Championnats!$U112)</f>
        <v>0</v>
      </c>
      <c r="E790" s="208">
        <f>SUM(Championnats!$U164)</f>
        <v>0</v>
      </c>
      <c r="F790" s="208">
        <f>SUM(Championnats!$U216)</f>
        <v>0</v>
      </c>
      <c r="G790" s="208">
        <f>SUM(Championnats!$U268)</f>
        <v>0</v>
      </c>
      <c r="H790" s="208">
        <f>SUM(Championnats!$U320)</f>
        <v>0</v>
      </c>
      <c r="I790" s="208">
        <f>SUM(Championnats!$U372)</f>
        <v>0</v>
      </c>
      <c r="J790" s="208">
        <f>SUM(Championnats!$U424)</f>
        <v>0</v>
      </c>
      <c r="K790" s="208">
        <f>SUM(Championnats!$U476)</f>
        <v>0</v>
      </c>
      <c r="L790" s="174"/>
      <c r="M790" s="208">
        <f>CROSS!$M$8</f>
        <v>1</v>
      </c>
      <c r="N790" s="223">
        <f t="shared" si="49"/>
        <v>0</v>
      </c>
      <c r="O790" s="208"/>
      <c r="P790" s="208"/>
      <c r="Q790" s="208"/>
      <c r="R790" s="208"/>
      <c r="S790" s="208"/>
      <c r="T790" s="208"/>
      <c r="U790" s="208"/>
      <c r="V790" s="208">
        <f t="array" ref="V790">MIN(IF(B790:K790&gt;0,B790:K790))</f>
        <v>0</v>
      </c>
      <c r="W790" s="208">
        <f t="shared" si="48"/>
        <v>0</v>
      </c>
      <c r="X790" s="174"/>
      <c r="Y790" s="248">
        <f>SUM(CROSS!I322)</f>
        <v>0</v>
      </c>
      <c r="Z790" s="248">
        <f>SUM(CROSS!J322)</f>
        <v>0</v>
      </c>
    </row>
    <row r="791" spans="1:26" x14ac:dyDescent="0.35">
      <c r="A791" s="78" t="str">
        <f>(Championnats!B$9)</f>
        <v>FFF  Eric</v>
      </c>
      <c r="B791" s="232">
        <f>SUM(Championnats!$U9)</f>
        <v>0</v>
      </c>
      <c r="C791" s="208">
        <f>SUM(Championnats!$U61)</f>
        <v>0</v>
      </c>
      <c r="D791" s="208">
        <f>SUM(Championnats!$U113)</f>
        <v>0</v>
      </c>
      <c r="E791" s="208">
        <f>SUM(Championnats!$U165)</f>
        <v>0</v>
      </c>
      <c r="F791" s="208">
        <f>SUM(Championnats!$U217)</f>
        <v>0</v>
      </c>
      <c r="G791" s="208">
        <f>SUM(Championnats!$U269)</f>
        <v>0</v>
      </c>
      <c r="H791" s="208">
        <f>SUM(Championnats!$U321)</f>
        <v>0</v>
      </c>
      <c r="I791" s="208">
        <f>SUM(Championnats!$U373)</f>
        <v>0</v>
      </c>
      <c r="J791" s="208">
        <f>SUM(Championnats!$U425)</f>
        <v>0</v>
      </c>
      <c r="K791" s="208">
        <f>SUM(Championnats!$U477)</f>
        <v>0</v>
      </c>
      <c r="L791" s="174"/>
      <c r="M791" s="208">
        <f>CROSS!$M$9</f>
        <v>1</v>
      </c>
      <c r="N791" s="223">
        <f t="shared" si="49"/>
        <v>0</v>
      </c>
      <c r="O791" s="208"/>
      <c r="P791" s="208"/>
      <c r="Q791" s="208"/>
      <c r="R791" s="208"/>
      <c r="S791" s="208"/>
      <c r="T791" s="208"/>
      <c r="U791" s="208"/>
      <c r="V791" s="208">
        <f t="array" ref="V791">MIN(IF(B791:K791&gt;0,B791:K791))</f>
        <v>0</v>
      </c>
      <c r="W791" s="208">
        <f t="shared" si="48"/>
        <v>0</v>
      </c>
      <c r="X791" s="174"/>
      <c r="Y791" s="248">
        <f>SUM(CROSS!I323)</f>
        <v>0</v>
      </c>
      <c r="Z791" s="248">
        <f>SUM(CROSS!J323)</f>
        <v>0</v>
      </c>
    </row>
    <row r="792" spans="1:26" x14ac:dyDescent="0.35">
      <c r="A792" s="78" t="str">
        <f>(Championnats!B$10)</f>
        <v>GGG  Lucie</v>
      </c>
      <c r="B792" s="232">
        <f>SUM(Championnats!$U10)</f>
        <v>0</v>
      </c>
      <c r="C792" s="208">
        <f>SUM(Championnats!$U62)</f>
        <v>0</v>
      </c>
      <c r="D792" s="208">
        <f>SUM(Championnats!$U114)</f>
        <v>0</v>
      </c>
      <c r="E792" s="208">
        <f>SUM(Championnats!$U166)</f>
        <v>0</v>
      </c>
      <c r="F792" s="208">
        <f>SUM(Championnats!$U218)</f>
        <v>0</v>
      </c>
      <c r="G792" s="208">
        <f>SUM(Championnats!$U270)</f>
        <v>0</v>
      </c>
      <c r="H792" s="208">
        <f>SUM(Championnats!$U322)</f>
        <v>0</v>
      </c>
      <c r="I792" s="208">
        <f>SUM(Championnats!$U374)</f>
        <v>0</v>
      </c>
      <c r="J792" s="208">
        <f>SUM(Championnats!$U426)</f>
        <v>0</v>
      </c>
      <c r="K792" s="208">
        <f>SUM(Championnats!$U478)</f>
        <v>0</v>
      </c>
      <c r="L792" s="174"/>
      <c r="M792" s="208">
        <f>CROSS!$M$10</f>
        <v>0</v>
      </c>
      <c r="N792" s="223">
        <f t="shared" si="49"/>
        <v>0</v>
      </c>
      <c r="O792" s="208"/>
      <c r="P792" s="208"/>
      <c r="Q792" s="208"/>
      <c r="R792" s="208"/>
      <c r="S792" s="208"/>
      <c r="T792" s="208"/>
      <c r="U792" s="208"/>
      <c r="V792" s="208">
        <f t="array" ref="V792">MIN(IF(B792:K792&gt;0,B792:K792))</f>
        <v>0</v>
      </c>
      <c r="W792" s="208">
        <f t="shared" si="48"/>
        <v>0</v>
      </c>
      <c r="X792" s="174"/>
      <c r="Y792" s="248">
        <f>SUM(CROSS!I324)</f>
        <v>0</v>
      </c>
      <c r="Z792" s="248">
        <f>SUM(CROSS!J324)</f>
        <v>0</v>
      </c>
    </row>
    <row r="793" spans="1:26" x14ac:dyDescent="0.35">
      <c r="A793" s="78" t="str">
        <f>(Championnats!B$11)</f>
        <v>HHH  Eva</v>
      </c>
      <c r="B793" s="232">
        <f>SUM(Championnats!$U11)</f>
        <v>0</v>
      </c>
      <c r="C793" s="208">
        <f>SUM(Championnats!$U63)</f>
        <v>0</v>
      </c>
      <c r="D793" s="208">
        <f>SUM(Championnats!$U115)</f>
        <v>0</v>
      </c>
      <c r="E793" s="208">
        <f>SUM(Championnats!$U167)</f>
        <v>0</v>
      </c>
      <c r="F793" s="208">
        <f>SUM(Championnats!$U219)</f>
        <v>0</v>
      </c>
      <c r="G793" s="208">
        <f>SUM(Championnats!$U271)</f>
        <v>0</v>
      </c>
      <c r="H793" s="208">
        <f>SUM(Championnats!$U323)</f>
        <v>0</v>
      </c>
      <c r="I793" s="208">
        <f>SUM(Championnats!$U375)</f>
        <v>0</v>
      </c>
      <c r="J793" s="208">
        <f>SUM(Championnats!$U427)</f>
        <v>0</v>
      </c>
      <c r="K793" s="208">
        <f>SUM(Championnats!$U479)</f>
        <v>0</v>
      </c>
      <c r="L793" s="174"/>
      <c r="M793" s="208">
        <f>CROSS!$M$11</f>
        <v>0</v>
      </c>
      <c r="N793" s="223">
        <f t="shared" si="49"/>
        <v>0</v>
      </c>
      <c r="O793" s="208"/>
      <c r="P793" s="208"/>
      <c r="Q793" s="208"/>
      <c r="R793" s="208"/>
      <c r="S793" s="208"/>
      <c r="T793" s="208"/>
      <c r="U793" s="208"/>
      <c r="V793" s="208">
        <f t="array" ref="V793">MIN(IF(B793:K793&gt;0,B793:K793))</f>
        <v>0</v>
      </c>
      <c r="W793" s="208">
        <f t="shared" si="48"/>
        <v>0</v>
      </c>
      <c r="X793" s="174"/>
      <c r="Y793" s="248">
        <f>SUM(CROSS!I325)</f>
        <v>0</v>
      </c>
      <c r="Z793" s="248">
        <f>SUM(CROSS!J325)</f>
        <v>0</v>
      </c>
    </row>
    <row r="794" spans="1:26" x14ac:dyDescent="0.35">
      <c r="A794" s="78" t="str">
        <f>(Championnats!B$12)</f>
        <v>PERNOIS  LUC</v>
      </c>
      <c r="B794" s="232">
        <f>SUM(Championnats!$U12)</f>
        <v>49.95</v>
      </c>
      <c r="C794" s="208">
        <f>SUM(Championnats!$U64)</f>
        <v>0</v>
      </c>
      <c r="D794" s="208">
        <f>SUM(Championnats!$U116)</f>
        <v>0</v>
      </c>
      <c r="E794" s="208">
        <f>SUM(Championnats!$U168)</f>
        <v>0</v>
      </c>
      <c r="F794" s="208">
        <f>SUM(Championnats!$U220)</f>
        <v>0</v>
      </c>
      <c r="G794" s="208">
        <f>SUM(Championnats!$U272)</f>
        <v>0</v>
      </c>
      <c r="H794" s="208">
        <f>SUM(Championnats!$U324)</f>
        <v>0</v>
      </c>
      <c r="I794" s="208">
        <f>SUM(Championnats!$U376)</f>
        <v>0</v>
      </c>
      <c r="J794" s="208">
        <f>SUM(Championnats!$U428)</f>
        <v>0</v>
      </c>
      <c r="K794" s="208">
        <f>SUM(Championnats!$U480)</f>
        <v>0</v>
      </c>
      <c r="L794" s="174"/>
      <c r="M794" s="208">
        <f>CROSS!$M$12</f>
        <v>0</v>
      </c>
      <c r="N794" s="223">
        <f t="shared" si="49"/>
        <v>11</v>
      </c>
      <c r="O794" s="208"/>
      <c r="P794" s="208"/>
      <c r="Q794" s="208"/>
      <c r="R794" s="208"/>
      <c r="S794" s="208"/>
      <c r="T794" s="208"/>
      <c r="U794" s="208"/>
      <c r="V794" s="208">
        <f t="array" ref="V794">MIN(IF(B794:K794&gt;0,B794:K794))</f>
        <v>49.95</v>
      </c>
      <c r="W794" s="208">
        <f t="shared" si="48"/>
        <v>49.95</v>
      </c>
      <c r="X794" s="174"/>
      <c r="Y794" s="248">
        <f>SUM(CROSS!I326)</f>
        <v>0</v>
      </c>
      <c r="Z794" s="248">
        <f>SUM(CROSS!J326)</f>
        <v>0</v>
      </c>
    </row>
    <row r="795" spans="1:26" x14ac:dyDescent="0.35">
      <c r="A795" s="78" t="str">
        <f>(Championnats!B$13)</f>
        <v>JJJ  Mélania</v>
      </c>
      <c r="B795" s="232">
        <f>SUM(Championnats!$U13)</f>
        <v>0</v>
      </c>
      <c r="C795" s="208">
        <f>SUM(Championnats!$U65)</f>
        <v>0</v>
      </c>
      <c r="D795" s="208">
        <f>SUM(Championnats!$U117)</f>
        <v>0</v>
      </c>
      <c r="E795" s="208">
        <f>SUM(Championnats!$U169)</f>
        <v>0</v>
      </c>
      <c r="F795" s="208">
        <f>SUM(Championnats!$U221)</f>
        <v>0</v>
      </c>
      <c r="G795" s="208">
        <f>SUM(Championnats!$U273)</f>
        <v>0</v>
      </c>
      <c r="H795" s="208">
        <f>SUM(Championnats!$U325)</f>
        <v>0</v>
      </c>
      <c r="I795" s="208">
        <f>SUM(Championnats!$U377)</f>
        <v>0</v>
      </c>
      <c r="J795" s="208">
        <f>SUM(Championnats!$U429)</f>
        <v>0</v>
      </c>
      <c r="K795" s="208">
        <f>SUM(Championnats!$U481)</f>
        <v>0</v>
      </c>
      <c r="L795" s="174"/>
      <c r="M795" s="208">
        <f>CROSS!$M$13</f>
        <v>0</v>
      </c>
      <c r="N795" s="223">
        <f t="shared" si="49"/>
        <v>0</v>
      </c>
      <c r="O795" s="208"/>
      <c r="P795" s="208"/>
      <c r="Q795" s="208"/>
      <c r="R795" s="208"/>
      <c r="S795" s="208"/>
      <c r="T795" s="208"/>
      <c r="U795" s="208"/>
      <c r="V795" s="208">
        <f t="array" ref="V795">MIN(IF(B795:K795&gt;0,B795:K795))</f>
        <v>0</v>
      </c>
      <c r="W795" s="208">
        <f t="shared" si="48"/>
        <v>0</v>
      </c>
      <c r="X795" s="174"/>
      <c r="Y795" s="248">
        <f>SUM(CROSS!I327)</f>
        <v>0</v>
      </c>
      <c r="Z795" s="248">
        <f>SUM(CROSS!J327)</f>
        <v>0</v>
      </c>
    </row>
    <row r="796" spans="1:26" x14ac:dyDescent="0.35">
      <c r="A796" s="78" t="str">
        <f>(Championnats!B$14)</f>
        <v>KKK  Mélanie</v>
      </c>
      <c r="B796" s="232">
        <f>SUM(Championnats!$U14)</f>
        <v>0</v>
      </c>
      <c r="C796" s="208">
        <f>SUM(Championnats!$U66)</f>
        <v>0</v>
      </c>
      <c r="D796" s="208">
        <f>SUM(Championnats!$U118)</f>
        <v>0</v>
      </c>
      <c r="E796" s="208">
        <f>SUM(Championnats!$U170)</f>
        <v>0</v>
      </c>
      <c r="F796" s="208">
        <f>SUM(Championnats!$U222)</f>
        <v>0</v>
      </c>
      <c r="G796" s="208">
        <f>SUM(Championnats!$U274)</f>
        <v>0</v>
      </c>
      <c r="H796" s="208">
        <f>SUM(Championnats!$U326)</f>
        <v>0</v>
      </c>
      <c r="I796" s="208">
        <f>SUM(Championnats!$U378)</f>
        <v>0</v>
      </c>
      <c r="J796" s="208">
        <f>SUM(Championnats!$U430)</f>
        <v>0</v>
      </c>
      <c r="K796" s="208">
        <f>SUM(Championnats!$U482)</f>
        <v>0</v>
      </c>
      <c r="L796" s="174"/>
      <c r="M796" s="208">
        <f>CROSS!$M$14</f>
        <v>0</v>
      </c>
      <c r="N796" s="223">
        <f t="shared" si="49"/>
        <v>0</v>
      </c>
      <c r="O796" s="208"/>
      <c r="P796" s="208"/>
      <c r="Q796" s="208"/>
      <c r="R796" s="208"/>
      <c r="S796" s="208"/>
      <c r="T796" s="208"/>
      <c r="U796" s="208"/>
      <c r="V796" s="208">
        <f t="array" ref="V796">MIN(IF(B796:K796&gt;0,B796:K796))</f>
        <v>0</v>
      </c>
      <c r="W796" s="208">
        <f t="shared" si="48"/>
        <v>0</v>
      </c>
      <c r="X796" s="174"/>
      <c r="Y796" s="248">
        <f>SUM(CROSS!I328)</f>
        <v>0</v>
      </c>
      <c r="Z796" s="248">
        <f>SUM(CROSS!J328)</f>
        <v>0</v>
      </c>
    </row>
    <row r="797" spans="1:26" x14ac:dyDescent="0.35">
      <c r="A797" s="78" t="str">
        <f>(Championnats!B$15)</f>
        <v>LLL  Cryss</v>
      </c>
      <c r="B797" s="232">
        <f>SUM(Championnats!$U15)</f>
        <v>0</v>
      </c>
      <c r="C797" s="208">
        <f>SUM(Championnats!$U67)</f>
        <v>0</v>
      </c>
      <c r="D797" s="208">
        <f>SUM(Championnats!$U119)</f>
        <v>0</v>
      </c>
      <c r="E797" s="208">
        <f>SUM(Championnats!$U171)</f>
        <v>0</v>
      </c>
      <c r="F797" s="208">
        <f>SUM(Championnats!$U223)</f>
        <v>0</v>
      </c>
      <c r="G797" s="208">
        <f>SUM(Championnats!$U275)</f>
        <v>0</v>
      </c>
      <c r="H797" s="208">
        <f>SUM(Championnats!$U327)</f>
        <v>0</v>
      </c>
      <c r="I797" s="208">
        <f>SUM(Championnats!$U379)</f>
        <v>0</v>
      </c>
      <c r="J797" s="208">
        <f>SUM(Championnats!$U431)</f>
        <v>0</v>
      </c>
      <c r="K797" s="208">
        <f>SUM(Championnats!$U483)</f>
        <v>0</v>
      </c>
      <c r="L797" s="174"/>
      <c r="M797" s="208">
        <f>CROSS!$M$15</f>
        <v>0</v>
      </c>
      <c r="N797" s="223">
        <f t="shared" si="49"/>
        <v>0</v>
      </c>
      <c r="O797" s="208"/>
      <c r="P797" s="208"/>
      <c r="Q797" s="208"/>
      <c r="R797" s="208"/>
      <c r="S797" s="208"/>
      <c r="T797" s="208"/>
      <c r="U797" s="208"/>
      <c r="V797" s="208">
        <f t="array" ref="V797">MIN(IF(B797:K797&gt;0,B797:K797))</f>
        <v>0</v>
      </c>
      <c r="W797" s="208">
        <f t="shared" si="48"/>
        <v>0</v>
      </c>
      <c r="X797" s="174"/>
      <c r="Y797" s="248">
        <f>SUM(CROSS!I329)</f>
        <v>0</v>
      </c>
      <c r="Z797" s="248">
        <f>SUM(CROSS!J329)</f>
        <v>0</v>
      </c>
    </row>
    <row r="798" spans="1:26" x14ac:dyDescent="0.35">
      <c r="A798" s="78" t="str">
        <f>(Championnats!B$16)</f>
        <v>MMMM  Sambou</v>
      </c>
      <c r="B798" s="232">
        <f>SUM(Championnats!$U16)</f>
        <v>0</v>
      </c>
      <c r="C798" s="208">
        <f>SUM(Championnats!$U68)</f>
        <v>0</v>
      </c>
      <c r="D798" s="208">
        <f>SUM(Championnats!$U120)</f>
        <v>0</v>
      </c>
      <c r="E798" s="208">
        <f>SUM(Championnats!$U172)</f>
        <v>0</v>
      </c>
      <c r="F798" s="208">
        <f>SUM(Championnats!$U224)</f>
        <v>0</v>
      </c>
      <c r="G798" s="208">
        <f>SUM(Championnats!$U276)</f>
        <v>0</v>
      </c>
      <c r="H798" s="208">
        <f>SUM(Championnats!$U328)</f>
        <v>0</v>
      </c>
      <c r="I798" s="208">
        <f>SUM(Championnats!$U380)</f>
        <v>0</v>
      </c>
      <c r="J798" s="208">
        <f>SUM(Championnats!$U432)</f>
        <v>0</v>
      </c>
      <c r="K798" s="208">
        <f>SUM(Championnats!$U484)</f>
        <v>0</v>
      </c>
      <c r="L798" s="174"/>
      <c r="M798" s="208">
        <f>CROSS!$M$16</f>
        <v>0</v>
      </c>
      <c r="N798" s="223">
        <f t="shared" si="49"/>
        <v>0</v>
      </c>
      <c r="O798" s="208"/>
      <c r="P798" s="208"/>
      <c r="Q798" s="208"/>
      <c r="R798" s="208"/>
      <c r="S798" s="208"/>
      <c r="T798" s="208"/>
      <c r="U798" s="208"/>
      <c r="V798" s="208">
        <f t="array" ref="V798">MIN(IF(B798:K798&gt;0,B798:K798))</f>
        <v>0</v>
      </c>
      <c r="W798" s="208">
        <f t="shared" si="48"/>
        <v>0</v>
      </c>
      <c r="X798" s="174"/>
      <c r="Y798" s="248">
        <f>SUM(CROSS!I330)</f>
        <v>0</v>
      </c>
      <c r="Z798" s="248">
        <f>SUM(CROSS!J330)</f>
        <v>0</v>
      </c>
    </row>
    <row r="799" spans="1:26" x14ac:dyDescent="0.35">
      <c r="A799" s="78" t="str">
        <f>(Championnats!B$17)</f>
        <v>NNN  Dylan</v>
      </c>
      <c r="B799" s="232">
        <f>SUM(Championnats!$U17)</f>
        <v>0</v>
      </c>
      <c r="C799" s="208">
        <f>SUM(Championnats!$U69)</f>
        <v>0</v>
      </c>
      <c r="D799" s="208">
        <f>SUM(Championnats!$U121)</f>
        <v>0</v>
      </c>
      <c r="E799" s="208">
        <f>SUM(Championnats!$U173)</f>
        <v>0</v>
      </c>
      <c r="F799" s="208">
        <f>SUM(Championnats!$U225)</f>
        <v>0</v>
      </c>
      <c r="G799" s="208">
        <f>SUM(Championnats!$U277)</f>
        <v>0</v>
      </c>
      <c r="H799" s="208">
        <f>SUM(Championnats!$U329)</f>
        <v>0</v>
      </c>
      <c r="I799" s="208">
        <f>SUM(Championnats!$U381)</f>
        <v>0</v>
      </c>
      <c r="J799" s="208">
        <f>SUM(Championnats!$U433)</f>
        <v>0</v>
      </c>
      <c r="K799" s="208">
        <f>SUM(Championnats!$U485)</f>
        <v>0</v>
      </c>
      <c r="L799" s="174"/>
      <c r="M799" s="208">
        <f>CROSS!$M$17</f>
        <v>0</v>
      </c>
      <c r="N799" s="223">
        <f t="shared" si="49"/>
        <v>0</v>
      </c>
      <c r="O799" s="208"/>
      <c r="P799" s="208"/>
      <c r="Q799" s="208"/>
      <c r="R799" s="208"/>
      <c r="S799" s="208"/>
      <c r="T799" s="208"/>
      <c r="U799" s="208"/>
      <c r="V799" s="208">
        <f t="array" ref="V799">MIN(IF(B799:K799&gt;0,B799:K799))</f>
        <v>0</v>
      </c>
      <c r="W799" s="208">
        <f t="shared" si="48"/>
        <v>0</v>
      </c>
      <c r="X799" s="174"/>
      <c r="Y799" s="248">
        <f>SUM(CROSS!I331)</f>
        <v>0</v>
      </c>
      <c r="Z799" s="248">
        <f>SUM(CROSS!J331)</f>
        <v>0</v>
      </c>
    </row>
    <row r="800" spans="1:26" x14ac:dyDescent="0.35">
      <c r="A800" s="78" t="str">
        <f>(Championnats!B$18)</f>
        <v>OOO  Philippe</v>
      </c>
      <c r="B800" s="232">
        <f>SUM(Championnats!$U18)</f>
        <v>0</v>
      </c>
      <c r="C800" s="208">
        <f>SUM(Championnats!$U70)</f>
        <v>0</v>
      </c>
      <c r="D800" s="208">
        <f>SUM(Championnats!$U122)</f>
        <v>0</v>
      </c>
      <c r="E800" s="208">
        <f>SUM(Championnats!$U174)</f>
        <v>0</v>
      </c>
      <c r="F800" s="208">
        <f>SUM(Championnats!$U226)</f>
        <v>0</v>
      </c>
      <c r="G800" s="208">
        <f>SUM(Championnats!$U278)</f>
        <v>0</v>
      </c>
      <c r="H800" s="208">
        <f>SUM(Championnats!$U330)</f>
        <v>0</v>
      </c>
      <c r="I800" s="208">
        <f>SUM(Championnats!$U382)</f>
        <v>0</v>
      </c>
      <c r="J800" s="208">
        <f>SUM(Championnats!$U434)</f>
        <v>0</v>
      </c>
      <c r="K800" s="208">
        <f>SUM(Championnats!$U486)</f>
        <v>0</v>
      </c>
      <c r="L800" s="174"/>
      <c r="M800" s="208">
        <f>CROSS!$M$18</f>
        <v>0</v>
      </c>
      <c r="N800" s="223">
        <f t="shared" si="49"/>
        <v>0</v>
      </c>
      <c r="O800" s="208"/>
      <c r="P800" s="208"/>
      <c r="Q800" s="208"/>
      <c r="R800" s="208"/>
      <c r="S800" s="208"/>
      <c r="T800" s="208"/>
      <c r="U800" s="208"/>
      <c r="V800" s="208">
        <f t="array" ref="V800">MIN(IF(B800:K800&gt;0,B800:K800))</f>
        <v>0</v>
      </c>
      <c r="W800" s="208">
        <f t="shared" si="48"/>
        <v>0</v>
      </c>
      <c r="X800" s="174"/>
      <c r="Y800" s="248">
        <f>SUM(CROSS!I332)</f>
        <v>0</v>
      </c>
      <c r="Z800" s="248">
        <f>SUM(CROSS!J332)</f>
        <v>0</v>
      </c>
    </row>
    <row r="801" spans="1:26" x14ac:dyDescent="0.35">
      <c r="A801" s="78" t="str">
        <f>(Championnats!B$19)</f>
        <v>PPP  Oumar</v>
      </c>
      <c r="B801" s="232">
        <f>SUM(Championnats!$U19)</f>
        <v>0</v>
      </c>
      <c r="C801" s="208">
        <f>SUM(Championnats!$U71)</f>
        <v>0</v>
      </c>
      <c r="D801" s="208">
        <f>SUM(Championnats!$U123)</f>
        <v>0</v>
      </c>
      <c r="E801" s="208">
        <f>SUM(Championnats!$U175)</f>
        <v>0</v>
      </c>
      <c r="F801" s="208">
        <f>SUM(Championnats!$U227)</f>
        <v>0</v>
      </c>
      <c r="G801" s="208">
        <f>SUM(Championnats!$U279)</f>
        <v>0</v>
      </c>
      <c r="H801" s="208">
        <f>SUM(Championnats!$U331)</f>
        <v>0</v>
      </c>
      <c r="I801" s="208">
        <f>SUM(Championnats!$U383)</f>
        <v>0</v>
      </c>
      <c r="J801" s="208">
        <f>SUM(Championnats!$U435)</f>
        <v>0</v>
      </c>
      <c r="K801" s="208">
        <f>SUM(Championnats!$U487)</f>
        <v>0</v>
      </c>
      <c r="L801" s="174"/>
      <c r="M801" s="208">
        <f>CROSS!$M$19</f>
        <v>0</v>
      </c>
      <c r="N801" s="223">
        <f t="shared" si="49"/>
        <v>0</v>
      </c>
      <c r="O801" s="208"/>
      <c r="P801" s="208"/>
      <c r="Q801" s="208"/>
      <c r="R801" s="208"/>
      <c r="S801" s="208"/>
      <c r="T801" s="208"/>
      <c r="U801" s="208"/>
      <c r="V801" s="208">
        <f t="array" ref="V801">MIN(IF(B801:K801&gt;0,B801:K801))</f>
        <v>0</v>
      </c>
      <c r="W801" s="208">
        <f t="shared" si="48"/>
        <v>0</v>
      </c>
      <c r="X801" s="174"/>
      <c r="Y801" s="248">
        <f>SUM(CROSS!I333)</f>
        <v>0</v>
      </c>
      <c r="Z801" s="248">
        <f>SUM(CROSS!J333)</f>
        <v>0</v>
      </c>
    </row>
    <row r="802" spans="1:26" x14ac:dyDescent="0.35">
      <c r="A802" s="78" t="str">
        <f>(Championnats!B$20)</f>
        <v>QQQ  Ibrahim</v>
      </c>
      <c r="B802" s="232">
        <f>SUM(Championnats!$U20)</f>
        <v>0</v>
      </c>
      <c r="C802" s="208">
        <f>SUM(Championnats!$U72)</f>
        <v>0</v>
      </c>
      <c r="D802" s="208">
        <f>SUM(Championnats!$U124)</f>
        <v>0</v>
      </c>
      <c r="E802" s="208">
        <f>SUM(Championnats!$U176)</f>
        <v>0</v>
      </c>
      <c r="F802" s="208">
        <f>SUM(Championnats!$U228)</f>
        <v>0</v>
      </c>
      <c r="G802" s="208">
        <f>SUM(Championnats!$U280)</f>
        <v>0</v>
      </c>
      <c r="H802" s="208">
        <f>SUM(Championnats!$U332)</f>
        <v>0</v>
      </c>
      <c r="I802" s="208">
        <f>SUM(Championnats!$U384)</f>
        <v>0</v>
      </c>
      <c r="J802" s="208">
        <f>SUM(Championnats!$U436)</f>
        <v>0</v>
      </c>
      <c r="K802" s="208">
        <f>SUM(Championnats!$U488)</f>
        <v>0</v>
      </c>
      <c r="L802" s="174"/>
      <c r="M802" s="208">
        <f>CROSS!$M$20</f>
        <v>0</v>
      </c>
      <c r="N802" s="223">
        <f t="shared" si="49"/>
        <v>0</v>
      </c>
      <c r="O802" s="208"/>
      <c r="P802" s="208"/>
      <c r="Q802" s="208"/>
      <c r="R802" s="208"/>
      <c r="S802" s="208"/>
      <c r="T802" s="208"/>
      <c r="U802" s="208"/>
      <c r="V802" s="208">
        <f t="array" ref="V802">MIN(IF(B802:K802&gt;0,B802:K802))</f>
        <v>0</v>
      </c>
      <c r="W802" s="208">
        <f t="shared" si="48"/>
        <v>0</v>
      </c>
      <c r="X802" s="174"/>
      <c r="Y802" s="248">
        <f>SUM(CROSS!I334)</f>
        <v>0</v>
      </c>
      <c r="Z802" s="248">
        <f>SUM(CROSS!J334)</f>
        <v>0</v>
      </c>
    </row>
    <row r="803" spans="1:26" x14ac:dyDescent="0.35">
      <c r="A803" s="78" t="str">
        <f>(Championnats!B$21)</f>
        <v>RRR  Seydou</v>
      </c>
      <c r="B803" s="232">
        <f>SUM(Championnats!$U21)</f>
        <v>0</v>
      </c>
      <c r="C803" s="208">
        <f>SUM(Championnats!$U73)</f>
        <v>0</v>
      </c>
      <c r="D803" s="208">
        <f>SUM(Championnats!$U125)</f>
        <v>0</v>
      </c>
      <c r="E803" s="208">
        <f>SUM(Championnats!$U177)</f>
        <v>0</v>
      </c>
      <c r="F803" s="208">
        <f>SUM(Championnats!$U229)</f>
        <v>0</v>
      </c>
      <c r="G803" s="208">
        <f>SUM(Championnats!$U281)</f>
        <v>0</v>
      </c>
      <c r="H803" s="208">
        <f>SUM(Championnats!$U333)</f>
        <v>0</v>
      </c>
      <c r="I803" s="208">
        <f>SUM(Championnats!$U385)</f>
        <v>0</v>
      </c>
      <c r="J803" s="208">
        <f>SUM(Championnats!$U437)</f>
        <v>0</v>
      </c>
      <c r="K803" s="208">
        <f>SUM(Championnats!$U489)</f>
        <v>0</v>
      </c>
      <c r="L803" s="174"/>
      <c r="M803" s="208">
        <f>CROSS!$M$21</f>
        <v>0</v>
      </c>
      <c r="N803" s="223">
        <f t="shared" si="49"/>
        <v>0</v>
      </c>
      <c r="O803" s="208"/>
      <c r="P803" s="208"/>
      <c r="Q803" s="208"/>
      <c r="R803" s="208"/>
      <c r="S803" s="208"/>
      <c r="T803" s="208"/>
      <c r="U803" s="208"/>
      <c r="V803" s="208">
        <f t="array" ref="V803">MIN(IF(B803:K803&gt;0,B803:K803))</f>
        <v>0</v>
      </c>
      <c r="W803" s="208">
        <f t="shared" si="48"/>
        <v>0</v>
      </c>
      <c r="X803" s="174"/>
      <c r="Y803" s="248">
        <f>SUM(CROSS!I335)</f>
        <v>0</v>
      </c>
      <c r="Z803" s="248">
        <f>SUM(CROSS!J335)</f>
        <v>0</v>
      </c>
    </row>
    <row r="804" spans="1:26" x14ac:dyDescent="0.35">
      <c r="A804" s="78" t="str">
        <f>(Championnats!B$22)</f>
        <v>SSS  Lucas</v>
      </c>
      <c r="B804" s="232">
        <f>SUM(Championnats!$U22)</f>
        <v>0</v>
      </c>
      <c r="C804" s="208">
        <f>SUM(Championnats!$U74)</f>
        <v>0</v>
      </c>
      <c r="D804" s="208">
        <f>SUM(Championnats!$U126)</f>
        <v>0</v>
      </c>
      <c r="E804" s="208">
        <f>SUM(Championnats!$U178)</f>
        <v>0</v>
      </c>
      <c r="F804" s="208">
        <f>SUM(Championnats!$U230)</f>
        <v>0</v>
      </c>
      <c r="G804" s="208">
        <f>SUM(Championnats!$U282)</f>
        <v>0</v>
      </c>
      <c r="H804" s="208">
        <f>SUM(Championnats!$U334)</f>
        <v>0</v>
      </c>
      <c r="I804" s="208">
        <f>SUM(Championnats!$U386)</f>
        <v>0</v>
      </c>
      <c r="J804" s="208">
        <f>SUM(Championnats!$U438)</f>
        <v>0</v>
      </c>
      <c r="K804" s="208">
        <f>SUM(Championnats!$U490)</f>
        <v>0</v>
      </c>
      <c r="L804" s="174"/>
      <c r="M804" s="208">
        <f>CROSS!$M$22</f>
        <v>0</v>
      </c>
      <c r="N804" s="223">
        <f t="shared" si="49"/>
        <v>0</v>
      </c>
      <c r="O804" s="208"/>
      <c r="P804" s="208"/>
      <c r="Q804" s="208"/>
      <c r="R804" s="208"/>
      <c r="S804" s="208"/>
      <c r="T804" s="208"/>
      <c r="U804" s="208"/>
      <c r="V804" s="208">
        <f t="array" ref="V804">MIN(IF(B804:K804&gt;0,B804:K804))</f>
        <v>0</v>
      </c>
      <c r="W804" s="208">
        <f t="shared" si="48"/>
        <v>0</v>
      </c>
      <c r="X804" s="174"/>
      <c r="Y804" s="248">
        <f>SUM(CROSS!I336)</f>
        <v>0</v>
      </c>
      <c r="Z804" s="248">
        <f>SUM(CROSS!J336)</f>
        <v>0</v>
      </c>
    </row>
    <row r="805" spans="1:26" x14ac:dyDescent="0.35">
      <c r="A805" s="78" t="str">
        <f>(Championnats!B$23)</f>
        <v>TTT  Samba</v>
      </c>
      <c r="B805" s="232">
        <f>SUM(Championnats!$U23)</f>
        <v>0</v>
      </c>
      <c r="C805" s="208">
        <f>SUM(Championnats!$U75)</f>
        <v>0</v>
      </c>
      <c r="D805" s="208">
        <f>SUM(Championnats!$U127)</f>
        <v>0</v>
      </c>
      <c r="E805" s="208">
        <f>SUM(Championnats!$U179)</f>
        <v>0</v>
      </c>
      <c r="F805" s="208">
        <f>SUM(Championnats!$U231)</f>
        <v>0</v>
      </c>
      <c r="G805" s="208">
        <f>SUM(Championnats!$U283)</f>
        <v>0</v>
      </c>
      <c r="H805" s="208">
        <f>SUM(Championnats!$U335)</f>
        <v>0</v>
      </c>
      <c r="I805" s="208">
        <f>SUM(Championnats!$U387)</f>
        <v>0</v>
      </c>
      <c r="J805" s="208">
        <f>SUM(Championnats!$U439)</f>
        <v>0</v>
      </c>
      <c r="K805" s="208">
        <f>SUM(Championnats!$U491)</f>
        <v>0</v>
      </c>
      <c r="L805" s="174"/>
      <c r="M805" s="208">
        <f>CROSS!$M$23</f>
        <v>0</v>
      </c>
      <c r="N805" s="223">
        <f t="shared" si="49"/>
        <v>0</v>
      </c>
      <c r="O805" s="208"/>
      <c r="P805" s="208"/>
      <c r="Q805" s="208"/>
      <c r="R805" s="208"/>
      <c r="S805" s="208"/>
      <c r="T805" s="208"/>
      <c r="U805" s="208"/>
      <c r="V805" s="208">
        <f t="array" ref="V805">MIN(IF(B805:K805&gt;0,B805:K805))</f>
        <v>0</v>
      </c>
      <c r="W805" s="208">
        <f t="shared" si="48"/>
        <v>0</v>
      </c>
      <c r="X805" s="174"/>
      <c r="Y805" s="248">
        <f>SUM(CROSS!I337)</f>
        <v>0</v>
      </c>
      <c r="Z805" s="248">
        <f>SUM(CROSS!J337)</f>
        <v>0</v>
      </c>
    </row>
    <row r="806" spans="1:26" x14ac:dyDescent="0.35">
      <c r="A806" s="78" t="str">
        <f>(Championnats!B$24)</f>
        <v>UUU  Miguel</v>
      </c>
      <c r="B806" s="232">
        <f>SUM(Championnats!$U24)</f>
        <v>0</v>
      </c>
      <c r="C806" s="208">
        <f>SUM(Championnats!$U76)</f>
        <v>0</v>
      </c>
      <c r="D806" s="208">
        <f>SUM(Championnats!$U128)</f>
        <v>0</v>
      </c>
      <c r="E806" s="208">
        <f>SUM(Championnats!$U180)</f>
        <v>0</v>
      </c>
      <c r="F806" s="208">
        <f>SUM(Championnats!$U232)</f>
        <v>0</v>
      </c>
      <c r="G806" s="208">
        <f>SUM(Championnats!$U284)</f>
        <v>0</v>
      </c>
      <c r="H806" s="208">
        <f>SUM(Championnats!$U336)</f>
        <v>0</v>
      </c>
      <c r="I806" s="208">
        <f>SUM(Championnats!$U388)</f>
        <v>0</v>
      </c>
      <c r="J806" s="208">
        <f>SUM(Championnats!$U440)</f>
        <v>0</v>
      </c>
      <c r="K806" s="208">
        <f>SUM(Championnats!$U492)</f>
        <v>0</v>
      </c>
      <c r="L806" s="174"/>
      <c r="M806" s="208">
        <f>CROSS!$M$24</f>
        <v>0</v>
      </c>
      <c r="N806" s="223">
        <f t="shared" si="49"/>
        <v>0</v>
      </c>
      <c r="O806" s="208"/>
      <c r="P806" s="208"/>
      <c r="Q806" s="208"/>
      <c r="R806" s="208"/>
      <c r="S806" s="208"/>
      <c r="T806" s="208"/>
      <c r="U806" s="208"/>
      <c r="V806" s="208">
        <f t="array" ref="V806">MIN(IF(B806:K806&gt;0,B806:K806))</f>
        <v>0</v>
      </c>
      <c r="W806" s="208">
        <f t="shared" si="48"/>
        <v>0</v>
      </c>
      <c r="X806" s="174"/>
      <c r="Y806" s="248">
        <f>SUM(CROSS!I338)</f>
        <v>0</v>
      </c>
      <c r="Z806" s="248">
        <f>SUM(CROSS!J338)</f>
        <v>0</v>
      </c>
    </row>
    <row r="807" spans="1:26" x14ac:dyDescent="0.35">
      <c r="A807" s="78" t="str">
        <f>(Championnats!B$25)</f>
        <v>VVV  Nicolas</v>
      </c>
      <c r="B807" s="232">
        <f>SUM(Championnats!$U25)</f>
        <v>0</v>
      </c>
      <c r="C807" s="208">
        <f>SUM(Championnats!$U77)</f>
        <v>0</v>
      </c>
      <c r="D807" s="208">
        <f>SUM(Championnats!$U129)</f>
        <v>0</v>
      </c>
      <c r="E807" s="208">
        <f>SUM(Championnats!$U181)</f>
        <v>0</v>
      </c>
      <c r="F807" s="208">
        <f>SUM(Championnats!$U233)</f>
        <v>0</v>
      </c>
      <c r="G807" s="208">
        <f>SUM(Championnats!$U285)</f>
        <v>0</v>
      </c>
      <c r="H807" s="208">
        <f>SUM(Championnats!$U337)</f>
        <v>0</v>
      </c>
      <c r="I807" s="208">
        <f>SUM(Championnats!$U389)</f>
        <v>0</v>
      </c>
      <c r="J807" s="208">
        <f>SUM(Championnats!$U441)</f>
        <v>0</v>
      </c>
      <c r="K807" s="208">
        <f>SUM(Championnats!$U493)</f>
        <v>0</v>
      </c>
      <c r="L807" s="174"/>
      <c r="M807" s="208">
        <f>CROSS!$M$25</f>
        <v>0</v>
      </c>
      <c r="N807" s="223">
        <f t="shared" si="49"/>
        <v>0</v>
      </c>
      <c r="O807" s="208"/>
      <c r="P807" s="208"/>
      <c r="Q807" s="208"/>
      <c r="R807" s="208"/>
      <c r="S807" s="208"/>
      <c r="T807" s="208"/>
      <c r="U807" s="208"/>
      <c r="V807" s="208">
        <f t="array" ref="V807">MIN(IF(B807:K807&gt;0,B807:K807))</f>
        <v>0</v>
      </c>
      <c r="W807" s="208">
        <f t="shared" si="48"/>
        <v>0</v>
      </c>
      <c r="X807" s="174"/>
      <c r="Y807" s="248">
        <f>SUM(CROSS!I339)</f>
        <v>0</v>
      </c>
      <c r="Z807" s="248">
        <f>SUM(CROSS!J339)</f>
        <v>0</v>
      </c>
    </row>
    <row r="808" spans="1:26" x14ac:dyDescent="0.35">
      <c r="A808" s="78" t="str">
        <f>(Championnats!B$26)</f>
        <v>WWW  Bilal</v>
      </c>
      <c r="B808" s="232">
        <f>SUM(Championnats!$U26)</f>
        <v>0</v>
      </c>
      <c r="C808" s="208">
        <f>SUM(Championnats!$U78)</f>
        <v>0</v>
      </c>
      <c r="D808" s="208">
        <f>SUM(Championnats!$U130)</f>
        <v>0</v>
      </c>
      <c r="E808" s="208">
        <f>SUM(Championnats!$U182)</f>
        <v>0</v>
      </c>
      <c r="F808" s="208">
        <f>SUM(Championnats!$U234)</f>
        <v>0</v>
      </c>
      <c r="G808" s="208">
        <f>SUM(Championnats!$U286)</f>
        <v>0</v>
      </c>
      <c r="H808" s="208">
        <f>SUM(Championnats!$U338)</f>
        <v>0</v>
      </c>
      <c r="I808" s="208">
        <f>SUM(Championnats!$U390)</f>
        <v>0</v>
      </c>
      <c r="J808" s="208">
        <f>SUM(Championnats!$U442)</f>
        <v>0</v>
      </c>
      <c r="K808" s="208">
        <f>SUM(Championnats!$U494)</f>
        <v>0</v>
      </c>
      <c r="L808" s="174"/>
      <c r="M808" s="208">
        <f>CROSS!$M$26</f>
        <v>0</v>
      </c>
      <c r="N808" s="223">
        <f t="shared" si="49"/>
        <v>0</v>
      </c>
      <c r="O808" s="208"/>
      <c r="P808" s="208"/>
      <c r="Q808" s="208"/>
      <c r="R808" s="208"/>
      <c r="S808" s="208"/>
      <c r="T808" s="208"/>
      <c r="U808" s="208"/>
      <c r="V808" s="208">
        <f t="array" ref="V808">MIN(IF(B808:K808&gt;0,B808:K808))</f>
        <v>0</v>
      </c>
      <c r="W808" s="208">
        <f t="shared" si="48"/>
        <v>0</v>
      </c>
      <c r="X808" s="174"/>
      <c r="Y808" s="248">
        <f>SUM(CROSS!I340)</f>
        <v>0</v>
      </c>
      <c r="Z808" s="248">
        <f>SUM(CROSS!J340)</f>
        <v>0</v>
      </c>
    </row>
    <row r="809" spans="1:26" x14ac:dyDescent="0.35">
      <c r="A809" s="78" t="str">
        <f>(Championnats!B$27)</f>
        <v>XXX  Florent</v>
      </c>
      <c r="B809" s="232">
        <f>SUM(Championnats!$U27)</f>
        <v>0</v>
      </c>
      <c r="C809" s="208">
        <f>SUM(Championnats!$U79)</f>
        <v>0</v>
      </c>
      <c r="D809" s="208">
        <f>SUM(Championnats!$U131)</f>
        <v>0</v>
      </c>
      <c r="E809" s="208">
        <f>SUM(Championnats!$U183)</f>
        <v>0</v>
      </c>
      <c r="F809" s="208">
        <f>SUM(Championnats!$U235)</f>
        <v>0</v>
      </c>
      <c r="G809" s="208">
        <f>SUM(Championnats!$U287)</f>
        <v>0</v>
      </c>
      <c r="H809" s="208">
        <f>SUM(Championnats!$U339)</f>
        <v>0</v>
      </c>
      <c r="I809" s="208">
        <f>SUM(Championnats!$U391)</f>
        <v>0</v>
      </c>
      <c r="J809" s="208">
        <f>SUM(Championnats!$U443)</f>
        <v>0</v>
      </c>
      <c r="K809" s="208">
        <f>SUM(Championnats!$U495)</f>
        <v>0</v>
      </c>
      <c r="L809" s="174"/>
      <c r="M809" s="208">
        <f>CROSS!$M$27</f>
        <v>0</v>
      </c>
      <c r="N809" s="223">
        <f t="shared" si="49"/>
        <v>0</v>
      </c>
      <c r="O809" s="208"/>
      <c r="P809" s="208"/>
      <c r="Q809" s="208"/>
      <c r="R809" s="208"/>
      <c r="S809" s="208"/>
      <c r="T809" s="208"/>
      <c r="U809" s="208"/>
      <c r="V809" s="208">
        <f t="array" ref="V809">MIN(IF(B809:K809&gt;0,B809:K809))</f>
        <v>0</v>
      </c>
      <c r="W809" s="208">
        <f t="shared" si="48"/>
        <v>0</v>
      </c>
      <c r="X809" s="174"/>
      <c r="Y809" s="248">
        <f>SUM(CROSS!I341)</f>
        <v>0</v>
      </c>
      <c r="Z809" s="248">
        <f>SUM(CROSS!J341)</f>
        <v>0</v>
      </c>
    </row>
    <row r="810" spans="1:26" x14ac:dyDescent="0.35">
      <c r="A810" s="78" t="str">
        <f>(Championnats!B$28)</f>
        <v>YYYY  Célia</v>
      </c>
      <c r="B810" s="232">
        <f>SUM(Championnats!$U28)</f>
        <v>0</v>
      </c>
      <c r="C810" s="208">
        <f>SUM(Championnats!$U80)</f>
        <v>0</v>
      </c>
      <c r="D810" s="208">
        <f>SUM(Championnats!$U132)</f>
        <v>0</v>
      </c>
      <c r="E810" s="208">
        <f>SUM(Championnats!$U184)</f>
        <v>0</v>
      </c>
      <c r="F810" s="208">
        <f>SUM(Championnats!$U236)</f>
        <v>0</v>
      </c>
      <c r="G810" s="208">
        <f>SUM(Championnats!$U288)</f>
        <v>0</v>
      </c>
      <c r="H810" s="208">
        <f>SUM(Championnats!$U340)</f>
        <v>0</v>
      </c>
      <c r="I810" s="208">
        <f>SUM(Championnats!$U392)</f>
        <v>0</v>
      </c>
      <c r="J810" s="208">
        <f>SUM(Championnats!$U444)</f>
        <v>0</v>
      </c>
      <c r="K810" s="208">
        <f>SUM(Championnats!$U496)</f>
        <v>0</v>
      </c>
      <c r="L810" s="174"/>
      <c r="M810" s="208">
        <f>CROSS!$M$28</f>
        <v>0</v>
      </c>
      <c r="N810" s="223">
        <f t="shared" si="49"/>
        <v>0</v>
      </c>
      <c r="O810" s="208"/>
      <c r="P810" s="208"/>
      <c r="Q810" s="208"/>
      <c r="R810" s="208"/>
      <c r="S810" s="208"/>
      <c r="T810" s="208"/>
      <c r="U810" s="208"/>
      <c r="V810" s="208">
        <f t="array" ref="V810">MIN(IF(B810:K810&gt;0,B810:K810))</f>
        <v>0</v>
      </c>
      <c r="W810" s="208">
        <f t="shared" si="48"/>
        <v>0</v>
      </c>
      <c r="X810" s="174"/>
      <c r="Y810" s="248">
        <f>SUM(CROSS!I342)</f>
        <v>0</v>
      </c>
      <c r="Z810" s="248">
        <f>SUM(CROSS!J342)</f>
        <v>0</v>
      </c>
    </row>
    <row r="811" spans="1:26" x14ac:dyDescent="0.35">
      <c r="A811" s="78" t="str">
        <f>(Championnats!B$29)</f>
        <v>ZZZ  Rehu Magnifié</v>
      </c>
      <c r="B811" s="232">
        <f>SUM(Championnats!$U29)</f>
        <v>0</v>
      </c>
      <c r="C811" s="208">
        <f>SUM(Championnats!$U81)</f>
        <v>0</v>
      </c>
      <c r="D811" s="208">
        <f>SUM(Championnats!$U133)</f>
        <v>0</v>
      </c>
      <c r="E811" s="208">
        <f>SUM(Championnats!$U185)</f>
        <v>0</v>
      </c>
      <c r="F811" s="208">
        <f>SUM(Championnats!$U237)</f>
        <v>0</v>
      </c>
      <c r="G811" s="208">
        <f>SUM(Championnats!$U289)</f>
        <v>0</v>
      </c>
      <c r="H811" s="208">
        <f>SUM(Championnats!$U341)</f>
        <v>0</v>
      </c>
      <c r="I811" s="208">
        <f>SUM(Championnats!$U393)</f>
        <v>0</v>
      </c>
      <c r="J811" s="208">
        <f>SUM(Championnats!$U445)</f>
        <v>0</v>
      </c>
      <c r="K811" s="208">
        <f>SUM(Championnats!$U497)</f>
        <v>0</v>
      </c>
      <c r="L811" s="174"/>
      <c r="M811" s="208">
        <f>CROSS!$M$29</f>
        <v>0</v>
      </c>
      <c r="N811" s="223">
        <f t="shared" si="49"/>
        <v>0</v>
      </c>
      <c r="O811" s="208"/>
      <c r="P811" s="208"/>
      <c r="Q811" s="208"/>
      <c r="R811" s="208"/>
      <c r="S811" s="208"/>
      <c r="T811" s="208"/>
      <c r="U811" s="208"/>
      <c r="V811" s="208">
        <f t="array" ref="V811">MIN(IF(B811:K811&gt;0,B811:K811))</f>
        <v>0</v>
      </c>
      <c r="W811" s="208">
        <f t="shared" si="48"/>
        <v>0</v>
      </c>
      <c r="X811" s="174"/>
      <c r="Y811" s="248">
        <f>SUM(CROSS!I343)</f>
        <v>0</v>
      </c>
      <c r="Z811" s="248">
        <f>SUM(CROSS!J343)</f>
        <v>0</v>
      </c>
    </row>
    <row r="812" spans="1:26" x14ac:dyDescent="0.35">
      <c r="A812" s="78" t="str">
        <f>(Championnats!B$30)</f>
        <v>AAABBB  Prisca</v>
      </c>
      <c r="B812" s="232">
        <f>SUM(Championnats!$U30)</f>
        <v>0</v>
      </c>
      <c r="C812" s="208">
        <f>SUM(Championnats!$U82)</f>
        <v>0</v>
      </c>
      <c r="D812" s="208">
        <f>SUM(Championnats!$U134)</f>
        <v>0</v>
      </c>
      <c r="E812" s="208">
        <f>SUM(Championnats!$U186)</f>
        <v>0</v>
      </c>
      <c r="F812" s="208">
        <f>SUM(Championnats!$U238)</f>
        <v>0</v>
      </c>
      <c r="G812" s="208">
        <f>SUM(Championnats!$U290)</f>
        <v>0</v>
      </c>
      <c r="H812" s="208">
        <f>SUM(Championnats!$U342)</f>
        <v>0</v>
      </c>
      <c r="I812" s="208">
        <f>SUM(Championnats!$U394)</f>
        <v>0</v>
      </c>
      <c r="J812" s="208">
        <f>SUM(Championnats!$U446)</f>
        <v>0</v>
      </c>
      <c r="K812" s="208">
        <f>SUM(Championnats!$U498)</f>
        <v>0</v>
      </c>
      <c r="L812" s="174"/>
      <c r="M812" s="208">
        <f>CROSS!$M$30</f>
        <v>0</v>
      </c>
      <c r="N812" s="223">
        <f t="shared" si="49"/>
        <v>0</v>
      </c>
      <c r="O812" s="208"/>
      <c r="P812" s="208"/>
      <c r="Q812" s="208"/>
      <c r="R812" s="208"/>
      <c r="S812" s="208"/>
      <c r="T812" s="208"/>
      <c r="U812" s="208"/>
      <c r="V812" s="208">
        <f t="array" ref="V812">MIN(IF(B812:K812&gt;0,B812:K812))</f>
        <v>0</v>
      </c>
      <c r="W812" s="208">
        <f t="shared" si="48"/>
        <v>0</v>
      </c>
      <c r="X812" s="174"/>
      <c r="Y812" s="248">
        <f>SUM(CROSS!I344)</f>
        <v>0</v>
      </c>
      <c r="Z812" s="248">
        <f>SUM(CROSS!J344)</f>
        <v>0</v>
      </c>
    </row>
    <row r="813" spans="1:26" x14ac:dyDescent="0.35">
      <c r="A813" s="78" t="str">
        <f>(Championnats!B$31)</f>
        <v>BBBCCC  Océane</v>
      </c>
      <c r="B813" s="232">
        <f>SUM(Championnats!$U31)</f>
        <v>0</v>
      </c>
      <c r="C813" s="208">
        <f>SUM(Championnats!$U83)</f>
        <v>0</v>
      </c>
      <c r="D813" s="208">
        <f>SUM(Championnats!$U135)</f>
        <v>0</v>
      </c>
      <c r="E813" s="208">
        <f>SUM(Championnats!$U187)</f>
        <v>0</v>
      </c>
      <c r="F813" s="208">
        <f>SUM(Championnats!$U239)</f>
        <v>0</v>
      </c>
      <c r="G813" s="208">
        <f>SUM(Championnats!$U291)</f>
        <v>0</v>
      </c>
      <c r="H813" s="208">
        <f>SUM(Championnats!$U343)</f>
        <v>0</v>
      </c>
      <c r="I813" s="208">
        <f>SUM(Championnats!$U395)</f>
        <v>0</v>
      </c>
      <c r="J813" s="208">
        <f>SUM(Championnats!$U447)</f>
        <v>0</v>
      </c>
      <c r="K813" s="208">
        <f>SUM(Championnats!$U499)</f>
        <v>0</v>
      </c>
      <c r="L813" s="174"/>
      <c r="M813" s="208">
        <f>CROSS!$M$31</f>
        <v>0</v>
      </c>
      <c r="N813" s="223">
        <f t="shared" si="49"/>
        <v>0</v>
      </c>
      <c r="O813" s="208"/>
      <c r="P813" s="208"/>
      <c r="Q813" s="208"/>
      <c r="R813" s="208"/>
      <c r="S813" s="208"/>
      <c r="T813" s="208"/>
      <c r="U813" s="208"/>
      <c r="V813" s="208">
        <f t="array" ref="V813">MIN(IF(B813:K813&gt;0,B813:K813))</f>
        <v>0</v>
      </c>
      <c r="W813" s="208">
        <f t="shared" si="48"/>
        <v>0</v>
      </c>
      <c r="X813" s="174"/>
      <c r="Y813" s="248">
        <f>SUM(CROSS!I345)</f>
        <v>0</v>
      </c>
      <c r="Z813" s="248">
        <f>SUM(CROSS!J345)</f>
        <v>0</v>
      </c>
    </row>
    <row r="814" spans="1:26" x14ac:dyDescent="0.35">
      <c r="A814" s="78" t="str">
        <f>(Championnats!B$32)</f>
        <v>CCCDDD  Balkis-Imane</v>
      </c>
      <c r="B814" s="232">
        <f>SUM(Championnats!$U32)</f>
        <v>0</v>
      </c>
      <c r="C814" s="208">
        <f>SUM(Championnats!$U84)</f>
        <v>0</v>
      </c>
      <c r="D814" s="208">
        <f>SUM(Championnats!$U136)</f>
        <v>0</v>
      </c>
      <c r="E814" s="208">
        <f>SUM(Championnats!$U188)</f>
        <v>0</v>
      </c>
      <c r="F814" s="208">
        <f>SUM(Championnats!$U240)</f>
        <v>0</v>
      </c>
      <c r="G814" s="208">
        <f>SUM(Championnats!$U292)</f>
        <v>0</v>
      </c>
      <c r="H814" s="208">
        <f>SUM(Championnats!$U344)</f>
        <v>0</v>
      </c>
      <c r="I814" s="208">
        <f>SUM(Championnats!$U396)</f>
        <v>0</v>
      </c>
      <c r="J814" s="208">
        <f>SUM(Championnats!$U448)</f>
        <v>0</v>
      </c>
      <c r="K814" s="208">
        <f>SUM(Championnats!$U500)</f>
        <v>0</v>
      </c>
      <c r="L814" s="174"/>
      <c r="M814" s="208">
        <f>CROSS!$M$32</f>
        <v>0</v>
      </c>
      <c r="N814" s="223">
        <f t="shared" si="49"/>
        <v>0</v>
      </c>
      <c r="O814" s="208"/>
      <c r="P814" s="208"/>
      <c r="Q814" s="208"/>
      <c r="R814" s="208"/>
      <c r="S814" s="208"/>
      <c r="T814" s="208"/>
      <c r="U814" s="208"/>
      <c r="V814" s="208">
        <f t="array" ref="V814">MIN(IF(B814:K814&gt;0,B814:K814))</f>
        <v>0</v>
      </c>
      <c r="W814" s="208">
        <f t="shared" si="48"/>
        <v>0</v>
      </c>
      <c r="X814" s="174"/>
      <c r="Y814" s="248">
        <f>SUM(CROSS!I346)</f>
        <v>0</v>
      </c>
      <c r="Z814" s="248">
        <f>SUM(CROSS!J346)</f>
        <v>0</v>
      </c>
    </row>
    <row r="815" spans="1:26" x14ac:dyDescent="0.35">
      <c r="A815" s="78" t="str">
        <f>(Championnats!B$33)</f>
        <v>DDDEEE  Hamza</v>
      </c>
      <c r="B815" s="232">
        <f>SUM(Championnats!$U33)</f>
        <v>0</v>
      </c>
      <c r="C815" s="208">
        <f>SUM(Championnats!$U85)</f>
        <v>0</v>
      </c>
      <c r="D815" s="208">
        <f>SUM(Championnats!$U137)</f>
        <v>0</v>
      </c>
      <c r="E815" s="208">
        <f>SUM(Championnats!$U189)</f>
        <v>0</v>
      </c>
      <c r="F815" s="208">
        <f>SUM(Championnats!$U241)</f>
        <v>0</v>
      </c>
      <c r="G815" s="208">
        <f>SUM(Championnats!$U293)</f>
        <v>0</v>
      </c>
      <c r="H815" s="208">
        <f>SUM(Championnats!$U345)</f>
        <v>0</v>
      </c>
      <c r="I815" s="208">
        <f>SUM(Championnats!$U397)</f>
        <v>0</v>
      </c>
      <c r="J815" s="208">
        <f>SUM(Championnats!$U449)</f>
        <v>0</v>
      </c>
      <c r="K815" s="208">
        <f>SUM(Championnats!$U501)</f>
        <v>0</v>
      </c>
      <c r="L815" s="174"/>
      <c r="M815" s="208">
        <f>CROSS!$M$33</f>
        <v>0</v>
      </c>
      <c r="N815" s="223">
        <f t="shared" si="49"/>
        <v>0</v>
      </c>
      <c r="O815" s="208"/>
      <c r="P815" s="208"/>
      <c r="Q815" s="208"/>
      <c r="R815" s="208"/>
      <c r="S815" s="208"/>
      <c r="T815" s="208"/>
      <c r="U815" s="208"/>
      <c r="V815" s="208">
        <f t="array" ref="V815">MIN(IF(B815:K815&gt;0,B815:K815))</f>
        <v>0</v>
      </c>
      <c r="W815" s="208">
        <f t="shared" si="48"/>
        <v>0</v>
      </c>
      <c r="X815" s="174"/>
      <c r="Y815" s="248">
        <f>SUM(CROSS!I347)</f>
        <v>0</v>
      </c>
      <c r="Z815" s="248">
        <f>SUM(CROSS!J347)</f>
        <v>0</v>
      </c>
    </row>
    <row r="816" spans="1:26" x14ac:dyDescent="0.35">
      <c r="A816" s="78" t="str">
        <f>(Championnats!B$34)</f>
        <v>EEEFFF  Beverly</v>
      </c>
      <c r="B816" s="232">
        <f>SUM(Championnats!$U34)</f>
        <v>0</v>
      </c>
      <c r="C816" s="208">
        <f>SUM(Championnats!$U86)</f>
        <v>0</v>
      </c>
      <c r="D816" s="208">
        <f>SUM(Championnats!$U138)</f>
        <v>0</v>
      </c>
      <c r="E816" s="208">
        <f>SUM(Championnats!$U190)</f>
        <v>0</v>
      </c>
      <c r="F816" s="208">
        <f>SUM(Championnats!$U242)</f>
        <v>0</v>
      </c>
      <c r="G816" s="208">
        <f>SUM(Championnats!$U294)</f>
        <v>0</v>
      </c>
      <c r="H816" s="208">
        <f>SUM(Championnats!$U346)</f>
        <v>0</v>
      </c>
      <c r="I816" s="208">
        <f>SUM(Championnats!$U398)</f>
        <v>0</v>
      </c>
      <c r="J816" s="208">
        <f>SUM(Championnats!$U450)</f>
        <v>0</v>
      </c>
      <c r="K816" s="208">
        <f>SUM(Championnats!$U502)</f>
        <v>0</v>
      </c>
      <c r="L816" s="174"/>
      <c r="M816" s="208">
        <f>CROSS!$M$34</f>
        <v>0</v>
      </c>
      <c r="N816" s="223">
        <f t="shared" si="49"/>
        <v>0</v>
      </c>
      <c r="O816" s="208"/>
      <c r="P816" s="208"/>
      <c r="Q816" s="208"/>
      <c r="R816" s="208"/>
      <c r="S816" s="208"/>
      <c r="T816" s="208"/>
      <c r="U816" s="208"/>
      <c r="V816" s="208">
        <f t="array" ref="V816">MIN(IF(B816:K816&gt;0,B816:K816))</f>
        <v>0</v>
      </c>
      <c r="W816" s="208">
        <f t="shared" si="48"/>
        <v>0</v>
      </c>
      <c r="X816" s="174"/>
      <c r="Y816" s="248">
        <f>SUM(CROSS!I348)</f>
        <v>0</v>
      </c>
      <c r="Z816" s="248">
        <f>SUM(CROSS!J348)</f>
        <v>0</v>
      </c>
    </row>
    <row r="817" spans="1:26" x14ac:dyDescent="0.35">
      <c r="A817" s="78" t="str">
        <f>(Championnats!B$35)</f>
        <v>FFFGGG  Flore</v>
      </c>
      <c r="B817" s="232">
        <f>SUM(Championnats!$U35)</f>
        <v>0</v>
      </c>
      <c r="C817" s="208">
        <f>SUM(Championnats!$U87)</f>
        <v>0</v>
      </c>
      <c r="D817" s="208">
        <f>SUM(Championnats!$U139)</f>
        <v>0</v>
      </c>
      <c r="E817" s="208">
        <f>SUM(Championnats!$U191)</f>
        <v>0</v>
      </c>
      <c r="F817" s="208">
        <f>SUM(Championnats!$U243)</f>
        <v>0</v>
      </c>
      <c r="G817" s="208">
        <f>SUM(Championnats!$U295)</f>
        <v>0</v>
      </c>
      <c r="H817" s="208">
        <f>SUM(Championnats!$U347)</f>
        <v>0</v>
      </c>
      <c r="I817" s="208">
        <f>SUM(Championnats!$U399)</f>
        <v>0</v>
      </c>
      <c r="J817" s="208">
        <f>SUM(Championnats!$U451)</f>
        <v>0</v>
      </c>
      <c r="K817" s="208">
        <f>SUM(Championnats!$U503)</f>
        <v>0</v>
      </c>
      <c r="L817" s="174"/>
      <c r="M817" s="208">
        <f>CROSS!$M$35</f>
        <v>0</v>
      </c>
      <c r="N817" s="223">
        <f t="shared" si="49"/>
        <v>0</v>
      </c>
      <c r="O817" s="208"/>
      <c r="P817" s="208"/>
      <c r="Q817" s="208"/>
      <c r="R817" s="208"/>
      <c r="S817" s="208"/>
      <c r="T817" s="208"/>
      <c r="U817" s="208"/>
      <c r="V817" s="208">
        <f t="array" ref="V817">MIN(IF(B817:K817&gt;0,B817:K817))</f>
        <v>0</v>
      </c>
      <c r="W817" s="208">
        <f t="shared" si="48"/>
        <v>0</v>
      </c>
      <c r="X817" s="174"/>
      <c r="Y817" s="248">
        <f>SUM(CROSS!I349)</f>
        <v>0</v>
      </c>
      <c r="Z817" s="248">
        <f>SUM(CROSS!J349)</f>
        <v>0</v>
      </c>
    </row>
    <row r="818" spans="1:26" x14ac:dyDescent="0.35">
      <c r="A818" s="78" t="str">
        <f>(Championnats!B$36)</f>
        <v>GGGGHHH  Lauryne</v>
      </c>
      <c r="B818" s="232">
        <f>SUM(Championnats!$U36)</f>
        <v>0</v>
      </c>
      <c r="C818" s="208">
        <f>SUM(Championnats!$U88)</f>
        <v>0</v>
      </c>
      <c r="D818" s="208">
        <f>SUM(Championnats!$U140)</f>
        <v>0</v>
      </c>
      <c r="E818" s="208">
        <f>SUM(Championnats!$U192)</f>
        <v>0</v>
      </c>
      <c r="F818" s="208">
        <f>SUM(Championnats!$U244)</f>
        <v>0</v>
      </c>
      <c r="G818" s="208">
        <f>SUM(Championnats!$U296)</f>
        <v>0</v>
      </c>
      <c r="H818" s="208">
        <f>SUM(Championnats!$U348)</f>
        <v>0</v>
      </c>
      <c r="I818" s="208">
        <f>SUM(Championnats!$U400)</f>
        <v>0</v>
      </c>
      <c r="J818" s="208">
        <f>SUM(Championnats!$U452)</f>
        <v>0</v>
      </c>
      <c r="K818" s="208">
        <f>SUM(Championnats!$U504)</f>
        <v>0</v>
      </c>
      <c r="L818" s="174"/>
      <c r="M818" s="208">
        <f>CROSS!$M$36</f>
        <v>0</v>
      </c>
      <c r="N818" s="223">
        <f t="shared" ref="N818:N835" si="50">N37</f>
        <v>0</v>
      </c>
      <c r="O818" s="208"/>
      <c r="P818" s="208"/>
      <c r="Q818" s="208"/>
      <c r="R818" s="208"/>
      <c r="S818" s="208"/>
      <c r="T818" s="208"/>
      <c r="U818" s="208"/>
      <c r="V818" s="208">
        <f t="array" ref="V818">MIN(IF(B818:K818&gt;0,B818:K818))</f>
        <v>0</v>
      </c>
      <c r="W818" s="208">
        <f t="shared" si="48"/>
        <v>0</v>
      </c>
      <c r="X818" s="174"/>
      <c r="Y818" s="248">
        <f>SUM(CROSS!I350)</f>
        <v>0</v>
      </c>
      <c r="Z818" s="248">
        <f>SUM(CROSS!J350)</f>
        <v>0</v>
      </c>
    </row>
    <row r="819" spans="1:26" x14ac:dyDescent="0.35">
      <c r="A819" s="78" t="str">
        <f>(Championnats!B$37)</f>
        <v>HHHHIII  Steven</v>
      </c>
      <c r="B819" s="232">
        <f>SUM(Championnats!$U37)</f>
        <v>0</v>
      </c>
      <c r="C819" s="208">
        <f>SUM(Championnats!$U89)</f>
        <v>0</v>
      </c>
      <c r="D819" s="208">
        <f>SUM(Championnats!$U141)</f>
        <v>0</v>
      </c>
      <c r="E819" s="208">
        <f>SUM(Championnats!$U193)</f>
        <v>0</v>
      </c>
      <c r="F819" s="208">
        <f>SUM(Championnats!$U245)</f>
        <v>0</v>
      </c>
      <c r="G819" s="208">
        <f>SUM(Championnats!$U297)</f>
        <v>0</v>
      </c>
      <c r="H819" s="208">
        <f>SUM(Championnats!$U349)</f>
        <v>0</v>
      </c>
      <c r="I819" s="208">
        <f>SUM(Championnats!$U401)</f>
        <v>0</v>
      </c>
      <c r="J819" s="208">
        <f>SUM(Championnats!$U453)</f>
        <v>0</v>
      </c>
      <c r="K819" s="208">
        <f>SUM(Championnats!$U505)</f>
        <v>0</v>
      </c>
      <c r="L819" s="174"/>
      <c r="M819" s="208">
        <f>CROSS!$M$37</f>
        <v>0</v>
      </c>
      <c r="N819" s="223">
        <f t="shared" si="50"/>
        <v>0</v>
      </c>
      <c r="O819" s="208"/>
      <c r="P819" s="208"/>
      <c r="Q819" s="208"/>
      <c r="R819" s="208"/>
      <c r="S819" s="208"/>
      <c r="T819" s="208"/>
      <c r="U819" s="208"/>
      <c r="V819" s="208">
        <f t="array" ref="V819">MIN(IF(B819:K819&gt;0,B819:K819))</f>
        <v>0</v>
      </c>
      <c r="W819" s="208">
        <f t="shared" si="48"/>
        <v>0</v>
      </c>
      <c r="X819" s="174"/>
      <c r="Y819" s="248">
        <f>SUM(CROSS!I351)</f>
        <v>0</v>
      </c>
      <c r="Z819" s="248">
        <f>SUM(CROSS!J351)</f>
        <v>0</v>
      </c>
    </row>
    <row r="820" spans="1:26" x14ac:dyDescent="0.35">
      <c r="A820" s="78" t="str">
        <f>(Championnats!B$38)</f>
        <v>IIIJJJJJ  PIERRE</v>
      </c>
      <c r="B820" s="232">
        <f>SUM(Championnats!$U38)</f>
        <v>0</v>
      </c>
      <c r="C820" s="208">
        <f>SUM(Championnats!$U90)</f>
        <v>0</v>
      </c>
      <c r="D820" s="208">
        <f>SUM(Championnats!$U142)</f>
        <v>0</v>
      </c>
      <c r="E820" s="208">
        <f>SUM(Championnats!$U194)</f>
        <v>0</v>
      </c>
      <c r="F820" s="208">
        <f>SUM(Championnats!$U246)</f>
        <v>0</v>
      </c>
      <c r="G820" s="208">
        <f>SUM(Championnats!$U298)</f>
        <v>0</v>
      </c>
      <c r="H820" s="208">
        <f>SUM(Championnats!$U350)</f>
        <v>0</v>
      </c>
      <c r="I820" s="208">
        <f>SUM(Championnats!$U402)</f>
        <v>0</v>
      </c>
      <c r="J820" s="208">
        <f>SUM(Championnats!$U454)</f>
        <v>0</v>
      </c>
      <c r="K820" s="208">
        <f>SUM(Championnats!$U506)</f>
        <v>0</v>
      </c>
      <c r="L820" s="174"/>
      <c r="M820" s="208">
        <f>CROSS!$M$38</f>
        <v>0</v>
      </c>
      <c r="N820" s="223">
        <f t="shared" si="50"/>
        <v>0</v>
      </c>
      <c r="O820" s="208"/>
      <c r="P820" s="208"/>
      <c r="Q820" s="208"/>
      <c r="R820" s="208"/>
      <c r="S820" s="208"/>
      <c r="T820" s="208"/>
      <c r="U820" s="208"/>
      <c r="V820" s="208">
        <f t="array" ref="V820">MIN(IF(B820:K820&gt;0,B820:K820))</f>
        <v>0</v>
      </c>
      <c r="W820" s="208">
        <f t="shared" si="48"/>
        <v>0</v>
      </c>
      <c r="X820" s="174"/>
      <c r="Y820" s="248">
        <f>SUM(CROSS!I352)</f>
        <v>0</v>
      </c>
      <c r="Z820" s="248">
        <f>SUM(CROSS!J352)</f>
        <v>0</v>
      </c>
    </row>
    <row r="821" spans="1:26" x14ac:dyDescent="0.35">
      <c r="A821" s="78" t="str">
        <f>(Championnats!B$39)</f>
        <v>JJJJKKKK  Christelle</v>
      </c>
      <c r="B821" s="232">
        <f>SUM(Championnats!$U39)</f>
        <v>0</v>
      </c>
      <c r="C821" s="208">
        <f>SUM(Championnats!$U91)</f>
        <v>0</v>
      </c>
      <c r="D821" s="208">
        <f>SUM(Championnats!$U143)</f>
        <v>0</v>
      </c>
      <c r="E821" s="208">
        <f>SUM(Championnats!$U195)</f>
        <v>0</v>
      </c>
      <c r="F821" s="208">
        <f>SUM(Championnats!$U247)</f>
        <v>0</v>
      </c>
      <c r="G821" s="208">
        <f>SUM(Championnats!$U299)</f>
        <v>0</v>
      </c>
      <c r="H821" s="208">
        <f>SUM(Championnats!$U351)</f>
        <v>0</v>
      </c>
      <c r="I821" s="208">
        <f>SUM(Championnats!$U403)</f>
        <v>0</v>
      </c>
      <c r="J821" s="208">
        <f>SUM(Championnats!$U455)</f>
        <v>0</v>
      </c>
      <c r="K821" s="208">
        <f>SUM(Championnats!$U507)</f>
        <v>0</v>
      </c>
      <c r="L821" s="174"/>
      <c r="M821" s="208">
        <f>CROSS!$M$39</f>
        <v>0</v>
      </c>
      <c r="N821" s="223">
        <f t="shared" si="50"/>
        <v>0</v>
      </c>
      <c r="O821" s="208"/>
      <c r="P821" s="208"/>
      <c r="Q821" s="208"/>
      <c r="R821" s="208"/>
      <c r="S821" s="208"/>
      <c r="T821" s="208"/>
      <c r="U821" s="208"/>
      <c r="V821" s="208">
        <f t="array" ref="V821">MIN(IF(B821:K821&gt;0,B821:K821))</f>
        <v>0</v>
      </c>
      <c r="W821" s="208">
        <f t="shared" si="48"/>
        <v>0</v>
      </c>
      <c r="X821" s="174"/>
      <c r="Y821" s="248">
        <f>SUM(CROSS!I353)</f>
        <v>0</v>
      </c>
      <c r="Z821" s="248">
        <f>SUM(CROSS!J353)</f>
        <v>0</v>
      </c>
    </row>
    <row r="822" spans="1:26" x14ac:dyDescent="0.35">
      <c r="A822" s="78" t="str">
        <f>(Championnats!B$40)</f>
        <v>KKKLLL  Pierre</v>
      </c>
      <c r="B822" s="232">
        <f>SUM(Championnats!$U40)</f>
        <v>0</v>
      </c>
      <c r="C822" s="208">
        <f>SUM(Championnats!$U92)</f>
        <v>0</v>
      </c>
      <c r="D822" s="208">
        <f>SUM(Championnats!$U144)</f>
        <v>0</v>
      </c>
      <c r="E822" s="208">
        <f>SUM(Championnats!$U196)</f>
        <v>0</v>
      </c>
      <c r="F822" s="208">
        <f>SUM(Championnats!$U248)</f>
        <v>0</v>
      </c>
      <c r="G822" s="208">
        <f>SUM(Championnats!$U300)</f>
        <v>0</v>
      </c>
      <c r="H822" s="208">
        <f>SUM(Championnats!$U352)</f>
        <v>0</v>
      </c>
      <c r="I822" s="208">
        <f>SUM(Championnats!$U404)</f>
        <v>0</v>
      </c>
      <c r="J822" s="208">
        <f>SUM(Championnats!$U456)</f>
        <v>0</v>
      </c>
      <c r="K822" s="208">
        <f>SUM(Championnats!$U508)</f>
        <v>0</v>
      </c>
      <c r="L822" s="174"/>
      <c r="M822" s="208">
        <f>CROSS!$M$40</f>
        <v>0</v>
      </c>
      <c r="N822" s="223">
        <f t="shared" si="50"/>
        <v>0</v>
      </c>
      <c r="O822" s="208"/>
      <c r="P822" s="208"/>
      <c r="Q822" s="208"/>
      <c r="R822" s="208"/>
      <c r="S822" s="208"/>
      <c r="T822" s="208"/>
      <c r="U822" s="208"/>
      <c r="V822" s="208">
        <f t="array" ref="V822">MIN(IF(B822:K822&gt;0,B822:K822))</f>
        <v>0</v>
      </c>
      <c r="W822" s="208">
        <f t="shared" si="48"/>
        <v>0</v>
      </c>
      <c r="X822" s="174"/>
      <c r="Y822" s="248">
        <f>SUM(CROSS!I354)</f>
        <v>0</v>
      </c>
      <c r="Z822" s="248">
        <f>SUM(CROSS!J354)</f>
        <v>0</v>
      </c>
    </row>
    <row r="823" spans="1:26" x14ac:dyDescent="0.35">
      <c r="A823" s="78" t="str">
        <f>(Championnats!B$41)</f>
        <v>LLLLMMMM  Didier</v>
      </c>
      <c r="B823" s="232">
        <f>SUM(Championnats!$U41)</f>
        <v>0</v>
      </c>
      <c r="C823" s="208">
        <f>SUM(Championnats!$U93)</f>
        <v>0</v>
      </c>
      <c r="D823" s="208">
        <f>SUM(Championnats!$U145)</f>
        <v>0</v>
      </c>
      <c r="E823" s="208">
        <f>SUM(Championnats!$U197)</f>
        <v>0</v>
      </c>
      <c r="F823" s="208">
        <f>SUM(Championnats!$U249)</f>
        <v>0</v>
      </c>
      <c r="G823" s="208">
        <f>SUM(Championnats!$U301)</f>
        <v>0</v>
      </c>
      <c r="H823" s="208">
        <f>SUM(Championnats!$U353)</f>
        <v>0</v>
      </c>
      <c r="I823" s="208">
        <f>SUM(Championnats!$U405)</f>
        <v>0</v>
      </c>
      <c r="J823" s="208">
        <f>SUM(Championnats!$U457)</f>
        <v>0</v>
      </c>
      <c r="K823" s="208">
        <f>SUM(Championnats!$U509)</f>
        <v>0</v>
      </c>
      <c r="L823" s="174"/>
      <c r="M823" s="208">
        <f>CROSS!$M$41</f>
        <v>0</v>
      </c>
      <c r="N823" s="223">
        <f t="shared" si="50"/>
        <v>0</v>
      </c>
      <c r="O823" s="208"/>
      <c r="P823" s="208"/>
      <c r="Q823" s="208"/>
      <c r="R823" s="208"/>
      <c r="S823" s="208"/>
      <c r="T823" s="208"/>
      <c r="U823" s="208"/>
      <c r="V823" s="208">
        <f t="array" ref="V823">MIN(IF(B823:K823&gt;0,B823:K823))</f>
        <v>0</v>
      </c>
      <c r="W823" s="208">
        <f t="shared" si="48"/>
        <v>0</v>
      </c>
      <c r="X823" s="174"/>
      <c r="Y823" s="248">
        <f>SUM(CROSS!I355)</f>
        <v>0</v>
      </c>
      <c r="Z823" s="248">
        <f>SUM(CROSS!J355)</f>
        <v>0</v>
      </c>
    </row>
    <row r="824" spans="1:26" x14ac:dyDescent="0.35">
      <c r="A824" s="78" t="str">
        <f>(Championnats!B$42)</f>
        <v>MMMNNN  Barbara</v>
      </c>
      <c r="B824" s="232">
        <f>SUM(Championnats!$U42)</f>
        <v>0</v>
      </c>
      <c r="C824" s="208">
        <f>SUM(Championnats!$U94)</f>
        <v>0</v>
      </c>
      <c r="D824" s="208">
        <f>SUM(Championnats!$U146)</f>
        <v>0</v>
      </c>
      <c r="E824" s="208">
        <f>SUM(Championnats!$U198)</f>
        <v>0</v>
      </c>
      <c r="F824" s="208">
        <f>SUM(Championnats!$U250)</f>
        <v>0</v>
      </c>
      <c r="G824" s="208">
        <f>SUM(Championnats!$U302)</f>
        <v>0</v>
      </c>
      <c r="H824" s="208">
        <f>SUM(Championnats!$U354)</f>
        <v>0</v>
      </c>
      <c r="I824" s="208">
        <f>SUM(Championnats!$U406)</f>
        <v>0</v>
      </c>
      <c r="J824" s="208">
        <f>SUM(Championnats!$U458)</f>
        <v>0</v>
      </c>
      <c r="K824" s="208">
        <f>SUM(Championnats!$U510)</f>
        <v>0</v>
      </c>
      <c r="L824" s="174"/>
      <c r="M824" s="208">
        <f>CROSS!$M$42</f>
        <v>0</v>
      </c>
      <c r="N824" s="223">
        <f t="shared" si="50"/>
        <v>0</v>
      </c>
      <c r="O824" s="208"/>
      <c r="P824" s="208"/>
      <c r="Q824" s="208"/>
      <c r="R824" s="208"/>
      <c r="S824" s="208"/>
      <c r="T824" s="208"/>
      <c r="U824" s="208"/>
      <c r="V824" s="208">
        <f t="array" ref="V824">MIN(IF(B824:K824&gt;0,B824:K824))</f>
        <v>0</v>
      </c>
      <c r="W824" s="208">
        <f t="shared" si="48"/>
        <v>0</v>
      </c>
      <c r="X824" s="174"/>
      <c r="Y824" s="248">
        <f>SUM(CROSS!I356)</f>
        <v>0</v>
      </c>
      <c r="Z824" s="248">
        <f>SUM(CROSS!J356)</f>
        <v>0</v>
      </c>
    </row>
    <row r="825" spans="1:26" x14ac:dyDescent="0.35">
      <c r="A825" s="78" t="str">
        <f>(Championnats!B$43)</f>
        <v>NNNNOOO  Julie</v>
      </c>
      <c r="B825" s="232">
        <f>SUM(Championnats!$U43)</f>
        <v>0</v>
      </c>
      <c r="C825" s="208">
        <f>SUM(Championnats!$U95)</f>
        <v>0</v>
      </c>
      <c r="D825" s="208">
        <f>SUM(Championnats!$U147)</f>
        <v>0</v>
      </c>
      <c r="E825" s="208">
        <f>SUM(Championnats!$U199)</f>
        <v>0</v>
      </c>
      <c r="F825" s="208">
        <f>SUM(Championnats!$U251)</f>
        <v>0</v>
      </c>
      <c r="G825" s="208">
        <f>SUM(Championnats!$U303)</f>
        <v>0</v>
      </c>
      <c r="H825" s="208">
        <f>SUM(Championnats!$U355)</f>
        <v>0</v>
      </c>
      <c r="I825" s="208">
        <f>SUM(Championnats!$U407)</f>
        <v>0</v>
      </c>
      <c r="J825" s="208">
        <f>SUM(Championnats!$U459)</f>
        <v>0</v>
      </c>
      <c r="K825" s="208">
        <f>SUM(Championnats!$U511)</f>
        <v>0</v>
      </c>
      <c r="L825" s="174"/>
      <c r="M825" s="208">
        <f>CROSS!$M$43</f>
        <v>0</v>
      </c>
      <c r="N825" s="223">
        <f t="shared" si="50"/>
        <v>0</v>
      </c>
      <c r="O825" s="208"/>
      <c r="P825" s="208"/>
      <c r="Q825" s="208"/>
      <c r="R825" s="208"/>
      <c r="S825" s="208"/>
      <c r="T825" s="208"/>
      <c r="U825" s="208"/>
      <c r="V825" s="208">
        <f t="array" ref="V825">MIN(IF(B825:K825&gt;0,B825:K825))</f>
        <v>0</v>
      </c>
      <c r="W825" s="208">
        <f t="shared" si="48"/>
        <v>0</v>
      </c>
      <c r="X825" s="174"/>
      <c r="Y825" s="248">
        <f>SUM(CROSS!I357)</f>
        <v>0</v>
      </c>
      <c r="Z825" s="248">
        <f>SUM(CROSS!J357)</f>
        <v>0</v>
      </c>
    </row>
    <row r="826" spans="1:26" x14ac:dyDescent="0.35">
      <c r="A826" s="78" t="str">
        <f>(Championnats!B$44)</f>
        <v>OOOPPP  André</v>
      </c>
      <c r="B826" s="232">
        <f>SUM(Championnats!$U44)</f>
        <v>0</v>
      </c>
      <c r="C826" s="208">
        <f>SUM(Championnats!$U96)</f>
        <v>0</v>
      </c>
      <c r="D826" s="208">
        <f>SUM(Championnats!$U148)</f>
        <v>0</v>
      </c>
      <c r="E826" s="208">
        <f>SUM(Championnats!$U200)</f>
        <v>0</v>
      </c>
      <c r="F826" s="208">
        <f>SUM(Championnats!$U252)</f>
        <v>0</v>
      </c>
      <c r="G826" s="208">
        <f>SUM(Championnats!$U304)</f>
        <v>0</v>
      </c>
      <c r="H826" s="208">
        <f>SUM(Championnats!$U356)</f>
        <v>0</v>
      </c>
      <c r="I826" s="208">
        <f>SUM(Championnats!$U408)</f>
        <v>0</v>
      </c>
      <c r="J826" s="208">
        <f>SUM(Championnats!$U460)</f>
        <v>0</v>
      </c>
      <c r="K826" s="208">
        <f>SUM(Championnats!$U512)</f>
        <v>0</v>
      </c>
      <c r="L826" s="174"/>
      <c r="M826" s="208">
        <f>CROSS!$M$44</f>
        <v>0</v>
      </c>
      <c r="N826" s="223">
        <f t="shared" si="50"/>
        <v>0</v>
      </c>
      <c r="O826" s="208"/>
      <c r="P826" s="208"/>
      <c r="Q826" s="208"/>
      <c r="R826" s="208"/>
      <c r="S826" s="208"/>
      <c r="T826" s="208"/>
      <c r="U826" s="208"/>
      <c r="V826" s="208">
        <f t="array" ref="V826">MIN(IF(B826:K826&gt;0,B826:K826))</f>
        <v>0</v>
      </c>
      <c r="W826" s="208">
        <f t="shared" si="48"/>
        <v>0</v>
      </c>
      <c r="X826" s="174"/>
      <c r="Y826" s="248">
        <f>SUM(CROSS!I358)</f>
        <v>0</v>
      </c>
      <c r="Z826" s="248">
        <f>SUM(CROSS!J358)</f>
        <v>0</v>
      </c>
    </row>
    <row r="827" spans="1:26" x14ac:dyDescent="0.35">
      <c r="A827" s="78" t="str">
        <f>(Championnats!B$45)</f>
        <v>PPPQQQQ  Roland</v>
      </c>
      <c r="B827" s="232">
        <f>SUM(Championnats!$U45)</f>
        <v>0</v>
      </c>
      <c r="C827" s="208">
        <f>SUM(Championnats!$U97)</f>
        <v>0</v>
      </c>
      <c r="D827" s="208">
        <f>SUM(Championnats!$U149)</f>
        <v>0</v>
      </c>
      <c r="E827" s="208">
        <f>SUM(Championnats!$U201)</f>
        <v>0</v>
      </c>
      <c r="F827" s="208">
        <f>SUM(Championnats!$U253)</f>
        <v>0</v>
      </c>
      <c r="G827" s="208">
        <f>SUM(Championnats!$U305)</f>
        <v>0</v>
      </c>
      <c r="H827" s="208">
        <f>SUM(Championnats!$U357)</f>
        <v>0</v>
      </c>
      <c r="I827" s="208">
        <f>SUM(Championnats!$U409)</f>
        <v>0</v>
      </c>
      <c r="J827" s="208">
        <f>SUM(Championnats!$U461)</f>
        <v>0</v>
      </c>
      <c r="K827" s="208">
        <f>SUM(Championnats!$U513)</f>
        <v>0</v>
      </c>
      <c r="L827" s="174"/>
      <c r="M827" s="208">
        <f>CROSS!$M$45</f>
        <v>0</v>
      </c>
      <c r="N827" s="223">
        <f t="shared" si="50"/>
        <v>0</v>
      </c>
      <c r="O827" s="208"/>
      <c r="P827" s="208"/>
      <c r="Q827" s="208"/>
      <c r="R827" s="208"/>
      <c r="S827" s="208"/>
      <c r="T827" s="208"/>
      <c r="U827" s="208"/>
      <c r="V827" s="208">
        <f t="array" ref="V827">MIN(IF(B827:K827&gt;0,B827:K827))</f>
        <v>0</v>
      </c>
      <c r="W827" s="208">
        <f t="shared" si="48"/>
        <v>0</v>
      </c>
      <c r="X827" s="174"/>
      <c r="Y827" s="248">
        <f>SUM(CROSS!I359)</f>
        <v>0</v>
      </c>
      <c r="Z827" s="248">
        <f>SUM(CROSS!J359)</f>
        <v>0</v>
      </c>
    </row>
    <row r="828" spans="1:26" x14ac:dyDescent="0.35">
      <c r="A828" s="78" t="str">
        <f>(Championnats!B$46)</f>
        <v>QQQRRR  Sylvain</v>
      </c>
      <c r="B828" s="232">
        <f>SUM(Championnats!$U46)</f>
        <v>0</v>
      </c>
      <c r="C828" s="208">
        <f>SUM(Championnats!$U98)</f>
        <v>0</v>
      </c>
      <c r="D828" s="208">
        <f>SUM(Championnats!$U150)</f>
        <v>0</v>
      </c>
      <c r="E828" s="208">
        <f>SUM(Championnats!$U202)</f>
        <v>0</v>
      </c>
      <c r="F828" s="208">
        <f>SUM(Championnats!$U254)</f>
        <v>0</v>
      </c>
      <c r="G828" s="208">
        <f>SUM(Championnats!$U306)</f>
        <v>0</v>
      </c>
      <c r="H828" s="208">
        <f>SUM(Championnats!$U358)</f>
        <v>0</v>
      </c>
      <c r="I828" s="208">
        <f>SUM(Championnats!$U410)</f>
        <v>0</v>
      </c>
      <c r="J828" s="208">
        <f>SUM(Championnats!$U462)</f>
        <v>0</v>
      </c>
      <c r="K828" s="208">
        <f>SUM(Championnats!$U514)</f>
        <v>0</v>
      </c>
      <c r="L828" s="174"/>
      <c r="M828" s="208">
        <f>CROSS!$M$46</f>
        <v>0</v>
      </c>
      <c r="N828" s="223">
        <f t="shared" si="50"/>
        <v>0</v>
      </c>
      <c r="O828" s="208"/>
      <c r="P828" s="208"/>
      <c r="Q828" s="208"/>
      <c r="R828" s="208"/>
      <c r="S828" s="208"/>
      <c r="T828" s="208"/>
      <c r="U828" s="208"/>
      <c r="V828" s="208">
        <f t="array" ref="V828">MIN(IF(B828:K828&gt;0,B828:K828))</f>
        <v>0</v>
      </c>
      <c r="W828" s="208">
        <f t="shared" si="48"/>
        <v>0</v>
      </c>
      <c r="X828" s="174"/>
      <c r="Y828" s="248">
        <f>SUM(CROSS!I360)</f>
        <v>0</v>
      </c>
      <c r="Z828" s="248">
        <f>SUM(CROSS!J360)</f>
        <v>0</v>
      </c>
    </row>
    <row r="829" spans="1:26" x14ac:dyDescent="0.35">
      <c r="A829" s="78" t="str">
        <f>(Championnats!B$47)</f>
        <v>RRRSSS  Veronica</v>
      </c>
      <c r="B829" s="232">
        <f>SUM(Championnats!$U47)</f>
        <v>0</v>
      </c>
      <c r="C829" s="208">
        <f>SUM(Championnats!$U99)</f>
        <v>0</v>
      </c>
      <c r="D829" s="208">
        <f>SUM(Championnats!$U151)</f>
        <v>0</v>
      </c>
      <c r="E829" s="208">
        <f>SUM(Championnats!$U203)</f>
        <v>0</v>
      </c>
      <c r="F829" s="208">
        <f>SUM(Championnats!$U255)</f>
        <v>0</v>
      </c>
      <c r="G829" s="208">
        <f>SUM(Championnats!$U307)</f>
        <v>0</v>
      </c>
      <c r="H829" s="208">
        <f>SUM(Championnats!$U359)</f>
        <v>0</v>
      </c>
      <c r="I829" s="208">
        <f>SUM(Championnats!$U411)</f>
        <v>0</v>
      </c>
      <c r="J829" s="208">
        <f>SUM(Championnats!$U463)</f>
        <v>0</v>
      </c>
      <c r="K829" s="208">
        <f>SUM(Championnats!$U515)</f>
        <v>0</v>
      </c>
      <c r="L829" s="174"/>
      <c r="M829" s="208">
        <f>CROSS!$M$47</f>
        <v>0</v>
      </c>
      <c r="N829" s="223">
        <f t="shared" si="50"/>
        <v>0</v>
      </c>
      <c r="O829" s="208"/>
      <c r="P829" s="208"/>
      <c r="Q829" s="208"/>
      <c r="R829" s="208"/>
      <c r="S829" s="208"/>
      <c r="T829" s="208"/>
      <c r="U829" s="208"/>
      <c r="V829" s="208">
        <f t="array" ref="V829">MIN(IF(B829:K829&gt;0,B829:K829))</f>
        <v>0</v>
      </c>
      <c r="W829" s="208">
        <f t="shared" si="48"/>
        <v>0</v>
      </c>
      <c r="X829" s="174"/>
      <c r="Y829" s="248">
        <f>SUM(CROSS!I361)</f>
        <v>0</v>
      </c>
      <c r="Z829" s="248">
        <f>SUM(CROSS!J361)</f>
        <v>0</v>
      </c>
    </row>
    <row r="830" spans="1:26" x14ac:dyDescent="0.35">
      <c r="A830" s="78" t="str">
        <f>(Championnats!B$48)</f>
        <v>SSSTTT  Luc</v>
      </c>
      <c r="B830" s="232">
        <f>SUM(Championnats!$U48)</f>
        <v>0</v>
      </c>
      <c r="C830" s="208">
        <f>SUM(Championnats!$U100)</f>
        <v>0</v>
      </c>
      <c r="D830" s="208">
        <f>SUM(Championnats!$U152)</f>
        <v>0</v>
      </c>
      <c r="E830" s="208">
        <f>SUM(Championnats!$U204)</f>
        <v>0</v>
      </c>
      <c r="F830" s="208">
        <f>SUM(Championnats!$U256)</f>
        <v>0</v>
      </c>
      <c r="G830" s="208">
        <f>SUM(Championnats!$U308)</f>
        <v>0</v>
      </c>
      <c r="H830" s="208">
        <f>SUM(Championnats!$U360)</f>
        <v>0</v>
      </c>
      <c r="I830" s="208">
        <f>SUM(Championnats!$U412)</f>
        <v>0</v>
      </c>
      <c r="J830" s="208">
        <f>SUM(Championnats!$U464)</f>
        <v>0</v>
      </c>
      <c r="K830" s="208">
        <f>SUM(Championnats!$U516)</f>
        <v>0</v>
      </c>
      <c r="L830" s="174"/>
      <c r="M830" s="208">
        <f>CROSS!$M$48</f>
        <v>0</v>
      </c>
      <c r="N830" s="223">
        <f t="shared" si="50"/>
        <v>0</v>
      </c>
      <c r="O830" s="208"/>
      <c r="P830" s="208"/>
      <c r="Q830" s="208"/>
      <c r="R830" s="208"/>
      <c r="S830" s="208"/>
      <c r="T830" s="208"/>
      <c r="U830" s="208"/>
      <c r="V830" s="208">
        <f t="array" ref="V830">MIN(IF(B830:K830&gt;0,B830:K830))</f>
        <v>0</v>
      </c>
      <c r="W830" s="208">
        <f t="shared" si="48"/>
        <v>0</v>
      </c>
      <c r="X830" s="174"/>
      <c r="Y830" s="248">
        <f>SUM(CROSS!I362)</f>
        <v>0</v>
      </c>
      <c r="Z830" s="248">
        <f>SUM(CROSS!J362)</f>
        <v>0</v>
      </c>
    </row>
    <row r="831" spans="1:26" x14ac:dyDescent="0.35">
      <c r="A831" s="78" t="str">
        <f>(Championnats!B$49)</f>
        <v>TTTUUU  Cryss</v>
      </c>
      <c r="B831" s="232">
        <f>SUM(Championnats!$U49)</f>
        <v>0</v>
      </c>
      <c r="C831" s="208">
        <f>SUM(Championnats!$U101)</f>
        <v>0</v>
      </c>
      <c r="D831" s="208">
        <f>SUM(Championnats!$U153)</f>
        <v>0</v>
      </c>
      <c r="E831" s="208">
        <f>SUM(Championnats!$U205)</f>
        <v>0</v>
      </c>
      <c r="F831" s="208">
        <f>SUM(Championnats!$U257)</f>
        <v>0</v>
      </c>
      <c r="G831" s="208">
        <f>SUM(Championnats!$U309)</f>
        <v>0</v>
      </c>
      <c r="H831" s="208">
        <f>SUM(Championnats!$U361)</f>
        <v>0</v>
      </c>
      <c r="I831" s="208">
        <f>SUM(Championnats!$U413)</f>
        <v>0</v>
      </c>
      <c r="J831" s="208">
        <f>SUM(Championnats!$U465)</f>
        <v>0</v>
      </c>
      <c r="K831" s="208">
        <f>SUM(Championnats!$U517)</f>
        <v>0</v>
      </c>
      <c r="L831" s="174"/>
      <c r="M831" s="208">
        <f>CROSS!$M$49</f>
        <v>0</v>
      </c>
      <c r="N831" s="223">
        <f t="shared" si="50"/>
        <v>0</v>
      </c>
      <c r="O831" s="208"/>
      <c r="P831" s="208"/>
      <c r="Q831" s="208"/>
      <c r="R831" s="208"/>
      <c r="S831" s="208"/>
      <c r="T831" s="208"/>
      <c r="U831" s="208"/>
      <c r="V831" s="208">
        <f t="array" ref="V831">MIN(IF(B831:K831&gt;0,B831:K831))</f>
        <v>0</v>
      </c>
      <c r="W831" s="208">
        <f t="shared" si="48"/>
        <v>0</v>
      </c>
      <c r="X831" s="174"/>
      <c r="Y831" s="248">
        <f>SUM(CROSS!I363)</f>
        <v>0</v>
      </c>
      <c r="Z831" s="248">
        <f>SUM(CROSS!J363)</f>
        <v>0</v>
      </c>
    </row>
    <row r="832" spans="1:26" x14ac:dyDescent="0.35">
      <c r="A832" s="78" t="str">
        <f>(Championnats!B$50)</f>
        <v>UUUVVV  Sambou</v>
      </c>
      <c r="B832" s="232">
        <f>SUM(Championnats!$U50)</f>
        <v>0</v>
      </c>
      <c r="C832" s="208">
        <f>SUM(Championnats!$U102)</f>
        <v>0</v>
      </c>
      <c r="D832" s="208">
        <f>SUM(Championnats!$U154)</f>
        <v>0</v>
      </c>
      <c r="E832" s="208">
        <f>SUM(Championnats!$U206)</f>
        <v>0</v>
      </c>
      <c r="F832" s="208">
        <f>SUM(Championnats!$U258)</f>
        <v>0</v>
      </c>
      <c r="G832" s="208">
        <f>SUM(Championnats!$U310)</f>
        <v>0</v>
      </c>
      <c r="H832" s="208">
        <f>SUM(Championnats!$U362)</f>
        <v>0</v>
      </c>
      <c r="I832" s="208">
        <f>SUM(Championnats!$U414)</f>
        <v>0</v>
      </c>
      <c r="J832" s="208">
        <f>SUM(Championnats!$U466)</f>
        <v>0</v>
      </c>
      <c r="K832" s="208">
        <f>SUM(Championnats!$U518)</f>
        <v>0</v>
      </c>
      <c r="L832" s="174"/>
      <c r="M832" s="208">
        <f>CROSS!$M$50</f>
        <v>0</v>
      </c>
      <c r="N832" s="223">
        <f t="shared" si="50"/>
        <v>0</v>
      </c>
      <c r="O832" s="208"/>
      <c r="P832" s="208"/>
      <c r="Q832" s="208"/>
      <c r="R832" s="208"/>
      <c r="S832" s="208"/>
      <c r="T832" s="208"/>
      <c r="U832" s="208"/>
      <c r="V832" s="208">
        <f t="array" ref="V832">MIN(IF(B832:K832&gt;0,B832:K832))</f>
        <v>0</v>
      </c>
      <c r="W832" s="208">
        <f t="shared" si="48"/>
        <v>0</v>
      </c>
      <c r="X832" s="174"/>
      <c r="Y832" s="248">
        <f>SUM(CROSS!I364)</f>
        <v>0</v>
      </c>
      <c r="Z832" s="248">
        <f>SUM(CROSS!J364)</f>
        <v>0</v>
      </c>
    </row>
    <row r="833" spans="1:26" x14ac:dyDescent="0.35">
      <c r="A833" s="78" t="str">
        <f>(Championnats!B$51)</f>
        <v>VVVVXXX  Dylan</v>
      </c>
      <c r="B833" s="232">
        <f>SUM(Championnats!$U51)</f>
        <v>0</v>
      </c>
      <c r="C833" s="208">
        <f>SUM(Championnats!$U103)</f>
        <v>0</v>
      </c>
      <c r="D833" s="208">
        <f>SUM(Championnats!$U155)</f>
        <v>0</v>
      </c>
      <c r="E833" s="208">
        <f>SUM(Championnats!$U207)</f>
        <v>0</v>
      </c>
      <c r="F833" s="208">
        <f>SUM(Championnats!$U259)</f>
        <v>0</v>
      </c>
      <c r="G833" s="208">
        <f>SUM(Championnats!$U311)</f>
        <v>0</v>
      </c>
      <c r="H833" s="208">
        <f>SUM(Championnats!$U363)</f>
        <v>0</v>
      </c>
      <c r="I833" s="208">
        <f>SUM(Championnats!$U415)</f>
        <v>0</v>
      </c>
      <c r="J833" s="208">
        <f>SUM(Championnats!$U467)</f>
        <v>0</v>
      </c>
      <c r="K833" s="208">
        <f>SUM(Championnats!$U519)</f>
        <v>0</v>
      </c>
      <c r="L833" s="174"/>
      <c r="M833" s="208">
        <f>CROSS!$M$51</f>
        <v>0</v>
      </c>
      <c r="N833" s="223">
        <f t="shared" si="50"/>
        <v>0</v>
      </c>
      <c r="O833" s="208"/>
      <c r="P833" s="208"/>
      <c r="Q833" s="208"/>
      <c r="R833" s="208"/>
      <c r="S833" s="208"/>
      <c r="T833" s="208"/>
      <c r="U833" s="208"/>
      <c r="V833" s="208">
        <f t="array" ref="V833">MIN(IF(B833:K833&gt;0,B833:K833))</f>
        <v>0</v>
      </c>
      <c r="W833" s="208">
        <f t="shared" si="48"/>
        <v>0</v>
      </c>
      <c r="X833" s="174"/>
      <c r="Y833" s="248">
        <f>SUM(CROSS!I365)</f>
        <v>0</v>
      </c>
      <c r="Z833" s="248">
        <f>SUM(CROSS!J365)</f>
        <v>0</v>
      </c>
    </row>
    <row r="834" spans="1:26" x14ac:dyDescent="0.35">
      <c r="A834" s="78" t="str">
        <f>(Championnats!B$52)</f>
        <v>XXXYYY  Lucie</v>
      </c>
      <c r="B834" s="232">
        <f>SUM(Championnats!$U52)</f>
        <v>0</v>
      </c>
      <c r="C834" s="208">
        <f>SUM(Championnats!$U104)</f>
        <v>0</v>
      </c>
      <c r="D834" s="208">
        <f>SUM(Championnats!$U156)</f>
        <v>0</v>
      </c>
      <c r="E834" s="208">
        <f>SUM(Championnats!$U208)</f>
        <v>0</v>
      </c>
      <c r="F834" s="208">
        <f>SUM(Championnats!$U260)</f>
        <v>0</v>
      </c>
      <c r="G834" s="208">
        <f>SUM(Championnats!$U312)</f>
        <v>0</v>
      </c>
      <c r="H834" s="208">
        <f>SUM(Championnats!$U364)</f>
        <v>0</v>
      </c>
      <c r="I834" s="208">
        <f>SUM(Championnats!$U416)</f>
        <v>0</v>
      </c>
      <c r="J834" s="208">
        <f>SUM(Championnats!$U468)</f>
        <v>0</v>
      </c>
      <c r="K834" s="208">
        <f>SUM(Championnats!$U520)</f>
        <v>0</v>
      </c>
      <c r="L834" s="174"/>
      <c r="M834" s="208">
        <f>CROSS!$M$52</f>
        <v>0</v>
      </c>
      <c r="N834" s="223">
        <f t="shared" si="50"/>
        <v>0</v>
      </c>
      <c r="O834" s="208"/>
      <c r="P834" s="208"/>
      <c r="Q834" s="208"/>
      <c r="R834" s="208"/>
      <c r="S834" s="208"/>
      <c r="T834" s="208"/>
      <c r="U834" s="208"/>
      <c r="V834" s="208">
        <f t="array" ref="V834">MIN(IF(B834:K834&gt;0,B834:K834))</f>
        <v>0</v>
      </c>
      <c r="W834" s="208">
        <f t="shared" si="48"/>
        <v>0</v>
      </c>
      <c r="X834" s="174"/>
      <c r="Y834" s="248">
        <f>SUM(CROSS!I366)</f>
        <v>0</v>
      </c>
      <c r="Z834" s="248">
        <f>SUM(CROSS!J366)</f>
        <v>0</v>
      </c>
    </row>
    <row r="835" spans="1:26" x14ac:dyDescent="0.35">
      <c r="A835" s="182" t="str">
        <f>(Championnats!B$53)</f>
        <v>YYYZZZ  Eva</v>
      </c>
      <c r="B835" s="244">
        <f>SUM(Championnats!$U53)</f>
        <v>0</v>
      </c>
      <c r="C835" s="225">
        <f>SUM(Championnats!$U105)</f>
        <v>0</v>
      </c>
      <c r="D835" s="225">
        <f>SUM(Championnats!$U157)</f>
        <v>0</v>
      </c>
      <c r="E835" s="225">
        <f>SUM(Championnats!$U209)</f>
        <v>0</v>
      </c>
      <c r="F835" s="225">
        <f>SUM(Championnats!$U261)</f>
        <v>0</v>
      </c>
      <c r="G835" s="225">
        <f>SUM(Championnats!$U313)</f>
        <v>0</v>
      </c>
      <c r="H835" s="225">
        <f>SUM(Championnats!$U365)</f>
        <v>0</v>
      </c>
      <c r="I835" s="225">
        <f>SUM(Championnats!$U417)</f>
        <v>0</v>
      </c>
      <c r="J835" s="225">
        <f>SUM(Championnats!$U469)</f>
        <v>0</v>
      </c>
      <c r="K835" s="225">
        <f>SUM(Championnats!$U521)</f>
        <v>0</v>
      </c>
      <c r="L835" s="174"/>
      <c r="M835" s="225">
        <f>CROSS!$M$53</f>
        <v>0</v>
      </c>
      <c r="N835" s="226">
        <f t="shared" si="50"/>
        <v>0</v>
      </c>
      <c r="O835" s="225"/>
      <c r="P835" s="225"/>
      <c r="Q835" s="225"/>
      <c r="R835" s="225"/>
      <c r="S835" s="225"/>
      <c r="T835" s="225"/>
      <c r="U835" s="225"/>
      <c r="V835" s="225">
        <f t="array" ref="V835">MIN(IF(B835:K835&gt;0,B835:K835))</f>
        <v>0</v>
      </c>
      <c r="W835" s="225">
        <f t="shared" si="48"/>
        <v>0</v>
      </c>
      <c r="X835" s="174"/>
      <c r="Y835" s="248">
        <f>SUM(CROSS!I367)</f>
        <v>0</v>
      </c>
      <c r="Z835" s="248">
        <f>SUM(CROSS!J367)</f>
        <v>0</v>
      </c>
    </row>
    <row r="836" spans="1:26" x14ac:dyDescent="0.35">
      <c r="A836" s="242"/>
      <c r="B836" s="241"/>
      <c r="C836" s="241"/>
      <c r="D836" s="241"/>
      <c r="E836" s="241"/>
      <c r="F836" s="241"/>
      <c r="G836" s="241"/>
      <c r="H836" s="241"/>
      <c r="I836" s="241"/>
      <c r="J836" s="241"/>
      <c r="K836" s="241"/>
      <c r="L836" s="174"/>
      <c r="M836" s="241"/>
      <c r="N836" s="229"/>
      <c r="O836" s="241"/>
      <c r="P836" s="241"/>
      <c r="Q836" s="241"/>
      <c r="R836" s="241"/>
      <c r="S836" s="241"/>
      <c r="T836" s="241"/>
      <c r="U836" s="241"/>
      <c r="V836" s="241">
        <f t="array" ref="V836">MIN(IF(B836:K836&gt;0,B836:K836))</f>
        <v>0</v>
      </c>
      <c r="W836" s="241">
        <f t="shared" si="48"/>
        <v>0</v>
      </c>
      <c r="X836" s="174"/>
      <c r="Y836" s="248">
        <f>SUM(CROSS!I368)</f>
        <v>0</v>
      </c>
      <c r="Z836" s="248">
        <f>SUM(CROSS!J368)</f>
        <v>0</v>
      </c>
    </row>
    <row r="837" spans="1:26" x14ac:dyDescent="0.35">
      <c r="A837" s="243"/>
      <c r="B837" s="466" t="s">
        <v>33</v>
      </c>
      <c r="C837" s="467"/>
      <c r="D837" s="467"/>
      <c r="E837" s="467"/>
      <c r="F837" s="467"/>
      <c r="G837" s="467"/>
      <c r="H837" s="467"/>
      <c r="I837" s="467"/>
      <c r="J837" s="467"/>
      <c r="K837" s="468"/>
      <c r="L837" s="174"/>
      <c r="M837" s="240"/>
      <c r="N837" s="230"/>
      <c r="O837" s="240"/>
      <c r="P837" s="240"/>
      <c r="Q837" s="240"/>
      <c r="R837" s="240"/>
      <c r="S837" s="240"/>
      <c r="T837" s="240"/>
      <c r="U837" s="240"/>
      <c r="V837" s="240">
        <f t="array" ref="V837">MIN(IF(B837:K837&gt;0,B837:K837))</f>
        <v>0</v>
      </c>
      <c r="W837" s="240">
        <f t="shared" si="48"/>
        <v>0</v>
      </c>
      <c r="X837" s="174"/>
      <c r="Y837" s="248">
        <f>SUM(CROSS!I369)</f>
        <v>0</v>
      </c>
      <c r="Z837" s="248">
        <f>SUM(CROSS!J369)</f>
        <v>0</v>
      </c>
    </row>
    <row r="838" spans="1:26" x14ac:dyDescent="0.35">
      <c r="A838" s="221" t="str">
        <f>(Championnats!B$4)</f>
        <v>AAA  LUC</v>
      </c>
      <c r="B838" s="238">
        <f>SUM(Championnats!$V4)</f>
        <v>0</v>
      </c>
      <c r="C838" s="227">
        <f>SUM(Championnats!$V56)</f>
        <v>0</v>
      </c>
      <c r="D838" s="227">
        <f>SUM(Championnats!$V108)</f>
        <v>0</v>
      </c>
      <c r="E838" s="227">
        <f>SUM(Championnats!$V160)</f>
        <v>0</v>
      </c>
      <c r="F838" s="227">
        <f>SUM(Championnats!$V212)</f>
        <v>0</v>
      </c>
      <c r="G838" s="227">
        <f>SUM(Championnats!$V264)</f>
        <v>0</v>
      </c>
      <c r="H838" s="227">
        <f>SUM(Championnats!$V316)</f>
        <v>0</v>
      </c>
      <c r="I838" s="227">
        <f>SUM(Championnats!$V368)</f>
        <v>0</v>
      </c>
      <c r="J838" s="227">
        <f>SUM(Championnats!$V420)</f>
        <v>0</v>
      </c>
      <c r="K838" s="227">
        <f>SUM(Championnats!$V472)</f>
        <v>0</v>
      </c>
      <c r="L838" s="174"/>
      <c r="M838" s="227">
        <f>CROSS!$M$4</f>
        <v>1</v>
      </c>
      <c r="N838" s="228">
        <f t="shared" ref="N838:N869" si="51">N5</f>
        <v>0</v>
      </c>
      <c r="O838" s="227"/>
      <c r="P838" s="227"/>
      <c r="Q838" s="227"/>
      <c r="R838" s="227"/>
      <c r="S838" s="227"/>
      <c r="T838" s="227"/>
      <c r="U838" s="227"/>
      <c r="V838" s="227">
        <f t="array" ref="V838">MIN(IF(B838:K838&gt;0,B838:K838))</f>
        <v>0</v>
      </c>
      <c r="W838" s="227">
        <f t="shared" ref="W838:W901" si="52">MAX(B838:K838)</f>
        <v>0</v>
      </c>
      <c r="X838" s="174"/>
      <c r="Y838" s="248">
        <f>SUM(CROSS!I370)</f>
        <v>0</v>
      </c>
      <c r="Z838" s="248">
        <f>SUM(CROSS!J370)</f>
        <v>0</v>
      </c>
    </row>
    <row r="839" spans="1:26" x14ac:dyDescent="0.35">
      <c r="A839" s="78" t="str">
        <f>(Championnats!B$5)</f>
        <v>BBB  isabelle</v>
      </c>
      <c r="B839" s="232">
        <f>SUM(Championnats!$V5)</f>
        <v>0</v>
      </c>
      <c r="C839" s="208">
        <f>SUM(Championnats!$V57)</f>
        <v>0</v>
      </c>
      <c r="D839" s="208">
        <f>SUM(Championnats!$V109)</f>
        <v>0</v>
      </c>
      <c r="E839" s="208">
        <f>SUM(Championnats!$V161)</f>
        <v>0</v>
      </c>
      <c r="F839" s="208">
        <f>SUM(Championnats!$V213)</f>
        <v>0</v>
      </c>
      <c r="G839" s="208">
        <f>SUM(Championnats!$V265)</f>
        <v>0</v>
      </c>
      <c r="H839" s="208">
        <f>SUM(Championnats!$V317)</f>
        <v>0</v>
      </c>
      <c r="I839" s="208">
        <f>SUM(Championnats!$V369)</f>
        <v>0</v>
      </c>
      <c r="J839" s="208">
        <f>SUM(Championnats!$V421)</f>
        <v>0</v>
      </c>
      <c r="K839" s="208">
        <f>SUM(Championnats!$V473)</f>
        <v>0</v>
      </c>
      <c r="L839" s="174"/>
      <c r="M839" s="208">
        <f>CROSS!$M$5</f>
        <v>1</v>
      </c>
      <c r="N839" s="223">
        <f t="shared" si="51"/>
        <v>0</v>
      </c>
      <c r="O839" s="208"/>
      <c r="P839" s="208"/>
      <c r="Q839" s="208"/>
      <c r="R839" s="208"/>
      <c r="S839" s="208"/>
      <c r="T839" s="208"/>
      <c r="U839" s="208"/>
      <c r="V839" s="208">
        <f t="array" ref="V839">MIN(IF(B839:K839&gt;0,B839:K839))</f>
        <v>0</v>
      </c>
      <c r="W839" s="208">
        <f t="shared" si="52"/>
        <v>0</v>
      </c>
      <c r="X839" s="174"/>
      <c r="Y839" s="248">
        <f>SUM(CROSS!I371)</f>
        <v>0</v>
      </c>
      <c r="Z839" s="248">
        <f>SUM(CROSS!J371)</f>
        <v>0</v>
      </c>
    </row>
    <row r="840" spans="1:26" x14ac:dyDescent="0.35">
      <c r="A840" s="78" t="str">
        <f>(Championnats!B$6)</f>
        <v>KJKLJDFKJG  Agathe</v>
      </c>
      <c r="B840" s="232">
        <f>SUM(Championnats!$V6)</f>
        <v>0</v>
      </c>
      <c r="C840" s="208">
        <f>SUM(Championnats!$V58)</f>
        <v>0</v>
      </c>
      <c r="D840" s="208">
        <f>SUM(Championnats!$V110)</f>
        <v>0</v>
      </c>
      <c r="E840" s="208">
        <f>SUM(Championnats!$V162)</f>
        <v>0</v>
      </c>
      <c r="F840" s="208">
        <f>SUM(Championnats!$V214)</f>
        <v>0</v>
      </c>
      <c r="G840" s="208">
        <f>SUM(Championnats!$V266)</f>
        <v>0</v>
      </c>
      <c r="H840" s="208">
        <f>SUM(Championnats!$V318)</f>
        <v>0</v>
      </c>
      <c r="I840" s="208">
        <f>SUM(Championnats!$V370)</f>
        <v>0</v>
      </c>
      <c r="J840" s="208">
        <f>SUM(Championnats!$V422)</f>
        <v>0</v>
      </c>
      <c r="K840" s="208">
        <f>SUM(Championnats!$V474)</f>
        <v>0</v>
      </c>
      <c r="L840" s="174"/>
      <c r="M840" s="208">
        <f>CROSS!$M$6</f>
        <v>1</v>
      </c>
      <c r="N840" s="223">
        <f t="shared" si="51"/>
        <v>0</v>
      </c>
      <c r="O840" s="208"/>
      <c r="P840" s="208"/>
      <c r="Q840" s="208"/>
      <c r="R840" s="208"/>
      <c r="S840" s="208"/>
      <c r="T840" s="208"/>
      <c r="U840" s="208"/>
      <c r="V840" s="208">
        <f t="array" ref="V840">MIN(IF(B840:K840&gt;0,B840:K840))</f>
        <v>0</v>
      </c>
      <c r="W840" s="208">
        <f t="shared" si="52"/>
        <v>0</v>
      </c>
      <c r="X840" s="174"/>
      <c r="Y840" s="248">
        <f>SUM(CROSS!I372)</f>
        <v>0</v>
      </c>
      <c r="Z840" s="248">
        <f>SUM(CROSS!J372)</f>
        <v>0</v>
      </c>
    </row>
    <row r="841" spans="1:26" x14ac:dyDescent="0.35">
      <c r="A841" s="78" t="str">
        <f>(Championnats!B$7)</f>
        <v>DDD  Léa</v>
      </c>
      <c r="B841" s="232">
        <f>SUM(Championnats!$V7)</f>
        <v>0</v>
      </c>
      <c r="C841" s="208">
        <f>SUM(Championnats!$V59)</f>
        <v>0</v>
      </c>
      <c r="D841" s="208">
        <f>SUM(Championnats!$V111)</f>
        <v>0</v>
      </c>
      <c r="E841" s="208">
        <f>SUM(Championnats!$V163)</f>
        <v>0</v>
      </c>
      <c r="F841" s="208">
        <f>SUM(Championnats!$V215)</f>
        <v>0</v>
      </c>
      <c r="G841" s="208">
        <f>SUM(Championnats!$V267)</f>
        <v>0</v>
      </c>
      <c r="H841" s="208">
        <f>SUM(Championnats!$V319)</f>
        <v>0</v>
      </c>
      <c r="I841" s="208">
        <f>SUM(Championnats!$V371)</f>
        <v>0</v>
      </c>
      <c r="J841" s="208">
        <f>SUM(Championnats!$V423)</f>
        <v>0</v>
      </c>
      <c r="K841" s="208">
        <f>SUM(Championnats!$V475)</f>
        <v>0</v>
      </c>
      <c r="L841" s="174"/>
      <c r="M841" s="208">
        <f>CROSS!$M$7</f>
        <v>1</v>
      </c>
      <c r="N841" s="223">
        <f t="shared" si="51"/>
        <v>0</v>
      </c>
      <c r="O841" s="208"/>
      <c r="P841" s="208"/>
      <c r="Q841" s="208"/>
      <c r="R841" s="208"/>
      <c r="S841" s="208"/>
      <c r="T841" s="208"/>
      <c r="U841" s="208"/>
      <c r="V841" s="208">
        <f t="array" ref="V841">MIN(IF(B841:K841&gt;0,B841:K841))</f>
        <v>0</v>
      </c>
      <c r="W841" s="208">
        <f t="shared" si="52"/>
        <v>0</v>
      </c>
      <c r="X841" s="174"/>
      <c r="Y841" s="248">
        <f>SUM(CROSS!I373)</f>
        <v>0</v>
      </c>
      <c r="Z841" s="248">
        <f>SUM(CROSS!J373)</f>
        <v>0</v>
      </c>
    </row>
    <row r="842" spans="1:26" x14ac:dyDescent="0.35">
      <c r="A842" s="78" t="str">
        <f>(Championnats!B$8)</f>
        <v>KUYFRJGF  Mélissa</v>
      </c>
      <c r="B842" s="232">
        <f>SUM(Championnats!$V8)</f>
        <v>0</v>
      </c>
      <c r="C842" s="208">
        <f>SUM(Championnats!$V60)</f>
        <v>0</v>
      </c>
      <c r="D842" s="208">
        <f>SUM(Championnats!$V112)</f>
        <v>0</v>
      </c>
      <c r="E842" s="208">
        <f>SUM(Championnats!$V164)</f>
        <v>0</v>
      </c>
      <c r="F842" s="208">
        <f>SUM(Championnats!$V216)</f>
        <v>0</v>
      </c>
      <c r="G842" s="208">
        <f>SUM(Championnats!$V268)</f>
        <v>0</v>
      </c>
      <c r="H842" s="208">
        <f>SUM(Championnats!$V320)</f>
        <v>0</v>
      </c>
      <c r="I842" s="208">
        <f>SUM(Championnats!$V372)</f>
        <v>0</v>
      </c>
      <c r="J842" s="208">
        <f>SUM(Championnats!$V424)</f>
        <v>0</v>
      </c>
      <c r="K842" s="208">
        <f>SUM(Championnats!$V476)</f>
        <v>0</v>
      </c>
      <c r="L842" s="174"/>
      <c r="M842" s="208">
        <f>CROSS!$M$8</f>
        <v>1</v>
      </c>
      <c r="N842" s="223">
        <f t="shared" si="51"/>
        <v>0</v>
      </c>
      <c r="O842" s="208"/>
      <c r="P842" s="208"/>
      <c r="Q842" s="208"/>
      <c r="R842" s="208"/>
      <c r="S842" s="208"/>
      <c r="T842" s="208"/>
      <c r="U842" s="208"/>
      <c r="V842" s="208">
        <f t="array" ref="V842">MIN(IF(B842:K842&gt;0,B842:K842))</f>
        <v>0</v>
      </c>
      <c r="W842" s="208">
        <f t="shared" si="52"/>
        <v>0</v>
      </c>
      <c r="X842" s="174"/>
      <c r="Y842" s="248">
        <f>SUM(CROSS!I374)</f>
        <v>0</v>
      </c>
      <c r="Z842" s="248">
        <f>SUM(CROSS!J374)</f>
        <v>0</v>
      </c>
    </row>
    <row r="843" spans="1:26" x14ac:dyDescent="0.35">
      <c r="A843" s="78" t="str">
        <f>(Championnats!B$9)</f>
        <v>FFF  Eric</v>
      </c>
      <c r="B843" s="232">
        <f>SUM(Championnats!$V9)</f>
        <v>0</v>
      </c>
      <c r="C843" s="208">
        <f>SUM(Championnats!$V61)</f>
        <v>0</v>
      </c>
      <c r="D843" s="208">
        <f>SUM(Championnats!$V113)</f>
        <v>0</v>
      </c>
      <c r="E843" s="208">
        <f>SUM(Championnats!$V165)</f>
        <v>0</v>
      </c>
      <c r="F843" s="208">
        <f>SUM(Championnats!$V217)</f>
        <v>0</v>
      </c>
      <c r="G843" s="208">
        <f>SUM(Championnats!$V269)</f>
        <v>0</v>
      </c>
      <c r="H843" s="208">
        <f>SUM(Championnats!$V321)</f>
        <v>0</v>
      </c>
      <c r="I843" s="208">
        <f>SUM(Championnats!$V373)</f>
        <v>0</v>
      </c>
      <c r="J843" s="208">
        <f>SUM(Championnats!$V425)</f>
        <v>0</v>
      </c>
      <c r="K843" s="208">
        <f>SUM(Championnats!$V477)</f>
        <v>0</v>
      </c>
      <c r="L843" s="174"/>
      <c r="M843" s="208">
        <f>CROSS!$M$9</f>
        <v>1</v>
      </c>
      <c r="N843" s="223">
        <f t="shared" si="51"/>
        <v>0</v>
      </c>
      <c r="O843" s="208"/>
      <c r="P843" s="208"/>
      <c r="Q843" s="208"/>
      <c r="R843" s="208"/>
      <c r="S843" s="208"/>
      <c r="T843" s="208"/>
      <c r="U843" s="208"/>
      <c r="V843" s="208">
        <f t="array" ref="V843">MIN(IF(B843:K843&gt;0,B843:K843))</f>
        <v>0</v>
      </c>
      <c r="W843" s="208">
        <f t="shared" si="52"/>
        <v>0</v>
      </c>
      <c r="X843" s="174"/>
      <c r="Y843" s="248">
        <f>SUM(CROSS!I375)</f>
        <v>0</v>
      </c>
      <c r="Z843" s="248">
        <f>SUM(CROSS!J375)</f>
        <v>0</v>
      </c>
    </row>
    <row r="844" spans="1:26" x14ac:dyDescent="0.35">
      <c r="A844" s="78" t="str">
        <f>(Championnats!B$10)</f>
        <v>GGG  Lucie</v>
      </c>
      <c r="B844" s="232">
        <f>SUM(Championnats!$V10)</f>
        <v>0</v>
      </c>
      <c r="C844" s="208">
        <f>SUM(Championnats!$V62)</f>
        <v>0</v>
      </c>
      <c r="D844" s="208">
        <f>SUM(Championnats!$V114)</f>
        <v>0</v>
      </c>
      <c r="E844" s="208">
        <f>SUM(Championnats!$V166)</f>
        <v>0</v>
      </c>
      <c r="F844" s="208">
        <f>SUM(Championnats!$V218)</f>
        <v>0</v>
      </c>
      <c r="G844" s="208">
        <f>SUM(Championnats!$V270)</f>
        <v>0</v>
      </c>
      <c r="H844" s="208">
        <f>SUM(Championnats!$V322)</f>
        <v>0</v>
      </c>
      <c r="I844" s="208">
        <f>SUM(Championnats!$V374)</f>
        <v>0</v>
      </c>
      <c r="J844" s="208">
        <f>SUM(Championnats!$V426)</f>
        <v>0</v>
      </c>
      <c r="K844" s="208">
        <f>SUM(Championnats!$V478)</f>
        <v>0</v>
      </c>
      <c r="L844" s="174"/>
      <c r="M844" s="208">
        <f>CROSS!$M$10</f>
        <v>0</v>
      </c>
      <c r="N844" s="223">
        <f t="shared" si="51"/>
        <v>0</v>
      </c>
      <c r="O844" s="208"/>
      <c r="P844" s="208"/>
      <c r="Q844" s="208"/>
      <c r="R844" s="208"/>
      <c r="S844" s="208"/>
      <c r="T844" s="208"/>
      <c r="U844" s="208"/>
      <c r="V844" s="208">
        <f t="array" ref="V844">MIN(IF(B844:K844&gt;0,B844:K844))</f>
        <v>0</v>
      </c>
      <c r="W844" s="208">
        <f t="shared" si="52"/>
        <v>0</v>
      </c>
      <c r="X844" s="174"/>
      <c r="Y844" s="248">
        <f>SUM(CROSS!I376)</f>
        <v>0</v>
      </c>
      <c r="Z844" s="248">
        <f>SUM(CROSS!J376)</f>
        <v>0</v>
      </c>
    </row>
    <row r="845" spans="1:26" x14ac:dyDescent="0.35">
      <c r="A845" s="78" t="str">
        <f>(Championnats!B$11)</f>
        <v>HHH  Eva</v>
      </c>
      <c r="B845" s="232">
        <f>SUM(Championnats!$V11)</f>
        <v>0</v>
      </c>
      <c r="C845" s="208">
        <f>SUM(Championnats!$V63)</f>
        <v>0</v>
      </c>
      <c r="D845" s="208">
        <f>SUM(Championnats!$V115)</f>
        <v>0</v>
      </c>
      <c r="E845" s="208">
        <f>SUM(Championnats!$V167)</f>
        <v>0</v>
      </c>
      <c r="F845" s="208">
        <f>SUM(Championnats!$V219)</f>
        <v>0</v>
      </c>
      <c r="G845" s="208">
        <f>SUM(Championnats!$V271)</f>
        <v>0</v>
      </c>
      <c r="H845" s="208">
        <f>SUM(Championnats!$V323)</f>
        <v>0</v>
      </c>
      <c r="I845" s="208">
        <f>SUM(Championnats!$V375)</f>
        <v>0</v>
      </c>
      <c r="J845" s="208">
        <f>SUM(Championnats!$V427)</f>
        <v>0</v>
      </c>
      <c r="K845" s="208">
        <f>SUM(Championnats!$V479)</f>
        <v>0</v>
      </c>
      <c r="L845" s="174"/>
      <c r="M845" s="208">
        <f>CROSS!$M$11</f>
        <v>0</v>
      </c>
      <c r="N845" s="223">
        <f t="shared" si="51"/>
        <v>0</v>
      </c>
      <c r="O845" s="208"/>
      <c r="P845" s="208"/>
      <c r="Q845" s="208"/>
      <c r="R845" s="208"/>
      <c r="S845" s="208"/>
      <c r="T845" s="208"/>
      <c r="U845" s="208"/>
      <c r="V845" s="208">
        <f t="array" ref="V845">MIN(IF(B845:K845&gt;0,B845:K845))</f>
        <v>0</v>
      </c>
      <c r="W845" s="208">
        <f t="shared" si="52"/>
        <v>0</v>
      </c>
      <c r="X845" s="174"/>
      <c r="Y845" s="248">
        <f>SUM(CROSS!I377)</f>
        <v>0</v>
      </c>
      <c r="Z845" s="248">
        <f>SUM(CROSS!J377)</f>
        <v>0</v>
      </c>
    </row>
    <row r="846" spans="1:26" x14ac:dyDescent="0.35">
      <c r="A846" s="78" t="str">
        <f>(Championnats!B$12)</f>
        <v>PERNOIS  LUC</v>
      </c>
      <c r="B846" s="232">
        <f>SUM(Championnats!$V12)</f>
        <v>33.56</v>
      </c>
      <c r="C846" s="208">
        <f>SUM(Championnats!$V64)</f>
        <v>0</v>
      </c>
      <c r="D846" s="208">
        <f>SUM(Championnats!$V116)</f>
        <v>0</v>
      </c>
      <c r="E846" s="208">
        <f>SUM(Championnats!$V168)</f>
        <v>0</v>
      </c>
      <c r="F846" s="208">
        <f>SUM(Championnats!$V220)</f>
        <v>0</v>
      </c>
      <c r="G846" s="208">
        <f>SUM(Championnats!$V272)</f>
        <v>0</v>
      </c>
      <c r="H846" s="208">
        <f>SUM(Championnats!$V324)</f>
        <v>0</v>
      </c>
      <c r="I846" s="208">
        <f>SUM(Championnats!$V376)</f>
        <v>0</v>
      </c>
      <c r="J846" s="208">
        <f>SUM(Championnats!$V428)</f>
        <v>0</v>
      </c>
      <c r="K846" s="208">
        <f>SUM(Championnats!$V480)</f>
        <v>0</v>
      </c>
      <c r="L846" s="174"/>
      <c r="M846" s="208">
        <f>CROSS!$M$12</f>
        <v>0</v>
      </c>
      <c r="N846" s="223">
        <f t="shared" si="51"/>
        <v>11</v>
      </c>
      <c r="O846" s="208"/>
      <c r="P846" s="208"/>
      <c r="Q846" s="208"/>
      <c r="R846" s="208"/>
      <c r="S846" s="208"/>
      <c r="T846" s="208"/>
      <c r="U846" s="208"/>
      <c r="V846" s="208">
        <f t="array" ref="V846">MIN(IF(B846:K846&gt;0,B846:K846))</f>
        <v>33.56</v>
      </c>
      <c r="W846" s="208">
        <f t="shared" si="52"/>
        <v>33.56</v>
      </c>
      <c r="X846" s="174"/>
      <c r="Y846" s="248">
        <f>SUM(CROSS!I378)</f>
        <v>0</v>
      </c>
      <c r="Z846" s="248">
        <f>SUM(CROSS!J378)</f>
        <v>0</v>
      </c>
    </row>
    <row r="847" spans="1:26" x14ac:dyDescent="0.35">
      <c r="A847" s="78" t="str">
        <f>(Championnats!B$13)</f>
        <v>JJJ  Mélania</v>
      </c>
      <c r="B847" s="232">
        <f>SUM(Championnats!$V13)</f>
        <v>0</v>
      </c>
      <c r="C847" s="208">
        <f>SUM(Championnats!$V65)</f>
        <v>0</v>
      </c>
      <c r="D847" s="208">
        <f>SUM(Championnats!$V117)</f>
        <v>0</v>
      </c>
      <c r="E847" s="208">
        <f>SUM(Championnats!$V169)</f>
        <v>0</v>
      </c>
      <c r="F847" s="208">
        <f>SUM(Championnats!$V221)</f>
        <v>0</v>
      </c>
      <c r="G847" s="208">
        <f>SUM(Championnats!$V273)</f>
        <v>0</v>
      </c>
      <c r="H847" s="208">
        <f>SUM(Championnats!$V325)</f>
        <v>0</v>
      </c>
      <c r="I847" s="208">
        <f>SUM(Championnats!$V377)</f>
        <v>0</v>
      </c>
      <c r="J847" s="208">
        <f>SUM(Championnats!$V429)</f>
        <v>0</v>
      </c>
      <c r="K847" s="208">
        <f>SUM(Championnats!$V481)</f>
        <v>0</v>
      </c>
      <c r="L847" s="174"/>
      <c r="M847" s="208">
        <f>CROSS!$M$13</f>
        <v>0</v>
      </c>
      <c r="N847" s="223">
        <f t="shared" si="51"/>
        <v>0</v>
      </c>
      <c r="O847" s="208"/>
      <c r="P847" s="208"/>
      <c r="Q847" s="208"/>
      <c r="R847" s="208"/>
      <c r="S847" s="208"/>
      <c r="T847" s="208"/>
      <c r="U847" s="208"/>
      <c r="V847" s="208">
        <f t="array" ref="V847">MIN(IF(B847:K847&gt;0,B847:K847))</f>
        <v>0</v>
      </c>
      <c r="W847" s="208">
        <f t="shared" si="52"/>
        <v>0</v>
      </c>
      <c r="X847" s="174"/>
      <c r="Y847" s="248">
        <f>SUM(CROSS!I379)</f>
        <v>0</v>
      </c>
      <c r="Z847" s="248">
        <f>SUM(CROSS!J379)</f>
        <v>0</v>
      </c>
    </row>
    <row r="848" spans="1:26" x14ac:dyDescent="0.35">
      <c r="A848" s="78" t="str">
        <f>(Championnats!B$14)</f>
        <v>KKK  Mélanie</v>
      </c>
      <c r="B848" s="232">
        <f>SUM(Championnats!$V14)</f>
        <v>0</v>
      </c>
      <c r="C848" s="208">
        <f>SUM(Championnats!$V66)</f>
        <v>0</v>
      </c>
      <c r="D848" s="208">
        <f>SUM(Championnats!$V118)</f>
        <v>0</v>
      </c>
      <c r="E848" s="208">
        <f>SUM(Championnats!$V170)</f>
        <v>0</v>
      </c>
      <c r="F848" s="208">
        <f>SUM(Championnats!$V222)</f>
        <v>0</v>
      </c>
      <c r="G848" s="208">
        <f>SUM(Championnats!$V274)</f>
        <v>0</v>
      </c>
      <c r="H848" s="208">
        <f>SUM(Championnats!$V326)</f>
        <v>0</v>
      </c>
      <c r="I848" s="208">
        <f>SUM(Championnats!$V378)</f>
        <v>0</v>
      </c>
      <c r="J848" s="208">
        <f>SUM(Championnats!$V430)</f>
        <v>0</v>
      </c>
      <c r="K848" s="208">
        <f>SUM(Championnats!$V482)</f>
        <v>0</v>
      </c>
      <c r="L848" s="174"/>
      <c r="M848" s="208">
        <f>CROSS!$M$14</f>
        <v>0</v>
      </c>
      <c r="N848" s="223">
        <f t="shared" si="51"/>
        <v>0</v>
      </c>
      <c r="O848" s="208"/>
      <c r="P848" s="208"/>
      <c r="Q848" s="208"/>
      <c r="R848" s="208"/>
      <c r="S848" s="208"/>
      <c r="T848" s="208"/>
      <c r="U848" s="208"/>
      <c r="V848" s="208">
        <f t="array" ref="V848">MIN(IF(B848:K848&gt;0,B848:K848))</f>
        <v>0</v>
      </c>
      <c r="W848" s="208">
        <f t="shared" si="52"/>
        <v>0</v>
      </c>
      <c r="X848" s="174"/>
      <c r="Y848" s="248">
        <f>SUM(CROSS!I380)</f>
        <v>0</v>
      </c>
      <c r="Z848" s="248">
        <f>SUM(CROSS!J380)</f>
        <v>0</v>
      </c>
    </row>
    <row r="849" spans="1:26" x14ac:dyDescent="0.35">
      <c r="A849" s="78" t="str">
        <f>(Championnats!B$15)</f>
        <v>LLL  Cryss</v>
      </c>
      <c r="B849" s="232">
        <f>SUM(Championnats!$V15)</f>
        <v>0</v>
      </c>
      <c r="C849" s="208">
        <f>SUM(Championnats!$V67)</f>
        <v>0</v>
      </c>
      <c r="D849" s="208">
        <f>SUM(Championnats!$V119)</f>
        <v>0</v>
      </c>
      <c r="E849" s="208">
        <f>SUM(Championnats!$V171)</f>
        <v>0</v>
      </c>
      <c r="F849" s="208">
        <f>SUM(Championnats!$V223)</f>
        <v>0</v>
      </c>
      <c r="G849" s="208">
        <f>SUM(Championnats!$V275)</f>
        <v>0</v>
      </c>
      <c r="H849" s="208">
        <f>SUM(Championnats!$V327)</f>
        <v>0</v>
      </c>
      <c r="I849" s="208">
        <f>SUM(Championnats!$V379)</f>
        <v>0</v>
      </c>
      <c r="J849" s="208">
        <f>SUM(Championnats!$V431)</f>
        <v>0</v>
      </c>
      <c r="K849" s="208">
        <f>SUM(Championnats!$V483)</f>
        <v>0</v>
      </c>
      <c r="L849" s="174"/>
      <c r="M849" s="208">
        <f>CROSS!$M$15</f>
        <v>0</v>
      </c>
      <c r="N849" s="223">
        <f t="shared" si="51"/>
        <v>0</v>
      </c>
      <c r="O849" s="208"/>
      <c r="P849" s="208"/>
      <c r="Q849" s="208"/>
      <c r="R849" s="208"/>
      <c r="S849" s="208"/>
      <c r="T849" s="208"/>
      <c r="U849" s="208"/>
      <c r="V849" s="208">
        <f t="array" ref="V849">MIN(IF(B849:K849&gt;0,B849:K849))</f>
        <v>0</v>
      </c>
      <c r="W849" s="208">
        <f t="shared" si="52"/>
        <v>0</v>
      </c>
      <c r="X849" s="174"/>
      <c r="Y849" s="248">
        <f>SUM(CROSS!I381)</f>
        <v>0</v>
      </c>
      <c r="Z849" s="248">
        <f>SUM(CROSS!J381)</f>
        <v>0</v>
      </c>
    </row>
    <row r="850" spans="1:26" x14ac:dyDescent="0.35">
      <c r="A850" s="78" t="str">
        <f>(Championnats!B$16)</f>
        <v>MMMM  Sambou</v>
      </c>
      <c r="B850" s="232">
        <f>SUM(Championnats!$V16)</f>
        <v>0</v>
      </c>
      <c r="C850" s="208">
        <f>SUM(Championnats!$V68)</f>
        <v>0</v>
      </c>
      <c r="D850" s="208">
        <f>SUM(Championnats!$V120)</f>
        <v>0</v>
      </c>
      <c r="E850" s="208">
        <f>SUM(Championnats!$V172)</f>
        <v>0</v>
      </c>
      <c r="F850" s="208">
        <f>SUM(Championnats!$V224)</f>
        <v>0</v>
      </c>
      <c r="G850" s="208">
        <f>SUM(Championnats!$V276)</f>
        <v>0</v>
      </c>
      <c r="H850" s="208">
        <f>SUM(Championnats!$V328)</f>
        <v>0</v>
      </c>
      <c r="I850" s="208">
        <f>SUM(Championnats!$V380)</f>
        <v>0</v>
      </c>
      <c r="J850" s="208">
        <f>SUM(Championnats!$V432)</f>
        <v>0</v>
      </c>
      <c r="K850" s="208">
        <f>SUM(Championnats!$V484)</f>
        <v>0</v>
      </c>
      <c r="L850" s="174"/>
      <c r="M850" s="208">
        <f>CROSS!$M$16</f>
        <v>0</v>
      </c>
      <c r="N850" s="223">
        <f t="shared" si="51"/>
        <v>0</v>
      </c>
      <c r="O850" s="208"/>
      <c r="P850" s="208"/>
      <c r="Q850" s="208"/>
      <c r="R850" s="208"/>
      <c r="S850" s="208"/>
      <c r="T850" s="208"/>
      <c r="U850" s="208"/>
      <c r="V850" s="208">
        <f t="array" ref="V850">MIN(IF(B850:K850&gt;0,B850:K850))</f>
        <v>0</v>
      </c>
      <c r="W850" s="208">
        <f t="shared" si="52"/>
        <v>0</v>
      </c>
      <c r="X850" s="174"/>
      <c r="Y850" s="248">
        <f>SUM(CROSS!I382)</f>
        <v>0</v>
      </c>
      <c r="Z850" s="248">
        <f>SUM(CROSS!J382)</f>
        <v>0</v>
      </c>
    </row>
    <row r="851" spans="1:26" x14ac:dyDescent="0.35">
      <c r="A851" s="78" t="str">
        <f>(Championnats!B$17)</f>
        <v>NNN  Dylan</v>
      </c>
      <c r="B851" s="232">
        <f>SUM(Championnats!$V17)</f>
        <v>0</v>
      </c>
      <c r="C851" s="208">
        <f>SUM(Championnats!$V69)</f>
        <v>0</v>
      </c>
      <c r="D851" s="208">
        <f>SUM(Championnats!$V121)</f>
        <v>0</v>
      </c>
      <c r="E851" s="208">
        <f>SUM(Championnats!$V173)</f>
        <v>0</v>
      </c>
      <c r="F851" s="208">
        <f>SUM(Championnats!$V225)</f>
        <v>0</v>
      </c>
      <c r="G851" s="208">
        <f>SUM(Championnats!$V277)</f>
        <v>0</v>
      </c>
      <c r="H851" s="208">
        <f>SUM(Championnats!$V329)</f>
        <v>0</v>
      </c>
      <c r="I851" s="208">
        <f>SUM(Championnats!$V381)</f>
        <v>0</v>
      </c>
      <c r="J851" s="208">
        <f>SUM(Championnats!$V433)</f>
        <v>0</v>
      </c>
      <c r="K851" s="208">
        <f>SUM(Championnats!$V485)</f>
        <v>0</v>
      </c>
      <c r="L851" s="174"/>
      <c r="M851" s="208">
        <f>CROSS!$M$17</f>
        <v>0</v>
      </c>
      <c r="N851" s="223">
        <f t="shared" si="51"/>
        <v>0</v>
      </c>
      <c r="O851" s="208"/>
      <c r="P851" s="208"/>
      <c r="Q851" s="208"/>
      <c r="R851" s="208"/>
      <c r="S851" s="208"/>
      <c r="T851" s="208"/>
      <c r="U851" s="208"/>
      <c r="V851" s="208">
        <f t="array" ref="V851">MIN(IF(B851:K851&gt;0,B851:K851))</f>
        <v>0</v>
      </c>
      <c r="W851" s="208">
        <f t="shared" si="52"/>
        <v>0</v>
      </c>
      <c r="X851" s="174"/>
      <c r="Y851" s="248">
        <f>SUM(CROSS!I383)</f>
        <v>0</v>
      </c>
      <c r="Z851" s="248">
        <f>SUM(CROSS!J383)</f>
        <v>0</v>
      </c>
    </row>
    <row r="852" spans="1:26" x14ac:dyDescent="0.35">
      <c r="A852" s="78" t="str">
        <f>(Championnats!B$18)</f>
        <v>OOO  Philippe</v>
      </c>
      <c r="B852" s="232">
        <f>SUM(Championnats!$V18)</f>
        <v>0</v>
      </c>
      <c r="C852" s="208">
        <f>SUM(Championnats!$V70)</f>
        <v>0</v>
      </c>
      <c r="D852" s="208">
        <f>SUM(Championnats!$V122)</f>
        <v>0</v>
      </c>
      <c r="E852" s="208">
        <f>SUM(Championnats!$V174)</f>
        <v>0</v>
      </c>
      <c r="F852" s="208">
        <f>SUM(Championnats!$V226)</f>
        <v>0</v>
      </c>
      <c r="G852" s="208">
        <f>SUM(Championnats!$V278)</f>
        <v>0</v>
      </c>
      <c r="H852" s="208">
        <f>SUM(Championnats!$V330)</f>
        <v>0</v>
      </c>
      <c r="I852" s="208">
        <f>SUM(Championnats!$V382)</f>
        <v>0</v>
      </c>
      <c r="J852" s="208">
        <f>SUM(Championnats!$V434)</f>
        <v>0</v>
      </c>
      <c r="K852" s="208">
        <f>SUM(Championnats!$V486)</f>
        <v>0</v>
      </c>
      <c r="L852" s="174"/>
      <c r="M852" s="208">
        <f>CROSS!$M$18</f>
        <v>0</v>
      </c>
      <c r="N852" s="223">
        <f t="shared" si="51"/>
        <v>0</v>
      </c>
      <c r="O852" s="208"/>
      <c r="P852" s="208"/>
      <c r="Q852" s="208"/>
      <c r="R852" s="208"/>
      <c r="S852" s="208"/>
      <c r="T852" s="208"/>
      <c r="U852" s="208"/>
      <c r="V852" s="208">
        <f t="array" ref="V852">MIN(IF(B852:K852&gt;0,B852:K852))</f>
        <v>0</v>
      </c>
      <c r="W852" s="208">
        <f t="shared" si="52"/>
        <v>0</v>
      </c>
      <c r="X852" s="174"/>
      <c r="Y852" s="248">
        <f>SUM(CROSS!I384)</f>
        <v>0</v>
      </c>
      <c r="Z852" s="248">
        <f>SUM(CROSS!J384)</f>
        <v>0</v>
      </c>
    </row>
    <row r="853" spans="1:26" x14ac:dyDescent="0.35">
      <c r="A853" s="78" t="str">
        <f>(Championnats!B$19)</f>
        <v>PPP  Oumar</v>
      </c>
      <c r="B853" s="232">
        <f>SUM(Championnats!$V19)</f>
        <v>0</v>
      </c>
      <c r="C853" s="208">
        <f>SUM(Championnats!$V71)</f>
        <v>0</v>
      </c>
      <c r="D853" s="208">
        <f>SUM(Championnats!$V123)</f>
        <v>0</v>
      </c>
      <c r="E853" s="208">
        <f>SUM(Championnats!$V175)</f>
        <v>0</v>
      </c>
      <c r="F853" s="208">
        <f>SUM(Championnats!$V227)</f>
        <v>0</v>
      </c>
      <c r="G853" s="208">
        <f>SUM(Championnats!$V279)</f>
        <v>0</v>
      </c>
      <c r="H853" s="208">
        <f>SUM(Championnats!$V331)</f>
        <v>0</v>
      </c>
      <c r="I853" s="208">
        <f>SUM(Championnats!$V383)</f>
        <v>0</v>
      </c>
      <c r="J853" s="208">
        <f>SUM(Championnats!$V435)</f>
        <v>0</v>
      </c>
      <c r="K853" s="208">
        <f>SUM(Championnats!$V487)</f>
        <v>0</v>
      </c>
      <c r="L853" s="174"/>
      <c r="M853" s="208">
        <f>CROSS!$M$19</f>
        <v>0</v>
      </c>
      <c r="N853" s="223">
        <f t="shared" si="51"/>
        <v>0</v>
      </c>
      <c r="O853" s="208"/>
      <c r="P853" s="208"/>
      <c r="Q853" s="208"/>
      <c r="R853" s="208"/>
      <c r="S853" s="208"/>
      <c r="T853" s="208"/>
      <c r="U853" s="208"/>
      <c r="V853" s="208">
        <f t="array" ref="V853">MIN(IF(B853:K853&gt;0,B853:K853))</f>
        <v>0</v>
      </c>
      <c r="W853" s="208">
        <f t="shared" si="52"/>
        <v>0</v>
      </c>
      <c r="X853" s="174"/>
      <c r="Y853" s="248">
        <f>SUM(CROSS!I385)</f>
        <v>0</v>
      </c>
      <c r="Z853" s="248">
        <f>SUM(CROSS!J385)</f>
        <v>0</v>
      </c>
    </row>
    <row r="854" spans="1:26" x14ac:dyDescent="0.35">
      <c r="A854" s="78" t="str">
        <f>(Championnats!B$20)</f>
        <v>QQQ  Ibrahim</v>
      </c>
      <c r="B854" s="232">
        <f>SUM(Championnats!$V20)</f>
        <v>0</v>
      </c>
      <c r="C854" s="208">
        <f>SUM(Championnats!$V72)</f>
        <v>0</v>
      </c>
      <c r="D854" s="208">
        <f>SUM(Championnats!$V124)</f>
        <v>0</v>
      </c>
      <c r="E854" s="208">
        <f>SUM(Championnats!$V176)</f>
        <v>0</v>
      </c>
      <c r="F854" s="208">
        <f>SUM(Championnats!$V228)</f>
        <v>0</v>
      </c>
      <c r="G854" s="208">
        <f>SUM(Championnats!$V280)</f>
        <v>0</v>
      </c>
      <c r="H854" s="208">
        <f>SUM(Championnats!$V332)</f>
        <v>0</v>
      </c>
      <c r="I854" s="208">
        <f>SUM(Championnats!$V384)</f>
        <v>0</v>
      </c>
      <c r="J854" s="208">
        <f>SUM(Championnats!$V436)</f>
        <v>0</v>
      </c>
      <c r="K854" s="208">
        <f>SUM(Championnats!$V488)</f>
        <v>0</v>
      </c>
      <c r="L854" s="174"/>
      <c r="M854" s="208">
        <f>CROSS!$M$20</f>
        <v>0</v>
      </c>
      <c r="N854" s="223">
        <f t="shared" si="51"/>
        <v>0</v>
      </c>
      <c r="O854" s="208"/>
      <c r="P854" s="208"/>
      <c r="Q854" s="208"/>
      <c r="R854" s="208"/>
      <c r="S854" s="208"/>
      <c r="T854" s="208"/>
      <c r="U854" s="208"/>
      <c r="V854" s="208">
        <f t="array" ref="V854">MIN(IF(B854:K854&gt;0,B854:K854))</f>
        <v>0</v>
      </c>
      <c r="W854" s="208">
        <f t="shared" si="52"/>
        <v>0</v>
      </c>
      <c r="X854" s="174"/>
      <c r="Y854" s="248">
        <f>SUM(CROSS!I386)</f>
        <v>0</v>
      </c>
      <c r="Z854" s="248">
        <f>SUM(CROSS!J386)</f>
        <v>0</v>
      </c>
    </row>
    <row r="855" spans="1:26" x14ac:dyDescent="0.35">
      <c r="A855" s="78" t="str">
        <f>(Championnats!B$21)</f>
        <v>RRR  Seydou</v>
      </c>
      <c r="B855" s="232">
        <f>SUM(Championnats!$V21)</f>
        <v>0</v>
      </c>
      <c r="C855" s="208">
        <f>SUM(Championnats!$V73)</f>
        <v>0</v>
      </c>
      <c r="D855" s="208">
        <f>SUM(Championnats!$V125)</f>
        <v>0</v>
      </c>
      <c r="E855" s="208">
        <f>SUM(Championnats!$V177)</f>
        <v>0</v>
      </c>
      <c r="F855" s="208">
        <f>SUM(Championnats!$V229)</f>
        <v>0</v>
      </c>
      <c r="G855" s="208">
        <f>SUM(Championnats!$V281)</f>
        <v>0</v>
      </c>
      <c r="H855" s="208">
        <f>SUM(Championnats!$V333)</f>
        <v>0</v>
      </c>
      <c r="I855" s="208">
        <f>SUM(Championnats!$V385)</f>
        <v>0</v>
      </c>
      <c r="J855" s="208">
        <f>SUM(Championnats!$V437)</f>
        <v>0</v>
      </c>
      <c r="K855" s="208">
        <f>SUM(Championnats!$V489)</f>
        <v>0</v>
      </c>
      <c r="L855" s="174"/>
      <c r="M855" s="208">
        <f>CROSS!$M$21</f>
        <v>0</v>
      </c>
      <c r="N855" s="223">
        <f t="shared" si="51"/>
        <v>0</v>
      </c>
      <c r="O855" s="208"/>
      <c r="P855" s="208"/>
      <c r="Q855" s="208"/>
      <c r="R855" s="208"/>
      <c r="S855" s="208"/>
      <c r="T855" s="208"/>
      <c r="U855" s="208"/>
      <c r="V855" s="208">
        <f t="array" ref="V855">MIN(IF(B855:K855&gt;0,B855:K855))</f>
        <v>0</v>
      </c>
      <c r="W855" s="208">
        <f t="shared" si="52"/>
        <v>0</v>
      </c>
      <c r="X855" s="174"/>
      <c r="Y855" s="248">
        <f>SUM(CROSS!I387)</f>
        <v>0</v>
      </c>
      <c r="Z855" s="248">
        <f>SUM(CROSS!J387)</f>
        <v>0</v>
      </c>
    </row>
    <row r="856" spans="1:26" x14ac:dyDescent="0.35">
      <c r="A856" s="78" t="str">
        <f>(Championnats!B$22)</f>
        <v>SSS  Lucas</v>
      </c>
      <c r="B856" s="232">
        <f>SUM(Championnats!$V22)</f>
        <v>0</v>
      </c>
      <c r="C856" s="208">
        <f>SUM(Championnats!$V74)</f>
        <v>0</v>
      </c>
      <c r="D856" s="208">
        <f>SUM(Championnats!$V126)</f>
        <v>0</v>
      </c>
      <c r="E856" s="208">
        <f>SUM(Championnats!$V178)</f>
        <v>0</v>
      </c>
      <c r="F856" s="208">
        <f>SUM(Championnats!$V230)</f>
        <v>0</v>
      </c>
      <c r="G856" s="208">
        <f>SUM(Championnats!$V282)</f>
        <v>0</v>
      </c>
      <c r="H856" s="208">
        <f>SUM(Championnats!$V334)</f>
        <v>0</v>
      </c>
      <c r="I856" s="208">
        <f>SUM(Championnats!$V386)</f>
        <v>0</v>
      </c>
      <c r="J856" s="208">
        <f>SUM(Championnats!$V438)</f>
        <v>0</v>
      </c>
      <c r="K856" s="208">
        <f>SUM(Championnats!$V490)</f>
        <v>0</v>
      </c>
      <c r="L856" s="174"/>
      <c r="M856" s="208">
        <f>CROSS!$M$22</f>
        <v>0</v>
      </c>
      <c r="N856" s="223">
        <f t="shared" si="51"/>
        <v>0</v>
      </c>
      <c r="O856" s="208"/>
      <c r="P856" s="208"/>
      <c r="Q856" s="208"/>
      <c r="R856" s="208"/>
      <c r="S856" s="208"/>
      <c r="T856" s="208"/>
      <c r="U856" s="208"/>
      <c r="V856" s="208">
        <f t="array" ref="V856">MIN(IF(B856:K856&gt;0,B856:K856))</f>
        <v>0</v>
      </c>
      <c r="W856" s="208">
        <f t="shared" si="52"/>
        <v>0</v>
      </c>
      <c r="X856" s="174"/>
      <c r="Y856" s="248">
        <f>SUM(CROSS!I388)</f>
        <v>0</v>
      </c>
      <c r="Z856" s="248">
        <f>SUM(CROSS!J388)</f>
        <v>0</v>
      </c>
    </row>
    <row r="857" spans="1:26" x14ac:dyDescent="0.35">
      <c r="A857" s="78" t="str">
        <f>(Championnats!B$23)</f>
        <v>TTT  Samba</v>
      </c>
      <c r="B857" s="232">
        <f>SUM(Championnats!$V23)</f>
        <v>0</v>
      </c>
      <c r="C857" s="208">
        <f>SUM(Championnats!$V75)</f>
        <v>0</v>
      </c>
      <c r="D857" s="208">
        <f>SUM(Championnats!$V127)</f>
        <v>0</v>
      </c>
      <c r="E857" s="208">
        <f>SUM(Championnats!$V179)</f>
        <v>0</v>
      </c>
      <c r="F857" s="208">
        <f>SUM(Championnats!$V231)</f>
        <v>0</v>
      </c>
      <c r="G857" s="208">
        <f>SUM(Championnats!$V283)</f>
        <v>0</v>
      </c>
      <c r="H857" s="208">
        <f>SUM(Championnats!$V335)</f>
        <v>0</v>
      </c>
      <c r="I857" s="208">
        <f>SUM(Championnats!$V387)</f>
        <v>0</v>
      </c>
      <c r="J857" s="208">
        <f>SUM(Championnats!$V439)</f>
        <v>0</v>
      </c>
      <c r="K857" s="208">
        <f>SUM(Championnats!$V491)</f>
        <v>0</v>
      </c>
      <c r="L857" s="174"/>
      <c r="M857" s="208">
        <f>CROSS!$M$23</f>
        <v>0</v>
      </c>
      <c r="N857" s="223">
        <f t="shared" si="51"/>
        <v>0</v>
      </c>
      <c r="O857" s="208"/>
      <c r="P857" s="208"/>
      <c r="Q857" s="208"/>
      <c r="R857" s="208"/>
      <c r="S857" s="208"/>
      <c r="T857" s="208"/>
      <c r="U857" s="208"/>
      <c r="V857" s="208">
        <f t="array" ref="V857">MIN(IF(B857:K857&gt;0,B857:K857))</f>
        <v>0</v>
      </c>
      <c r="W857" s="208">
        <f t="shared" si="52"/>
        <v>0</v>
      </c>
      <c r="X857" s="174"/>
      <c r="Y857" s="248">
        <f>SUM(CROSS!I389)</f>
        <v>0</v>
      </c>
      <c r="Z857" s="248">
        <f>SUM(CROSS!J389)</f>
        <v>0</v>
      </c>
    </row>
    <row r="858" spans="1:26" x14ac:dyDescent="0.35">
      <c r="A858" s="78" t="str">
        <f>(Championnats!B$24)</f>
        <v>UUU  Miguel</v>
      </c>
      <c r="B858" s="232">
        <f>SUM(Championnats!$V24)</f>
        <v>0</v>
      </c>
      <c r="C858" s="208">
        <f>SUM(Championnats!$V76)</f>
        <v>0</v>
      </c>
      <c r="D858" s="208">
        <f>SUM(Championnats!$V128)</f>
        <v>0</v>
      </c>
      <c r="E858" s="208">
        <f>SUM(Championnats!$V180)</f>
        <v>0</v>
      </c>
      <c r="F858" s="208">
        <f>SUM(Championnats!$V232)</f>
        <v>0</v>
      </c>
      <c r="G858" s="208">
        <f>SUM(Championnats!$V284)</f>
        <v>0</v>
      </c>
      <c r="H858" s="208">
        <f>SUM(Championnats!$V336)</f>
        <v>0</v>
      </c>
      <c r="I858" s="208">
        <f>SUM(Championnats!$V388)</f>
        <v>0</v>
      </c>
      <c r="J858" s="208">
        <f>SUM(Championnats!$V440)</f>
        <v>0</v>
      </c>
      <c r="K858" s="208">
        <f>SUM(Championnats!$V492)</f>
        <v>0</v>
      </c>
      <c r="L858" s="174"/>
      <c r="M858" s="208">
        <f>CROSS!$M$24</f>
        <v>0</v>
      </c>
      <c r="N858" s="223">
        <f t="shared" si="51"/>
        <v>0</v>
      </c>
      <c r="O858" s="208"/>
      <c r="P858" s="208"/>
      <c r="Q858" s="208"/>
      <c r="R858" s="208"/>
      <c r="S858" s="208"/>
      <c r="T858" s="208"/>
      <c r="U858" s="208"/>
      <c r="V858" s="208">
        <f t="array" ref="V858">MIN(IF(B858:K858&gt;0,B858:K858))</f>
        <v>0</v>
      </c>
      <c r="W858" s="208">
        <f t="shared" si="52"/>
        <v>0</v>
      </c>
      <c r="X858" s="174"/>
      <c r="Y858" s="248">
        <f>SUM(CROSS!I390)</f>
        <v>0</v>
      </c>
      <c r="Z858" s="248">
        <f>SUM(CROSS!J390)</f>
        <v>0</v>
      </c>
    </row>
    <row r="859" spans="1:26" x14ac:dyDescent="0.35">
      <c r="A859" s="78" t="str">
        <f>(Championnats!B$25)</f>
        <v>VVV  Nicolas</v>
      </c>
      <c r="B859" s="232">
        <f>SUM(Championnats!$V25)</f>
        <v>0</v>
      </c>
      <c r="C859" s="208">
        <f>SUM(Championnats!$V77)</f>
        <v>0</v>
      </c>
      <c r="D859" s="208">
        <f>SUM(Championnats!$V129)</f>
        <v>0</v>
      </c>
      <c r="E859" s="208">
        <f>SUM(Championnats!$V181)</f>
        <v>0</v>
      </c>
      <c r="F859" s="208">
        <f>SUM(Championnats!$V233)</f>
        <v>0</v>
      </c>
      <c r="G859" s="208">
        <f>SUM(Championnats!$V285)</f>
        <v>0</v>
      </c>
      <c r="H859" s="208">
        <f>SUM(Championnats!$V337)</f>
        <v>0</v>
      </c>
      <c r="I859" s="208">
        <f>SUM(Championnats!$V389)</f>
        <v>0</v>
      </c>
      <c r="J859" s="208">
        <f>SUM(Championnats!$V441)</f>
        <v>0</v>
      </c>
      <c r="K859" s="208">
        <f>SUM(Championnats!$V493)</f>
        <v>0</v>
      </c>
      <c r="L859" s="174"/>
      <c r="M859" s="208">
        <f>CROSS!$M$25</f>
        <v>0</v>
      </c>
      <c r="N859" s="223">
        <f t="shared" si="51"/>
        <v>0</v>
      </c>
      <c r="O859" s="208"/>
      <c r="P859" s="208"/>
      <c r="Q859" s="208"/>
      <c r="R859" s="208"/>
      <c r="S859" s="208"/>
      <c r="T859" s="208"/>
      <c r="U859" s="208"/>
      <c r="V859" s="208">
        <f t="array" ref="V859">MIN(IF(B859:K859&gt;0,B859:K859))</f>
        <v>0</v>
      </c>
      <c r="W859" s="208">
        <f t="shared" si="52"/>
        <v>0</v>
      </c>
      <c r="X859" s="174"/>
      <c r="Y859" s="248">
        <f>SUM(CROSS!I391)</f>
        <v>0</v>
      </c>
      <c r="Z859" s="248">
        <f>SUM(CROSS!J391)</f>
        <v>0</v>
      </c>
    </row>
    <row r="860" spans="1:26" x14ac:dyDescent="0.35">
      <c r="A860" s="78" t="str">
        <f>(Championnats!B$26)</f>
        <v>WWW  Bilal</v>
      </c>
      <c r="B860" s="232">
        <f>SUM(Championnats!$V26)</f>
        <v>0</v>
      </c>
      <c r="C860" s="208">
        <f>SUM(Championnats!$V78)</f>
        <v>0</v>
      </c>
      <c r="D860" s="208">
        <f>SUM(Championnats!$V130)</f>
        <v>0</v>
      </c>
      <c r="E860" s="208">
        <f>SUM(Championnats!$V182)</f>
        <v>0</v>
      </c>
      <c r="F860" s="208">
        <f>SUM(Championnats!$V234)</f>
        <v>0</v>
      </c>
      <c r="G860" s="208">
        <f>SUM(Championnats!$V286)</f>
        <v>0</v>
      </c>
      <c r="H860" s="208">
        <f>SUM(Championnats!$V338)</f>
        <v>0</v>
      </c>
      <c r="I860" s="208">
        <f>SUM(Championnats!$V390)</f>
        <v>0</v>
      </c>
      <c r="J860" s="208">
        <f>SUM(Championnats!$V442)</f>
        <v>0</v>
      </c>
      <c r="K860" s="208">
        <f>SUM(Championnats!$V494)</f>
        <v>0</v>
      </c>
      <c r="L860" s="174"/>
      <c r="M860" s="208">
        <f>CROSS!$M$26</f>
        <v>0</v>
      </c>
      <c r="N860" s="223">
        <f t="shared" si="51"/>
        <v>0</v>
      </c>
      <c r="O860" s="208"/>
      <c r="P860" s="208"/>
      <c r="Q860" s="208"/>
      <c r="R860" s="208"/>
      <c r="S860" s="208"/>
      <c r="T860" s="208"/>
      <c r="U860" s="208"/>
      <c r="V860" s="208">
        <f t="array" ref="V860">MIN(IF(B860:K860&gt;0,B860:K860))</f>
        <v>0</v>
      </c>
      <c r="W860" s="208">
        <f t="shared" si="52"/>
        <v>0</v>
      </c>
      <c r="X860" s="174"/>
      <c r="Y860" s="248">
        <f>SUM(CROSS!I392)</f>
        <v>0</v>
      </c>
      <c r="Z860" s="248">
        <f>SUM(CROSS!J392)</f>
        <v>0</v>
      </c>
    </row>
    <row r="861" spans="1:26" x14ac:dyDescent="0.35">
      <c r="A861" s="78" t="str">
        <f>(Championnats!B$27)</f>
        <v>XXX  Florent</v>
      </c>
      <c r="B861" s="232">
        <f>SUM(Championnats!$V27)</f>
        <v>0</v>
      </c>
      <c r="C861" s="208">
        <f>SUM(Championnats!$V79)</f>
        <v>0</v>
      </c>
      <c r="D861" s="208">
        <f>SUM(Championnats!$V131)</f>
        <v>0</v>
      </c>
      <c r="E861" s="208">
        <f>SUM(Championnats!$V183)</f>
        <v>0</v>
      </c>
      <c r="F861" s="208">
        <f>SUM(Championnats!$V235)</f>
        <v>0</v>
      </c>
      <c r="G861" s="208">
        <f>SUM(Championnats!$V287)</f>
        <v>0</v>
      </c>
      <c r="H861" s="208">
        <f>SUM(Championnats!$V339)</f>
        <v>0</v>
      </c>
      <c r="I861" s="208">
        <f>SUM(Championnats!$V391)</f>
        <v>0</v>
      </c>
      <c r="J861" s="208">
        <f>SUM(Championnats!$V443)</f>
        <v>0</v>
      </c>
      <c r="K861" s="208">
        <f>SUM(Championnats!$V495)</f>
        <v>0</v>
      </c>
      <c r="L861" s="174"/>
      <c r="M861" s="208">
        <f>CROSS!$M$27</f>
        <v>0</v>
      </c>
      <c r="N861" s="223">
        <f t="shared" si="51"/>
        <v>0</v>
      </c>
      <c r="O861" s="208"/>
      <c r="P861" s="208"/>
      <c r="Q861" s="208"/>
      <c r="R861" s="208"/>
      <c r="S861" s="208"/>
      <c r="T861" s="208"/>
      <c r="U861" s="208"/>
      <c r="V861" s="208">
        <f t="array" ref="V861">MIN(IF(B861:K861&gt;0,B861:K861))</f>
        <v>0</v>
      </c>
      <c r="W861" s="208">
        <f t="shared" si="52"/>
        <v>0</v>
      </c>
      <c r="X861" s="174"/>
      <c r="Y861" s="248">
        <f>SUM(CROSS!I393)</f>
        <v>0</v>
      </c>
      <c r="Z861" s="248">
        <f>SUM(CROSS!J393)</f>
        <v>0</v>
      </c>
    </row>
    <row r="862" spans="1:26" x14ac:dyDescent="0.35">
      <c r="A862" s="78" t="str">
        <f>(Championnats!B$28)</f>
        <v>YYYY  Célia</v>
      </c>
      <c r="B862" s="232">
        <f>SUM(Championnats!$V28)</f>
        <v>0</v>
      </c>
      <c r="C862" s="208">
        <f>SUM(Championnats!$V80)</f>
        <v>0</v>
      </c>
      <c r="D862" s="208">
        <f>SUM(Championnats!$V132)</f>
        <v>0</v>
      </c>
      <c r="E862" s="208">
        <f>SUM(Championnats!$V184)</f>
        <v>0</v>
      </c>
      <c r="F862" s="208">
        <f>SUM(Championnats!$V236)</f>
        <v>0</v>
      </c>
      <c r="G862" s="208">
        <f>SUM(Championnats!$V288)</f>
        <v>0</v>
      </c>
      <c r="H862" s="208">
        <f>SUM(Championnats!$V340)</f>
        <v>0</v>
      </c>
      <c r="I862" s="208">
        <f>SUM(Championnats!$V392)</f>
        <v>0</v>
      </c>
      <c r="J862" s="208">
        <f>SUM(Championnats!$V444)</f>
        <v>0</v>
      </c>
      <c r="K862" s="208">
        <f>SUM(Championnats!$V496)</f>
        <v>0</v>
      </c>
      <c r="L862" s="174"/>
      <c r="M862" s="208">
        <f>CROSS!$M$28</f>
        <v>0</v>
      </c>
      <c r="N862" s="223">
        <f t="shared" si="51"/>
        <v>0</v>
      </c>
      <c r="O862" s="208"/>
      <c r="P862" s="208"/>
      <c r="Q862" s="208"/>
      <c r="R862" s="208"/>
      <c r="S862" s="208"/>
      <c r="T862" s="208"/>
      <c r="U862" s="208"/>
      <c r="V862" s="208">
        <f t="array" ref="V862">MIN(IF(B862:K862&gt;0,B862:K862))</f>
        <v>0</v>
      </c>
      <c r="W862" s="208">
        <f t="shared" si="52"/>
        <v>0</v>
      </c>
      <c r="X862" s="174"/>
      <c r="Y862" s="248">
        <f>SUM(CROSS!I394)</f>
        <v>0</v>
      </c>
      <c r="Z862" s="248">
        <f>SUM(CROSS!J394)</f>
        <v>0</v>
      </c>
    </row>
    <row r="863" spans="1:26" x14ac:dyDescent="0.35">
      <c r="A863" s="78" t="str">
        <f>(Championnats!B$29)</f>
        <v>ZZZ  Rehu Magnifié</v>
      </c>
      <c r="B863" s="232">
        <f>SUM(Championnats!$V29)</f>
        <v>0</v>
      </c>
      <c r="C863" s="208">
        <f>SUM(Championnats!$V81)</f>
        <v>0</v>
      </c>
      <c r="D863" s="208">
        <f>SUM(Championnats!$V133)</f>
        <v>0</v>
      </c>
      <c r="E863" s="208">
        <f>SUM(Championnats!$V185)</f>
        <v>0</v>
      </c>
      <c r="F863" s="208">
        <f>SUM(Championnats!$V237)</f>
        <v>0</v>
      </c>
      <c r="G863" s="208">
        <f>SUM(Championnats!$V289)</f>
        <v>0</v>
      </c>
      <c r="H863" s="208">
        <f>SUM(Championnats!$V341)</f>
        <v>0</v>
      </c>
      <c r="I863" s="208">
        <f>SUM(Championnats!$V393)</f>
        <v>0</v>
      </c>
      <c r="J863" s="208">
        <f>SUM(Championnats!$V445)</f>
        <v>0</v>
      </c>
      <c r="K863" s="208">
        <f>SUM(Championnats!$V497)</f>
        <v>0</v>
      </c>
      <c r="L863" s="174"/>
      <c r="M863" s="208">
        <f>CROSS!$M$29</f>
        <v>0</v>
      </c>
      <c r="N863" s="223">
        <f t="shared" si="51"/>
        <v>0</v>
      </c>
      <c r="O863" s="208"/>
      <c r="P863" s="208"/>
      <c r="Q863" s="208"/>
      <c r="R863" s="208"/>
      <c r="S863" s="208"/>
      <c r="T863" s="208"/>
      <c r="U863" s="208"/>
      <c r="V863" s="208">
        <f t="array" ref="V863">MIN(IF(B863:K863&gt;0,B863:K863))</f>
        <v>0</v>
      </c>
      <c r="W863" s="208">
        <f t="shared" si="52"/>
        <v>0</v>
      </c>
      <c r="X863" s="174"/>
      <c r="Y863" s="248">
        <f>SUM(CROSS!I395)</f>
        <v>0</v>
      </c>
      <c r="Z863" s="248">
        <f>SUM(CROSS!J395)</f>
        <v>0</v>
      </c>
    </row>
    <row r="864" spans="1:26" x14ac:dyDescent="0.35">
      <c r="A864" s="78" t="str">
        <f>(Championnats!B$30)</f>
        <v>AAABBB  Prisca</v>
      </c>
      <c r="B864" s="232">
        <f>SUM(Championnats!$V30)</f>
        <v>0</v>
      </c>
      <c r="C864" s="208">
        <f>SUM(Championnats!$V82)</f>
        <v>0</v>
      </c>
      <c r="D864" s="208">
        <f>SUM(Championnats!$V134)</f>
        <v>0</v>
      </c>
      <c r="E864" s="208">
        <f>SUM(Championnats!$V186)</f>
        <v>0</v>
      </c>
      <c r="F864" s="208">
        <f>SUM(Championnats!$V238)</f>
        <v>0</v>
      </c>
      <c r="G864" s="208">
        <f>SUM(Championnats!$V290)</f>
        <v>0</v>
      </c>
      <c r="H864" s="208">
        <f>SUM(Championnats!$V342)</f>
        <v>0</v>
      </c>
      <c r="I864" s="208">
        <f>SUM(Championnats!$V394)</f>
        <v>0</v>
      </c>
      <c r="J864" s="208">
        <f>SUM(Championnats!$V446)</f>
        <v>0</v>
      </c>
      <c r="K864" s="208">
        <f>SUM(Championnats!$V498)</f>
        <v>0</v>
      </c>
      <c r="L864" s="174"/>
      <c r="M864" s="208">
        <f>CROSS!$M$30</f>
        <v>0</v>
      </c>
      <c r="N864" s="223">
        <f t="shared" si="51"/>
        <v>0</v>
      </c>
      <c r="O864" s="208"/>
      <c r="P864" s="208"/>
      <c r="Q864" s="208"/>
      <c r="R864" s="208"/>
      <c r="S864" s="208"/>
      <c r="T864" s="208"/>
      <c r="U864" s="208"/>
      <c r="V864" s="208">
        <f t="array" ref="V864">MIN(IF(B864:K864&gt;0,B864:K864))</f>
        <v>0</v>
      </c>
      <c r="W864" s="208">
        <f t="shared" si="52"/>
        <v>0</v>
      </c>
      <c r="X864" s="174"/>
      <c r="Y864" s="248">
        <f>SUM(CROSS!I396)</f>
        <v>0</v>
      </c>
      <c r="Z864" s="248">
        <f>SUM(CROSS!J396)</f>
        <v>0</v>
      </c>
    </row>
    <row r="865" spans="1:26" x14ac:dyDescent="0.35">
      <c r="A865" s="78" t="str">
        <f>(Championnats!B$31)</f>
        <v>BBBCCC  Océane</v>
      </c>
      <c r="B865" s="232">
        <f>SUM(Championnats!$V31)</f>
        <v>0</v>
      </c>
      <c r="C865" s="208">
        <f>SUM(Championnats!$V83)</f>
        <v>0</v>
      </c>
      <c r="D865" s="208">
        <f>SUM(Championnats!$V135)</f>
        <v>0</v>
      </c>
      <c r="E865" s="208">
        <f>SUM(Championnats!$V187)</f>
        <v>0</v>
      </c>
      <c r="F865" s="208">
        <f>SUM(Championnats!$V239)</f>
        <v>0</v>
      </c>
      <c r="G865" s="208">
        <f>SUM(Championnats!$V291)</f>
        <v>0</v>
      </c>
      <c r="H865" s="208">
        <f>SUM(Championnats!$V343)</f>
        <v>0</v>
      </c>
      <c r="I865" s="208">
        <f>SUM(Championnats!$V395)</f>
        <v>0</v>
      </c>
      <c r="J865" s="208">
        <f>SUM(Championnats!$V447)</f>
        <v>0</v>
      </c>
      <c r="K865" s="208">
        <f>SUM(Championnats!$V499)</f>
        <v>0</v>
      </c>
      <c r="L865" s="174"/>
      <c r="M865" s="208">
        <f>CROSS!$M$31</f>
        <v>0</v>
      </c>
      <c r="N865" s="223">
        <f t="shared" si="51"/>
        <v>0</v>
      </c>
      <c r="O865" s="208"/>
      <c r="P865" s="208"/>
      <c r="Q865" s="208"/>
      <c r="R865" s="208"/>
      <c r="S865" s="208"/>
      <c r="T865" s="208"/>
      <c r="U865" s="208"/>
      <c r="V865" s="208">
        <f t="array" ref="V865">MIN(IF(B865:K865&gt;0,B865:K865))</f>
        <v>0</v>
      </c>
      <c r="W865" s="208">
        <f t="shared" si="52"/>
        <v>0</v>
      </c>
      <c r="X865" s="174"/>
      <c r="Y865" s="248">
        <f>SUM(CROSS!I397)</f>
        <v>0</v>
      </c>
      <c r="Z865" s="248">
        <f>SUM(CROSS!J397)</f>
        <v>0</v>
      </c>
    </row>
    <row r="866" spans="1:26" x14ac:dyDescent="0.35">
      <c r="A866" s="78" t="str">
        <f>(Championnats!B$32)</f>
        <v>CCCDDD  Balkis-Imane</v>
      </c>
      <c r="B866" s="232">
        <f>SUM(Championnats!$V32)</f>
        <v>0</v>
      </c>
      <c r="C866" s="208">
        <f>SUM(Championnats!$V84)</f>
        <v>0</v>
      </c>
      <c r="D866" s="208">
        <f>SUM(Championnats!$V136)</f>
        <v>0</v>
      </c>
      <c r="E866" s="208">
        <f>SUM(Championnats!$V188)</f>
        <v>0</v>
      </c>
      <c r="F866" s="208">
        <f>SUM(Championnats!$V240)</f>
        <v>0</v>
      </c>
      <c r="G866" s="208">
        <f>SUM(Championnats!$V292)</f>
        <v>0</v>
      </c>
      <c r="H866" s="208">
        <f>SUM(Championnats!$V344)</f>
        <v>0</v>
      </c>
      <c r="I866" s="208">
        <f>SUM(Championnats!$V396)</f>
        <v>0</v>
      </c>
      <c r="J866" s="208">
        <f>SUM(Championnats!$V448)</f>
        <v>0</v>
      </c>
      <c r="K866" s="208">
        <f>SUM(Championnats!$V500)</f>
        <v>0</v>
      </c>
      <c r="L866" s="174"/>
      <c r="M866" s="208">
        <f>CROSS!$M$32</f>
        <v>0</v>
      </c>
      <c r="N866" s="223">
        <f t="shared" si="51"/>
        <v>0</v>
      </c>
      <c r="O866" s="208"/>
      <c r="P866" s="208"/>
      <c r="Q866" s="208"/>
      <c r="R866" s="208"/>
      <c r="S866" s="208"/>
      <c r="T866" s="208"/>
      <c r="U866" s="208"/>
      <c r="V866" s="208">
        <f t="array" ref="V866">MIN(IF(B866:K866&gt;0,B866:K866))</f>
        <v>0</v>
      </c>
      <c r="W866" s="208">
        <f t="shared" si="52"/>
        <v>0</v>
      </c>
      <c r="X866" s="174"/>
      <c r="Y866" s="248">
        <f>SUM(CROSS!I398)</f>
        <v>0</v>
      </c>
      <c r="Z866" s="248">
        <f>SUM(CROSS!J398)</f>
        <v>0</v>
      </c>
    </row>
    <row r="867" spans="1:26" x14ac:dyDescent="0.35">
      <c r="A867" s="78" t="str">
        <f>(Championnats!B$33)</f>
        <v>DDDEEE  Hamza</v>
      </c>
      <c r="B867" s="232">
        <f>SUM(Championnats!$V33)</f>
        <v>0</v>
      </c>
      <c r="C867" s="208">
        <f>SUM(Championnats!$V85)</f>
        <v>0</v>
      </c>
      <c r="D867" s="208">
        <f>SUM(Championnats!$V137)</f>
        <v>0</v>
      </c>
      <c r="E867" s="208">
        <f>SUM(Championnats!$V189)</f>
        <v>0</v>
      </c>
      <c r="F867" s="208">
        <f>SUM(Championnats!$V241)</f>
        <v>0</v>
      </c>
      <c r="G867" s="208">
        <f>SUM(Championnats!$V293)</f>
        <v>0</v>
      </c>
      <c r="H867" s="208">
        <f>SUM(Championnats!$V345)</f>
        <v>0</v>
      </c>
      <c r="I867" s="208">
        <f>SUM(Championnats!$V397)</f>
        <v>0</v>
      </c>
      <c r="J867" s="208">
        <f>SUM(Championnats!$V449)</f>
        <v>0</v>
      </c>
      <c r="K867" s="208">
        <f>SUM(Championnats!$V501)</f>
        <v>0</v>
      </c>
      <c r="L867" s="174"/>
      <c r="M867" s="208">
        <f>CROSS!$M$33</f>
        <v>0</v>
      </c>
      <c r="N867" s="223">
        <f t="shared" si="51"/>
        <v>0</v>
      </c>
      <c r="O867" s="208"/>
      <c r="P867" s="208"/>
      <c r="Q867" s="208"/>
      <c r="R867" s="208"/>
      <c r="S867" s="208"/>
      <c r="T867" s="208"/>
      <c r="U867" s="208"/>
      <c r="V867" s="208">
        <f t="array" ref="V867">MIN(IF(B867:K867&gt;0,B867:K867))</f>
        <v>0</v>
      </c>
      <c r="W867" s="208">
        <f t="shared" si="52"/>
        <v>0</v>
      </c>
      <c r="X867" s="174"/>
      <c r="Y867" s="248">
        <f>SUM(CROSS!I399)</f>
        <v>0</v>
      </c>
      <c r="Z867" s="248">
        <f>SUM(CROSS!J399)</f>
        <v>0</v>
      </c>
    </row>
    <row r="868" spans="1:26" x14ac:dyDescent="0.35">
      <c r="A868" s="78" t="str">
        <f>(Championnats!B$34)</f>
        <v>EEEFFF  Beverly</v>
      </c>
      <c r="B868" s="232">
        <f>SUM(Championnats!$V34)</f>
        <v>0</v>
      </c>
      <c r="C868" s="208">
        <f>SUM(Championnats!$V86)</f>
        <v>0</v>
      </c>
      <c r="D868" s="208">
        <f>SUM(Championnats!$V138)</f>
        <v>0</v>
      </c>
      <c r="E868" s="208">
        <f>SUM(Championnats!$V190)</f>
        <v>0</v>
      </c>
      <c r="F868" s="208">
        <f>SUM(Championnats!$V242)</f>
        <v>0</v>
      </c>
      <c r="G868" s="208">
        <f>SUM(Championnats!$V294)</f>
        <v>0</v>
      </c>
      <c r="H868" s="208">
        <f>SUM(Championnats!$V346)</f>
        <v>0</v>
      </c>
      <c r="I868" s="208">
        <f>SUM(Championnats!$V398)</f>
        <v>0</v>
      </c>
      <c r="J868" s="208">
        <f>SUM(Championnats!$V450)</f>
        <v>0</v>
      </c>
      <c r="K868" s="208">
        <f>SUM(Championnats!$V502)</f>
        <v>0</v>
      </c>
      <c r="L868" s="174"/>
      <c r="M868" s="208">
        <f>CROSS!$M$34</f>
        <v>0</v>
      </c>
      <c r="N868" s="223">
        <f t="shared" si="51"/>
        <v>0</v>
      </c>
      <c r="O868" s="208"/>
      <c r="P868" s="208"/>
      <c r="Q868" s="208"/>
      <c r="R868" s="208"/>
      <c r="S868" s="208"/>
      <c r="T868" s="208"/>
      <c r="U868" s="208"/>
      <c r="V868" s="208">
        <f t="array" ref="V868">MIN(IF(B868:K868&gt;0,B868:K868))</f>
        <v>0</v>
      </c>
      <c r="W868" s="208">
        <f t="shared" si="52"/>
        <v>0</v>
      </c>
      <c r="X868" s="174"/>
      <c r="Y868" s="248">
        <f>SUM(CROSS!I400)</f>
        <v>0</v>
      </c>
      <c r="Z868" s="248">
        <f>SUM(CROSS!J400)</f>
        <v>0</v>
      </c>
    </row>
    <row r="869" spans="1:26" x14ac:dyDescent="0.35">
      <c r="A869" s="78" t="str">
        <f>(Championnats!B$35)</f>
        <v>FFFGGG  Flore</v>
      </c>
      <c r="B869" s="232">
        <f>SUM(Championnats!$V35)</f>
        <v>0</v>
      </c>
      <c r="C869" s="208">
        <f>SUM(Championnats!$V87)</f>
        <v>0</v>
      </c>
      <c r="D869" s="208">
        <f>SUM(Championnats!$V139)</f>
        <v>0</v>
      </c>
      <c r="E869" s="208">
        <f>SUM(Championnats!$V191)</f>
        <v>0</v>
      </c>
      <c r="F869" s="208">
        <f>SUM(Championnats!$V243)</f>
        <v>0</v>
      </c>
      <c r="G869" s="208">
        <f>SUM(Championnats!$V295)</f>
        <v>0</v>
      </c>
      <c r="H869" s="208">
        <f>SUM(Championnats!$V347)</f>
        <v>0</v>
      </c>
      <c r="I869" s="208">
        <f>SUM(Championnats!$V399)</f>
        <v>0</v>
      </c>
      <c r="J869" s="208">
        <f>SUM(Championnats!$V451)</f>
        <v>0</v>
      </c>
      <c r="K869" s="208">
        <f>SUM(Championnats!$V503)</f>
        <v>0</v>
      </c>
      <c r="L869" s="174"/>
      <c r="M869" s="208">
        <f>CROSS!$M$35</f>
        <v>0</v>
      </c>
      <c r="N869" s="223">
        <f t="shared" si="51"/>
        <v>0</v>
      </c>
      <c r="O869" s="208"/>
      <c r="P869" s="208"/>
      <c r="Q869" s="208"/>
      <c r="R869" s="208"/>
      <c r="S869" s="208"/>
      <c r="T869" s="208"/>
      <c r="U869" s="208"/>
      <c r="V869" s="208">
        <f t="array" ref="V869">MIN(IF(B869:K869&gt;0,B869:K869))</f>
        <v>0</v>
      </c>
      <c r="W869" s="208">
        <f t="shared" si="52"/>
        <v>0</v>
      </c>
      <c r="X869" s="174"/>
      <c r="Y869" s="248">
        <f>SUM(CROSS!I401)</f>
        <v>0</v>
      </c>
      <c r="Z869" s="248">
        <f>SUM(CROSS!J401)</f>
        <v>0</v>
      </c>
    </row>
    <row r="870" spans="1:26" x14ac:dyDescent="0.35">
      <c r="A870" s="78" t="str">
        <f>(Championnats!B$36)</f>
        <v>GGGGHHH  Lauryne</v>
      </c>
      <c r="B870" s="232">
        <f>SUM(Championnats!$V36)</f>
        <v>0</v>
      </c>
      <c r="C870" s="208">
        <f>SUM(Championnats!$V88)</f>
        <v>0</v>
      </c>
      <c r="D870" s="208">
        <f>SUM(Championnats!$V140)</f>
        <v>0</v>
      </c>
      <c r="E870" s="208">
        <f>SUM(Championnats!$V192)</f>
        <v>0</v>
      </c>
      <c r="F870" s="208">
        <f>SUM(Championnats!$V244)</f>
        <v>0</v>
      </c>
      <c r="G870" s="208">
        <f>SUM(Championnats!$V296)</f>
        <v>0</v>
      </c>
      <c r="H870" s="208">
        <f>SUM(Championnats!$V348)</f>
        <v>0</v>
      </c>
      <c r="I870" s="208">
        <f>SUM(Championnats!$V400)</f>
        <v>0</v>
      </c>
      <c r="J870" s="208">
        <f>SUM(Championnats!$V452)</f>
        <v>0</v>
      </c>
      <c r="K870" s="208">
        <f>SUM(Championnats!$V504)</f>
        <v>0</v>
      </c>
      <c r="L870" s="174"/>
      <c r="M870" s="208">
        <f>CROSS!$M$36</f>
        <v>0</v>
      </c>
      <c r="N870" s="223">
        <f t="shared" ref="N870:N887" si="53">N37</f>
        <v>0</v>
      </c>
      <c r="O870" s="208"/>
      <c r="P870" s="208"/>
      <c r="Q870" s="208"/>
      <c r="R870" s="208"/>
      <c r="S870" s="208"/>
      <c r="T870" s="208"/>
      <c r="U870" s="208"/>
      <c r="V870" s="208">
        <f t="array" ref="V870">MIN(IF(B870:K870&gt;0,B870:K870))</f>
        <v>0</v>
      </c>
      <c r="W870" s="208">
        <f t="shared" si="52"/>
        <v>0</v>
      </c>
      <c r="X870" s="174"/>
      <c r="Y870" s="248">
        <f>SUM(CROSS!I402)</f>
        <v>0</v>
      </c>
      <c r="Z870" s="248">
        <f>SUM(CROSS!J402)</f>
        <v>0</v>
      </c>
    </row>
    <row r="871" spans="1:26" x14ac:dyDescent="0.35">
      <c r="A871" s="78" t="str">
        <f>(Championnats!B$37)</f>
        <v>HHHHIII  Steven</v>
      </c>
      <c r="B871" s="232">
        <f>SUM(Championnats!$V37)</f>
        <v>0</v>
      </c>
      <c r="C871" s="208">
        <f>SUM(Championnats!$V89)</f>
        <v>0</v>
      </c>
      <c r="D871" s="208">
        <f>SUM(Championnats!$V141)</f>
        <v>0</v>
      </c>
      <c r="E871" s="208">
        <f>SUM(Championnats!$V193)</f>
        <v>0</v>
      </c>
      <c r="F871" s="208">
        <f>SUM(Championnats!$V245)</f>
        <v>0</v>
      </c>
      <c r="G871" s="208">
        <f>SUM(Championnats!$V297)</f>
        <v>0</v>
      </c>
      <c r="H871" s="208">
        <f>SUM(Championnats!$V349)</f>
        <v>0</v>
      </c>
      <c r="I871" s="208">
        <f>SUM(Championnats!$V401)</f>
        <v>0</v>
      </c>
      <c r="J871" s="208">
        <f>SUM(Championnats!$V453)</f>
        <v>0</v>
      </c>
      <c r="K871" s="208">
        <f>SUM(Championnats!$V505)</f>
        <v>0</v>
      </c>
      <c r="L871" s="174"/>
      <c r="M871" s="208">
        <f>CROSS!$M$37</f>
        <v>0</v>
      </c>
      <c r="N871" s="223">
        <f t="shared" si="53"/>
        <v>0</v>
      </c>
      <c r="O871" s="208"/>
      <c r="P871" s="208"/>
      <c r="Q871" s="208"/>
      <c r="R871" s="208"/>
      <c r="S871" s="208"/>
      <c r="T871" s="208"/>
      <c r="U871" s="208"/>
      <c r="V871" s="208">
        <f t="array" ref="V871">MIN(IF(B871:K871&gt;0,B871:K871))</f>
        <v>0</v>
      </c>
      <c r="W871" s="208">
        <f t="shared" si="52"/>
        <v>0</v>
      </c>
      <c r="X871" s="174"/>
      <c r="Y871" s="248">
        <f>SUM(CROSS!I403)</f>
        <v>0</v>
      </c>
      <c r="Z871" s="248">
        <f>SUM(CROSS!J403)</f>
        <v>0</v>
      </c>
    </row>
    <row r="872" spans="1:26" x14ac:dyDescent="0.35">
      <c r="A872" s="78" t="str">
        <f>(Championnats!B$38)</f>
        <v>IIIJJJJJ  PIERRE</v>
      </c>
      <c r="B872" s="232">
        <f>SUM(Championnats!$V38)</f>
        <v>0</v>
      </c>
      <c r="C872" s="208">
        <f>SUM(Championnats!$V90)</f>
        <v>0</v>
      </c>
      <c r="D872" s="208">
        <f>SUM(Championnats!$V142)</f>
        <v>0</v>
      </c>
      <c r="E872" s="208">
        <f>SUM(Championnats!$V194)</f>
        <v>0</v>
      </c>
      <c r="F872" s="208">
        <f>SUM(Championnats!$V246)</f>
        <v>0</v>
      </c>
      <c r="G872" s="208">
        <f>SUM(Championnats!$V298)</f>
        <v>0</v>
      </c>
      <c r="H872" s="208">
        <f>SUM(Championnats!$V350)</f>
        <v>0</v>
      </c>
      <c r="I872" s="208">
        <f>SUM(Championnats!$V402)</f>
        <v>0</v>
      </c>
      <c r="J872" s="208">
        <f>SUM(Championnats!$V454)</f>
        <v>0</v>
      </c>
      <c r="K872" s="208">
        <f>SUM(Championnats!$V506)</f>
        <v>0</v>
      </c>
      <c r="L872" s="174"/>
      <c r="M872" s="208">
        <f>CROSS!$M$38</f>
        <v>0</v>
      </c>
      <c r="N872" s="223">
        <f t="shared" si="53"/>
        <v>0</v>
      </c>
      <c r="O872" s="208"/>
      <c r="P872" s="208"/>
      <c r="Q872" s="208"/>
      <c r="R872" s="208"/>
      <c r="S872" s="208"/>
      <c r="T872" s="208"/>
      <c r="U872" s="208"/>
      <c r="V872" s="208">
        <f t="array" ref="V872">MIN(IF(B872:K872&gt;0,B872:K872))</f>
        <v>0</v>
      </c>
      <c r="W872" s="208">
        <f t="shared" si="52"/>
        <v>0</v>
      </c>
      <c r="X872" s="174"/>
      <c r="Y872" s="248">
        <f>SUM(CROSS!I404)</f>
        <v>0</v>
      </c>
      <c r="Z872" s="248">
        <f>SUM(CROSS!J404)</f>
        <v>0</v>
      </c>
    </row>
    <row r="873" spans="1:26" x14ac:dyDescent="0.35">
      <c r="A873" s="78" t="str">
        <f>(Championnats!B$39)</f>
        <v>JJJJKKKK  Christelle</v>
      </c>
      <c r="B873" s="232">
        <f>SUM(Championnats!$V39)</f>
        <v>0</v>
      </c>
      <c r="C873" s="208">
        <f>SUM(Championnats!$V91)</f>
        <v>0</v>
      </c>
      <c r="D873" s="208">
        <f>SUM(Championnats!$V143)</f>
        <v>0</v>
      </c>
      <c r="E873" s="208">
        <f>SUM(Championnats!$V195)</f>
        <v>0</v>
      </c>
      <c r="F873" s="208">
        <f>SUM(Championnats!$V247)</f>
        <v>0</v>
      </c>
      <c r="G873" s="208">
        <f>SUM(Championnats!$V299)</f>
        <v>0</v>
      </c>
      <c r="H873" s="208">
        <f>SUM(Championnats!$V351)</f>
        <v>0</v>
      </c>
      <c r="I873" s="208">
        <f>SUM(Championnats!$V403)</f>
        <v>0</v>
      </c>
      <c r="J873" s="208">
        <f>SUM(Championnats!$V455)</f>
        <v>0</v>
      </c>
      <c r="K873" s="208">
        <f>SUM(Championnats!$V507)</f>
        <v>0</v>
      </c>
      <c r="L873" s="174"/>
      <c r="M873" s="208">
        <f>CROSS!$M$39</f>
        <v>0</v>
      </c>
      <c r="N873" s="223">
        <f t="shared" si="53"/>
        <v>0</v>
      </c>
      <c r="O873" s="208"/>
      <c r="P873" s="208"/>
      <c r="Q873" s="208"/>
      <c r="R873" s="208"/>
      <c r="S873" s="208"/>
      <c r="T873" s="208"/>
      <c r="U873" s="208"/>
      <c r="V873" s="208">
        <f t="array" ref="V873">MIN(IF(B873:K873&gt;0,B873:K873))</f>
        <v>0</v>
      </c>
      <c r="W873" s="208">
        <f t="shared" si="52"/>
        <v>0</v>
      </c>
      <c r="X873" s="174"/>
      <c r="Y873" s="248">
        <f>SUM(CROSS!I405)</f>
        <v>0</v>
      </c>
      <c r="Z873" s="248">
        <f>SUM(CROSS!J405)</f>
        <v>0</v>
      </c>
    </row>
    <row r="874" spans="1:26" x14ac:dyDescent="0.35">
      <c r="A874" s="78" t="str">
        <f>(Championnats!B$40)</f>
        <v>KKKLLL  Pierre</v>
      </c>
      <c r="B874" s="232">
        <f>SUM(Championnats!$V40)</f>
        <v>0</v>
      </c>
      <c r="C874" s="208">
        <f>SUM(Championnats!$V92)</f>
        <v>0</v>
      </c>
      <c r="D874" s="208">
        <f>SUM(Championnats!$V144)</f>
        <v>0</v>
      </c>
      <c r="E874" s="208">
        <f>SUM(Championnats!$V196)</f>
        <v>0</v>
      </c>
      <c r="F874" s="208">
        <f>SUM(Championnats!$V248)</f>
        <v>0</v>
      </c>
      <c r="G874" s="208">
        <f>SUM(Championnats!$V300)</f>
        <v>0</v>
      </c>
      <c r="H874" s="208">
        <f>SUM(Championnats!$V352)</f>
        <v>0</v>
      </c>
      <c r="I874" s="208">
        <f>SUM(Championnats!$V404)</f>
        <v>0</v>
      </c>
      <c r="J874" s="208">
        <f>SUM(Championnats!$V456)</f>
        <v>0</v>
      </c>
      <c r="K874" s="208">
        <f>SUM(Championnats!$V508)</f>
        <v>0</v>
      </c>
      <c r="L874" s="174"/>
      <c r="M874" s="208">
        <f>CROSS!$M$40</f>
        <v>0</v>
      </c>
      <c r="N874" s="223">
        <f t="shared" si="53"/>
        <v>0</v>
      </c>
      <c r="O874" s="208"/>
      <c r="P874" s="208"/>
      <c r="Q874" s="208"/>
      <c r="R874" s="208"/>
      <c r="S874" s="208"/>
      <c r="T874" s="208"/>
      <c r="U874" s="208"/>
      <c r="V874" s="208">
        <f t="array" ref="V874">MIN(IF(B874:K874&gt;0,B874:K874))</f>
        <v>0</v>
      </c>
      <c r="W874" s="208">
        <f t="shared" si="52"/>
        <v>0</v>
      </c>
      <c r="X874" s="174"/>
      <c r="Y874" s="248">
        <f>SUM(CROSS!I406)</f>
        <v>0</v>
      </c>
      <c r="Z874" s="248">
        <f>SUM(CROSS!J406)</f>
        <v>0</v>
      </c>
    </row>
    <row r="875" spans="1:26" x14ac:dyDescent="0.35">
      <c r="A875" s="78" t="str">
        <f>(Championnats!B$41)</f>
        <v>LLLLMMMM  Didier</v>
      </c>
      <c r="B875" s="232">
        <f>SUM(Championnats!$V41)</f>
        <v>0</v>
      </c>
      <c r="C875" s="208">
        <f>SUM(Championnats!$V93)</f>
        <v>0</v>
      </c>
      <c r="D875" s="208">
        <f>SUM(Championnats!$V145)</f>
        <v>0</v>
      </c>
      <c r="E875" s="208">
        <f>SUM(Championnats!$V197)</f>
        <v>0</v>
      </c>
      <c r="F875" s="208">
        <f>SUM(Championnats!$V249)</f>
        <v>0</v>
      </c>
      <c r="G875" s="208">
        <f>SUM(Championnats!$V301)</f>
        <v>0</v>
      </c>
      <c r="H875" s="208">
        <f>SUM(Championnats!$V353)</f>
        <v>0</v>
      </c>
      <c r="I875" s="208">
        <f>SUM(Championnats!$V405)</f>
        <v>0</v>
      </c>
      <c r="J875" s="208">
        <f>SUM(Championnats!$V457)</f>
        <v>0</v>
      </c>
      <c r="K875" s="208">
        <f>SUM(Championnats!$V509)</f>
        <v>0</v>
      </c>
      <c r="L875" s="174"/>
      <c r="M875" s="208">
        <f>CROSS!$M$41</f>
        <v>0</v>
      </c>
      <c r="N875" s="223">
        <f t="shared" si="53"/>
        <v>0</v>
      </c>
      <c r="O875" s="208"/>
      <c r="P875" s="208"/>
      <c r="Q875" s="208"/>
      <c r="R875" s="208"/>
      <c r="S875" s="208"/>
      <c r="T875" s="208"/>
      <c r="U875" s="208"/>
      <c r="V875" s="208">
        <f t="array" ref="V875">MIN(IF(B875:K875&gt;0,B875:K875))</f>
        <v>0</v>
      </c>
      <c r="W875" s="208">
        <f t="shared" si="52"/>
        <v>0</v>
      </c>
      <c r="X875" s="174"/>
      <c r="Y875" s="248">
        <f>SUM(CROSS!I407)</f>
        <v>0</v>
      </c>
      <c r="Z875" s="248">
        <f>SUM(CROSS!J407)</f>
        <v>0</v>
      </c>
    </row>
    <row r="876" spans="1:26" x14ac:dyDescent="0.35">
      <c r="A876" s="78" t="str">
        <f>(Championnats!B$42)</f>
        <v>MMMNNN  Barbara</v>
      </c>
      <c r="B876" s="232">
        <f>SUM(Championnats!$V42)</f>
        <v>0</v>
      </c>
      <c r="C876" s="208">
        <f>SUM(Championnats!$V94)</f>
        <v>0</v>
      </c>
      <c r="D876" s="208">
        <f>SUM(Championnats!$V146)</f>
        <v>0</v>
      </c>
      <c r="E876" s="208">
        <f>SUM(Championnats!$V198)</f>
        <v>0</v>
      </c>
      <c r="F876" s="208">
        <f>SUM(Championnats!$V250)</f>
        <v>0</v>
      </c>
      <c r="G876" s="208">
        <f>SUM(Championnats!$V302)</f>
        <v>0</v>
      </c>
      <c r="H876" s="208">
        <f>SUM(Championnats!$V354)</f>
        <v>0</v>
      </c>
      <c r="I876" s="208">
        <f>SUM(Championnats!$V406)</f>
        <v>0</v>
      </c>
      <c r="J876" s="208">
        <f>SUM(Championnats!$V458)</f>
        <v>0</v>
      </c>
      <c r="K876" s="208">
        <f>SUM(Championnats!$V510)</f>
        <v>0</v>
      </c>
      <c r="L876" s="174"/>
      <c r="M876" s="208">
        <f>CROSS!$M$42</f>
        <v>0</v>
      </c>
      <c r="N876" s="223">
        <f t="shared" si="53"/>
        <v>0</v>
      </c>
      <c r="O876" s="208"/>
      <c r="P876" s="208"/>
      <c r="Q876" s="208"/>
      <c r="R876" s="208"/>
      <c r="S876" s="208"/>
      <c r="T876" s="208"/>
      <c r="U876" s="208"/>
      <c r="V876" s="208">
        <f t="array" ref="V876">MIN(IF(B876:K876&gt;0,B876:K876))</f>
        <v>0</v>
      </c>
      <c r="W876" s="208">
        <f t="shared" si="52"/>
        <v>0</v>
      </c>
      <c r="X876" s="174"/>
      <c r="Y876" s="248">
        <f>SUM(CROSS!I408)</f>
        <v>0</v>
      </c>
      <c r="Z876" s="248">
        <f>SUM(CROSS!J408)</f>
        <v>0</v>
      </c>
    </row>
    <row r="877" spans="1:26" x14ac:dyDescent="0.35">
      <c r="A877" s="78" t="str">
        <f>(Championnats!B$43)</f>
        <v>NNNNOOO  Julie</v>
      </c>
      <c r="B877" s="232">
        <f>SUM(Championnats!$V43)</f>
        <v>0</v>
      </c>
      <c r="C877" s="208">
        <f>SUM(Championnats!$V95)</f>
        <v>0</v>
      </c>
      <c r="D877" s="208">
        <f>SUM(Championnats!$V147)</f>
        <v>0</v>
      </c>
      <c r="E877" s="208">
        <f>SUM(Championnats!$V199)</f>
        <v>0</v>
      </c>
      <c r="F877" s="208">
        <f>SUM(Championnats!$V251)</f>
        <v>0</v>
      </c>
      <c r="G877" s="208">
        <f>SUM(Championnats!$V303)</f>
        <v>0</v>
      </c>
      <c r="H877" s="208">
        <f>SUM(Championnats!$V355)</f>
        <v>0</v>
      </c>
      <c r="I877" s="208">
        <f>SUM(Championnats!$V407)</f>
        <v>0</v>
      </c>
      <c r="J877" s="208">
        <f>SUM(Championnats!$V459)</f>
        <v>0</v>
      </c>
      <c r="K877" s="208">
        <f>SUM(Championnats!$V511)</f>
        <v>0</v>
      </c>
      <c r="L877" s="174"/>
      <c r="M877" s="208">
        <f>CROSS!$M$43</f>
        <v>0</v>
      </c>
      <c r="N877" s="223">
        <f t="shared" si="53"/>
        <v>0</v>
      </c>
      <c r="O877" s="208"/>
      <c r="P877" s="208"/>
      <c r="Q877" s="208"/>
      <c r="R877" s="208"/>
      <c r="S877" s="208"/>
      <c r="T877" s="208"/>
      <c r="U877" s="208"/>
      <c r="V877" s="208">
        <f t="array" ref="V877">MIN(IF(B877:K877&gt;0,B877:K877))</f>
        <v>0</v>
      </c>
      <c r="W877" s="208">
        <f t="shared" si="52"/>
        <v>0</v>
      </c>
      <c r="X877" s="174"/>
      <c r="Y877" s="248">
        <f>SUM(CROSS!I409)</f>
        <v>0</v>
      </c>
      <c r="Z877" s="248">
        <f>SUM(CROSS!J409)</f>
        <v>0</v>
      </c>
    </row>
    <row r="878" spans="1:26" x14ac:dyDescent="0.35">
      <c r="A878" s="78" t="str">
        <f>(Championnats!B$44)</f>
        <v>OOOPPP  André</v>
      </c>
      <c r="B878" s="232">
        <f>SUM(Championnats!$V44)</f>
        <v>0</v>
      </c>
      <c r="C878" s="208">
        <f>SUM(Championnats!$V96)</f>
        <v>0</v>
      </c>
      <c r="D878" s="208">
        <f>SUM(Championnats!$V148)</f>
        <v>0</v>
      </c>
      <c r="E878" s="208">
        <f>SUM(Championnats!$V200)</f>
        <v>0</v>
      </c>
      <c r="F878" s="208">
        <f>SUM(Championnats!$V252)</f>
        <v>0</v>
      </c>
      <c r="G878" s="208">
        <f>SUM(Championnats!$V304)</f>
        <v>0</v>
      </c>
      <c r="H878" s="208">
        <f>SUM(Championnats!$V356)</f>
        <v>0</v>
      </c>
      <c r="I878" s="208">
        <f>SUM(Championnats!$V408)</f>
        <v>0</v>
      </c>
      <c r="J878" s="208">
        <f>SUM(Championnats!$V460)</f>
        <v>0</v>
      </c>
      <c r="K878" s="208">
        <f>SUM(Championnats!$V512)</f>
        <v>0</v>
      </c>
      <c r="L878" s="174"/>
      <c r="M878" s="208">
        <f>CROSS!$M$44</f>
        <v>0</v>
      </c>
      <c r="N878" s="223">
        <f t="shared" si="53"/>
        <v>0</v>
      </c>
      <c r="O878" s="208"/>
      <c r="P878" s="208"/>
      <c r="Q878" s="208"/>
      <c r="R878" s="208"/>
      <c r="S878" s="208"/>
      <c r="T878" s="208"/>
      <c r="U878" s="208"/>
      <c r="V878" s="208">
        <f t="array" ref="V878">MIN(IF(B878:K878&gt;0,B878:K878))</f>
        <v>0</v>
      </c>
      <c r="W878" s="208">
        <f t="shared" si="52"/>
        <v>0</v>
      </c>
      <c r="X878" s="174"/>
      <c r="Y878" s="248">
        <f>SUM(CROSS!I410)</f>
        <v>0</v>
      </c>
      <c r="Z878" s="248">
        <f>SUM(CROSS!J410)</f>
        <v>0</v>
      </c>
    </row>
    <row r="879" spans="1:26" x14ac:dyDescent="0.35">
      <c r="A879" s="78" t="str">
        <f>(Championnats!B$45)</f>
        <v>PPPQQQQ  Roland</v>
      </c>
      <c r="B879" s="232">
        <f>SUM(Championnats!$V45)</f>
        <v>0</v>
      </c>
      <c r="C879" s="208">
        <f>SUM(Championnats!$V97)</f>
        <v>0</v>
      </c>
      <c r="D879" s="208">
        <f>SUM(Championnats!$V149)</f>
        <v>0</v>
      </c>
      <c r="E879" s="208">
        <f>SUM(Championnats!$V201)</f>
        <v>0</v>
      </c>
      <c r="F879" s="208">
        <f>SUM(Championnats!$V253)</f>
        <v>0</v>
      </c>
      <c r="G879" s="208">
        <f>SUM(Championnats!$V305)</f>
        <v>0</v>
      </c>
      <c r="H879" s="208">
        <f>SUM(Championnats!$V357)</f>
        <v>0</v>
      </c>
      <c r="I879" s="208">
        <f>SUM(Championnats!$V409)</f>
        <v>0</v>
      </c>
      <c r="J879" s="208">
        <f>SUM(Championnats!$V461)</f>
        <v>0</v>
      </c>
      <c r="K879" s="208">
        <f>SUM(Championnats!$V513)</f>
        <v>0</v>
      </c>
      <c r="L879" s="174"/>
      <c r="M879" s="208">
        <f>CROSS!$M$45</f>
        <v>0</v>
      </c>
      <c r="N879" s="223">
        <f t="shared" si="53"/>
        <v>0</v>
      </c>
      <c r="O879" s="208"/>
      <c r="P879" s="208"/>
      <c r="Q879" s="208"/>
      <c r="R879" s="208"/>
      <c r="S879" s="208"/>
      <c r="T879" s="208"/>
      <c r="U879" s="208"/>
      <c r="V879" s="208">
        <f t="array" ref="V879">MIN(IF(B879:K879&gt;0,B879:K879))</f>
        <v>0</v>
      </c>
      <c r="W879" s="208">
        <f t="shared" si="52"/>
        <v>0</v>
      </c>
      <c r="X879" s="174"/>
      <c r="Y879" s="248">
        <f>SUM(CROSS!I411)</f>
        <v>0</v>
      </c>
      <c r="Z879" s="248">
        <f>SUM(CROSS!J411)</f>
        <v>0</v>
      </c>
    </row>
    <row r="880" spans="1:26" x14ac:dyDescent="0.35">
      <c r="A880" s="78" t="str">
        <f>(Championnats!B$46)</f>
        <v>QQQRRR  Sylvain</v>
      </c>
      <c r="B880" s="232">
        <f>SUM(Championnats!$V46)</f>
        <v>0</v>
      </c>
      <c r="C880" s="208">
        <f>SUM(Championnats!$V98)</f>
        <v>0</v>
      </c>
      <c r="D880" s="208">
        <f>SUM(Championnats!$V150)</f>
        <v>0</v>
      </c>
      <c r="E880" s="208">
        <f>SUM(Championnats!$V202)</f>
        <v>0</v>
      </c>
      <c r="F880" s="208">
        <f>SUM(Championnats!$V254)</f>
        <v>0</v>
      </c>
      <c r="G880" s="208">
        <f>SUM(Championnats!$V306)</f>
        <v>0</v>
      </c>
      <c r="H880" s="208">
        <f>SUM(Championnats!$V358)</f>
        <v>0</v>
      </c>
      <c r="I880" s="208">
        <f>SUM(Championnats!$V410)</f>
        <v>0</v>
      </c>
      <c r="J880" s="208">
        <f>SUM(Championnats!$V462)</f>
        <v>0</v>
      </c>
      <c r="K880" s="208">
        <f>SUM(Championnats!$V514)</f>
        <v>0</v>
      </c>
      <c r="L880" s="174"/>
      <c r="M880" s="208">
        <f>CROSS!$M$46</f>
        <v>0</v>
      </c>
      <c r="N880" s="223">
        <f t="shared" si="53"/>
        <v>0</v>
      </c>
      <c r="O880" s="208"/>
      <c r="P880" s="208"/>
      <c r="Q880" s="208"/>
      <c r="R880" s="208"/>
      <c r="S880" s="208"/>
      <c r="T880" s="208"/>
      <c r="U880" s="208"/>
      <c r="V880" s="208">
        <f t="array" ref="V880">MIN(IF(B880:K880&gt;0,B880:K880))</f>
        <v>0</v>
      </c>
      <c r="W880" s="208">
        <f t="shared" si="52"/>
        <v>0</v>
      </c>
      <c r="X880" s="174"/>
      <c r="Y880" s="248">
        <f>SUM(CROSS!I412)</f>
        <v>0</v>
      </c>
      <c r="Z880" s="248">
        <f>SUM(CROSS!J412)</f>
        <v>0</v>
      </c>
    </row>
    <row r="881" spans="1:26" x14ac:dyDescent="0.35">
      <c r="A881" s="78" t="str">
        <f>(Championnats!B$47)</f>
        <v>RRRSSS  Veronica</v>
      </c>
      <c r="B881" s="232">
        <f>SUM(Championnats!$V47)</f>
        <v>0</v>
      </c>
      <c r="C881" s="208">
        <f>SUM(Championnats!$V99)</f>
        <v>0</v>
      </c>
      <c r="D881" s="208">
        <f>SUM(Championnats!$V151)</f>
        <v>0</v>
      </c>
      <c r="E881" s="208">
        <f>SUM(Championnats!$V203)</f>
        <v>0</v>
      </c>
      <c r="F881" s="208">
        <f>SUM(Championnats!$V255)</f>
        <v>0</v>
      </c>
      <c r="G881" s="208">
        <f>SUM(Championnats!$V307)</f>
        <v>0</v>
      </c>
      <c r="H881" s="208">
        <f>SUM(Championnats!$V359)</f>
        <v>0</v>
      </c>
      <c r="I881" s="208">
        <f>SUM(Championnats!$V411)</f>
        <v>0</v>
      </c>
      <c r="J881" s="208">
        <f>SUM(Championnats!$V463)</f>
        <v>0</v>
      </c>
      <c r="K881" s="208">
        <f>SUM(Championnats!$V515)</f>
        <v>0</v>
      </c>
      <c r="L881" s="174"/>
      <c r="M881" s="208">
        <f>CROSS!$M$47</f>
        <v>0</v>
      </c>
      <c r="N881" s="223">
        <f t="shared" si="53"/>
        <v>0</v>
      </c>
      <c r="O881" s="208"/>
      <c r="P881" s="208"/>
      <c r="Q881" s="208"/>
      <c r="R881" s="208"/>
      <c r="S881" s="208"/>
      <c r="T881" s="208"/>
      <c r="U881" s="208"/>
      <c r="V881" s="208">
        <f t="array" ref="V881">MIN(IF(B881:K881&gt;0,B881:K881))</f>
        <v>0</v>
      </c>
      <c r="W881" s="208">
        <f t="shared" si="52"/>
        <v>0</v>
      </c>
      <c r="X881" s="174"/>
      <c r="Y881" s="248">
        <f>SUM(CROSS!I413)</f>
        <v>0</v>
      </c>
      <c r="Z881" s="248">
        <f>SUM(CROSS!J413)</f>
        <v>0</v>
      </c>
    </row>
    <row r="882" spans="1:26" x14ac:dyDescent="0.35">
      <c r="A882" s="78" t="str">
        <f>(Championnats!B$48)</f>
        <v>SSSTTT  Luc</v>
      </c>
      <c r="B882" s="232">
        <f>SUM(Championnats!$V48)</f>
        <v>0</v>
      </c>
      <c r="C882" s="208">
        <f>SUM(Championnats!$V100)</f>
        <v>0</v>
      </c>
      <c r="D882" s="208">
        <f>SUM(Championnats!$V152)</f>
        <v>0</v>
      </c>
      <c r="E882" s="208">
        <f>SUM(Championnats!$V204)</f>
        <v>0</v>
      </c>
      <c r="F882" s="208">
        <f>SUM(Championnats!$V256)</f>
        <v>0</v>
      </c>
      <c r="G882" s="208">
        <f>SUM(Championnats!$V308)</f>
        <v>0</v>
      </c>
      <c r="H882" s="208">
        <f>SUM(Championnats!$V360)</f>
        <v>0</v>
      </c>
      <c r="I882" s="208">
        <f>SUM(Championnats!$V412)</f>
        <v>0</v>
      </c>
      <c r="J882" s="208">
        <f>SUM(Championnats!$V464)</f>
        <v>0</v>
      </c>
      <c r="K882" s="208">
        <f>SUM(Championnats!$V516)</f>
        <v>0</v>
      </c>
      <c r="L882" s="174"/>
      <c r="M882" s="208">
        <f>CROSS!$M$48</f>
        <v>0</v>
      </c>
      <c r="N882" s="223">
        <f t="shared" si="53"/>
        <v>0</v>
      </c>
      <c r="O882" s="208"/>
      <c r="P882" s="208"/>
      <c r="Q882" s="208"/>
      <c r="R882" s="208"/>
      <c r="S882" s="208"/>
      <c r="T882" s="208"/>
      <c r="U882" s="208"/>
      <c r="V882" s="208">
        <f t="array" ref="V882">MIN(IF(B882:K882&gt;0,B882:K882))</f>
        <v>0</v>
      </c>
      <c r="W882" s="208">
        <f t="shared" si="52"/>
        <v>0</v>
      </c>
      <c r="X882" s="174"/>
      <c r="Y882" s="248">
        <f>SUM(CROSS!I414)</f>
        <v>0</v>
      </c>
      <c r="Z882" s="248">
        <f>SUM(CROSS!J414)</f>
        <v>0</v>
      </c>
    </row>
    <row r="883" spans="1:26" x14ac:dyDescent="0.35">
      <c r="A883" s="78" t="str">
        <f>(Championnats!B$49)</f>
        <v>TTTUUU  Cryss</v>
      </c>
      <c r="B883" s="232">
        <f>SUM(Championnats!$V49)</f>
        <v>0</v>
      </c>
      <c r="C883" s="208">
        <f>SUM(Championnats!$V101)</f>
        <v>0</v>
      </c>
      <c r="D883" s="208">
        <f>SUM(Championnats!$V153)</f>
        <v>0</v>
      </c>
      <c r="E883" s="208">
        <f>SUM(Championnats!$V205)</f>
        <v>0</v>
      </c>
      <c r="F883" s="208">
        <f>SUM(Championnats!$V257)</f>
        <v>0</v>
      </c>
      <c r="G883" s="208">
        <f>SUM(Championnats!$V309)</f>
        <v>0</v>
      </c>
      <c r="H883" s="208">
        <f>SUM(Championnats!$V361)</f>
        <v>0</v>
      </c>
      <c r="I883" s="208">
        <f>SUM(Championnats!$V413)</f>
        <v>0</v>
      </c>
      <c r="J883" s="208">
        <f>SUM(Championnats!$V465)</f>
        <v>0</v>
      </c>
      <c r="K883" s="208">
        <f>SUM(Championnats!$V517)</f>
        <v>0</v>
      </c>
      <c r="L883" s="174"/>
      <c r="M883" s="208">
        <f>CROSS!$M$49</f>
        <v>0</v>
      </c>
      <c r="N883" s="223">
        <f t="shared" si="53"/>
        <v>0</v>
      </c>
      <c r="O883" s="208"/>
      <c r="P883" s="208"/>
      <c r="Q883" s="208"/>
      <c r="R883" s="208"/>
      <c r="S883" s="208"/>
      <c r="T883" s="208"/>
      <c r="U883" s="208"/>
      <c r="V883" s="208">
        <f t="array" ref="V883">MIN(IF(B883:K883&gt;0,B883:K883))</f>
        <v>0</v>
      </c>
      <c r="W883" s="208">
        <f t="shared" si="52"/>
        <v>0</v>
      </c>
      <c r="X883" s="174"/>
      <c r="Y883" s="248">
        <f>SUM(CROSS!I415)</f>
        <v>0</v>
      </c>
      <c r="Z883" s="248">
        <f>SUM(CROSS!J415)</f>
        <v>0</v>
      </c>
    </row>
    <row r="884" spans="1:26" x14ac:dyDescent="0.35">
      <c r="A884" s="78" t="str">
        <f>(Championnats!B$50)</f>
        <v>UUUVVV  Sambou</v>
      </c>
      <c r="B884" s="232">
        <f>SUM(Championnats!$V50)</f>
        <v>0</v>
      </c>
      <c r="C884" s="208">
        <f>SUM(Championnats!$V102)</f>
        <v>0</v>
      </c>
      <c r="D884" s="208">
        <f>SUM(Championnats!$V154)</f>
        <v>0</v>
      </c>
      <c r="E884" s="208">
        <f>SUM(Championnats!$V206)</f>
        <v>0</v>
      </c>
      <c r="F884" s="208">
        <f>SUM(Championnats!$V258)</f>
        <v>0</v>
      </c>
      <c r="G884" s="208">
        <f>SUM(Championnats!$V310)</f>
        <v>0</v>
      </c>
      <c r="H884" s="208">
        <f>SUM(Championnats!$V362)</f>
        <v>0</v>
      </c>
      <c r="I884" s="208">
        <f>SUM(Championnats!$V414)</f>
        <v>0</v>
      </c>
      <c r="J884" s="208">
        <f>SUM(Championnats!$V466)</f>
        <v>0</v>
      </c>
      <c r="K884" s="208">
        <f>SUM(Championnats!$V518)</f>
        <v>0</v>
      </c>
      <c r="L884" s="174"/>
      <c r="M884" s="208">
        <f>CROSS!$M$50</f>
        <v>0</v>
      </c>
      <c r="N884" s="223">
        <f t="shared" si="53"/>
        <v>0</v>
      </c>
      <c r="O884" s="208"/>
      <c r="P884" s="208"/>
      <c r="Q884" s="208"/>
      <c r="R884" s="208"/>
      <c r="S884" s="208"/>
      <c r="T884" s="208"/>
      <c r="U884" s="208"/>
      <c r="V884" s="208">
        <f t="array" ref="V884">MIN(IF(B884:K884&gt;0,B884:K884))</f>
        <v>0</v>
      </c>
      <c r="W884" s="208">
        <f t="shared" si="52"/>
        <v>0</v>
      </c>
      <c r="X884" s="174"/>
      <c r="Y884" s="248">
        <f>SUM(CROSS!I416)</f>
        <v>0</v>
      </c>
      <c r="Z884" s="248">
        <f>SUM(CROSS!J416)</f>
        <v>0</v>
      </c>
    </row>
    <row r="885" spans="1:26" x14ac:dyDescent="0.35">
      <c r="A885" s="78" t="str">
        <f>(Championnats!B$51)</f>
        <v>VVVVXXX  Dylan</v>
      </c>
      <c r="B885" s="232">
        <f>SUM(Championnats!$V51)</f>
        <v>0</v>
      </c>
      <c r="C885" s="208">
        <f>SUM(Championnats!$V103)</f>
        <v>0</v>
      </c>
      <c r="D885" s="208">
        <f>SUM(Championnats!$V155)</f>
        <v>0</v>
      </c>
      <c r="E885" s="208">
        <f>SUM(Championnats!$V207)</f>
        <v>0</v>
      </c>
      <c r="F885" s="208">
        <f>SUM(Championnats!$V259)</f>
        <v>0</v>
      </c>
      <c r="G885" s="208">
        <f>SUM(Championnats!$V311)</f>
        <v>0</v>
      </c>
      <c r="H885" s="208">
        <f>SUM(Championnats!$V363)</f>
        <v>0</v>
      </c>
      <c r="I885" s="208">
        <f>SUM(Championnats!$V415)</f>
        <v>0</v>
      </c>
      <c r="J885" s="208">
        <f>SUM(Championnats!$V467)</f>
        <v>0</v>
      </c>
      <c r="K885" s="208">
        <f>SUM(Championnats!$V519)</f>
        <v>0</v>
      </c>
      <c r="L885" s="174"/>
      <c r="M885" s="208">
        <f>CROSS!$M$51</f>
        <v>0</v>
      </c>
      <c r="N885" s="223">
        <f t="shared" si="53"/>
        <v>0</v>
      </c>
      <c r="O885" s="208"/>
      <c r="P885" s="208"/>
      <c r="Q885" s="208"/>
      <c r="R885" s="208"/>
      <c r="S885" s="208"/>
      <c r="T885" s="208"/>
      <c r="U885" s="208"/>
      <c r="V885" s="208">
        <f t="array" ref="V885">MIN(IF(B885:K885&gt;0,B885:K885))</f>
        <v>0</v>
      </c>
      <c r="W885" s="208">
        <f t="shared" si="52"/>
        <v>0</v>
      </c>
      <c r="X885" s="174"/>
      <c r="Y885" s="248">
        <f>SUM(CROSS!I417)</f>
        <v>0</v>
      </c>
      <c r="Z885" s="248">
        <f>SUM(CROSS!J417)</f>
        <v>0</v>
      </c>
    </row>
    <row r="886" spans="1:26" x14ac:dyDescent="0.35">
      <c r="A886" s="78" t="str">
        <f>(Championnats!B$52)</f>
        <v>XXXYYY  Lucie</v>
      </c>
      <c r="B886" s="232">
        <f>SUM(Championnats!$V52)</f>
        <v>0</v>
      </c>
      <c r="C886" s="208">
        <f>SUM(Championnats!$V104)</f>
        <v>0</v>
      </c>
      <c r="D886" s="208">
        <f>SUM(Championnats!$V156)</f>
        <v>0</v>
      </c>
      <c r="E886" s="208">
        <f>SUM(Championnats!$V208)</f>
        <v>0</v>
      </c>
      <c r="F886" s="208">
        <f>SUM(Championnats!$V260)</f>
        <v>0</v>
      </c>
      <c r="G886" s="208">
        <f>SUM(Championnats!$V312)</f>
        <v>0</v>
      </c>
      <c r="H886" s="208">
        <f>SUM(Championnats!$V364)</f>
        <v>0</v>
      </c>
      <c r="I886" s="208">
        <f>SUM(Championnats!$V416)</f>
        <v>0</v>
      </c>
      <c r="J886" s="208">
        <f>SUM(Championnats!$V468)</f>
        <v>0</v>
      </c>
      <c r="K886" s="208">
        <f>SUM(Championnats!$V520)</f>
        <v>0</v>
      </c>
      <c r="L886" s="174"/>
      <c r="M886" s="208">
        <f>CROSS!$M$52</f>
        <v>0</v>
      </c>
      <c r="N886" s="223">
        <f t="shared" si="53"/>
        <v>0</v>
      </c>
      <c r="O886" s="208"/>
      <c r="P886" s="208"/>
      <c r="Q886" s="208"/>
      <c r="R886" s="208"/>
      <c r="S886" s="208"/>
      <c r="T886" s="208"/>
      <c r="U886" s="208"/>
      <c r="V886" s="208">
        <f t="array" ref="V886">MIN(IF(B886:K886&gt;0,B886:K886))</f>
        <v>0</v>
      </c>
      <c r="W886" s="208">
        <f t="shared" si="52"/>
        <v>0</v>
      </c>
      <c r="X886" s="174"/>
      <c r="Y886" s="248">
        <f>SUM(CROSS!I418)</f>
        <v>0</v>
      </c>
      <c r="Z886" s="248">
        <f>SUM(CROSS!J418)</f>
        <v>0</v>
      </c>
    </row>
    <row r="887" spans="1:26" x14ac:dyDescent="0.35">
      <c r="A887" s="182" t="str">
        <f>(Championnats!B$53)</f>
        <v>YYYZZZ  Eva</v>
      </c>
      <c r="B887" s="244">
        <f>SUM(Championnats!$V53)</f>
        <v>0</v>
      </c>
      <c r="C887" s="225">
        <f>SUM(Championnats!$V105)</f>
        <v>0</v>
      </c>
      <c r="D887" s="225">
        <f>SUM(Championnats!$V157)</f>
        <v>0</v>
      </c>
      <c r="E887" s="225">
        <f>SUM(Championnats!$V209)</f>
        <v>0</v>
      </c>
      <c r="F887" s="225">
        <f>SUM(Championnats!$V261)</f>
        <v>0</v>
      </c>
      <c r="G887" s="225">
        <f>SUM(Championnats!$V313)</f>
        <v>0</v>
      </c>
      <c r="H887" s="225">
        <f>SUM(Championnats!$V365)</f>
        <v>0</v>
      </c>
      <c r="I887" s="225">
        <f>SUM(Championnats!$V417)</f>
        <v>0</v>
      </c>
      <c r="J887" s="225">
        <f>SUM(Championnats!$V469)</f>
        <v>0</v>
      </c>
      <c r="K887" s="225">
        <f>SUM(Championnats!$V521)</f>
        <v>0</v>
      </c>
      <c r="L887" s="174"/>
      <c r="M887" s="225">
        <f>CROSS!$M$53</f>
        <v>0</v>
      </c>
      <c r="N887" s="226">
        <f t="shared" si="53"/>
        <v>0</v>
      </c>
      <c r="O887" s="225"/>
      <c r="P887" s="225"/>
      <c r="Q887" s="225"/>
      <c r="R887" s="225"/>
      <c r="S887" s="225"/>
      <c r="T887" s="225"/>
      <c r="U887" s="225"/>
      <c r="V887" s="225">
        <f t="array" ref="V887">MIN(IF(B887:K887&gt;0,B887:K887))</f>
        <v>0</v>
      </c>
      <c r="W887" s="225">
        <f t="shared" si="52"/>
        <v>0</v>
      </c>
      <c r="X887" s="174"/>
      <c r="Y887" s="248">
        <f>SUM(CROSS!I419)</f>
        <v>0</v>
      </c>
      <c r="Z887" s="248">
        <f>SUM(CROSS!J419)</f>
        <v>0</v>
      </c>
    </row>
    <row r="888" spans="1:26" x14ac:dyDescent="0.35">
      <c r="A888" s="242"/>
      <c r="B888" s="241"/>
      <c r="C888" s="241"/>
      <c r="D888" s="241"/>
      <c r="E888" s="241"/>
      <c r="F888" s="241"/>
      <c r="G888" s="241"/>
      <c r="H888" s="241"/>
      <c r="I888" s="241"/>
      <c r="J888" s="241"/>
      <c r="K888" s="241"/>
      <c r="L888" s="174"/>
      <c r="M888" s="241"/>
      <c r="N888" s="229"/>
      <c r="O888" s="241"/>
      <c r="P888" s="241"/>
      <c r="Q888" s="241"/>
      <c r="R888" s="241"/>
      <c r="S888" s="241"/>
      <c r="T888" s="241"/>
      <c r="U888" s="241"/>
      <c r="V888" s="241">
        <f t="array" ref="V888">MIN(IF(B888:K888&gt;0,B888:K888))</f>
        <v>0</v>
      </c>
      <c r="W888" s="241">
        <f t="shared" si="52"/>
        <v>0</v>
      </c>
      <c r="X888" s="174"/>
      <c r="Y888" s="248">
        <f>SUM(CROSS!I420)</f>
        <v>0</v>
      </c>
      <c r="Z888" s="248">
        <f>SUM(CROSS!J420)</f>
        <v>0</v>
      </c>
    </row>
    <row r="889" spans="1:26" x14ac:dyDescent="0.35">
      <c r="A889" s="243"/>
      <c r="B889" s="466" t="s">
        <v>31</v>
      </c>
      <c r="C889" s="467"/>
      <c r="D889" s="467"/>
      <c r="E889" s="467"/>
      <c r="F889" s="467"/>
      <c r="G889" s="467"/>
      <c r="H889" s="467"/>
      <c r="I889" s="467"/>
      <c r="J889" s="467"/>
      <c r="K889" s="468"/>
      <c r="L889" s="174"/>
      <c r="M889" s="240"/>
      <c r="N889" s="230"/>
      <c r="O889" s="240"/>
      <c r="P889" s="240"/>
      <c r="Q889" s="240"/>
      <c r="R889" s="240"/>
      <c r="S889" s="240"/>
      <c r="T889" s="240"/>
      <c r="U889" s="240"/>
      <c r="V889" s="240">
        <f t="array" ref="V889">MIN(IF(B889:K889&gt;0,B889:K889))</f>
        <v>0</v>
      </c>
      <c r="W889" s="240">
        <f t="shared" si="52"/>
        <v>0</v>
      </c>
      <c r="X889" s="174"/>
      <c r="Y889" s="248">
        <f>SUM(CROSS!I421)</f>
        <v>0</v>
      </c>
      <c r="Z889" s="248">
        <f>SUM(CROSS!J421)</f>
        <v>0</v>
      </c>
    </row>
    <row r="890" spans="1:26" x14ac:dyDescent="0.35">
      <c r="A890" s="221" t="str">
        <f>(Championnats!B$4)</f>
        <v>AAA  LUC</v>
      </c>
      <c r="B890" s="238">
        <f>SUM(Championnats!$W4)</f>
        <v>0</v>
      </c>
      <c r="C890" s="227">
        <f>SUM(Championnats!$W56)</f>
        <v>0</v>
      </c>
      <c r="D890" s="227">
        <f>SUM(Championnats!$W108)</f>
        <v>0</v>
      </c>
      <c r="E890" s="227">
        <f>SUM(Championnats!$W160)</f>
        <v>0</v>
      </c>
      <c r="F890" s="227">
        <f>SUM(Championnats!$W212)</f>
        <v>0</v>
      </c>
      <c r="G890" s="227">
        <f>SUM(Championnats!$W264)</f>
        <v>0</v>
      </c>
      <c r="H890" s="227">
        <f>SUM(Championnats!$W316)</f>
        <v>0</v>
      </c>
      <c r="I890" s="227">
        <f>SUM(Championnats!$W368)</f>
        <v>0</v>
      </c>
      <c r="J890" s="227">
        <f>SUM(Championnats!$W420)</f>
        <v>0</v>
      </c>
      <c r="K890" s="227">
        <f>SUM(Championnats!$W472)</f>
        <v>0</v>
      </c>
      <c r="L890" s="174"/>
      <c r="M890" s="227">
        <f>CROSS!$M$4</f>
        <v>1</v>
      </c>
      <c r="N890" s="228">
        <f t="shared" ref="N890:N921" si="54">N5</f>
        <v>0</v>
      </c>
      <c r="O890" s="227"/>
      <c r="P890" s="227"/>
      <c r="Q890" s="227"/>
      <c r="R890" s="227"/>
      <c r="S890" s="227"/>
      <c r="T890" s="227"/>
      <c r="U890" s="227"/>
      <c r="V890" s="227">
        <f t="array" ref="V890">MIN(IF(B890:K890&gt;0,B890:K890))</f>
        <v>0</v>
      </c>
      <c r="W890" s="227">
        <f t="shared" si="52"/>
        <v>0</v>
      </c>
      <c r="X890" s="174"/>
      <c r="Y890" s="248">
        <f>SUM(CROSS!I422)</f>
        <v>0</v>
      </c>
      <c r="Z890" s="248">
        <f>SUM(CROSS!J422)</f>
        <v>0</v>
      </c>
    </row>
    <row r="891" spans="1:26" x14ac:dyDescent="0.35">
      <c r="A891" s="78" t="str">
        <f>(Championnats!B$5)</f>
        <v>BBB  isabelle</v>
      </c>
      <c r="B891" s="232">
        <f>SUM(Championnats!$W5)</f>
        <v>0</v>
      </c>
      <c r="C891" s="208">
        <f>SUM(Championnats!$W57)</f>
        <v>0</v>
      </c>
      <c r="D891" s="208">
        <f>SUM(Championnats!$W109)</f>
        <v>0</v>
      </c>
      <c r="E891" s="208">
        <f>SUM(Championnats!$W161)</f>
        <v>0</v>
      </c>
      <c r="F891" s="208">
        <f>SUM(Championnats!$W213)</f>
        <v>0</v>
      </c>
      <c r="G891" s="208">
        <f>SUM(Championnats!$W265)</f>
        <v>0</v>
      </c>
      <c r="H891" s="208">
        <f>SUM(Championnats!$W317)</f>
        <v>0</v>
      </c>
      <c r="I891" s="208">
        <f>SUM(Championnats!$W369)</f>
        <v>0</v>
      </c>
      <c r="J891" s="208">
        <f>SUM(Championnats!$W421)</f>
        <v>0</v>
      </c>
      <c r="K891" s="208">
        <f>SUM(Championnats!$W473)</f>
        <v>0</v>
      </c>
      <c r="L891" s="174"/>
      <c r="M891" s="208">
        <f>CROSS!$M$5</f>
        <v>1</v>
      </c>
      <c r="N891" s="223">
        <f t="shared" si="54"/>
        <v>0</v>
      </c>
      <c r="O891" s="208"/>
      <c r="P891" s="208"/>
      <c r="Q891" s="208"/>
      <c r="R891" s="208"/>
      <c r="S891" s="208"/>
      <c r="T891" s="208"/>
      <c r="U891" s="208"/>
      <c r="V891" s="208">
        <f t="array" ref="V891">MIN(IF(B891:K891&gt;0,B891:K891))</f>
        <v>0</v>
      </c>
      <c r="W891" s="208">
        <f t="shared" si="52"/>
        <v>0</v>
      </c>
      <c r="X891" s="174"/>
      <c r="Y891" s="248">
        <f>SUM(CROSS!I423)</f>
        <v>0</v>
      </c>
      <c r="Z891" s="248">
        <f>SUM(CROSS!J423)</f>
        <v>0</v>
      </c>
    </row>
    <row r="892" spans="1:26" x14ac:dyDescent="0.35">
      <c r="A892" s="78" t="str">
        <f>(Championnats!B$6)</f>
        <v>KJKLJDFKJG  Agathe</v>
      </c>
      <c r="B892" s="232">
        <f>SUM(Championnats!$W6)</f>
        <v>0</v>
      </c>
      <c r="C892" s="208">
        <f>SUM(Championnats!$W58)</f>
        <v>0</v>
      </c>
      <c r="D892" s="208">
        <f>SUM(Championnats!$W110)</f>
        <v>0</v>
      </c>
      <c r="E892" s="208">
        <f>SUM(Championnats!$W162)</f>
        <v>0</v>
      </c>
      <c r="F892" s="208">
        <f>SUM(Championnats!$W214)</f>
        <v>0</v>
      </c>
      <c r="G892" s="208">
        <f>SUM(Championnats!$W266)</f>
        <v>0</v>
      </c>
      <c r="H892" s="208">
        <f>SUM(Championnats!$W318)</f>
        <v>0</v>
      </c>
      <c r="I892" s="208">
        <f>SUM(Championnats!$W370)</f>
        <v>0</v>
      </c>
      <c r="J892" s="208">
        <f>SUM(Championnats!$W422)</f>
        <v>0</v>
      </c>
      <c r="K892" s="208">
        <f>SUM(Championnats!$W474)</f>
        <v>0</v>
      </c>
      <c r="L892" s="174"/>
      <c r="M892" s="208">
        <f>CROSS!$M$6</f>
        <v>1</v>
      </c>
      <c r="N892" s="223">
        <f t="shared" si="54"/>
        <v>0</v>
      </c>
      <c r="O892" s="208"/>
      <c r="P892" s="208"/>
      <c r="Q892" s="208"/>
      <c r="R892" s="208"/>
      <c r="S892" s="208"/>
      <c r="T892" s="208"/>
      <c r="U892" s="208"/>
      <c r="V892" s="208">
        <f t="array" ref="V892">MIN(IF(B892:K892&gt;0,B892:K892))</f>
        <v>0</v>
      </c>
      <c r="W892" s="208">
        <f t="shared" si="52"/>
        <v>0</v>
      </c>
      <c r="X892" s="174"/>
      <c r="Y892" s="248">
        <f>SUM(CROSS!I424)</f>
        <v>0</v>
      </c>
      <c r="Z892" s="248">
        <f>SUM(CROSS!J424)</f>
        <v>0</v>
      </c>
    </row>
    <row r="893" spans="1:26" x14ac:dyDescent="0.35">
      <c r="A893" s="78" t="str">
        <f>(Championnats!B$7)</f>
        <v>DDD  Léa</v>
      </c>
      <c r="B893" s="232">
        <f>SUM(Championnats!$W7)</f>
        <v>0</v>
      </c>
      <c r="C893" s="208">
        <f>SUM(Championnats!$W59)</f>
        <v>0</v>
      </c>
      <c r="D893" s="208">
        <f>SUM(Championnats!$W111)</f>
        <v>0</v>
      </c>
      <c r="E893" s="208">
        <f>SUM(Championnats!$W163)</f>
        <v>0</v>
      </c>
      <c r="F893" s="208">
        <f>SUM(Championnats!$W215)</f>
        <v>0</v>
      </c>
      <c r="G893" s="208">
        <f>SUM(Championnats!$W267)</f>
        <v>0</v>
      </c>
      <c r="H893" s="208">
        <f>SUM(Championnats!$W319)</f>
        <v>0</v>
      </c>
      <c r="I893" s="208">
        <f>SUM(Championnats!$W371)</f>
        <v>0</v>
      </c>
      <c r="J893" s="208">
        <f>SUM(Championnats!$W423)</f>
        <v>0</v>
      </c>
      <c r="K893" s="208">
        <f>SUM(Championnats!$W475)</f>
        <v>0</v>
      </c>
      <c r="L893" s="174"/>
      <c r="M893" s="208">
        <f>CROSS!$M$7</f>
        <v>1</v>
      </c>
      <c r="N893" s="223">
        <f t="shared" si="54"/>
        <v>0</v>
      </c>
      <c r="O893" s="208"/>
      <c r="P893" s="208"/>
      <c r="Q893" s="208"/>
      <c r="R893" s="208"/>
      <c r="S893" s="208"/>
      <c r="T893" s="208"/>
      <c r="U893" s="208"/>
      <c r="V893" s="208">
        <f t="array" ref="V893">MIN(IF(B893:K893&gt;0,B893:K893))</f>
        <v>0</v>
      </c>
      <c r="W893" s="208">
        <f t="shared" si="52"/>
        <v>0</v>
      </c>
      <c r="X893" s="174"/>
      <c r="Y893" s="248">
        <f>SUM(CROSS!I425)</f>
        <v>0</v>
      </c>
      <c r="Z893" s="248">
        <f>SUM(CROSS!J425)</f>
        <v>0</v>
      </c>
    </row>
    <row r="894" spans="1:26" x14ac:dyDescent="0.35">
      <c r="A894" s="78" t="str">
        <f>(Championnats!B$8)</f>
        <v>KUYFRJGF  Mélissa</v>
      </c>
      <c r="B894" s="232">
        <f>SUM(Championnats!$W8)</f>
        <v>0</v>
      </c>
      <c r="C894" s="208">
        <f>SUM(Championnats!$W60)</f>
        <v>0</v>
      </c>
      <c r="D894" s="208">
        <f>SUM(Championnats!$W112)</f>
        <v>0</v>
      </c>
      <c r="E894" s="208">
        <f>SUM(Championnats!$W164)</f>
        <v>0</v>
      </c>
      <c r="F894" s="208">
        <f>SUM(Championnats!$W216)</f>
        <v>0</v>
      </c>
      <c r="G894" s="208">
        <f>SUM(Championnats!$W268)</f>
        <v>0</v>
      </c>
      <c r="H894" s="208">
        <f>SUM(Championnats!$W320)</f>
        <v>0</v>
      </c>
      <c r="I894" s="208">
        <f>SUM(Championnats!$W372)</f>
        <v>0</v>
      </c>
      <c r="J894" s="208">
        <f>SUM(Championnats!$W424)</f>
        <v>0</v>
      </c>
      <c r="K894" s="208">
        <f>SUM(Championnats!$W476)</f>
        <v>0</v>
      </c>
      <c r="L894" s="174"/>
      <c r="M894" s="208">
        <f>CROSS!$M$8</f>
        <v>1</v>
      </c>
      <c r="N894" s="223">
        <f t="shared" si="54"/>
        <v>0</v>
      </c>
      <c r="O894" s="208"/>
      <c r="P894" s="208"/>
      <c r="Q894" s="208"/>
      <c r="R894" s="208"/>
      <c r="S894" s="208"/>
      <c r="T894" s="208"/>
      <c r="U894" s="208"/>
      <c r="V894" s="208">
        <f t="array" ref="V894">MIN(IF(B894:K894&gt;0,B894:K894))</f>
        <v>0</v>
      </c>
      <c r="W894" s="208">
        <f t="shared" si="52"/>
        <v>0</v>
      </c>
      <c r="X894" s="174"/>
      <c r="Y894" s="248">
        <f>SUM(CROSS!I426)</f>
        <v>0</v>
      </c>
      <c r="Z894" s="248">
        <f>SUM(CROSS!J426)</f>
        <v>0</v>
      </c>
    </row>
    <row r="895" spans="1:26" x14ac:dyDescent="0.35">
      <c r="A895" s="78" t="str">
        <f>(Championnats!B$9)</f>
        <v>FFF  Eric</v>
      </c>
      <c r="B895" s="232">
        <f>SUM(Championnats!$W9)</f>
        <v>0</v>
      </c>
      <c r="C895" s="208">
        <f>SUM(Championnats!$W61)</f>
        <v>0</v>
      </c>
      <c r="D895" s="208">
        <f>SUM(Championnats!$W113)</f>
        <v>0</v>
      </c>
      <c r="E895" s="208">
        <f>SUM(Championnats!$W165)</f>
        <v>0</v>
      </c>
      <c r="F895" s="208">
        <f>SUM(Championnats!$W217)</f>
        <v>0</v>
      </c>
      <c r="G895" s="208">
        <f>SUM(Championnats!$W269)</f>
        <v>0</v>
      </c>
      <c r="H895" s="208">
        <f>SUM(Championnats!$W321)</f>
        <v>0</v>
      </c>
      <c r="I895" s="208">
        <f>SUM(Championnats!$W373)</f>
        <v>0</v>
      </c>
      <c r="J895" s="208">
        <f>SUM(Championnats!$W425)</f>
        <v>0</v>
      </c>
      <c r="K895" s="208">
        <f>SUM(Championnats!$W477)</f>
        <v>0</v>
      </c>
      <c r="L895" s="174"/>
      <c r="M895" s="208">
        <f>CROSS!$M$9</f>
        <v>1</v>
      </c>
      <c r="N895" s="223">
        <f t="shared" si="54"/>
        <v>0</v>
      </c>
      <c r="O895" s="208"/>
      <c r="P895" s="208"/>
      <c r="Q895" s="208"/>
      <c r="R895" s="208"/>
      <c r="S895" s="208"/>
      <c r="T895" s="208"/>
      <c r="U895" s="208"/>
      <c r="V895" s="208">
        <f t="array" ref="V895">MIN(IF(B895:K895&gt;0,B895:K895))</f>
        <v>0</v>
      </c>
      <c r="W895" s="208">
        <f t="shared" si="52"/>
        <v>0</v>
      </c>
      <c r="X895" s="174"/>
      <c r="Y895" s="248">
        <f>SUM(CROSS!I427)</f>
        <v>0</v>
      </c>
      <c r="Z895" s="248">
        <f>SUM(CROSS!J427)</f>
        <v>0</v>
      </c>
    </row>
    <row r="896" spans="1:26" x14ac:dyDescent="0.35">
      <c r="A896" s="78" t="str">
        <f>(Championnats!B$10)</f>
        <v>GGG  Lucie</v>
      </c>
      <c r="B896" s="232">
        <f>SUM(Championnats!$W10)</f>
        <v>0</v>
      </c>
      <c r="C896" s="208">
        <f>SUM(Championnats!$W62)</f>
        <v>0</v>
      </c>
      <c r="D896" s="208">
        <f>SUM(Championnats!$W114)</f>
        <v>0</v>
      </c>
      <c r="E896" s="208">
        <f>SUM(Championnats!$W166)</f>
        <v>0</v>
      </c>
      <c r="F896" s="208">
        <f>SUM(Championnats!$W218)</f>
        <v>0</v>
      </c>
      <c r="G896" s="208">
        <f>SUM(Championnats!$W270)</f>
        <v>0</v>
      </c>
      <c r="H896" s="208">
        <f>SUM(Championnats!$W322)</f>
        <v>0</v>
      </c>
      <c r="I896" s="208">
        <f>SUM(Championnats!$W374)</f>
        <v>0</v>
      </c>
      <c r="J896" s="208">
        <f>SUM(Championnats!$W426)</f>
        <v>0</v>
      </c>
      <c r="K896" s="208">
        <f>SUM(Championnats!$W478)</f>
        <v>0</v>
      </c>
      <c r="L896" s="174"/>
      <c r="M896" s="208">
        <f>CROSS!$M$10</f>
        <v>0</v>
      </c>
      <c r="N896" s="223">
        <f t="shared" si="54"/>
        <v>0</v>
      </c>
      <c r="O896" s="208"/>
      <c r="P896" s="208"/>
      <c r="Q896" s="208"/>
      <c r="R896" s="208"/>
      <c r="S896" s="208"/>
      <c r="T896" s="208"/>
      <c r="U896" s="208"/>
      <c r="V896" s="208">
        <f t="array" ref="V896">MIN(IF(B896:K896&gt;0,B896:K896))</f>
        <v>0</v>
      </c>
      <c r="W896" s="208">
        <f t="shared" si="52"/>
        <v>0</v>
      </c>
      <c r="X896" s="174"/>
      <c r="Y896" s="248">
        <f>SUM(CROSS!I428)</f>
        <v>0</v>
      </c>
      <c r="Z896" s="248">
        <f>SUM(CROSS!J428)</f>
        <v>0</v>
      </c>
    </row>
    <row r="897" spans="1:26" x14ac:dyDescent="0.35">
      <c r="A897" s="78" t="str">
        <f>(Championnats!B$11)</f>
        <v>HHH  Eva</v>
      </c>
      <c r="B897" s="232">
        <f>SUM(Championnats!$W11)</f>
        <v>0</v>
      </c>
      <c r="C897" s="208">
        <f>SUM(Championnats!$W63)</f>
        <v>0</v>
      </c>
      <c r="D897" s="208">
        <f>SUM(Championnats!$W115)</f>
        <v>0</v>
      </c>
      <c r="E897" s="208">
        <f>SUM(Championnats!$W167)</f>
        <v>0</v>
      </c>
      <c r="F897" s="208">
        <f>SUM(Championnats!$W219)</f>
        <v>0</v>
      </c>
      <c r="G897" s="208">
        <f>SUM(Championnats!$W271)</f>
        <v>0</v>
      </c>
      <c r="H897" s="208">
        <f>SUM(Championnats!$W323)</f>
        <v>0</v>
      </c>
      <c r="I897" s="208">
        <f>SUM(Championnats!$W375)</f>
        <v>0</v>
      </c>
      <c r="J897" s="208">
        <f>SUM(Championnats!$W427)</f>
        <v>0</v>
      </c>
      <c r="K897" s="208">
        <f>SUM(Championnats!$W479)</f>
        <v>0</v>
      </c>
      <c r="L897" s="174"/>
      <c r="M897" s="208">
        <f>CROSS!$M$11</f>
        <v>0</v>
      </c>
      <c r="N897" s="223">
        <f t="shared" si="54"/>
        <v>0</v>
      </c>
      <c r="O897" s="208"/>
      <c r="P897" s="208"/>
      <c r="Q897" s="208"/>
      <c r="R897" s="208"/>
      <c r="S897" s="208"/>
      <c r="T897" s="208"/>
      <c r="U897" s="208"/>
      <c r="V897" s="208">
        <f t="array" ref="V897">MIN(IF(B897:K897&gt;0,B897:K897))</f>
        <v>0</v>
      </c>
      <c r="W897" s="208">
        <f t="shared" si="52"/>
        <v>0</v>
      </c>
      <c r="X897" s="174"/>
      <c r="Y897" s="248">
        <f>SUM(CROSS!I429)</f>
        <v>0</v>
      </c>
      <c r="Z897" s="248">
        <f>SUM(CROSS!J429)</f>
        <v>0</v>
      </c>
    </row>
    <row r="898" spans="1:26" x14ac:dyDescent="0.35">
      <c r="A898" s="78" t="str">
        <f>(Championnats!B$12)</f>
        <v>PERNOIS  LUC</v>
      </c>
      <c r="B898" s="232">
        <f>SUM(Championnats!$W12)</f>
        <v>10.5</v>
      </c>
      <c r="C898" s="208">
        <f>SUM(Championnats!$W64)</f>
        <v>0</v>
      </c>
      <c r="D898" s="208">
        <f>SUM(Championnats!$W116)</f>
        <v>0</v>
      </c>
      <c r="E898" s="208">
        <f>SUM(Championnats!$W168)</f>
        <v>0</v>
      </c>
      <c r="F898" s="208">
        <f>SUM(Championnats!$W220)</f>
        <v>0</v>
      </c>
      <c r="G898" s="208">
        <f>SUM(Championnats!$W272)</f>
        <v>0</v>
      </c>
      <c r="H898" s="208">
        <f>SUM(Championnats!$W324)</f>
        <v>0</v>
      </c>
      <c r="I898" s="208">
        <f>SUM(Championnats!$W376)</f>
        <v>0</v>
      </c>
      <c r="J898" s="208">
        <f>SUM(Championnats!$W428)</f>
        <v>0</v>
      </c>
      <c r="K898" s="208">
        <f>SUM(Championnats!$W480)</f>
        <v>0</v>
      </c>
      <c r="L898" s="174"/>
      <c r="M898" s="208">
        <f>CROSS!$M$12</f>
        <v>0</v>
      </c>
      <c r="N898" s="223">
        <f t="shared" si="54"/>
        <v>11</v>
      </c>
      <c r="O898" s="208"/>
      <c r="P898" s="208"/>
      <c r="Q898" s="208"/>
      <c r="R898" s="208"/>
      <c r="S898" s="208"/>
      <c r="T898" s="208"/>
      <c r="U898" s="208"/>
      <c r="V898" s="208">
        <f t="array" ref="V898">MIN(IF(B898:K898&gt;0,B898:K898))</f>
        <v>10.5</v>
      </c>
      <c r="W898" s="208">
        <f t="shared" si="52"/>
        <v>10.5</v>
      </c>
      <c r="X898" s="174"/>
      <c r="Y898" s="248">
        <f>SUM(CROSS!I430)</f>
        <v>0</v>
      </c>
      <c r="Z898" s="248">
        <f>SUM(CROSS!J430)</f>
        <v>0</v>
      </c>
    </row>
    <row r="899" spans="1:26" x14ac:dyDescent="0.35">
      <c r="A899" s="78" t="str">
        <f>(Championnats!B$13)</f>
        <v>JJJ  Mélania</v>
      </c>
      <c r="B899" s="232">
        <f>SUM(Championnats!$W13)</f>
        <v>0</v>
      </c>
      <c r="C899" s="208">
        <f>SUM(Championnats!$W65)</f>
        <v>0</v>
      </c>
      <c r="D899" s="208">
        <f>SUM(Championnats!$W117)</f>
        <v>0</v>
      </c>
      <c r="E899" s="208">
        <f>SUM(Championnats!$W169)</f>
        <v>0</v>
      </c>
      <c r="F899" s="208">
        <f>SUM(Championnats!$W221)</f>
        <v>0</v>
      </c>
      <c r="G899" s="208">
        <f>SUM(Championnats!$W273)</f>
        <v>0</v>
      </c>
      <c r="H899" s="208">
        <f>SUM(Championnats!$W325)</f>
        <v>0</v>
      </c>
      <c r="I899" s="208">
        <f>SUM(Championnats!$W377)</f>
        <v>0</v>
      </c>
      <c r="J899" s="208">
        <f>SUM(Championnats!$W429)</f>
        <v>0</v>
      </c>
      <c r="K899" s="208">
        <f>SUM(Championnats!$W481)</f>
        <v>0</v>
      </c>
      <c r="L899" s="174"/>
      <c r="M899" s="208">
        <f>CROSS!$M$13</f>
        <v>0</v>
      </c>
      <c r="N899" s="223">
        <f t="shared" si="54"/>
        <v>0</v>
      </c>
      <c r="O899" s="208"/>
      <c r="P899" s="208"/>
      <c r="Q899" s="208"/>
      <c r="R899" s="208"/>
      <c r="S899" s="208"/>
      <c r="T899" s="208"/>
      <c r="U899" s="208"/>
      <c r="V899" s="208">
        <f t="array" ref="V899">MIN(IF(B899:K899&gt;0,B899:K899))</f>
        <v>0</v>
      </c>
      <c r="W899" s="208">
        <f t="shared" si="52"/>
        <v>0</v>
      </c>
      <c r="X899" s="174"/>
      <c r="Y899" s="248">
        <f>SUM(CROSS!I431)</f>
        <v>0</v>
      </c>
      <c r="Z899" s="248">
        <f>SUM(CROSS!J431)</f>
        <v>0</v>
      </c>
    </row>
    <row r="900" spans="1:26" x14ac:dyDescent="0.35">
      <c r="A900" s="78" t="str">
        <f>(Championnats!B$14)</f>
        <v>KKK  Mélanie</v>
      </c>
      <c r="B900" s="232">
        <f>SUM(Championnats!$W14)</f>
        <v>0</v>
      </c>
      <c r="C900" s="208">
        <f>SUM(Championnats!$W66)</f>
        <v>0</v>
      </c>
      <c r="D900" s="208">
        <f>SUM(Championnats!$W118)</f>
        <v>0</v>
      </c>
      <c r="E900" s="208">
        <f>SUM(Championnats!$W170)</f>
        <v>0</v>
      </c>
      <c r="F900" s="208">
        <f>SUM(Championnats!$W222)</f>
        <v>0</v>
      </c>
      <c r="G900" s="208">
        <f>SUM(Championnats!$W274)</f>
        <v>0</v>
      </c>
      <c r="H900" s="208">
        <f>SUM(Championnats!$W326)</f>
        <v>0</v>
      </c>
      <c r="I900" s="208">
        <f>SUM(Championnats!$W378)</f>
        <v>0</v>
      </c>
      <c r="J900" s="208">
        <f>SUM(Championnats!$W430)</f>
        <v>0</v>
      </c>
      <c r="K900" s="208">
        <f>SUM(Championnats!$W482)</f>
        <v>0</v>
      </c>
      <c r="L900" s="174"/>
      <c r="M900" s="208">
        <f>CROSS!$M$14</f>
        <v>0</v>
      </c>
      <c r="N900" s="223">
        <f t="shared" si="54"/>
        <v>0</v>
      </c>
      <c r="O900" s="208"/>
      <c r="P900" s="208"/>
      <c r="Q900" s="208"/>
      <c r="R900" s="208"/>
      <c r="S900" s="208"/>
      <c r="T900" s="208"/>
      <c r="U900" s="208"/>
      <c r="V900" s="208">
        <f t="array" ref="V900">MIN(IF(B900:K900&gt;0,B900:K900))</f>
        <v>0</v>
      </c>
      <c r="W900" s="208">
        <f t="shared" si="52"/>
        <v>0</v>
      </c>
      <c r="X900" s="174"/>
      <c r="Y900" s="248">
        <f>SUM(CROSS!I432)</f>
        <v>0</v>
      </c>
      <c r="Z900" s="248">
        <f>SUM(CROSS!J432)</f>
        <v>0</v>
      </c>
    </row>
    <row r="901" spans="1:26" x14ac:dyDescent="0.35">
      <c r="A901" s="78" t="str">
        <f>(Championnats!B$15)</f>
        <v>LLL  Cryss</v>
      </c>
      <c r="B901" s="232">
        <f>SUM(Championnats!$W15)</f>
        <v>0</v>
      </c>
      <c r="C901" s="208">
        <f>SUM(Championnats!$W67)</f>
        <v>0</v>
      </c>
      <c r="D901" s="208">
        <f>SUM(Championnats!$W119)</f>
        <v>0</v>
      </c>
      <c r="E901" s="208">
        <f>SUM(Championnats!$W171)</f>
        <v>0</v>
      </c>
      <c r="F901" s="208">
        <f>SUM(Championnats!$W223)</f>
        <v>0</v>
      </c>
      <c r="G901" s="208">
        <f>SUM(Championnats!$W275)</f>
        <v>0</v>
      </c>
      <c r="H901" s="208">
        <f>SUM(Championnats!$W327)</f>
        <v>0</v>
      </c>
      <c r="I901" s="208">
        <f>SUM(Championnats!$W379)</f>
        <v>0</v>
      </c>
      <c r="J901" s="208">
        <f>SUM(Championnats!$W431)</f>
        <v>0</v>
      </c>
      <c r="K901" s="208">
        <f>SUM(Championnats!$W483)</f>
        <v>0</v>
      </c>
      <c r="L901" s="174"/>
      <c r="M901" s="208">
        <f>CROSS!$M$15</f>
        <v>0</v>
      </c>
      <c r="N901" s="223">
        <f t="shared" si="54"/>
        <v>0</v>
      </c>
      <c r="O901" s="208"/>
      <c r="P901" s="208"/>
      <c r="Q901" s="208"/>
      <c r="R901" s="208"/>
      <c r="S901" s="208"/>
      <c r="T901" s="208"/>
      <c r="U901" s="208"/>
      <c r="V901" s="208">
        <f t="array" ref="V901">MIN(IF(B901:K901&gt;0,B901:K901))</f>
        <v>0</v>
      </c>
      <c r="W901" s="208">
        <f t="shared" si="52"/>
        <v>0</v>
      </c>
      <c r="X901" s="174"/>
      <c r="Y901" s="248">
        <f>SUM(CROSS!I433)</f>
        <v>0</v>
      </c>
      <c r="Z901" s="248">
        <f>SUM(CROSS!J433)</f>
        <v>0</v>
      </c>
    </row>
    <row r="902" spans="1:26" x14ac:dyDescent="0.35">
      <c r="A902" s="78" t="str">
        <f>(Championnats!B$16)</f>
        <v>MMMM  Sambou</v>
      </c>
      <c r="B902" s="232">
        <f>SUM(Championnats!$W16)</f>
        <v>0</v>
      </c>
      <c r="C902" s="208">
        <f>SUM(Championnats!$W68)</f>
        <v>0</v>
      </c>
      <c r="D902" s="208">
        <f>SUM(Championnats!$W120)</f>
        <v>0</v>
      </c>
      <c r="E902" s="208">
        <f>SUM(Championnats!$W172)</f>
        <v>0</v>
      </c>
      <c r="F902" s="208">
        <f>SUM(Championnats!$W224)</f>
        <v>0</v>
      </c>
      <c r="G902" s="208">
        <f>SUM(Championnats!$W276)</f>
        <v>0</v>
      </c>
      <c r="H902" s="208">
        <f>SUM(Championnats!$W328)</f>
        <v>0</v>
      </c>
      <c r="I902" s="208">
        <f>SUM(Championnats!$W380)</f>
        <v>0</v>
      </c>
      <c r="J902" s="208">
        <f>SUM(Championnats!$W432)</f>
        <v>0</v>
      </c>
      <c r="K902" s="208">
        <f>SUM(Championnats!$W484)</f>
        <v>0</v>
      </c>
      <c r="L902" s="174"/>
      <c r="M902" s="208">
        <f>CROSS!$M$16</f>
        <v>0</v>
      </c>
      <c r="N902" s="223">
        <f t="shared" si="54"/>
        <v>0</v>
      </c>
      <c r="O902" s="208"/>
      <c r="P902" s="208"/>
      <c r="Q902" s="208"/>
      <c r="R902" s="208"/>
      <c r="S902" s="208"/>
      <c r="T902" s="208"/>
      <c r="U902" s="208"/>
      <c r="V902" s="208">
        <f t="array" ref="V902">MIN(IF(B902:K902&gt;0,B902:K902))</f>
        <v>0</v>
      </c>
      <c r="W902" s="208">
        <f t="shared" ref="W902:W965" si="55">MAX(B902:K902)</f>
        <v>0</v>
      </c>
      <c r="X902" s="174"/>
      <c r="Y902" s="248">
        <f>SUM(CROSS!I434)</f>
        <v>0</v>
      </c>
      <c r="Z902" s="248">
        <f>SUM(CROSS!J434)</f>
        <v>0</v>
      </c>
    </row>
    <row r="903" spans="1:26" x14ac:dyDescent="0.35">
      <c r="A903" s="78" t="str">
        <f>(Championnats!B$17)</f>
        <v>NNN  Dylan</v>
      </c>
      <c r="B903" s="232">
        <f>SUM(Championnats!$W17)</f>
        <v>0</v>
      </c>
      <c r="C903" s="208">
        <f>SUM(Championnats!$W69)</f>
        <v>0</v>
      </c>
      <c r="D903" s="208">
        <f>SUM(Championnats!$W121)</f>
        <v>0</v>
      </c>
      <c r="E903" s="208">
        <f>SUM(Championnats!$W173)</f>
        <v>0</v>
      </c>
      <c r="F903" s="208">
        <f>SUM(Championnats!$W225)</f>
        <v>0</v>
      </c>
      <c r="G903" s="208">
        <f>SUM(Championnats!$W277)</f>
        <v>0</v>
      </c>
      <c r="H903" s="208">
        <f>SUM(Championnats!$W329)</f>
        <v>0</v>
      </c>
      <c r="I903" s="208">
        <f>SUM(Championnats!$W381)</f>
        <v>0</v>
      </c>
      <c r="J903" s="208">
        <f>SUM(Championnats!$W433)</f>
        <v>0</v>
      </c>
      <c r="K903" s="208">
        <f>SUM(Championnats!$W485)</f>
        <v>0</v>
      </c>
      <c r="L903" s="174"/>
      <c r="M903" s="208">
        <f>CROSS!$M$17</f>
        <v>0</v>
      </c>
      <c r="N903" s="223">
        <f t="shared" si="54"/>
        <v>0</v>
      </c>
      <c r="O903" s="208"/>
      <c r="P903" s="208"/>
      <c r="Q903" s="208"/>
      <c r="R903" s="208"/>
      <c r="S903" s="208"/>
      <c r="T903" s="208"/>
      <c r="U903" s="208"/>
      <c r="V903" s="208">
        <f t="array" ref="V903">MIN(IF(B903:K903&gt;0,B903:K903))</f>
        <v>0</v>
      </c>
      <c r="W903" s="208">
        <f t="shared" si="55"/>
        <v>0</v>
      </c>
      <c r="X903" s="174"/>
      <c r="Y903" s="248">
        <f>SUM(CROSS!I435)</f>
        <v>0</v>
      </c>
      <c r="Z903" s="248">
        <f>SUM(CROSS!J435)</f>
        <v>0</v>
      </c>
    </row>
    <row r="904" spans="1:26" x14ac:dyDescent="0.35">
      <c r="A904" s="78" t="str">
        <f>(Championnats!B$18)</f>
        <v>OOO  Philippe</v>
      </c>
      <c r="B904" s="232">
        <f>SUM(Championnats!$W18)</f>
        <v>0</v>
      </c>
      <c r="C904" s="208">
        <f>SUM(Championnats!$W70)</f>
        <v>0</v>
      </c>
      <c r="D904" s="208">
        <f>SUM(Championnats!$W122)</f>
        <v>0</v>
      </c>
      <c r="E904" s="208">
        <f>SUM(Championnats!$W174)</f>
        <v>0</v>
      </c>
      <c r="F904" s="208">
        <f>SUM(Championnats!$W226)</f>
        <v>0</v>
      </c>
      <c r="G904" s="208">
        <f>SUM(Championnats!$W278)</f>
        <v>0</v>
      </c>
      <c r="H904" s="208">
        <f>SUM(Championnats!$W330)</f>
        <v>0</v>
      </c>
      <c r="I904" s="208">
        <f>SUM(Championnats!$W382)</f>
        <v>0</v>
      </c>
      <c r="J904" s="208">
        <f>SUM(Championnats!$W434)</f>
        <v>0</v>
      </c>
      <c r="K904" s="208">
        <f>SUM(Championnats!$W486)</f>
        <v>0</v>
      </c>
      <c r="L904" s="174"/>
      <c r="M904" s="208">
        <f>CROSS!$M$18</f>
        <v>0</v>
      </c>
      <c r="N904" s="223">
        <f t="shared" si="54"/>
        <v>0</v>
      </c>
      <c r="O904" s="208"/>
      <c r="P904" s="208"/>
      <c r="Q904" s="208"/>
      <c r="R904" s="208"/>
      <c r="S904" s="208"/>
      <c r="T904" s="208"/>
      <c r="U904" s="208"/>
      <c r="V904" s="208">
        <f t="array" ref="V904">MIN(IF(B904:K904&gt;0,B904:K904))</f>
        <v>0</v>
      </c>
      <c r="W904" s="208">
        <f t="shared" si="55"/>
        <v>0</v>
      </c>
      <c r="X904" s="174"/>
      <c r="Y904" s="248">
        <f>SUM(CROSS!I436)</f>
        <v>0</v>
      </c>
      <c r="Z904" s="248">
        <f>SUM(CROSS!J436)</f>
        <v>0</v>
      </c>
    </row>
    <row r="905" spans="1:26" x14ac:dyDescent="0.35">
      <c r="A905" s="78" t="str">
        <f>(Championnats!B$19)</f>
        <v>PPP  Oumar</v>
      </c>
      <c r="B905" s="232">
        <f>SUM(Championnats!$W19)</f>
        <v>0</v>
      </c>
      <c r="C905" s="208">
        <f>SUM(Championnats!$W71)</f>
        <v>0</v>
      </c>
      <c r="D905" s="208">
        <f>SUM(Championnats!$W123)</f>
        <v>0</v>
      </c>
      <c r="E905" s="208">
        <f>SUM(Championnats!$W175)</f>
        <v>0</v>
      </c>
      <c r="F905" s="208">
        <f>SUM(Championnats!$W227)</f>
        <v>0</v>
      </c>
      <c r="G905" s="208">
        <f>SUM(Championnats!$W279)</f>
        <v>0</v>
      </c>
      <c r="H905" s="208">
        <f>SUM(Championnats!$W331)</f>
        <v>0</v>
      </c>
      <c r="I905" s="208">
        <f>SUM(Championnats!$W383)</f>
        <v>0</v>
      </c>
      <c r="J905" s="208">
        <f>SUM(Championnats!$W435)</f>
        <v>0</v>
      </c>
      <c r="K905" s="208">
        <f>SUM(Championnats!$W487)</f>
        <v>0</v>
      </c>
      <c r="L905" s="174"/>
      <c r="M905" s="208">
        <f>CROSS!$M$19</f>
        <v>0</v>
      </c>
      <c r="N905" s="223">
        <f t="shared" si="54"/>
        <v>0</v>
      </c>
      <c r="O905" s="208"/>
      <c r="P905" s="208"/>
      <c r="Q905" s="208"/>
      <c r="R905" s="208"/>
      <c r="S905" s="208"/>
      <c r="T905" s="208"/>
      <c r="U905" s="208"/>
      <c r="V905" s="208">
        <f t="array" ref="V905">MIN(IF(B905:K905&gt;0,B905:K905))</f>
        <v>0</v>
      </c>
      <c r="W905" s="208">
        <f t="shared" si="55"/>
        <v>0</v>
      </c>
      <c r="X905" s="174"/>
      <c r="Y905" s="248">
        <f>SUM(CROSS!I437)</f>
        <v>0</v>
      </c>
      <c r="Z905" s="248">
        <f>SUM(CROSS!J437)</f>
        <v>0</v>
      </c>
    </row>
    <row r="906" spans="1:26" x14ac:dyDescent="0.35">
      <c r="A906" s="78" t="str">
        <f>(Championnats!B$20)</f>
        <v>QQQ  Ibrahim</v>
      </c>
      <c r="B906" s="232">
        <f>SUM(Championnats!$W20)</f>
        <v>0</v>
      </c>
      <c r="C906" s="208">
        <f>SUM(Championnats!$W72)</f>
        <v>0</v>
      </c>
      <c r="D906" s="208">
        <f>SUM(Championnats!$W124)</f>
        <v>0</v>
      </c>
      <c r="E906" s="208">
        <f>SUM(Championnats!$W176)</f>
        <v>0</v>
      </c>
      <c r="F906" s="208">
        <f>SUM(Championnats!$W228)</f>
        <v>0</v>
      </c>
      <c r="G906" s="208">
        <f>SUM(Championnats!$W280)</f>
        <v>0</v>
      </c>
      <c r="H906" s="208">
        <f>SUM(Championnats!$W332)</f>
        <v>0</v>
      </c>
      <c r="I906" s="208">
        <f>SUM(Championnats!$W384)</f>
        <v>0</v>
      </c>
      <c r="J906" s="208">
        <f>SUM(Championnats!$W436)</f>
        <v>0</v>
      </c>
      <c r="K906" s="208">
        <f>SUM(Championnats!$W488)</f>
        <v>0</v>
      </c>
      <c r="L906" s="174"/>
      <c r="M906" s="208">
        <f>CROSS!$M$20</f>
        <v>0</v>
      </c>
      <c r="N906" s="223">
        <f t="shared" si="54"/>
        <v>0</v>
      </c>
      <c r="O906" s="208"/>
      <c r="P906" s="208"/>
      <c r="Q906" s="208"/>
      <c r="R906" s="208"/>
      <c r="S906" s="208"/>
      <c r="T906" s="208"/>
      <c r="U906" s="208"/>
      <c r="V906" s="208">
        <f t="array" ref="V906">MIN(IF(B906:K906&gt;0,B906:K906))</f>
        <v>0</v>
      </c>
      <c r="W906" s="208">
        <f t="shared" si="55"/>
        <v>0</v>
      </c>
      <c r="X906" s="174"/>
      <c r="Y906" s="248">
        <f>SUM(CROSS!I438)</f>
        <v>0</v>
      </c>
      <c r="Z906" s="248">
        <f>SUM(CROSS!J438)</f>
        <v>0</v>
      </c>
    </row>
    <row r="907" spans="1:26" x14ac:dyDescent="0.35">
      <c r="A907" s="78" t="str">
        <f>(Championnats!B$21)</f>
        <v>RRR  Seydou</v>
      </c>
      <c r="B907" s="232">
        <f>SUM(Championnats!$W21)</f>
        <v>0</v>
      </c>
      <c r="C907" s="208">
        <f>SUM(Championnats!$W73)</f>
        <v>0</v>
      </c>
      <c r="D907" s="208">
        <f>SUM(Championnats!$W125)</f>
        <v>0</v>
      </c>
      <c r="E907" s="208">
        <f>SUM(Championnats!$W177)</f>
        <v>0</v>
      </c>
      <c r="F907" s="208">
        <f>SUM(Championnats!$W229)</f>
        <v>0</v>
      </c>
      <c r="G907" s="208">
        <f>SUM(Championnats!$W281)</f>
        <v>0</v>
      </c>
      <c r="H907" s="208">
        <f>SUM(Championnats!$W333)</f>
        <v>0</v>
      </c>
      <c r="I907" s="208">
        <f>SUM(Championnats!$W385)</f>
        <v>0</v>
      </c>
      <c r="J907" s="208">
        <f>SUM(Championnats!$W437)</f>
        <v>0</v>
      </c>
      <c r="K907" s="208">
        <f>SUM(Championnats!$W489)</f>
        <v>0</v>
      </c>
      <c r="L907" s="174"/>
      <c r="M907" s="208">
        <f>CROSS!$M$21</f>
        <v>0</v>
      </c>
      <c r="N907" s="223">
        <f t="shared" si="54"/>
        <v>0</v>
      </c>
      <c r="O907" s="208"/>
      <c r="P907" s="208"/>
      <c r="Q907" s="208"/>
      <c r="R907" s="208"/>
      <c r="S907" s="208"/>
      <c r="T907" s="208"/>
      <c r="U907" s="208"/>
      <c r="V907" s="208">
        <f t="array" ref="V907">MIN(IF(B907:K907&gt;0,B907:K907))</f>
        <v>0</v>
      </c>
      <c r="W907" s="208">
        <f t="shared" si="55"/>
        <v>0</v>
      </c>
      <c r="X907" s="174"/>
      <c r="Y907" s="248">
        <f>SUM(CROSS!I439)</f>
        <v>0</v>
      </c>
      <c r="Z907" s="248">
        <f>SUM(CROSS!J439)</f>
        <v>0</v>
      </c>
    </row>
    <row r="908" spans="1:26" x14ac:dyDescent="0.35">
      <c r="A908" s="78" t="str">
        <f>(Championnats!B$22)</f>
        <v>SSS  Lucas</v>
      </c>
      <c r="B908" s="232">
        <f>SUM(Championnats!$W22)</f>
        <v>0</v>
      </c>
      <c r="C908" s="208">
        <f>SUM(Championnats!$W74)</f>
        <v>0</v>
      </c>
      <c r="D908" s="208">
        <f>SUM(Championnats!$W126)</f>
        <v>0</v>
      </c>
      <c r="E908" s="208">
        <f>SUM(Championnats!$W178)</f>
        <v>0</v>
      </c>
      <c r="F908" s="208">
        <f>SUM(Championnats!$W230)</f>
        <v>0</v>
      </c>
      <c r="G908" s="208">
        <f>SUM(Championnats!$W282)</f>
        <v>0</v>
      </c>
      <c r="H908" s="208">
        <f>SUM(Championnats!$W334)</f>
        <v>0</v>
      </c>
      <c r="I908" s="208">
        <f>SUM(Championnats!$W386)</f>
        <v>0</v>
      </c>
      <c r="J908" s="208">
        <f>SUM(Championnats!$W438)</f>
        <v>0</v>
      </c>
      <c r="K908" s="208">
        <f>SUM(Championnats!$W490)</f>
        <v>0</v>
      </c>
      <c r="L908" s="174"/>
      <c r="M908" s="208">
        <f>CROSS!$M$22</f>
        <v>0</v>
      </c>
      <c r="N908" s="223">
        <f t="shared" si="54"/>
        <v>0</v>
      </c>
      <c r="O908" s="208"/>
      <c r="P908" s="208"/>
      <c r="Q908" s="208"/>
      <c r="R908" s="208"/>
      <c r="S908" s="208"/>
      <c r="T908" s="208"/>
      <c r="U908" s="208"/>
      <c r="V908" s="208">
        <f t="array" ref="V908">MIN(IF(B908:K908&gt;0,B908:K908))</f>
        <v>0</v>
      </c>
      <c r="W908" s="208">
        <f t="shared" si="55"/>
        <v>0</v>
      </c>
      <c r="X908" s="174"/>
      <c r="Y908" s="248">
        <f>SUM(CROSS!I440)</f>
        <v>0</v>
      </c>
      <c r="Z908" s="248">
        <f>SUM(CROSS!J440)</f>
        <v>0</v>
      </c>
    </row>
    <row r="909" spans="1:26" x14ac:dyDescent="0.35">
      <c r="A909" s="78" t="str">
        <f>(Championnats!B$23)</f>
        <v>TTT  Samba</v>
      </c>
      <c r="B909" s="232">
        <f>SUM(Championnats!$W23)</f>
        <v>0</v>
      </c>
      <c r="C909" s="208">
        <f>SUM(Championnats!$W75)</f>
        <v>0</v>
      </c>
      <c r="D909" s="208">
        <f>SUM(Championnats!$W127)</f>
        <v>0</v>
      </c>
      <c r="E909" s="208">
        <f>SUM(Championnats!$W179)</f>
        <v>0</v>
      </c>
      <c r="F909" s="208">
        <f>SUM(Championnats!$W231)</f>
        <v>0</v>
      </c>
      <c r="G909" s="208">
        <f>SUM(Championnats!$W283)</f>
        <v>0</v>
      </c>
      <c r="H909" s="208">
        <f>SUM(Championnats!$W335)</f>
        <v>0</v>
      </c>
      <c r="I909" s="208">
        <f>SUM(Championnats!$W387)</f>
        <v>0</v>
      </c>
      <c r="J909" s="208">
        <f>SUM(Championnats!$W439)</f>
        <v>0</v>
      </c>
      <c r="K909" s="208">
        <f>SUM(Championnats!$W491)</f>
        <v>0</v>
      </c>
      <c r="L909" s="174"/>
      <c r="M909" s="208">
        <f>CROSS!$M$23</f>
        <v>0</v>
      </c>
      <c r="N909" s="223">
        <f t="shared" si="54"/>
        <v>0</v>
      </c>
      <c r="O909" s="208"/>
      <c r="P909" s="208"/>
      <c r="Q909" s="208"/>
      <c r="R909" s="208"/>
      <c r="S909" s="208"/>
      <c r="T909" s="208"/>
      <c r="U909" s="208"/>
      <c r="V909" s="208">
        <f t="array" ref="V909">MIN(IF(B909:K909&gt;0,B909:K909))</f>
        <v>0</v>
      </c>
      <c r="W909" s="208">
        <f t="shared" si="55"/>
        <v>0</v>
      </c>
      <c r="X909" s="174"/>
      <c r="Y909" s="248">
        <f>SUM(CROSS!I441)</f>
        <v>0</v>
      </c>
      <c r="Z909" s="248">
        <f>SUM(CROSS!J441)</f>
        <v>0</v>
      </c>
    </row>
    <row r="910" spans="1:26" x14ac:dyDescent="0.35">
      <c r="A910" s="78" t="str">
        <f>(Championnats!B$24)</f>
        <v>UUU  Miguel</v>
      </c>
      <c r="B910" s="232">
        <f>SUM(Championnats!$W24)</f>
        <v>0</v>
      </c>
      <c r="C910" s="208">
        <f>SUM(Championnats!$W76)</f>
        <v>0</v>
      </c>
      <c r="D910" s="208">
        <f>SUM(Championnats!$W128)</f>
        <v>0</v>
      </c>
      <c r="E910" s="208">
        <f>SUM(Championnats!$W180)</f>
        <v>0</v>
      </c>
      <c r="F910" s="208">
        <f>SUM(Championnats!$W232)</f>
        <v>0</v>
      </c>
      <c r="G910" s="208">
        <f>SUM(Championnats!$W284)</f>
        <v>0</v>
      </c>
      <c r="H910" s="208">
        <f>SUM(Championnats!$W336)</f>
        <v>0</v>
      </c>
      <c r="I910" s="208">
        <f>SUM(Championnats!$W388)</f>
        <v>0</v>
      </c>
      <c r="J910" s="208">
        <f>SUM(Championnats!$W440)</f>
        <v>0</v>
      </c>
      <c r="K910" s="208">
        <f>SUM(Championnats!$W492)</f>
        <v>0</v>
      </c>
      <c r="L910" s="174"/>
      <c r="M910" s="208">
        <f>CROSS!$M$24</f>
        <v>0</v>
      </c>
      <c r="N910" s="223">
        <f t="shared" si="54"/>
        <v>0</v>
      </c>
      <c r="O910" s="208"/>
      <c r="P910" s="208"/>
      <c r="Q910" s="208"/>
      <c r="R910" s="208"/>
      <c r="S910" s="208"/>
      <c r="T910" s="208"/>
      <c r="U910" s="208"/>
      <c r="V910" s="208">
        <f t="array" ref="V910">MIN(IF(B910:K910&gt;0,B910:K910))</f>
        <v>0</v>
      </c>
      <c r="W910" s="208">
        <f t="shared" si="55"/>
        <v>0</v>
      </c>
      <c r="X910" s="174"/>
      <c r="Y910" s="248">
        <f>SUM(CROSS!I442)</f>
        <v>0</v>
      </c>
      <c r="Z910" s="248">
        <f>SUM(CROSS!J442)</f>
        <v>0</v>
      </c>
    </row>
    <row r="911" spans="1:26" x14ac:dyDescent="0.35">
      <c r="A911" s="78" t="str">
        <f>(Championnats!B$25)</f>
        <v>VVV  Nicolas</v>
      </c>
      <c r="B911" s="232">
        <f>SUM(Championnats!$W25)</f>
        <v>0</v>
      </c>
      <c r="C911" s="208">
        <f>SUM(Championnats!$W77)</f>
        <v>0</v>
      </c>
      <c r="D911" s="208">
        <f>SUM(Championnats!$W129)</f>
        <v>0</v>
      </c>
      <c r="E911" s="208">
        <f>SUM(Championnats!$W181)</f>
        <v>0</v>
      </c>
      <c r="F911" s="208">
        <f>SUM(Championnats!$W233)</f>
        <v>0</v>
      </c>
      <c r="G911" s="208">
        <f>SUM(Championnats!$W285)</f>
        <v>0</v>
      </c>
      <c r="H911" s="208">
        <f>SUM(Championnats!$W337)</f>
        <v>0</v>
      </c>
      <c r="I911" s="208">
        <f>SUM(Championnats!$W389)</f>
        <v>0</v>
      </c>
      <c r="J911" s="208">
        <f>SUM(Championnats!$W441)</f>
        <v>0</v>
      </c>
      <c r="K911" s="208">
        <f>SUM(Championnats!$W493)</f>
        <v>0</v>
      </c>
      <c r="L911" s="174"/>
      <c r="M911" s="208">
        <f>CROSS!$M$25</f>
        <v>0</v>
      </c>
      <c r="N911" s="223">
        <f t="shared" si="54"/>
        <v>0</v>
      </c>
      <c r="O911" s="208"/>
      <c r="P911" s="208"/>
      <c r="Q911" s="208"/>
      <c r="R911" s="208"/>
      <c r="S911" s="208"/>
      <c r="T911" s="208"/>
      <c r="U911" s="208"/>
      <c r="V911" s="208">
        <f t="array" ref="V911">MIN(IF(B911:K911&gt;0,B911:K911))</f>
        <v>0</v>
      </c>
      <c r="W911" s="208">
        <f t="shared" si="55"/>
        <v>0</v>
      </c>
      <c r="X911" s="174"/>
      <c r="Y911" s="248">
        <f>SUM(CROSS!I443)</f>
        <v>0</v>
      </c>
      <c r="Z911" s="248">
        <f>SUM(CROSS!J443)</f>
        <v>0</v>
      </c>
    </row>
    <row r="912" spans="1:26" x14ac:dyDescent="0.35">
      <c r="A912" s="78" t="str">
        <f>(Championnats!B$26)</f>
        <v>WWW  Bilal</v>
      </c>
      <c r="B912" s="232">
        <f>SUM(Championnats!$W26)</f>
        <v>0</v>
      </c>
      <c r="C912" s="208">
        <f>SUM(Championnats!$W78)</f>
        <v>0</v>
      </c>
      <c r="D912" s="208">
        <f>SUM(Championnats!$W130)</f>
        <v>0</v>
      </c>
      <c r="E912" s="208">
        <f>SUM(Championnats!$W182)</f>
        <v>0</v>
      </c>
      <c r="F912" s="208">
        <f>SUM(Championnats!$W234)</f>
        <v>0</v>
      </c>
      <c r="G912" s="208">
        <f>SUM(Championnats!$W286)</f>
        <v>0</v>
      </c>
      <c r="H912" s="208">
        <f>SUM(Championnats!$W338)</f>
        <v>0</v>
      </c>
      <c r="I912" s="208">
        <f>SUM(Championnats!$W390)</f>
        <v>0</v>
      </c>
      <c r="J912" s="208">
        <f>SUM(Championnats!$W442)</f>
        <v>0</v>
      </c>
      <c r="K912" s="208">
        <f>SUM(Championnats!$W494)</f>
        <v>0</v>
      </c>
      <c r="L912" s="174"/>
      <c r="M912" s="208">
        <f>CROSS!$M$26</f>
        <v>0</v>
      </c>
      <c r="N912" s="223">
        <f t="shared" si="54"/>
        <v>0</v>
      </c>
      <c r="O912" s="208"/>
      <c r="P912" s="208"/>
      <c r="Q912" s="208"/>
      <c r="R912" s="208"/>
      <c r="S912" s="208"/>
      <c r="T912" s="208"/>
      <c r="U912" s="208"/>
      <c r="V912" s="208">
        <f t="array" ref="V912">MIN(IF(B912:K912&gt;0,B912:K912))</f>
        <v>0</v>
      </c>
      <c r="W912" s="208">
        <f t="shared" si="55"/>
        <v>0</v>
      </c>
      <c r="X912" s="174"/>
      <c r="Y912" s="248">
        <f>SUM(CROSS!I444)</f>
        <v>0</v>
      </c>
      <c r="Z912" s="248">
        <f>SUM(CROSS!J444)</f>
        <v>0</v>
      </c>
    </row>
    <row r="913" spans="1:26" x14ac:dyDescent="0.35">
      <c r="A913" s="78" t="str">
        <f>(Championnats!B$27)</f>
        <v>XXX  Florent</v>
      </c>
      <c r="B913" s="232">
        <f>SUM(Championnats!$W27)</f>
        <v>0</v>
      </c>
      <c r="C913" s="208">
        <f>SUM(Championnats!$W79)</f>
        <v>0</v>
      </c>
      <c r="D913" s="208">
        <f>SUM(Championnats!$W131)</f>
        <v>0</v>
      </c>
      <c r="E913" s="208">
        <f>SUM(Championnats!$W183)</f>
        <v>0</v>
      </c>
      <c r="F913" s="208">
        <f>SUM(Championnats!$W235)</f>
        <v>0</v>
      </c>
      <c r="G913" s="208">
        <f>SUM(Championnats!$W287)</f>
        <v>0</v>
      </c>
      <c r="H913" s="208">
        <f>SUM(Championnats!$W339)</f>
        <v>0</v>
      </c>
      <c r="I913" s="208">
        <f>SUM(Championnats!$W391)</f>
        <v>0</v>
      </c>
      <c r="J913" s="208">
        <f>SUM(Championnats!$W443)</f>
        <v>0</v>
      </c>
      <c r="K913" s="208">
        <f>SUM(Championnats!$W495)</f>
        <v>0</v>
      </c>
      <c r="L913" s="174"/>
      <c r="M913" s="208">
        <f>CROSS!$M$27</f>
        <v>0</v>
      </c>
      <c r="N913" s="223">
        <f t="shared" si="54"/>
        <v>0</v>
      </c>
      <c r="O913" s="208"/>
      <c r="P913" s="208"/>
      <c r="Q913" s="208"/>
      <c r="R913" s="208"/>
      <c r="S913" s="208"/>
      <c r="T913" s="208"/>
      <c r="U913" s="208"/>
      <c r="V913" s="208">
        <f t="array" ref="V913">MIN(IF(B913:K913&gt;0,B913:K913))</f>
        <v>0</v>
      </c>
      <c r="W913" s="208">
        <f t="shared" si="55"/>
        <v>0</v>
      </c>
      <c r="X913" s="174"/>
      <c r="Y913" s="248">
        <f>SUM(CROSS!I445)</f>
        <v>0</v>
      </c>
      <c r="Z913" s="248">
        <f>SUM(CROSS!J445)</f>
        <v>0</v>
      </c>
    </row>
    <row r="914" spans="1:26" x14ac:dyDescent="0.35">
      <c r="A914" s="78" t="str">
        <f>(Championnats!B$28)</f>
        <v>YYYY  Célia</v>
      </c>
      <c r="B914" s="232">
        <f>SUM(Championnats!$W28)</f>
        <v>0</v>
      </c>
      <c r="C914" s="208">
        <f>SUM(Championnats!$W80)</f>
        <v>0</v>
      </c>
      <c r="D914" s="208">
        <f>SUM(Championnats!$W132)</f>
        <v>0</v>
      </c>
      <c r="E914" s="208">
        <f>SUM(Championnats!$W184)</f>
        <v>0</v>
      </c>
      <c r="F914" s="208">
        <f>SUM(Championnats!$W236)</f>
        <v>0</v>
      </c>
      <c r="G914" s="208">
        <f>SUM(Championnats!$W288)</f>
        <v>0</v>
      </c>
      <c r="H914" s="208">
        <f>SUM(Championnats!$W340)</f>
        <v>0</v>
      </c>
      <c r="I914" s="208">
        <f>SUM(Championnats!$W392)</f>
        <v>0</v>
      </c>
      <c r="J914" s="208">
        <f>SUM(Championnats!$W444)</f>
        <v>0</v>
      </c>
      <c r="K914" s="208">
        <f>SUM(Championnats!$W496)</f>
        <v>0</v>
      </c>
      <c r="L914" s="174"/>
      <c r="M914" s="208">
        <f>CROSS!$M$28</f>
        <v>0</v>
      </c>
      <c r="N914" s="223">
        <f t="shared" si="54"/>
        <v>0</v>
      </c>
      <c r="O914" s="208"/>
      <c r="P914" s="208"/>
      <c r="Q914" s="208"/>
      <c r="R914" s="208"/>
      <c r="S914" s="208"/>
      <c r="T914" s="208"/>
      <c r="U914" s="208"/>
      <c r="V914" s="208">
        <f t="array" ref="V914">MIN(IF(B914:K914&gt;0,B914:K914))</f>
        <v>0</v>
      </c>
      <c r="W914" s="208">
        <f t="shared" si="55"/>
        <v>0</v>
      </c>
      <c r="X914" s="174"/>
      <c r="Y914" s="248">
        <f>SUM(CROSS!I446)</f>
        <v>0</v>
      </c>
      <c r="Z914" s="248">
        <f>SUM(CROSS!J446)</f>
        <v>0</v>
      </c>
    </row>
    <row r="915" spans="1:26" x14ac:dyDescent="0.35">
      <c r="A915" s="78" t="str">
        <f>(Championnats!B$29)</f>
        <v>ZZZ  Rehu Magnifié</v>
      </c>
      <c r="B915" s="232">
        <f>SUM(Championnats!$W29)</f>
        <v>0</v>
      </c>
      <c r="C915" s="208">
        <f>SUM(Championnats!$W81)</f>
        <v>0</v>
      </c>
      <c r="D915" s="208">
        <f>SUM(Championnats!$W133)</f>
        <v>0</v>
      </c>
      <c r="E915" s="208">
        <f>SUM(Championnats!$W185)</f>
        <v>0</v>
      </c>
      <c r="F915" s="208">
        <f>SUM(Championnats!$W237)</f>
        <v>0</v>
      </c>
      <c r="G915" s="208">
        <f>SUM(Championnats!$W289)</f>
        <v>0</v>
      </c>
      <c r="H915" s="208">
        <f>SUM(Championnats!$W341)</f>
        <v>0</v>
      </c>
      <c r="I915" s="208">
        <f>SUM(Championnats!$W393)</f>
        <v>0</v>
      </c>
      <c r="J915" s="208">
        <f>SUM(Championnats!$W445)</f>
        <v>0</v>
      </c>
      <c r="K915" s="208">
        <f>SUM(Championnats!$W497)</f>
        <v>0</v>
      </c>
      <c r="L915" s="174"/>
      <c r="M915" s="208">
        <f>CROSS!$M$29</f>
        <v>0</v>
      </c>
      <c r="N915" s="223">
        <f t="shared" si="54"/>
        <v>0</v>
      </c>
      <c r="O915" s="208"/>
      <c r="P915" s="208"/>
      <c r="Q915" s="208"/>
      <c r="R915" s="208"/>
      <c r="S915" s="208"/>
      <c r="T915" s="208"/>
      <c r="U915" s="208"/>
      <c r="V915" s="208">
        <f t="array" ref="V915">MIN(IF(B915:K915&gt;0,B915:K915))</f>
        <v>0</v>
      </c>
      <c r="W915" s="208">
        <f t="shared" si="55"/>
        <v>0</v>
      </c>
      <c r="X915" s="174"/>
      <c r="Y915" s="248">
        <f>SUM(CROSS!I447)</f>
        <v>0</v>
      </c>
      <c r="Z915" s="248">
        <f>SUM(CROSS!J447)</f>
        <v>0</v>
      </c>
    </row>
    <row r="916" spans="1:26" x14ac:dyDescent="0.35">
      <c r="A916" s="78" t="str">
        <f>(Championnats!B$30)</f>
        <v>AAABBB  Prisca</v>
      </c>
      <c r="B916" s="232">
        <f>SUM(Championnats!$W30)</f>
        <v>0</v>
      </c>
      <c r="C916" s="208">
        <f>SUM(Championnats!$W82)</f>
        <v>0</v>
      </c>
      <c r="D916" s="208">
        <f>SUM(Championnats!$W134)</f>
        <v>0</v>
      </c>
      <c r="E916" s="208">
        <f>SUM(Championnats!$W186)</f>
        <v>0</v>
      </c>
      <c r="F916" s="208">
        <f>SUM(Championnats!$W238)</f>
        <v>0</v>
      </c>
      <c r="G916" s="208">
        <f>SUM(Championnats!$W290)</f>
        <v>0</v>
      </c>
      <c r="H916" s="208">
        <f>SUM(Championnats!$W342)</f>
        <v>0</v>
      </c>
      <c r="I916" s="208">
        <f>SUM(Championnats!$W394)</f>
        <v>0</v>
      </c>
      <c r="J916" s="208">
        <f>SUM(Championnats!$W446)</f>
        <v>0</v>
      </c>
      <c r="K916" s="208">
        <f>SUM(Championnats!$W498)</f>
        <v>0</v>
      </c>
      <c r="L916" s="174"/>
      <c r="M916" s="208">
        <f>CROSS!$M$30</f>
        <v>0</v>
      </c>
      <c r="N916" s="223">
        <f t="shared" si="54"/>
        <v>0</v>
      </c>
      <c r="O916" s="208"/>
      <c r="P916" s="208"/>
      <c r="Q916" s="208"/>
      <c r="R916" s="208"/>
      <c r="S916" s="208"/>
      <c r="T916" s="208"/>
      <c r="U916" s="208"/>
      <c r="V916" s="208">
        <f t="array" ref="V916">MIN(IF(B916:K916&gt;0,B916:K916))</f>
        <v>0</v>
      </c>
      <c r="W916" s="208">
        <f t="shared" si="55"/>
        <v>0</v>
      </c>
      <c r="X916" s="174"/>
      <c r="Y916" s="248">
        <f>SUM(CROSS!I448)</f>
        <v>0</v>
      </c>
      <c r="Z916" s="248">
        <f>SUM(CROSS!J448)</f>
        <v>0</v>
      </c>
    </row>
    <row r="917" spans="1:26" x14ac:dyDescent="0.35">
      <c r="A917" s="78" t="str">
        <f>(Championnats!B$31)</f>
        <v>BBBCCC  Océane</v>
      </c>
      <c r="B917" s="232">
        <f>SUM(Championnats!$W31)</f>
        <v>0</v>
      </c>
      <c r="C917" s="208">
        <f>SUM(Championnats!$W83)</f>
        <v>0</v>
      </c>
      <c r="D917" s="208">
        <f>SUM(Championnats!$W135)</f>
        <v>0</v>
      </c>
      <c r="E917" s="208">
        <f>SUM(Championnats!$W187)</f>
        <v>0</v>
      </c>
      <c r="F917" s="208">
        <f>SUM(Championnats!$W239)</f>
        <v>0</v>
      </c>
      <c r="G917" s="208">
        <f>SUM(Championnats!$W291)</f>
        <v>0</v>
      </c>
      <c r="H917" s="208">
        <f>SUM(Championnats!$W343)</f>
        <v>0</v>
      </c>
      <c r="I917" s="208">
        <f>SUM(Championnats!$W395)</f>
        <v>0</v>
      </c>
      <c r="J917" s="208">
        <f>SUM(Championnats!$W447)</f>
        <v>0</v>
      </c>
      <c r="K917" s="208">
        <f>SUM(Championnats!$W499)</f>
        <v>0</v>
      </c>
      <c r="L917" s="174"/>
      <c r="M917" s="208">
        <f>CROSS!$M$31</f>
        <v>0</v>
      </c>
      <c r="N917" s="223">
        <f t="shared" si="54"/>
        <v>0</v>
      </c>
      <c r="O917" s="208"/>
      <c r="P917" s="208"/>
      <c r="Q917" s="208"/>
      <c r="R917" s="208"/>
      <c r="S917" s="208"/>
      <c r="T917" s="208"/>
      <c r="U917" s="208"/>
      <c r="V917" s="208">
        <f t="array" ref="V917">MIN(IF(B917:K917&gt;0,B917:K917))</f>
        <v>0</v>
      </c>
      <c r="W917" s="208">
        <f t="shared" si="55"/>
        <v>0</v>
      </c>
      <c r="X917" s="174"/>
      <c r="Y917" s="248">
        <f>SUM(CROSS!I449)</f>
        <v>0</v>
      </c>
      <c r="Z917" s="248">
        <f>SUM(CROSS!J449)</f>
        <v>0</v>
      </c>
    </row>
    <row r="918" spans="1:26" x14ac:dyDescent="0.35">
      <c r="A918" s="78" t="str">
        <f>(Championnats!B$32)</f>
        <v>CCCDDD  Balkis-Imane</v>
      </c>
      <c r="B918" s="232">
        <f>SUM(Championnats!$W32)</f>
        <v>0</v>
      </c>
      <c r="C918" s="208">
        <f>SUM(Championnats!$W84)</f>
        <v>0</v>
      </c>
      <c r="D918" s="208">
        <f>SUM(Championnats!$W136)</f>
        <v>0</v>
      </c>
      <c r="E918" s="208">
        <f>SUM(Championnats!$W188)</f>
        <v>0</v>
      </c>
      <c r="F918" s="208">
        <f>SUM(Championnats!$W240)</f>
        <v>0</v>
      </c>
      <c r="G918" s="208">
        <f>SUM(Championnats!$W292)</f>
        <v>0</v>
      </c>
      <c r="H918" s="208">
        <f>SUM(Championnats!$W344)</f>
        <v>0</v>
      </c>
      <c r="I918" s="208">
        <f>SUM(Championnats!$W396)</f>
        <v>0</v>
      </c>
      <c r="J918" s="208">
        <f>SUM(Championnats!$W448)</f>
        <v>0</v>
      </c>
      <c r="K918" s="208">
        <f>SUM(Championnats!$W500)</f>
        <v>0</v>
      </c>
      <c r="L918" s="174"/>
      <c r="M918" s="208">
        <f>CROSS!$M$32</f>
        <v>0</v>
      </c>
      <c r="N918" s="223">
        <f t="shared" si="54"/>
        <v>0</v>
      </c>
      <c r="O918" s="208"/>
      <c r="P918" s="208"/>
      <c r="Q918" s="208"/>
      <c r="R918" s="208"/>
      <c r="S918" s="208"/>
      <c r="T918" s="208"/>
      <c r="U918" s="208"/>
      <c r="V918" s="208">
        <f t="array" ref="V918">MIN(IF(B918:K918&gt;0,B918:K918))</f>
        <v>0</v>
      </c>
      <c r="W918" s="208">
        <f t="shared" si="55"/>
        <v>0</v>
      </c>
      <c r="X918" s="174"/>
      <c r="Y918" s="248">
        <f>SUM(CROSS!I450)</f>
        <v>0</v>
      </c>
      <c r="Z918" s="248">
        <f>SUM(CROSS!J450)</f>
        <v>0</v>
      </c>
    </row>
    <row r="919" spans="1:26" x14ac:dyDescent="0.35">
      <c r="A919" s="78" t="str">
        <f>(Championnats!B$33)</f>
        <v>DDDEEE  Hamza</v>
      </c>
      <c r="B919" s="232">
        <f>SUM(Championnats!$W33)</f>
        <v>0</v>
      </c>
      <c r="C919" s="208">
        <f>SUM(Championnats!$W85)</f>
        <v>0</v>
      </c>
      <c r="D919" s="208">
        <f>SUM(Championnats!$W137)</f>
        <v>0</v>
      </c>
      <c r="E919" s="208">
        <f>SUM(Championnats!$W189)</f>
        <v>0</v>
      </c>
      <c r="F919" s="208">
        <f>SUM(Championnats!$W241)</f>
        <v>0</v>
      </c>
      <c r="G919" s="208">
        <f>SUM(Championnats!$W293)</f>
        <v>0</v>
      </c>
      <c r="H919" s="208">
        <f>SUM(Championnats!$W345)</f>
        <v>0</v>
      </c>
      <c r="I919" s="208">
        <f>SUM(Championnats!$W397)</f>
        <v>0</v>
      </c>
      <c r="J919" s="208">
        <f>SUM(Championnats!$W449)</f>
        <v>0</v>
      </c>
      <c r="K919" s="208">
        <f>SUM(Championnats!$W501)</f>
        <v>0</v>
      </c>
      <c r="L919" s="174"/>
      <c r="M919" s="208">
        <f>CROSS!$M$33</f>
        <v>0</v>
      </c>
      <c r="N919" s="223">
        <f t="shared" si="54"/>
        <v>0</v>
      </c>
      <c r="O919" s="208"/>
      <c r="P919" s="208"/>
      <c r="Q919" s="208"/>
      <c r="R919" s="208"/>
      <c r="S919" s="208"/>
      <c r="T919" s="208"/>
      <c r="U919" s="208"/>
      <c r="V919" s="208">
        <f t="array" ref="V919">MIN(IF(B919:K919&gt;0,B919:K919))</f>
        <v>0</v>
      </c>
      <c r="W919" s="208">
        <f t="shared" si="55"/>
        <v>0</v>
      </c>
      <c r="X919" s="174"/>
      <c r="Y919" s="248">
        <f>SUM(CROSS!I451)</f>
        <v>0</v>
      </c>
      <c r="Z919" s="248">
        <f>SUM(CROSS!J451)</f>
        <v>0</v>
      </c>
    </row>
    <row r="920" spans="1:26" x14ac:dyDescent="0.35">
      <c r="A920" s="78" t="str">
        <f>(Championnats!B$34)</f>
        <v>EEEFFF  Beverly</v>
      </c>
      <c r="B920" s="232">
        <f>SUM(Championnats!$W34)</f>
        <v>0</v>
      </c>
      <c r="C920" s="208">
        <f>SUM(Championnats!$W86)</f>
        <v>0</v>
      </c>
      <c r="D920" s="208">
        <f>SUM(Championnats!$W138)</f>
        <v>0</v>
      </c>
      <c r="E920" s="208">
        <f>SUM(Championnats!$W190)</f>
        <v>0</v>
      </c>
      <c r="F920" s="208">
        <f>SUM(Championnats!$W242)</f>
        <v>0</v>
      </c>
      <c r="G920" s="208">
        <f>SUM(Championnats!$W294)</f>
        <v>0</v>
      </c>
      <c r="H920" s="208">
        <f>SUM(Championnats!$W346)</f>
        <v>0</v>
      </c>
      <c r="I920" s="208">
        <f>SUM(Championnats!$W398)</f>
        <v>0</v>
      </c>
      <c r="J920" s="208">
        <f>SUM(Championnats!$W450)</f>
        <v>0</v>
      </c>
      <c r="K920" s="208">
        <f>SUM(Championnats!$W502)</f>
        <v>0</v>
      </c>
      <c r="L920" s="174"/>
      <c r="M920" s="208">
        <f>CROSS!$M$34</f>
        <v>0</v>
      </c>
      <c r="N920" s="223">
        <f t="shared" si="54"/>
        <v>0</v>
      </c>
      <c r="O920" s="208"/>
      <c r="P920" s="208"/>
      <c r="Q920" s="208"/>
      <c r="R920" s="208"/>
      <c r="S920" s="208"/>
      <c r="T920" s="208"/>
      <c r="U920" s="208"/>
      <c r="V920" s="208">
        <f t="array" ref="V920">MIN(IF(B920:K920&gt;0,B920:K920))</f>
        <v>0</v>
      </c>
      <c r="W920" s="208">
        <f t="shared" si="55"/>
        <v>0</v>
      </c>
      <c r="X920" s="174"/>
      <c r="Y920" s="248">
        <f>SUM(CROSS!I452)</f>
        <v>0</v>
      </c>
      <c r="Z920" s="248">
        <f>SUM(CROSS!J452)</f>
        <v>0</v>
      </c>
    </row>
    <row r="921" spans="1:26" x14ac:dyDescent="0.35">
      <c r="A921" s="78" t="str">
        <f>(Championnats!B$35)</f>
        <v>FFFGGG  Flore</v>
      </c>
      <c r="B921" s="232">
        <f>SUM(Championnats!$W35)</f>
        <v>0</v>
      </c>
      <c r="C921" s="208">
        <f>SUM(Championnats!$W87)</f>
        <v>0</v>
      </c>
      <c r="D921" s="208">
        <f>SUM(Championnats!$W139)</f>
        <v>0</v>
      </c>
      <c r="E921" s="208">
        <f>SUM(Championnats!$W191)</f>
        <v>0</v>
      </c>
      <c r="F921" s="208">
        <f>SUM(Championnats!$W243)</f>
        <v>0</v>
      </c>
      <c r="G921" s="208">
        <f>SUM(Championnats!$W295)</f>
        <v>0</v>
      </c>
      <c r="H921" s="208">
        <f>SUM(Championnats!$W347)</f>
        <v>0</v>
      </c>
      <c r="I921" s="208">
        <f>SUM(Championnats!$W399)</f>
        <v>0</v>
      </c>
      <c r="J921" s="208">
        <f>SUM(Championnats!$W451)</f>
        <v>0</v>
      </c>
      <c r="K921" s="208">
        <f>SUM(Championnats!$W503)</f>
        <v>0</v>
      </c>
      <c r="L921" s="174"/>
      <c r="M921" s="208">
        <f>CROSS!$M$35</f>
        <v>0</v>
      </c>
      <c r="N921" s="223">
        <f t="shared" si="54"/>
        <v>0</v>
      </c>
      <c r="O921" s="208"/>
      <c r="P921" s="208"/>
      <c r="Q921" s="208"/>
      <c r="R921" s="208"/>
      <c r="S921" s="208"/>
      <c r="T921" s="208"/>
      <c r="U921" s="208"/>
      <c r="V921" s="208">
        <f t="array" ref="V921">MIN(IF(B921:K921&gt;0,B921:K921))</f>
        <v>0</v>
      </c>
      <c r="W921" s="208">
        <f t="shared" si="55"/>
        <v>0</v>
      </c>
      <c r="X921" s="174"/>
      <c r="Y921" s="248">
        <f>SUM(CROSS!I453)</f>
        <v>0</v>
      </c>
      <c r="Z921" s="248">
        <f>SUM(CROSS!J453)</f>
        <v>0</v>
      </c>
    </row>
    <row r="922" spans="1:26" x14ac:dyDescent="0.35">
      <c r="A922" s="78" t="str">
        <f>(Championnats!B$36)</f>
        <v>GGGGHHH  Lauryne</v>
      </c>
      <c r="B922" s="232">
        <f>SUM(Championnats!$W36)</f>
        <v>0</v>
      </c>
      <c r="C922" s="208">
        <f>SUM(Championnats!$W88)</f>
        <v>0</v>
      </c>
      <c r="D922" s="208">
        <f>SUM(Championnats!$W140)</f>
        <v>0</v>
      </c>
      <c r="E922" s="208">
        <f>SUM(Championnats!$W192)</f>
        <v>0</v>
      </c>
      <c r="F922" s="208">
        <f>SUM(Championnats!$W244)</f>
        <v>0</v>
      </c>
      <c r="G922" s="208">
        <f>SUM(Championnats!$W296)</f>
        <v>0</v>
      </c>
      <c r="H922" s="208">
        <f>SUM(Championnats!$W348)</f>
        <v>0</v>
      </c>
      <c r="I922" s="208">
        <f>SUM(Championnats!$W400)</f>
        <v>0</v>
      </c>
      <c r="J922" s="208">
        <f>SUM(Championnats!$W452)</f>
        <v>0</v>
      </c>
      <c r="K922" s="208">
        <f>SUM(Championnats!$W504)</f>
        <v>0</v>
      </c>
      <c r="L922" s="174"/>
      <c r="M922" s="208">
        <f>CROSS!$M$36</f>
        <v>0</v>
      </c>
      <c r="N922" s="223">
        <f t="shared" ref="N922:N939" si="56">N37</f>
        <v>0</v>
      </c>
      <c r="O922" s="208"/>
      <c r="P922" s="208"/>
      <c r="Q922" s="208"/>
      <c r="R922" s="208"/>
      <c r="S922" s="208"/>
      <c r="T922" s="208"/>
      <c r="U922" s="208"/>
      <c r="V922" s="208">
        <f t="array" ref="V922">MIN(IF(B922:K922&gt;0,B922:K922))</f>
        <v>0</v>
      </c>
      <c r="W922" s="208">
        <f t="shared" si="55"/>
        <v>0</v>
      </c>
      <c r="X922" s="174"/>
      <c r="Y922" s="248">
        <f>SUM(CROSS!I454)</f>
        <v>0</v>
      </c>
      <c r="Z922" s="248">
        <f>SUM(CROSS!J454)</f>
        <v>0</v>
      </c>
    </row>
    <row r="923" spans="1:26" x14ac:dyDescent="0.35">
      <c r="A923" s="78" t="str">
        <f>(Championnats!B$37)</f>
        <v>HHHHIII  Steven</v>
      </c>
      <c r="B923" s="232">
        <f>SUM(Championnats!$W37)</f>
        <v>0</v>
      </c>
      <c r="C923" s="208">
        <f>SUM(Championnats!$W89)</f>
        <v>0</v>
      </c>
      <c r="D923" s="208">
        <f>SUM(Championnats!$W141)</f>
        <v>0</v>
      </c>
      <c r="E923" s="208">
        <f>SUM(Championnats!$W193)</f>
        <v>0</v>
      </c>
      <c r="F923" s="208">
        <f>SUM(Championnats!$W245)</f>
        <v>0</v>
      </c>
      <c r="G923" s="208">
        <f>SUM(Championnats!$W297)</f>
        <v>0</v>
      </c>
      <c r="H923" s="208">
        <f>SUM(Championnats!$W349)</f>
        <v>0</v>
      </c>
      <c r="I923" s="208">
        <f>SUM(Championnats!$W401)</f>
        <v>0</v>
      </c>
      <c r="J923" s="208">
        <f>SUM(Championnats!$W453)</f>
        <v>0</v>
      </c>
      <c r="K923" s="208">
        <f>SUM(Championnats!$W505)</f>
        <v>0</v>
      </c>
      <c r="L923" s="174"/>
      <c r="M923" s="208">
        <f>CROSS!$M$37</f>
        <v>0</v>
      </c>
      <c r="N923" s="223">
        <f t="shared" si="56"/>
        <v>0</v>
      </c>
      <c r="O923" s="208"/>
      <c r="P923" s="208"/>
      <c r="Q923" s="208"/>
      <c r="R923" s="208"/>
      <c r="S923" s="208"/>
      <c r="T923" s="208"/>
      <c r="U923" s="208"/>
      <c r="V923" s="208">
        <f t="array" ref="V923">MIN(IF(B923:K923&gt;0,B923:K923))</f>
        <v>0</v>
      </c>
      <c r="W923" s="208">
        <f t="shared" si="55"/>
        <v>0</v>
      </c>
      <c r="X923" s="174"/>
      <c r="Y923" s="248">
        <f>SUM(CROSS!I455)</f>
        <v>0</v>
      </c>
      <c r="Z923" s="248">
        <f>SUM(CROSS!J455)</f>
        <v>0</v>
      </c>
    </row>
    <row r="924" spans="1:26" x14ac:dyDescent="0.35">
      <c r="A924" s="78" t="str">
        <f>(Championnats!B$38)</f>
        <v>IIIJJJJJ  PIERRE</v>
      </c>
      <c r="B924" s="232">
        <f>SUM(Championnats!$W38)</f>
        <v>0</v>
      </c>
      <c r="C924" s="208">
        <f>SUM(Championnats!$W90)</f>
        <v>0</v>
      </c>
      <c r="D924" s="208">
        <f>SUM(Championnats!$W142)</f>
        <v>0</v>
      </c>
      <c r="E924" s="208">
        <f>SUM(Championnats!$W194)</f>
        <v>0</v>
      </c>
      <c r="F924" s="208">
        <f>SUM(Championnats!$W246)</f>
        <v>0</v>
      </c>
      <c r="G924" s="208">
        <f>SUM(Championnats!$W298)</f>
        <v>0</v>
      </c>
      <c r="H924" s="208">
        <f>SUM(Championnats!$W350)</f>
        <v>0</v>
      </c>
      <c r="I924" s="208">
        <f>SUM(Championnats!$W402)</f>
        <v>0</v>
      </c>
      <c r="J924" s="208">
        <f>SUM(Championnats!$W454)</f>
        <v>0</v>
      </c>
      <c r="K924" s="208">
        <f>SUM(Championnats!$W506)</f>
        <v>0</v>
      </c>
      <c r="L924" s="174"/>
      <c r="M924" s="208">
        <f>CROSS!$M$38</f>
        <v>0</v>
      </c>
      <c r="N924" s="223">
        <f t="shared" si="56"/>
        <v>0</v>
      </c>
      <c r="O924" s="208"/>
      <c r="P924" s="208"/>
      <c r="Q924" s="208"/>
      <c r="R924" s="208"/>
      <c r="S924" s="208"/>
      <c r="T924" s="208"/>
      <c r="U924" s="208"/>
      <c r="V924" s="208">
        <f t="array" ref="V924">MIN(IF(B924:K924&gt;0,B924:K924))</f>
        <v>0</v>
      </c>
      <c r="W924" s="208">
        <f t="shared" si="55"/>
        <v>0</v>
      </c>
      <c r="X924" s="174"/>
      <c r="Y924" s="248">
        <f>SUM(CROSS!I456)</f>
        <v>0</v>
      </c>
      <c r="Z924" s="248">
        <f>SUM(CROSS!J456)</f>
        <v>0</v>
      </c>
    </row>
    <row r="925" spans="1:26" x14ac:dyDescent="0.35">
      <c r="A925" s="78" t="str">
        <f>(Championnats!B$39)</f>
        <v>JJJJKKKK  Christelle</v>
      </c>
      <c r="B925" s="232">
        <f>SUM(Championnats!$W39)</f>
        <v>0</v>
      </c>
      <c r="C925" s="208">
        <f>SUM(Championnats!$W91)</f>
        <v>0</v>
      </c>
      <c r="D925" s="208">
        <f>SUM(Championnats!$W143)</f>
        <v>0</v>
      </c>
      <c r="E925" s="208">
        <f>SUM(Championnats!$W195)</f>
        <v>0</v>
      </c>
      <c r="F925" s="208">
        <f>SUM(Championnats!$W247)</f>
        <v>0</v>
      </c>
      <c r="G925" s="208">
        <f>SUM(Championnats!$W299)</f>
        <v>0</v>
      </c>
      <c r="H925" s="208">
        <f>SUM(Championnats!$W351)</f>
        <v>0</v>
      </c>
      <c r="I925" s="208">
        <f>SUM(Championnats!$W403)</f>
        <v>0</v>
      </c>
      <c r="J925" s="208">
        <f>SUM(Championnats!$W455)</f>
        <v>0</v>
      </c>
      <c r="K925" s="208">
        <f>SUM(Championnats!$W507)</f>
        <v>0</v>
      </c>
      <c r="L925" s="174"/>
      <c r="M925" s="208">
        <f>CROSS!$M$39</f>
        <v>0</v>
      </c>
      <c r="N925" s="223">
        <f t="shared" si="56"/>
        <v>0</v>
      </c>
      <c r="O925" s="208"/>
      <c r="P925" s="208"/>
      <c r="Q925" s="208"/>
      <c r="R925" s="208"/>
      <c r="S925" s="208"/>
      <c r="T925" s="208"/>
      <c r="U925" s="208"/>
      <c r="V925" s="208">
        <f t="array" ref="V925">MIN(IF(B925:K925&gt;0,B925:K925))</f>
        <v>0</v>
      </c>
      <c r="W925" s="208">
        <f t="shared" si="55"/>
        <v>0</v>
      </c>
      <c r="X925" s="174"/>
      <c r="Y925" s="248">
        <f>SUM(CROSS!I457)</f>
        <v>0</v>
      </c>
      <c r="Z925" s="248">
        <f>SUM(CROSS!J457)</f>
        <v>0</v>
      </c>
    </row>
    <row r="926" spans="1:26" x14ac:dyDescent="0.35">
      <c r="A926" s="78" t="str">
        <f>(Championnats!B$40)</f>
        <v>KKKLLL  Pierre</v>
      </c>
      <c r="B926" s="232">
        <f>SUM(Championnats!$W40)</f>
        <v>0</v>
      </c>
      <c r="C926" s="208">
        <f>SUM(Championnats!$W92)</f>
        <v>0</v>
      </c>
      <c r="D926" s="208">
        <f>SUM(Championnats!$W144)</f>
        <v>0</v>
      </c>
      <c r="E926" s="208">
        <f>SUM(Championnats!$W196)</f>
        <v>0</v>
      </c>
      <c r="F926" s="208">
        <f>SUM(Championnats!$W248)</f>
        <v>0</v>
      </c>
      <c r="G926" s="208">
        <f>SUM(Championnats!$W300)</f>
        <v>0</v>
      </c>
      <c r="H926" s="208">
        <f>SUM(Championnats!$W352)</f>
        <v>0</v>
      </c>
      <c r="I926" s="208">
        <f>SUM(Championnats!$W404)</f>
        <v>0</v>
      </c>
      <c r="J926" s="208">
        <f>SUM(Championnats!$W456)</f>
        <v>0</v>
      </c>
      <c r="K926" s="208">
        <f>SUM(Championnats!$W508)</f>
        <v>0</v>
      </c>
      <c r="L926" s="174"/>
      <c r="M926" s="208">
        <f>CROSS!$M$40</f>
        <v>0</v>
      </c>
      <c r="N926" s="223">
        <f t="shared" si="56"/>
        <v>0</v>
      </c>
      <c r="O926" s="208"/>
      <c r="P926" s="208"/>
      <c r="Q926" s="208"/>
      <c r="R926" s="208"/>
      <c r="S926" s="208"/>
      <c r="T926" s="208"/>
      <c r="U926" s="208"/>
      <c r="V926" s="208">
        <f t="array" ref="V926">MIN(IF(B926:K926&gt;0,B926:K926))</f>
        <v>0</v>
      </c>
      <c r="W926" s="208">
        <f t="shared" si="55"/>
        <v>0</v>
      </c>
      <c r="X926" s="174"/>
      <c r="Y926" s="248">
        <f>SUM(CROSS!I458)</f>
        <v>0</v>
      </c>
      <c r="Z926" s="248">
        <f>SUM(CROSS!J458)</f>
        <v>0</v>
      </c>
    </row>
    <row r="927" spans="1:26" x14ac:dyDescent="0.35">
      <c r="A927" s="78" t="str">
        <f>(Championnats!B$41)</f>
        <v>LLLLMMMM  Didier</v>
      </c>
      <c r="B927" s="232">
        <f>SUM(Championnats!$W41)</f>
        <v>0</v>
      </c>
      <c r="C927" s="208">
        <f>SUM(Championnats!$W93)</f>
        <v>0</v>
      </c>
      <c r="D927" s="208">
        <f>SUM(Championnats!$W145)</f>
        <v>0</v>
      </c>
      <c r="E927" s="208">
        <f>SUM(Championnats!$W197)</f>
        <v>0</v>
      </c>
      <c r="F927" s="208">
        <f>SUM(Championnats!$W249)</f>
        <v>0</v>
      </c>
      <c r="G927" s="208">
        <f>SUM(Championnats!$W301)</f>
        <v>0</v>
      </c>
      <c r="H927" s="208">
        <f>SUM(Championnats!$W353)</f>
        <v>0</v>
      </c>
      <c r="I927" s="208">
        <f>SUM(Championnats!$W405)</f>
        <v>0</v>
      </c>
      <c r="J927" s="208">
        <f>SUM(Championnats!$W457)</f>
        <v>0</v>
      </c>
      <c r="K927" s="208">
        <f>SUM(Championnats!$W509)</f>
        <v>0</v>
      </c>
      <c r="L927" s="174"/>
      <c r="M927" s="208">
        <f>CROSS!$M$41</f>
        <v>0</v>
      </c>
      <c r="N927" s="223">
        <f t="shared" si="56"/>
        <v>0</v>
      </c>
      <c r="O927" s="208"/>
      <c r="P927" s="208"/>
      <c r="Q927" s="208"/>
      <c r="R927" s="208"/>
      <c r="S927" s="208"/>
      <c r="T927" s="208"/>
      <c r="U927" s="208"/>
      <c r="V927" s="208">
        <f t="array" ref="V927">MIN(IF(B927:K927&gt;0,B927:K927))</f>
        <v>0</v>
      </c>
      <c r="W927" s="208">
        <f t="shared" si="55"/>
        <v>0</v>
      </c>
      <c r="X927" s="174"/>
      <c r="Y927" s="248">
        <f>SUM(CROSS!I459)</f>
        <v>0</v>
      </c>
      <c r="Z927" s="248">
        <f>SUM(CROSS!J459)</f>
        <v>0</v>
      </c>
    </row>
    <row r="928" spans="1:26" x14ac:dyDescent="0.35">
      <c r="A928" s="78" t="str">
        <f>(Championnats!B$42)</f>
        <v>MMMNNN  Barbara</v>
      </c>
      <c r="B928" s="232">
        <f>SUM(Championnats!$W42)</f>
        <v>0</v>
      </c>
      <c r="C928" s="208">
        <f>SUM(Championnats!$W94)</f>
        <v>0</v>
      </c>
      <c r="D928" s="208">
        <f>SUM(Championnats!$W146)</f>
        <v>0</v>
      </c>
      <c r="E928" s="208">
        <f>SUM(Championnats!$W198)</f>
        <v>0</v>
      </c>
      <c r="F928" s="208">
        <f>SUM(Championnats!$W250)</f>
        <v>0</v>
      </c>
      <c r="G928" s="208">
        <f>SUM(Championnats!$W302)</f>
        <v>0</v>
      </c>
      <c r="H928" s="208">
        <f>SUM(Championnats!$W354)</f>
        <v>0</v>
      </c>
      <c r="I928" s="208">
        <f>SUM(Championnats!$W406)</f>
        <v>0</v>
      </c>
      <c r="J928" s="208">
        <f>SUM(Championnats!$W458)</f>
        <v>0</v>
      </c>
      <c r="K928" s="208">
        <f>SUM(Championnats!$W510)</f>
        <v>0</v>
      </c>
      <c r="L928" s="174"/>
      <c r="M928" s="208">
        <f>CROSS!$M$42</f>
        <v>0</v>
      </c>
      <c r="N928" s="223">
        <f t="shared" si="56"/>
        <v>0</v>
      </c>
      <c r="O928" s="208"/>
      <c r="P928" s="208"/>
      <c r="Q928" s="208"/>
      <c r="R928" s="208"/>
      <c r="S928" s="208"/>
      <c r="T928" s="208"/>
      <c r="U928" s="208"/>
      <c r="V928" s="208">
        <f t="array" ref="V928">MIN(IF(B928:K928&gt;0,B928:K928))</f>
        <v>0</v>
      </c>
      <c r="W928" s="208">
        <f t="shared" si="55"/>
        <v>0</v>
      </c>
      <c r="X928" s="174"/>
      <c r="Y928" s="248">
        <f>SUM(CROSS!I460)</f>
        <v>0</v>
      </c>
      <c r="Z928" s="248">
        <f>SUM(CROSS!J460)</f>
        <v>0</v>
      </c>
    </row>
    <row r="929" spans="1:26" x14ac:dyDescent="0.35">
      <c r="A929" s="78" t="str">
        <f>(Championnats!B$43)</f>
        <v>NNNNOOO  Julie</v>
      </c>
      <c r="B929" s="232">
        <f>SUM(Championnats!$W43)</f>
        <v>0</v>
      </c>
      <c r="C929" s="208">
        <f>SUM(Championnats!$W95)</f>
        <v>0</v>
      </c>
      <c r="D929" s="208">
        <f>SUM(Championnats!$W147)</f>
        <v>0</v>
      </c>
      <c r="E929" s="208">
        <f>SUM(Championnats!$W199)</f>
        <v>0</v>
      </c>
      <c r="F929" s="208">
        <f>SUM(Championnats!$W251)</f>
        <v>0</v>
      </c>
      <c r="G929" s="208">
        <f>SUM(Championnats!$W303)</f>
        <v>0</v>
      </c>
      <c r="H929" s="208">
        <f>SUM(Championnats!$W355)</f>
        <v>0</v>
      </c>
      <c r="I929" s="208">
        <f>SUM(Championnats!$W407)</f>
        <v>0</v>
      </c>
      <c r="J929" s="208">
        <f>SUM(Championnats!$W459)</f>
        <v>0</v>
      </c>
      <c r="K929" s="208">
        <f>SUM(Championnats!$W511)</f>
        <v>0</v>
      </c>
      <c r="L929" s="174"/>
      <c r="M929" s="208">
        <f>CROSS!$M$43</f>
        <v>0</v>
      </c>
      <c r="N929" s="223">
        <f t="shared" si="56"/>
        <v>0</v>
      </c>
      <c r="O929" s="208"/>
      <c r="P929" s="208"/>
      <c r="Q929" s="208"/>
      <c r="R929" s="208"/>
      <c r="S929" s="208"/>
      <c r="T929" s="208"/>
      <c r="U929" s="208"/>
      <c r="V929" s="208">
        <f t="array" ref="V929">MIN(IF(B929:K929&gt;0,B929:K929))</f>
        <v>0</v>
      </c>
      <c r="W929" s="208">
        <f t="shared" si="55"/>
        <v>0</v>
      </c>
      <c r="X929" s="174"/>
      <c r="Y929" s="248">
        <f>SUM(CROSS!I461)</f>
        <v>0</v>
      </c>
      <c r="Z929" s="248">
        <f>SUM(CROSS!J461)</f>
        <v>0</v>
      </c>
    </row>
    <row r="930" spans="1:26" x14ac:dyDescent="0.35">
      <c r="A930" s="78" t="str">
        <f>(Championnats!B$44)</f>
        <v>OOOPPP  André</v>
      </c>
      <c r="B930" s="232">
        <f>SUM(Championnats!$W44)</f>
        <v>0</v>
      </c>
      <c r="C930" s="208">
        <f>SUM(Championnats!$W96)</f>
        <v>0</v>
      </c>
      <c r="D930" s="208">
        <f>SUM(Championnats!$W148)</f>
        <v>0</v>
      </c>
      <c r="E930" s="208">
        <f>SUM(Championnats!$W200)</f>
        <v>0</v>
      </c>
      <c r="F930" s="208">
        <f>SUM(Championnats!$W252)</f>
        <v>0</v>
      </c>
      <c r="G930" s="208">
        <f>SUM(Championnats!$W304)</f>
        <v>0</v>
      </c>
      <c r="H930" s="208">
        <f>SUM(Championnats!$W356)</f>
        <v>0</v>
      </c>
      <c r="I930" s="208">
        <f>SUM(Championnats!$W408)</f>
        <v>0</v>
      </c>
      <c r="J930" s="208">
        <f>SUM(Championnats!$W460)</f>
        <v>0</v>
      </c>
      <c r="K930" s="208">
        <f>SUM(Championnats!$W512)</f>
        <v>0</v>
      </c>
      <c r="L930" s="174"/>
      <c r="M930" s="208">
        <f>CROSS!$M$44</f>
        <v>0</v>
      </c>
      <c r="N930" s="223">
        <f t="shared" si="56"/>
        <v>0</v>
      </c>
      <c r="O930" s="208"/>
      <c r="P930" s="208"/>
      <c r="Q930" s="208"/>
      <c r="R930" s="208"/>
      <c r="S930" s="208"/>
      <c r="T930" s="208"/>
      <c r="U930" s="208"/>
      <c r="V930" s="208">
        <f t="array" ref="V930">MIN(IF(B930:K930&gt;0,B930:K930))</f>
        <v>0</v>
      </c>
      <c r="W930" s="208">
        <f t="shared" si="55"/>
        <v>0</v>
      </c>
      <c r="X930" s="174"/>
      <c r="Y930" s="248">
        <f>SUM(CROSS!I462)</f>
        <v>0</v>
      </c>
      <c r="Z930" s="248">
        <f>SUM(CROSS!J462)</f>
        <v>0</v>
      </c>
    </row>
    <row r="931" spans="1:26" x14ac:dyDescent="0.35">
      <c r="A931" s="78" t="str">
        <f>(Championnats!B$45)</f>
        <v>PPPQQQQ  Roland</v>
      </c>
      <c r="B931" s="232">
        <f>SUM(Championnats!$W45)</f>
        <v>0</v>
      </c>
      <c r="C931" s="208">
        <f>SUM(Championnats!$W97)</f>
        <v>0</v>
      </c>
      <c r="D931" s="208">
        <f>SUM(Championnats!$W149)</f>
        <v>0</v>
      </c>
      <c r="E931" s="208">
        <f>SUM(Championnats!$W201)</f>
        <v>0</v>
      </c>
      <c r="F931" s="208">
        <f>SUM(Championnats!$W253)</f>
        <v>0</v>
      </c>
      <c r="G931" s="208">
        <f>SUM(Championnats!$W305)</f>
        <v>0</v>
      </c>
      <c r="H931" s="208">
        <f>SUM(Championnats!$W357)</f>
        <v>0</v>
      </c>
      <c r="I931" s="208">
        <f>SUM(Championnats!$W409)</f>
        <v>0</v>
      </c>
      <c r="J931" s="208">
        <f>SUM(Championnats!$W461)</f>
        <v>0</v>
      </c>
      <c r="K931" s="208">
        <f>SUM(Championnats!$W513)</f>
        <v>0</v>
      </c>
      <c r="L931" s="174"/>
      <c r="M931" s="208">
        <f>CROSS!$M$45</f>
        <v>0</v>
      </c>
      <c r="N931" s="223">
        <f t="shared" si="56"/>
        <v>0</v>
      </c>
      <c r="O931" s="208"/>
      <c r="P931" s="208"/>
      <c r="Q931" s="208"/>
      <c r="R931" s="208"/>
      <c r="S931" s="208"/>
      <c r="T931" s="208"/>
      <c r="U931" s="208"/>
      <c r="V931" s="208">
        <f t="array" ref="V931">MIN(IF(B931:K931&gt;0,B931:K931))</f>
        <v>0</v>
      </c>
      <c r="W931" s="208">
        <f t="shared" si="55"/>
        <v>0</v>
      </c>
      <c r="X931" s="174"/>
      <c r="Y931" s="248">
        <f>SUM(CROSS!I463)</f>
        <v>0</v>
      </c>
      <c r="Z931" s="248">
        <f>SUM(CROSS!J463)</f>
        <v>0</v>
      </c>
    </row>
    <row r="932" spans="1:26" x14ac:dyDescent="0.35">
      <c r="A932" s="78" t="str">
        <f>(Championnats!B$46)</f>
        <v>QQQRRR  Sylvain</v>
      </c>
      <c r="B932" s="232">
        <f>SUM(Championnats!$W46)</f>
        <v>0</v>
      </c>
      <c r="C932" s="208">
        <f>SUM(Championnats!$W98)</f>
        <v>0</v>
      </c>
      <c r="D932" s="208">
        <f>SUM(Championnats!$W150)</f>
        <v>0</v>
      </c>
      <c r="E932" s="208">
        <f>SUM(Championnats!$W202)</f>
        <v>0</v>
      </c>
      <c r="F932" s="208">
        <f>SUM(Championnats!$W254)</f>
        <v>0</v>
      </c>
      <c r="G932" s="208">
        <f>SUM(Championnats!$W306)</f>
        <v>0</v>
      </c>
      <c r="H932" s="208">
        <f>SUM(Championnats!$W358)</f>
        <v>0</v>
      </c>
      <c r="I932" s="208">
        <f>SUM(Championnats!$W410)</f>
        <v>0</v>
      </c>
      <c r="J932" s="208">
        <f>SUM(Championnats!$W462)</f>
        <v>0</v>
      </c>
      <c r="K932" s="208">
        <f>SUM(Championnats!$W514)</f>
        <v>0</v>
      </c>
      <c r="L932" s="174"/>
      <c r="M932" s="208">
        <f>CROSS!$M$46</f>
        <v>0</v>
      </c>
      <c r="N932" s="223">
        <f t="shared" si="56"/>
        <v>0</v>
      </c>
      <c r="O932" s="208"/>
      <c r="P932" s="208"/>
      <c r="Q932" s="208"/>
      <c r="R932" s="208"/>
      <c r="S932" s="208"/>
      <c r="T932" s="208"/>
      <c r="U932" s="208"/>
      <c r="V932" s="208">
        <f t="array" ref="V932">MIN(IF(B932:K932&gt;0,B932:K932))</f>
        <v>0</v>
      </c>
      <c r="W932" s="208">
        <f t="shared" si="55"/>
        <v>0</v>
      </c>
      <c r="X932" s="174"/>
      <c r="Y932" s="248">
        <f>SUM(CROSS!I464)</f>
        <v>0</v>
      </c>
      <c r="Z932" s="248">
        <f>SUM(CROSS!J464)</f>
        <v>0</v>
      </c>
    </row>
    <row r="933" spans="1:26" x14ac:dyDescent="0.35">
      <c r="A933" s="78" t="str">
        <f>(Championnats!B$47)</f>
        <v>RRRSSS  Veronica</v>
      </c>
      <c r="B933" s="232">
        <f>SUM(Championnats!$W47)</f>
        <v>0</v>
      </c>
      <c r="C933" s="208">
        <f>SUM(Championnats!$W99)</f>
        <v>0</v>
      </c>
      <c r="D933" s="208">
        <f>SUM(Championnats!$W151)</f>
        <v>0</v>
      </c>
      <c r="E933" s="208">
        <f>SUM(Championnats!$W203)</f>
        <v>0</v>
      </c>
      <c r="F933" s="208">
        <f>SUM(Championnats!$W255)</f>
        <v>0</v>
      </c>
      <c r="G933" s="208">
        <f>SUM(Championnats!$W307)</f>
        <v>0</v>
      </c>
      <c r="H933" s="208">
        <f>SUM(Championnats!$W359)</f>
        <v>0</v>
      </c>
      <c r="I933" s="208">
        <f>SUM(Championnats!$W411)</f>
        <v>0</v>
      </c>
      <c r="J933" s="208">
        <f>SUM(Championnats!$W463)</f>
        <v>0</v>
      </c>
      <c r="K933" s="208">
        <f>SUM(Championnats!$W515)</f>
        <v>0</v>
      </c>
      <c r="L933" s="174"/>
      <c r="M933" s="208">
        <f>CROSS!$M$47</f>
        <v>0</v>
      </c>
      <c r="N933" s="223">
        <f t="shared" si="56"/>
        <v>0</v>
      </c>
      <c r="O933" s="208"/>
      <c r="P933" s="208"/>
      <c r="Q933" s="208"/>
      <c r="R933" s="208"/>
      <c r="S933" s="208"/>
      <c r="T933" s="208"/>
      <c r="U933" s="208"/>
      <c r="V933" s="208">
        <f t="array" ref="V933">MIN(IF(B933:K933&gt;0,B933:K933))</f>
        <v>0</v>
      </c>
      <c r="W933" s="208">
        <f t="shared" si="55"/>
        <v>0</v>
      </c>
      <c r="X933" s="174"/>
      <c r="Y933" s="248">
        <f>SUM(CROSS!I465)</f>
        <v>0</v>
      </c>
      <c r="Z933" s="248">
        <f>SUM(CROSS!J465)</f>
        <v>0</v>
      </c>
    </row>
    <row r="934" spans="1:26" x14ac:dyDescent="0.35">
      <c r="A934" s="78" t="str">
        <f>(Championnats!B$48)</f>
        <v>SSSTTT  Luc</v>
      </c>
      <c r="B934" s="232">
        <f>SUM(Championnats!$W48)</f>
        <v>0</v>
      </c>
      <c r="C934" s="208">
        <f>SUM(Championnats!$W100)</f>
        <v>0</v>
      </c>
      <c r="D934" s="208">
        <f>SUM(Championnats!$W152)</f>
        <v>0</v>
      </c>
      <c r="E934" s="208">
        <f>SUM(Championnats!$W204)</f>
        <v>0</v>
      </c>
      <c r="F934" s="208">
        <f>SUM(Championnats!$W256)</f>
        <v>0</v>
      </c>
      <c r="G934" s="208">
        <f>SUM(Championnats!$W308)</f>
        <v>0</v>
      </c>
      <c r="H934" s="208">
        <f>SUM(Championnats!$W360)</f>
        <v>0</v>
      </c>
      <c r="I934" s="208">
        <f>SUM(Championnats!$W412)</f>
        <v>0</v>
      </c>
      <c r="J934" s="208">
        <f>SUM(Championnats!$W464)</f>
        <v>0</v>
      </c>
      <c r="K934" s="208">
        <f>SUM(Championnats!$W516)</f>
        <v>0</v>
      </c>
      <c r="L934" s="174"/>
      <c r="M934" s="208">
        <f>CROSS!$M$48</f>
        <v>0</v>
      </c>
      <c r="N934" s="223">
        <f t="shared" si="56"/>
        <v>0</v>
      </c>
      <c r="O934" s="208"/>
      <c r="P934" s="208"/>
      <c r="Q934" s="208"/>
      <c r="R934" s="208"/>
      <c r="S934" s="208"/>
      <c r="T934" s="208"/>
      <c r="U934" s="208"/>
      <c r="V934" s="208">
        <f t="array" ref="V934">MIN(IF(B934:K934&gt;0,B934:K934))</f>
        <v>0</v>
      </c>
      <c r="W934" s="208">
        <f t="shared" si="55"/>
        <v>0</v>
      </c>
      <c r="X934" s="174"/>
      <c r="Y934" s="248">
        <f>SUM(CROSS!I466)</f>
        <v>0</v>
      </c>
      <c r="Z934" s="248">
        <f>SUM(CROSS!J466)</f>
        <v>0</v>
      </c>
    </row>
    <row r="935" spans="1:26" x14ac:dyDescent="0.35">
      <c r="A935" s="78" t="str">
        <f>(Championnats!B$49)</f>
        <v>TTTUUU  Cryss</v>
      </c>
      <c r="B935" s="232">
        <f>SUM(Championnats!$W49)</f>
        <v>0</v>
      </c>
      <c r="C935" s="208">
        <f>SUM(Championnats!$W101)</f>
        <v>0</v>
      </c>
      <c r="D935" s="208">
        <f>SUM(Championnats!$W153)</f>
        <v>0</v>
      </c>
      <c r="E935" s="208">
        <f>SUM(Championnats!$W205)</f>
        <v>0</v>
      </c>
      <c r="F935" s="208">
        <f>SUM(Championnats!$W257)</f>
        <v>0</v>
      </c>
      <c r="G935" s="208">
        <f>SUM(Championnats!$W309)</f>
        <v>0</v>
      </c>
      <c r="H935" s="208">
        <f>SUM(Championnats!$W361)</f>
        <v>0</v>
      </c>
      <c r="I935" s="208">
        <f>SUM(Championnats!$W413)</f>
        <v>0</v>
      </c>
      <c r="J935" s="208">
        <f>SUM(Championnats!$W465)</f>
        <v>0</v>
      </c>
      <c r="K935" s="208">
        <f>SUM(Championnats!$W517)</f>
        <v>0</v>
      </c>
      <c r="L935" s="174"/>
      <c r="M935" s="208">
        <f>CROSS!$M$49</f>
        <v>0</v>
      </c>
      <c r="N935" s="223">
        <f t="shared" si="56"/>
        <v>0</v>
      </c>
      <c r="O935" s="208"/>
      <c r="P935" s="208"/>
      <c r="Q935" s="208"/>
      <c r="R935" s="208"/>
      <c r="S935" s="208"/>
      <c r="T935" s="208"/>
      <c r="U935" s="208"/>
      <c r="V935" s="208">
        <f t="array" ref="V935">MIN(IF(B935:K935&gt;0,B935:K935))</f>
        <v>0</v>
      </c>
      <c r="W935" s="208">
        <f t="shared" si="55"/>
        <v>0</v>
      </c>
      <c r="X935" s="174"/>
      <c r="Y935" s="248">
        <f>SUM(CROSS!I467)</f>
        <v>0</v>
      </c>
      <c r="Z935" s="248">
        <f>SUM(CROSS!J467)</f>
        <v>0</v>
      </c>
    </row>
    <row r="936" spans="1:26" x14ac:dyDescent="0.35">
      <c r="A936" s="78" t="str">
        <f>(Championnats!B$50)</f>
        <v>UUUVVV  Sambou</v>
      </c>
      <c r="B936" s="232">
        <f>SUM(Championnats!$W50)</f>
        <v>0</v>
      </c>
      <c r="C936" s="208">
        <f>SUM(Championnats!$W102)</f>
        <v>0</v>
      </c>
      <c r="D936" s="208">
        <f>SUM(Championnats!$W154)</f>
        <v>0</v>
      </c>
      <c r="E936" s="208">
        <f>SUM(Championnats!$W206)</f>
        <v>0</v>
      </c>
      <c r="F936" s="208">
        <f>SUM(Championnats!$W258)</f>
        <v>0</v>
      </c>
      <c r="G936" s="208">
        <f>SUM(Championnats!$W310)</f>
        <v>0</v>
      </c>
      <c r="H936" s="208">
        <f>SUM(Championnats!$W362)</f>
        <v>0</v>
      </c>
      <c r="I936" s="208">
        <f>SUM(Championnats!$W414)</f>
        <v>0</v>
      </c>
      <c r="J936" s="208">
        <f>SUM(Championnats!$W466)</f>
        <v>0</v>
      </c>
      <c r="K936" s="208">
        <f>SUM(Championnats!$W518)</f>
        <v>0</v>
      </c>
      <c r="L936" s="174"/>
      <c r="M936" s="208">
        <f>CROSS!$M$50</f>
        <v>0</v>
      </c>
      <c r="N936" s="223">
        <f t="shared" si="56"/>
        <v>0</v>
      </c>
      <c r="O936" s="208"/>
      <c r="P936" s="208"/>
      <c r="Q936" s="208"/>
      <c r="R936" s="208"/>
      <c r="S936" s="208"/>
      <c r="T936" s="208"/>
      <c r="U936" s="208"/>
      <c r="V936" s="208">
        <f t="array" ref="V936">MIN(IF(B936:K936&gt;0,B936:K936))</f>
        <v>0</v>
      </c>
      <c r="W936" s="208">
        <f t="shared" si="55"/>
        <v>0</v>
      </c>
      <c r="X936" s="174"/>
      <c r="Y936" s="248">
        <f>SUM(CROSS!I468)</f>
        <v>0</v>
      </c>
      <c r="Z936" s="248">
        <f>SUM(CROSS!J468)</f>
        <v>0</v>
      </c>
    </row>
    <row r="937" spans="1:26" x14ac:dyDescent="0.35">
      <c r="A937" s="78" t="str">
        <f>(Championnats!B$51)</f>
        <v>VVVVXXX  Dylan</v>
      </c>
      <c r="B937" s="232">
        <f>SUM(Championnats!$W51)</f>
        <v>0</v>
      </c>
      <c r="C937" s="208">
        <f>SUM(Championnats!$W103)</f>
        <v>0</v>
      </c>
      <c r="D937" s="208">
        <f>SUM(Championnats!$W155)</f>
        <v>0</v>
      </c>
      <c r="E937" s="208">
        <f>SUM(Championnats!$W207)</f>
        <v>0</v>
      </c>
      <c r="F937" s="208">
        <f>SUM(Championnats!$W259)</f>
        <v>0</v>
      </c>
      <c r="G937" s="208">
        <f>SUM(Championnats!$W311)</f>
        <v>0</v>
      </c>
      <c r="H937" s="208">
        <f>SUM(Championnats!$W363)</f>
        <v>0</v>
      </c>
      <c r="I937" s="208">
        <f>SUM(Championnats!$W415)</f>
        <v>0</v>
      </c>
      <c r="J937" s="208">
        <f>SUM(Championnats!$W467)</f>
        <v>0</v>
      </c>
      <c r="K937" s="208">
        <f>SUM(Championnats!$W519)</f>
        <v>0</v>
      </c>
      <c r="L937" s="174"/>
      <c r="M937" s="208">
        <f>CROSS!$M$51</f>
        <v>0</v>
      </c>
      <c r="N937" s="223">
        <f t="shared" si="56"/>
        <v>0</v>
      </c>
      <c r="O937" s="208"/>
      <c r="P937" s="208"/>
      <c r="Q937" s="208"/>
      <c r="R937" s="208"/>
      <c r="S937" s="208"/>
      <c r="T937" s="208"/>
      <c r="U937" s="208"/>
      <c r="V937" s="208">
        <f t="array" ref="V937">MIN(IF(B937:K937&gt;0,B937:K937))</f>
        <v>0</v>
      </c>
      <c r="W937" s="208">
        <f t="shared" si="55"/>
        <v>0</v>
      </c>
      <c r="X937" s="174"/>
      <c r="Y937" s="248">
        <f>SUM(CROSS!I469)</f>
        <v>0</v>
      </c>
      <c r="Z937" s="248">
        <f>SUM(CROSS!J469)</f>
        <v>0</v>
      </c>
    </row>
    <row r="938" spans="1:26" x14ac:dyDescent="0.35">
      <c r="A938" s="78" t="str">
        <f>(Championnats!B$52)</f>
        <v>XXXYYY  Lucie</v>
      </c>
      <c r="B938" s="232">
        <f>SUM(Championnats!$W52)</f>
        <v>0</v>
      </c>
      <c r="C938" s="208">
        <f>SUM(Championnats!$W104)</f>
        <v>0</v>
      </c>
      <c r="D938" s="208">
        <f>SUM(Championnats!$W156)</f>
        <v>0</v>
      </c>
      <c r="E938" s="208">
        <f>SUM(Championnats!$W208)</f>
        <v>0</v>
      </c>
      <c r="F938" s="208">
        <f>SUM(Championnats!$W260)</f>
        <v>0</v>
      </c>
      <c r="G938" s="208">
        <f>SUM(Championnats!$W312)</f>
        <v>0</v>
      </c>
      <c r="H938" s="208">
        <f>SUM(Championnats!$W364)</f>
        <v>0</v>
      </c>
      <c r="I938" s="208">
        <f>SUM(Championnats!$W416)</f>
        <v>0</v>
      </c>
      <c r="J938" s="208">
        <f>SUM(Championnats!$W468)</f>
        <v>0</v>
      </c>
      <c r="K938" s="208">
        <f>SUM(Championnats!$W520)</f>
        <v>0</v>
      </c>
      <c r="L938" s="174"/>
      <c r="M938" s="208">
        <f>CROSS!$M$52</f>
        <v>0</v>
      </c>
      <c r="N938" s="223">
        <f t="shared" si="56"/>
        <v>0</v>
      </c>
      <c r="O938" s="208"/>
      <c r="P938" s="208"/>
      <c r="Q938" s="208"/>
      <c r="R938" s="208"/>
      <c r="S938" s="208"/>
      <c r="T938" s="208"/>
      <c r="U938" s="208"/>
      <c r="V938" s="208">
        <f t="array" ref="V938">MIN(IF(B938:K938&gt;0,B938:K938))</f>
        <v>0</v>
      </c>
      <c r="W938" s="208">
        <f t="shared" si="55"/>
        <v>0</v>
      </c>
      <c r="X938" s="174"/>
      <c r="Y938" s="248">
        <f>SUM(CROSS!I470)</f>
        <v>0</v>
      </c>
      <c r="Z938" s="248">
        <f>SUM(CROSS!J470)</f>
        <v>0</v>
      </c>
    </row>
    <row r="939" spans="1:26" x14ac:dyDescent="0.35">
      <c r="A939" s="182" t="str">
        <f>(Championnats!B$53)</f>
        <v>YYYZZZ  Eva</v>
      </c>
      <c r="B939" s="244">
        <f>SUM(Championnats!$W53)</f>
        <v>0</v>
      </c>
      <c r="C939" s="225">
        <f>SUM(Championnats!$W105)</f>
        <v>0</v>
      </c>
      <c r="D939" s="225">
        <f>SUM(Championnats!$W157)</f>
        <v>0</v>
      </c>
      <c r="E939" s="225">
        <f>SUM(Championnats!$W209)</f>
        <v>0</v>
      </c>
      <c r="F939" s="225">
        <f>SUM(Championnats!$W261)</f>
        <v>0</v>
      </c>
      <c r="G939" s="225">
        <f>SUM(Championnats!$W313)</f>
        <v>0</v>
      </c>
      <c r="H939" s="225">
        <f>SUM(Championnats!$W365)</f>
        <v>0</v>
      </c>
      <c r="I939" s="225">
        <f>SUM(Championnats!$W417)</f>
        <v>0</v>
      </c>
      <c r="J939" s="225">
        <f>SUM(Championnats!$W469)</f>
        <v>0</v>
      </c>
      <c r="K939" s="225">
        <f>SUM(Championnats!$W521)</f>
        <v>0</v>
      </c>
      <c r="L939" s="174"/>
      <c r="M939" s="225">
        <f>CROSS!$M$53</f>
        <v>0</v>
      </c>
      <c r="N939" s="226">
        <f t="shared" si="56"/>
        <v>0</v>
      </c>
      <c r="O939" s="225"/>
      <c r="P939" s="225"/>
      <c r="Q939" s="225"/>
      <c r="R939" s="225"/>
      <c r="S939" s="225"/>
      <c r="T939" s="225"/>
      <c r="U939" s="225"/>
      <c r="V939" s="225">
        <f t="array" ref="V939">MIN(IF(B939:K939&gt;0,B939:K939))</f>
        <v>0</v>
      </c>
      <c r="W939" s="225">
        <f t="shared" si="55"/>
        <v>0</v>
      </c>
      <c r="X939" s="174"/>
      <c r="Y939" s="248">
        <f>SUM(CROSS!I471)</f>
        <v>0</v>
      </c>
      <c r="Z939" s="248">
        <f>SUM(CROSS!J471)</f>
        <v>0</v>
      </c>
    </row>
    <row r="940" spans="1:26" x14ac:dyDescent="0.35">
      <c r="A940" s="242"/>
      <c r="B940" s="241"/>
      <c r="C940" s="241"/>
      <c r="D940" s="241"/>
      <c r="E940" s="241"/>
      <c r="F940" s="241"/>
      <c r="G940" s="241"/>
      <c r="H940" s="241"/>
      <c r="I940" s="241"/>
      <c r="J940" s="241"/>
      <c r="K940" s="241"/>
      <c r="L940" s="174"/>
      <c r="M940" s="241"/>
      <c r="N940" s="229"/>
      <c r="O940" s="241"/>
      <c r="P940" s="241"/>
      <c r="Q940" s="241"/>
      <c r="R940" s="241"/>
      <c r="S940" s="241"/>
      <c r="T940" s="241"/>
      <c r="U940" s="241"/>
      <c r="V940" s="241">
        <f t="array" ref="V940">MIN(IF(B940:K940&gt;0,B940:K940))</f>
        <v>0</v>
      </c>
      <c r="W940" s="241">
        <f t="shared" si="55"/>
        <v>0</v>
      </c>
      <c r="X940" s="174"/>
      <c r="Y940" s="248">
        <f>SUM(CROSS!I472)</f>
        <v>0</v>
      </c>
      <c r="Z940" s="248">
        <f>SUM(CROSS!J472)</f>
        <v>0</v>
      </c>
    </row>
    <row r="941" spans="1:26" x14ac:dyDescent="0.35">
      <c r="A941" s="243"/>
      <c r="B941" s="466" t="s">
        <v>30</v>
      </c>
      <c r="C941" s="467"/>
      <c r="D941" s="467"/>
      <c r="E941" s="467"/>
      <c r="F941" s="467"/>
      <c r="G941" s="467"/>
      <c r="H941" s="467"/>
      <c r="I941" s="467"/>
      <c r="J941" s="467"/>
      <c r="K941" s="468"/>
      <c r="L941" s="174"/>
      <c r="M941" s="240"/>
      <c r="N941" s="230"/>
      <c r="O941" s="240"/>
      <c r="P941" s="240"/>
      <c r="Q941" s="240"/>
      <c r="R941" s="240"/>
      <c r="S941" s="240"/>
      <c r="T941" s="240"/>
      <c r="U941" s="240"/>
      <c r="V941" s="240">
        <f t="array" ref="V941">MIN(IF(B941:K941&gt;0,B941:K941))</f>
        <v>0</v>
      </c>
      <c r="W941" s="240">
        <f t="shared" si="55"/>
        <v>0</v>
      </c>
      <c r="X941" s="174"/>
      <c r="Y941" s="248">
        <f>SUM(CROSS!I473)</f>
        <v>0</v>
      </c>
      <c r="Z941" s="248">
        <f>SUM(CROSS!J473)</f>
        <v>0</v>
      </c>
    </row>
    <row r="942" spans="1:26" x14ac:dyDescent="0.35">
      <c r="A942" s="221" t="str">
        <f>(Championnats!B$4)</f>
        <v>AAA  LUC</v>
      </c>
      <c r="B942" s="238">
        <f>SUM(Championnats!$X4)</f>
        <v>0</v>
      </c>
      <c r="C942" s="227">
        <f>SUM(Championnats!$X56)</f>
        <v>0</v>
      </c>
      <c r="D942" s="227">
        <f>SUM(Championnats!$X108)</f>
        <v>0</v>
      </c>
      <c r="E942" s="227">
        <f>SUM(Championnats!$X160)</f>
        <v>0</v>
      </c>
      <c r="F942" s="227">
        <f>SUM(Championnats!$X212)</f>
        <v>0</v>
      </c>
      <c r="G942" s="227">
        <f>SUM(Championnats!$X264)</f>
        <v>0</v>
      </c>
      <c r="H942" s="227">
        <f>SUM(Championnats!$X316)</f>
        <v>0</v>
      </c>
      <c r="I942" s="227">
        <f>SUM(Championnats!$X368)</f>
        <v>0</v>
      </c>
      <c r="J942" s="227">
        <f>SUM(Championnats!$X420)</f>
        <v>0</v>
      </c>
      <c r="K942" s="227">
        <f>SUM(Championnats!$X472)</f>
        <v>0</v>
      </c>
      <c r="L942" s="174"/>
      <c r="M942" s="227">
        <f>CROSS!$M$4</f>
        <v>1</v>
      </c>
      <c r="N942" s="228">
        <f t="shared" ref="N942:N973" si="57">N5</f>
        <v>0</v>
      </c>
      <c r="O942" s="227"/>
      <c r="P942" s="227"/>
      <c r="Q942" s="227"/>
      <c r="R942" s="227"/>
      <c r="S942" s="227"/>
      <c r="T942" s="227"/>
      <c r="U942" s="227"/>
      <c r="V942" s="227">
        <f t="array" ref="V942">MIN(IF(B942:K942&gt;0,B942:K942))</f>
        <v>0</v>
      </c>
      <c r="W942" s="227">
        <f t="shared" si="55"/>
        <v>0</v>
      </c>
      <c r="X942" s="174"/>
      <c r="Y942" s="248">
        <f>SUM(CROSS!I474)</f>
        <v>0</v>
      </c>
      <c r="Z942" s="248">
        <f>SUM(CROSS!J474)</f>
        <v>0</v>
      </c>
    </row>
    <row r="943" spans="1:26" x14ac:dyDescent="0.35">
      <c r="A943" s="78" t="str">
        <f>(Championnats!B$5)</f>
        <v>BBB  isabelle</v>
      </c>
      <c r="B943" s="232">
        <f>SUM(Championnats!$X5)</f>
        <v>0</v>
      </c>
      <c r="C943" s="208">
        <f>SUM(Championnats!$X57)</f>
        <v>0</v>
      </c>
      <c r="D943" s="208">
        <f>SUM(Championnats!$X109)</f>
        <v>0</v>
      </c>
      <c r="E943" s="208">
        <f>SUM(Championnats!$X161)</f>
        <v>0</v>
      </c>
      <c r="F943" s="208">
        <f>SUM(Championnats!$X213)</f>
        <v>0</v>
      </c>
      <c r="G943" s="208">
        <f>SUM(Championnats!$X265)</f>
        <v>0</v>
      </c>
      <c r="H943" s="208">
        <f>SUM(Championnats!$X317)</f>
        <v>0</v>
      </c>
      <c r="I943" s="208">
        <f>SUM(Championnats!$X369)</f>
        <v>0</v>
      </c>
      <c r="J943" s="208">
        <f>SUM(Championnats!$X421)</f>
        <v>0</v>
      </c>
      <c r="K943" s="208">
        <f>SUM(Championnats!$X473)</f>
        <v>0</v>
      </c>
      <c r="L943" s="174"/>
      <c r="M943" s="208">
        <f>CROSS!$M$5</f>
        <v>1</v>
      </c>
      <c r="N943" s="223">
        <f t="shared" si="57"/>
        <v>0</v>
      </c>
      <c r="O943" s="208"/>
      <c r="P943" s="208"/>
      <c r="Q943" s="208"/>
      <c r="R943" s="208"/>
      <c r="S943" s="208"/>
      <c r="T943" s="208"/>
      <c r="U943" s="208"/>
      <c r="V943" s="208">
        <f t="array" ref="V943">MIN(IF(B943:K943&gt;0,B943:K943))</f>
        <v>0</v>
      </c>
      <c r="W943" s="208">
        <f t="shared" si="55"/>
        <v>0</v>
      </c>
      <c r="X943" s="174"/>
      <c r="Y943" s="248">
        <f>SUM(CROSS!I475)</f>
        <v>0</v>
      </c>
      <c r="Z943" s="248">
        <f>SUM(CROSS!J475)</f>
        <v>0</v>
      </c>
    </row>
    <row r="944" spans="1:26" x14ac:dyDescent="0.35">
      <c r="A944" s="78" t="str">
        <f>(Championnats!B$6)</f>
        <v>KJKLJDFKJG  Agathe</v>
      </c>
      <c r="B944" s="232">
        <f>SUM(Championnats!$X6)</f>
        <v>0</v>
      </c>
      <c r="C944" s="208">
        <f>SUM(Championnats!$X58)</f>
        <v>0</v>
      </c>
      <c r="D944" s="208">
        <f>SUM(Championnats!$X110)</f>
        <v>0</v>
      </c>
      <c r="E944" s="208">
        <f>SUM(Championnats!$X162)</f>
        <v>0</v>
      </c>
      <c r="F944" s="208">
        <f>SUM(Championnats!$X214)</f>
        <v>0</v>
      </c>
      <c r="G944" s="208">
        <f>SUM(Championnats!$X266)</f>
        <v>0</v>
      </c>
      <c r="H944" s="208">
        <f>SUM(Championnats!$X318)</f>
        <v>0</v>
      </c>
      <c r="I944" s="208">
        <f>SUM(Championnats!$X370)</f>
        <v>0</v>
      </c>
      <c r="J944" s="208">
        <f>SUM(Championnats!$X422)</f>
        <v>0</v>
      </c>
      <c r="K944" s="208">
        <f>SUM(Championnats!$X474)</f>
        <v>0</v>
      </c>
      <c r="L944" s="174"/>
      <c r="M944" s="208">
        <f>CROSS!$M$6</f>
        <v>1</v>
      </c>
      <c r="N944" s="223">
        <f t="shared" si="57"/>
        <v>0</v>
      </c>
      <c r="O944" s="208"/>
      <c r="P944" s="208"/>
      <c r="Q944" s="208"/>
      <c r="R944" s="208"/>
      <c r="S944" s="208"/>
      <c r="T944" s="208"/>
      <c r="U944" s="208"/>
      <c r="V944" s="208">
        <f t="array" ref="V944">MIN(IF(B944:K944&gt;0,B944:K944))</f>
        <v>0</v>
      </c>
      <c r="W944" s="208">
        <f t="shared" si="55"/>
        <v>0</v>
      </c>
      <c r="X944" s="174"/>
      <c r="Y944" s="248">
        <f>SUM(CROSS!I476)</f>
        <v>0</v>
      </c>
      <c r="Z944" s="248">
        <f>SUM(CROSS!J476)</f>
        <v>0</v>
      </c>
    </row>
    <row r="945" spans="1:26" x14ac:dyDescent="0.35">
      <c r="A945" s="78" t="str">
        <f>(Championnats!B$7)</f>
        <v>DDD  Léa</v>
      </c>
      <c r="B945" s="232">
        <f>SUM(Championnats!$X7)</f>
        <v>0</v>
      </c>
      <c r="C945" s="208">
        <f>SUM(Championnats!$X59)</f>
        <v>0</v>
      </c>
      <c r="D945" s="208">
        <f>SUM(Championnats!$X111)</f>
        <v>0</v>
      </c>
      <c r="E945" s="208">
        <f>SUM(Championnats!$X163)</f>
        <v>0</v>
      </c>
      <c r="F945" s="208">
        <f>SUM(Championnats!$X215)</f>
        <v>0</v>
      </c>
      <c r="G945" s="208">
        <f>SUM(Championnats!$X267)</f>
        <v>0</v>
      </c>
      <c r="H945" s="208">
        <f>SUM(Championnats!$X319)</f>
        <v>0</v>
      </c>
      <c r="I945" s="208">
        <f>SUM(Championnats!$X371)</f>
        <v>0</v>
      </c>
      <c r="J945" s="208">
        <f>SUM(Championnats!$X423)</f>
        <v>0</v>
      </c>
      <c r="K945" s="208">
        <f>SUM(Championnats!$X475)</f>
        <v>0</v>
      </c>
      <c r="L945" s="174"/>
      <c r="M945" s="208">
        <f>CROSS!$M$7</f>
        <v>1</v>
      </c>
      <c r="N945" s="223">
        <f t="shared" si="57"/>
        <v>0</v>
      </c>
      <c r="O945" s="208"/>
      <c r="P945" s="208"/>
      <c r="Q945" s="208"/>
      <c r="R945" s="208"/>
      <c r="S945" s="208"/>
      <c r="T945" s="208"/>
      <c r="U945" s="208"/>
      <c r="V945" s="208">
        <f t="array" ref="V945">MIN(IF(B945:K945&gt;0,B945:K945))</f>
        <v>0</v>
      </c>
      <c r="W945" s="208">
        <f t="shared" si="55"/>
        <v>0</v>
      </c>
      <c r="X945" s="174"/>
      <c r="Y945" s="248">
        <f>SUM(CROSS!I477)</f>
        <v>0</v>
      </c>
      <c r="Z945" s="248">
        <f>SUM(CROSS!J477)</f>
        <v>0</v>
      </c>
    </row>
    <row r="946" spans="1:26" x14ac:dyDescent="0.35">
      <c r="A946" s="78" t="str">
        <f>(Championnats!B$8)</f>
        <v>KUYFRJGF  Mélissa</v>
      </c>
      <c r="B946" s="232">
        <f>SUM(Championnats!$X8)</f>
        <v>0</v>
      </c>
      <c r="C946" s="208">
        <f>SUM(Championnats!$X60)</f>
        <v>0</v>
      </c>
      <c r="D946" s="208">
        <f>SUM(Championnats!$X112)</f>
        <v>0</v>
      </c>
      <c r="E946" s="208">
        <f>SUM(Championnats!$X164)</f>
        <v>0</v>
      </c>
      <c r="F946" s="208">
        <f>SUM(Championnats!$X216)</f>
        <v>0</v>
      </c>
      <c r="G946" s="208">
        <f>SUM(Championnats!$X268)</f>
        <v>0</v>
      </c>
      <c r="H946" s="208">
        <f>SUM(Championnats!$X320)</f>
        <v>0</v>
      </c>
      <c r="I946" s="208">
        <f>SUM(Championnats!$X372)</f>
        <v>0</v>
      </c>
      <c r="J946" s="208">
        <f>SUM(Championnats!$X424)</f>
        <v>0</v>
      </c>
      <c r="K946" s="208">
        <f>SUM(Championnats!$X476)</f>
        <v>0</v>
      </c>
      <c r="L946" s="174"/>
      <c r="M946" s="208">
        <f>CROSS!$M$8</f>
        <v>1</v>
      </c>
      <c r="N946" s="223">
        <f t="shared" si="57"/>
        <v>0</v>
      </c>
      <c r="O946" s="208"/>
      <c r="P946" s="208"/>
      <c r="Q946" s="208"/>
      <c r="R946" s="208"/>
      <c r="S946" s="208"/>
      <c r="T946" s="208"/>
      <c r="U946" s="208"/>
      <c r="V946" s="208">
        <f t="array" ref="V946">MIN(IF(B946:K946&gt;0,B946:K946))</f>
        <v>0</v>
      </c>
      <c r="W946" s="208">
        <f t="shared" si="55"/>
        <v>0</v>
      </c>
      <c r="X946" s="174"/>
      <c r="Y946" s="248">
        <f>SUM(CROSS!I478)</f>
        <v>0</v>
      </c>
      <c r="Z946" s="248">
        <f>SUM(CROSS!J478)</f>
        <v>0</v>
      </c>
    </row>
    <row r="947" spans="1:26" x14ac:dyDescent="0.35">
      <c r="A947" s="78" t="str">
        <f>(Championnats!B$9)</f>
        <v>FFF  Eric</v>
      </c>
      <c r="B947" s="232">
        <f>SUM(Championnats!$X9)</f>
        <v>0</v>
      </c>
      <c r="C947" s="208">
        <f>SUM(Championnats!$X61)</f>
        <v>0</v>
      </c>
      <c r="D947" s="208">
        <f>SUM(Championnats!$X113)</f>
        <v>0</v>
      </c>
      <c r="E947" s="208">
        <f>SUM(Championnats!$X165)</f>
        <v>0</v>
      </c>
      <c r="F947" s="208">
        <f>SUM(Championnats!$X217)</f>
        <v>0</v>
      </c>
      <c r="G947" s="208">
        <f>SUM(Championnats!$X269)</f>
        <v>0</v>
      </c>
      <c r="H947" s="208">
        <f>SUM(Championnats!$X321)</f>
        <v>0</v>
      </c>
      <c r="I947" s="208">
        <f>SUM(Championnats!$X373)</f>
        <v>0</v>
      </c>
      <c r="J947" s="208">
        <f>SUM(Championnats!$X425)</f>
        <v>0</v>
      </c>
      <c r="K947" s="208">
        <f>SUM(Championnats!$X477)</f>
        <v>0</v>
      </c>
      <c r="L947" s="174"/>
      <c r="M947" s="208">
        <f>CROSS!$M$9</f>
        <v>1</v>
      </c>
      <c r="N947" s="223">
        <f t="shared" si="57"/>
        <v>0</v>
      </c>
      <c r="O947" s="208"/>
      <c r="P947" s="208"/>
      <c r="Q947" s="208"/>
      <c r="R947" s="208"/>
      <c r="S947" s="208"/>
      <c r="T947" s="208"/>
      <c r="U947" s="208"/>
      <c r="V947" s="208">
        <f t="array" ref="V947">MIN(IF(B947:K947&gt;0,B947:K947))</f>
        <v>0</v>
      </c>
      <c r="W947" s="208">
        <f t="shared" si="55"/>
        <v>0</v>
      </c>
      <c r="X947" s="174"/>
      <c r="Y947" s="248">
        <f>SUM(CROSS!I479)</f>
        <v>0</v>
      </c>
      <c r="Z947" s="248">
        <f>SUM(CROSS!J479)</f>
        <v>0</v>
      </c>
    </row>
    <row r="948" spans="1:26" x14ac:dyDescent="0.35">
      <c r="A948" s="78" t="str">
        <f>(Championnats!B$10)</f>
        <v>GGG  Lucie</v>
      </c>
      <c r="B948" s="232">
        <f>SUM(Championnats!$X10)</f>
        <v>0</v>
      </c>
      <c r="C948" s="208">
        <f>SUM(Championnats!$X62)</f>
        <v>0</v>
      </c>
      <c r="D948" s="208">
        <f>SUM(Championnats!$X114)</f>
        <v>0</v>
      </c>
      <c r="E948" s="208">
        <f>SUM(Championnats!$X166)</f>
        <v>0</v>
      </c>
      <c r="F948" s="208">
        <f>SUM(Championnats!$X218)</f>
        <v>0</v>
      </c>
      <c r="G948" s="208">
        <f>SUM(Championnats!$X270)</f>
        <v>0</v>
      </c>
      <c r="H948" s="208">
        <f>SUM(Championnats!$X322)</f>
        <v>0</v>
      </c>
      <c r="I948" s="208">
        <f>SUM(Championnats!$X374)</f>
        <v>0</v>
      </c>
      <c r="J948" s="208">
        <f>SUM(Championnats!$X426)</f>
        <v>0</v>
      </c>
      <c r="K948" s="208">
        <f>SUM(Championnats!$X478)</f>
        <v>0</v>
      </c>
      <c r="L948" s="174"/>
      <c r="M948" s="208">
        <f>CROSS!$M$10</f>
        <v>0</v>
      </c>
      <c r="N948" s="223">
        <f t="shared" si="57"/>
        <v>0</v>
      </c>
      <c r="O948" s="208"/>
      <c r="P948" s="208"/>
      <c r="Q948" s="208"/>
      <c r="R948" s="208"/>
      <c r="S948" s="208"/>
      <c r="T948" s="208"/>
      <c r="U948" s="208"/>
      <c r="V948" s="208">
        <f t="array" ref="V948">MIN(IF(B948:K948&gt;0,B948:K948))</f>
        <v>0</v>
      </c>
      <c r="W948" s="208">
        <f t="shared" si="55"/>
        <v>0</v>
      </c>
      <c r="X948" s="174"/>
      <c r="Y948" s="248">
        <f>SUM(CROSS!I480)</f>
        <v>0</v>
      </c>
      <c r="Z948" s="248">
        <f>SUM(CROSS!J480)</f>
        <v>0</v>
      </c>
    </row>
    <row r="949" spans="1:26" x14ac:dyDescent="0.35">
      <c r="A949" s="78" t="str">
        <f>(Championnats!B$11)</f>
        <v>HHH  Eva</v>
      </c>
      <c r="B949" s="232">
        <f>SUM(Championnats!$X11)</f>
        <v>0</v>
      </c>
      <c r="C949" s="208">
        <f>SUM(Championnats!$X63)</f>
        <v>0</v>
      </c>
      <c r="D949" s="208">
        <f>SUM(Championnats!$X115)</f>
        <v>0</v>
      </c>
      <c r="E949" s="208">
        <f>SUM(Championnats!$X167)</f>
        <v>0</v>
      </c>
      <c r="F949" s="208">
        <f>SUM(Championnats!$X219)</f>
        <v>0</v>
      </c>
      <c r="G949" s="208">
        <f>SUM(Championnats!$X271)</f>
        <v>0</v>
      </c>
      <c r="H949" s="208">
        <f>SUM(Championnats!$X323)</f>
        <v>0</v>
      </c>
      <c r="I949" s="208">
        <f>SUM(Championnats!$X375)</f>
        <v>0</v>
      </c>
      <c r="J949" s="208">
        <f>SUM(Championnats!$X427)</f>
        <v>0</v>
      </c>
      <c r="K949" s="208">
        <f>SUM(Championnats!$X479)</f>
        <v>0</v>
      </c>
      <c r="L949" s="174"/>
      <c r="M949" s="208">
        <f>CROSS!$M$11</f>
        <v>0</v>
      </c>
      <c r="N949" s="223">
        <f t="shared" si="57"/>
        <v>0</v>
      </c>
      <c r="O949" s="208"/>
      <c r="P949" s="208"/>
      <c r="Q949" s="208"/>
      <c r="R949" s="208"/>
      <c r="S949" s="208"/>
      <c r="T949" s="208"/>
      <c r="U949" s="208"/>
      <c r="V949" s="208">
        <f t="array" ref="V949">MIN(IF(B949:K949&gt;0,B949:K949))</f>
        <v>0</v>
      </c>
      <c r="W949" s="208">
        <f t="shared" si="55"/>
        <v>0</v>
      </c>
      <c r="X949" s="174"/>
      <c r="Y949" s="248">
        <f>SUM(CROSS!I481)</f>
        <v>0</v>
      </c>
      <c r="Z949" s="248">
        <f>SUM(CROSS!J481)</f>
        <v>0</v>
      </c>
    </row>
    <row r="950" spans="1:26" x14ac:dyDescent="0.35">
      <c r="A950" s="78" t="str">
        <f>(Championnats!B$12)</f>
        <v>PERNOIS  LUC</v>
      </c>
      <c r="B950" s="232">
        <f>SUM(Championnats!$X12)</f>
        <v>0</v>
      </c>
      <c r="C950" s="208">
        <f>SUM(Championnats!$X64)</f>
        <v>0</v>
      </c>
      <c r="D950" s="208">
        <f>SUM(Championnats!$X116)</f>
        <v>0</v>
      </c>
      <c r="E950" s="208">
        <f>SUM(Championnats!$X168)</f>
        <v>0</v>
      </c>
      <c r="F950" s="208">
        <f>SUM(Championnats!$X220)</f>
        <v>0</v>
      </c>
      <c r="G950" s="208">
        <f>SUM(Championnats!$X272)</f>
        <v>0</v>
      </c>
      <c r="H950" s="208">
        <f>SUM(Championnats!$X324)</f>
        <v>0</v>
      </c>
      <c r="I950" s="208">
        <f>SUM(Championnats!$X376)</f>
        <v>0</v>
      </c>
      <c r="J950" s="208">
        <f>SUM(Championnats!$X428)</f>
        <v>0</v>
      </c>
      <c r="K950" s="208">
        <f>SUM(Championnats!$X480)</f>
        <v>0</v>
      </c>
      <c r="L950" s="174"/>
      <c r="M950" s="208">
        <f>CROSS!$M$12</f>
        <v>0</v>
      </c>
      <c r="N950" s="223">
        <f t="shared" si="57"/>
        <v>11</v>
      </c>
      <c r="O950" s="208"/>
      <c r="P950" s="208"/>
      <c r="Q950" s="208"/>
      <c r="R950" s="208"/>
      <c r="S950" s="208"/>
      <c r="T950" s="208"/>
      <c r="U950" s="208"/>
      <c r="V950" s="208">
        <f t="array" ref="V950">MIN(IF(B950:K950&gt;0,B950:K950))</f>
        <v>0</v>
      </c>
      <c r="W950" s="208">
        <f t="shared" si="55"/>
        <v>0</v>
      </c>
      <c r="X950" s="174"/>
      <c r="Y950" s="248">
        <f>SUM(CROSS!I482)</f>
        <v>0</v>
      </c>
      <c r="Z950" s="248">
        <f>SUM(CROSS!J482)</f>
        <v>0</v>
      </c>
    </row>
    <row r="951" spans="1:26" x14ac:dyDescent="0.35">
      <c r="A951" s="78" t="str">
        <f>(Championnats!B$13)</f>
        <v>JJJ  Mélania</v>
      </c>
      <c r="B951" s="232">
        <f>SUM(Championnats!$X13)</f>
        <v>0</v>
      </c>
      <c r="C951" s="208">
        <f>SUM(Championnats!$X65)</f>
        <v>0</v>
      </c>
      <c r="D951" s="208">
        <f>SUM(Championnats!$X117)</f>
        <v>0</v>
      </c>
      <c r="E951" s="208">
        <f>SUM(Championnats!$X169)</f>
        <v>0</v>
      </c>
      <c r="F951" s="208">
        <f>SUM(Championnats!$X221)</f>
        <v>0</v>
      </c>
      <c r="G951" s="208">
        <f>SUM(Championnats!$X273)</f>
        <v>0</v>
      </c>
      <c r="H951" s="208">
        <f>SUM(Championnats!$X325)</f>
        <v>0</v>
      </c>
      <c r="I951" s="208">
        <f>SUM(Championnats!$X377)</f>
        <v>0</v>
      </c>
      <c r="J951" s="208">
        <f>SUM(Championnats!$X429)</f>
        <v>0</v>
      </c>
      <c r="K951" s="208">
        <f>SUM(Championnats!$X481)</f>
        <v>0</v>
      </c>
      <c r="L951" s="174"/>
      <c r="M951" s="208">
        <f>CROSS!$M$13</f>
        <v>0</v>
      </c>
      <c r="N951" s="223">
        <f t="shared" si="57"/>
        <v>0</v>
      </c>
      <c r="O951" s="208"/>
      <c r="P951" s="208"/>
      <c r="Q951" s="208"/>
      <c r="R951" s="208"/>
      <c r="S951" s="208"/>
      <c r="T951" s="208"/>
      <c r="U951" s="208"/>
      <c r="V951" s="208">
        <f t="array" ref="V951">MIN(IF(B951:K951&gt;0,B951:K951))</f>
        <v>0</v>
      </c>
      <c r="W951" s="208">
        <f t="shared" si="55"/>
        <v>0</v>
      </c>
      <c r="X951" s="174"/>
      <c r="Y951" s="248">
        <f>SUM(CROSS!I483)</f>
        <v>0</v>
      </c>
      <c r="Z951" s="248">
        <f>SUM(CROSS!J483)</f>
        <v>0</v>
      </c>
    </row>
    <row r="952" spans="1:26" x14ac:dyDescent="0.35">
      <c r="A952" s="78" t="str">
        <f>(Championnats!B$14)</f>
        <v>KKK  Mélanie</v>
      </c>
      <c r="B952" s="232">
        <f>SUM(Championnats!$X14)</f>
        <v>0</v>
      </c>
      <c r="C952" s="208">
        <f>SUM(Championnats!$X66)</f>
        <v>0</v>
      </c>
      <c r="D952" s="208">
        <f>SUM(Championnats!$X118)</f>
        <v>0</v>
      </c>
      <c r="E952" s="208">
        <f>SUM(Championnats!$X170)</f>
        <v>0</v>
      </c>
      <c r="F952" s="208">
        <f>SUM(Championnats!$X222)</f>
        <v>0</v>
      </c>
      <c r="G952" s="208">
        <f>SUM(Championnats!$X274)</f>
        <v>0</v>
      </c>
      <c r="H952" s="208">
        <f>SUM(Championnats!$X326)</f>
        <v>0</v>
      </c>
      <c r="I952" s="208">
        <f>SUM(Championnats!$X378)</f>
        <v>0</v>
      </c>
      <c r="J952" s="208">
        <f>SUM(Championnats!$X430)</f>
        <v>0</v>
      </c>
      <c r="K952" s="208">
        <f>SUM(Championnats!$X482)</f>
        <v>0</v>
      </c>
      <c r="L952" s="174"/>
      <c r="M952" s="208">
        <f>CROSS!$M$14</f>
        <v>0</v>
      </c>
      <c r="N952" s="223">
        <f t="shared" si="57"/>
        <v>0</v>
      </c>
      <c r="O952" s="208"/>
      <c r="P952" s="208"/>
      <c r="Q952" s="208"/>
      <c r="R952" s="208"/>
      <c r="S952" s="208"/>
      <c r="T952" s="208"/>
      <c r="U952" s="208"/>
      <c r="V952" s="208">
        <f t="array" ref="V952">MIN(IF(B952:K952&gt;0,B952:K952))</f>
        <v>0</v>
      </c>
      <c r="W952" s="208">
        <f t="shared" si="55"/>
        <v>0</v>
      </c>
      <c r="X952" s="174"/>
      <c r="Y952" s="248">
        <f>SUM(CROSS!I484)</f>
        <v>0</v>
      </c>
      <c r="Z952" s="248">
        <f>SUM(CROSS!J484)</f>
        <v>0</v>
      </c>
    </row>
    <row r="953" spans="1:26" x14ac:dyDescent="0.35">
      <c r="A953" s="78" t="str">
        <f>(Championnats!B$15)</f>
        <v>LLL  Cryss</v>
      </c>
      <c r="B953" s="232">
        <f>SUM(Championnats!$X15)</f>
        <v>0</v>
      </c>
      <c r="C953" s="208">
        <f>SUM(Championnats!$X67)</f>
        <v>0</v>
      </c>
      <c r="D953" s="208">
        <f>SUM(Championnats!$X119)</f>
        <v>0</v>
      </c>
      <c r="E953" s="208">
        <f>SUM(Championnats!$X171)</f>
        <v>0</v>
      </c>
      <c r="F953" s="208">
        <f>SUM(Championnats!$X223)</f>
        <v>0</v>
      </c>
      <c r="G953" s="208">
        <f>SUM(Championnats!$X275)</f>
        <v>0</v>
      </c>
      <c r="H953" s="208">
        <f>SUM(Championnats!$X327)</f>
        <v>0</v>
      </c>
      <c r="I953" s="208">
        <f>SUM(Championnats!$X379)</f>
        <v>0</v>
      </c>
      <c r="J953" s="208">
        <f>SUM(Championnats!$X431)</f>
        <v>0</v>
      </c>
      <c r="K953" s="208">
        <f>SUM(Championnats!$X483)</f>
        <v>0</v>
      </c>
      <c r="L953" s="174"/>
      <c r="M953" s="208">
        <f>CROSS!$M$15</f>
        <v>0</v>
      </c>
      <c r="N953" s="223">
        <f t="shared" si="57"/>
        <v>0</v>
      </c>
      <c r="O953" s="208"/>
      <c r="P953" s="208"/>
      <c r="Q953" s="208"/>
      <c r="R953" s="208"/>
      <c r="S953" s="208"/>
      <c r="T953" s="208"/>
      <c r="U953" s="208"/>
      <c r="V953" s="208">
        <f t="array" ref="V953">MIN(IF(B953:K953&gt;0,B953:K953))</f>
        <v>0</v>
      </c>
      <c r="W953" s="208">
        <f t="shared" si="55"/>
        <v>0</v>
      </c>
      <c r="X953" s="174"/>
      <c r="Y953" s="248">
        <f>SUM(CROSS!I485)</f>
        <v>0</v>
      </c>
      <c r="Z953" s="248">
        <f>SUM(CROSS!J485)</f>
        <v>0</v>
      </c>
    </row>
    <row r="954" spans="1:26" x14ac:dyDescent="0.35">
      <c r="A954" s="78" t="str">
        <f>(Championnats!B$16)</f>
        <v>MMMM  Sambou</v>
      </c>
      <c r="B954" s="232">
        <f>SUM(Championnats!$X16)</f>
        <v>0</v>
      </c>
      <c r="C954" s="208">
        <f>SUM(Championnats!$X68)</f>
        <v>0</v>
      </c>
      <c r="D954" s="208">
        <f>SUM(Championnats!$X120)</f>
        <v>0</v>
      </c>
      <c r="E954" s="208">
        <f>SUM(Championnats!$X172)</f>
        <v>0</v>
      </c>
      <c r="F954" s="208">
        <f>SUM(Championnats!$X224)</f>
        <v>0</v>
      </c>
      <c r="G954" s="208">
        <f>SUM(Championnats!$X276)</f>
        <v>0</v>
      </c>
      <c r="H954" s="208">
        <f>SUM(Championnats!$X328)</f>
        <v>0</v>
      </c>
      <c r="I954" s="208">
        <f>SUM(Championnats!$X380)</f>
        <v>0</v>
      </c>
      <c r="J954" s="208">
        <f>SUM(Championnats!$X432)</f>
        <v>0</v>
      </c>
      <c r="K954" s="208">
        <f>SUM(Championnats!$X484)</f>
        <v>0</v>
      </c>
      <c r="L954" s="174"/>
      <c r="M954" s="208">
        <f>CROSS!$M$16</f>
        <v>0</v>
      </c>
      <c r="N954" s="223">
        <f t="shared" si="57"/>
        <v>0</v>
      </c>
      <c r="O954" s="208"/>
      <c r="P954" s="208"/>
      <c r="Q954" s="208"/>
      <c r="R954" s="208"/>
      <c r="S954" s="208"/>
      <c r="T954" s="208"/>
      <c r="U954" s="208"/>
      <c r="V954" s="208">
        <f t="array" ref="V954">MIN(IF(B954:K954&gt;0,B954:K954))</f>
        <v>0</v>
      </c>
      <c r="W954" s="208">
        <f t="shared" si="55"/>
        <v>0</v>
      </c>
      <c r="X954" s="174"/>
      <c r="Y954" s="248">
        <f>SUM(CROSS!I486)</f>
        <v>0</v>
      </c>
      <c r="Z954" s="248">
        <f>SUM(CROSS!J486)</f>
        <v>0</v>
      </c>
    </row>
    <row r="955" spans="1:26" x14ac:dyDescent="0.35">
      <c r="A955" s="78" t="str">
        <f>(Championnats!B$17)</f>
        <v>NNN  Dylan</v>
      </c>
      <c r="B955" s="232">
        <f>SUM(Championnats!$X17)</f>
        <v>0</v>
      </c>
      <c r="C955" s="208">
        <f>SUM(Championnats!$X69)</f>
        <v>0</v>
      </c>
      <c r="D955" s="208">
        <f>SUM(Championnats!$X121)</f>
        <v>0</v>
      </c>
      <c r="E955" s="208">
        <f>SUM(Championnats!$X173)</f>
        <v>0</v>
      </c>
      <c r="F955" s="208">
        <f>SUM(Championnats!$X225)</f>
        <v>0</v>
      </c>
      <c r="G955" s="208">
        <f>SUM(Championnats!$X277)</f>
        <v>0</v>
      </c>
      <c r="H955" s="208">
        <f>SUM(Championnats!$X329)</f>
        <v>0</v>
      </c>
      <c r="I955" s="208">
        <f>SUM(Championnats!$X381)</f>
        <v>0</v>
      </c>
      <c r="J955" s="208">
        <f>SUM(Championnats!$X433)</f>
        <v>0</v>
      </c>
      <c r="K955" s="208">
        <f>SUM(Championnats!$X485)</f>
        <v>0</v>
      </c>
      <c r="L955" s="174"/>
      <c r="M955" s="208">
        <f>CROSS!$M$17</f>
        <v>0</v>
      </c>
      <c r="N955" s="223">
        <f t="shared" si="57"/>
        <v>0</v>
      </c>
      <c r="O955" s="208"/>
      <c r="P955" s="208"/>
      <c r="Q955" s="208"/>
      <c r="R955" s="208"/>
      <c r="S955" s="208"/>
      <c r="T955" s="208"/>
      <c r="U955" s="208"/>
      <c r="V955" s="208">
        <f t="array" ref="V955">MIN(IF(B955:K955&gt;0,B955:K955))</f>
        <v>0</v>
      </c>
      <c r="W955" s="208">
        <f t="shared" si="55"/>
        <v>0</v>
      </c>
      <c r="X955" s="174"/>
      <c r="Y955" s="248">
        <f>SUM(CROSS!I487)</f>
        <v>0</v>
      </c>
      <c r="Z955" s="248">
        <f>SUM(CROSS!J487)</f>
        <v>0</v>
      </c>
    </row>
    <row r="956" spans="1:26" x14ac:dyDescent="0.35">
      <c r="A956" s="78" t="str">
        <f>(Championnats!B$18)</f>
        <v>OOO  Philippe</v>
      </c>
      <c r="B956" s="232">
        <f>SUM(Championnats!$X18)</f>
        <v>0</v>
      </c>
      <c r="C956" s="208">
        <f>SUM(Championnats!$X70)</f>
        <v>0</v>
      </c>
      <c r="D956" s="208">
        <f>SUM(Championnats!$X122)</f>
        <v>0</v>
      </c>
      <c r="E956" s="208">
        <f>SUM(Championnats!$X174)</f>
        <v>0</v>
      </c>
      <c r="F956" s="208">
        <f>SUM(Championnats!$X226)</f>
        <v>0</v>
      </c>
      <c r="G956" s="208">
        <f>SUM(Championnats!$X278)</f>
        <v>0</v>
      </c>
      <c r="H956" s="208">
        <f>SUM(Championnats!$X330)</f>
        <v>0</v>
      </c>
      <c r="I956" s="208">
        <f>SUM(Championnats!$X382)</f>
        <v>0</v>
      </c>
      <c r="J956" s="208">
        <f>SUM(Championnats!$X434)</f>
        <v>0</v>
      </c>
      <c r="K956" s="208">
        <f>SUM(Championnats!$X486)</f>
        <v>0</v>
      </c>
      <c r="L956" s="174"/>
      <c r="M956" s="208">
        <f>CROSS!$M$18</f>
        <v>0</v>
      </c>
      <c r="N956" s="223">
        <f t="shared" si="57"/>
        <v>0</v>
      </c>
      <c r="O956" s="208"/>
      <c r="P956" s="208"/>
      <c r="Q956" s="208"/>
      <c r="R956" s="208"/>
      <c r="S956" s="208"/>
      <c r="T956" s="208"/>
      <c r="U956" s="208"/>
      <c r="V956" s="208">
        <f t="array" ref="V956">MIN(IF(B956:K956&gt;0,B956:K956))</f>
        <v>0</v>
      </c>
      <c r="W956" s="208">
        <f t="shared" si="55"/>
        <v>0</v>
      </c>
      <c r="X956" s="174"/>
      <c r="Y956" s="248">
        <f>SUM(CROSS!I488)</f>
        <v>0</v>
      </c>
      <c r="Z956" s="248">
        <f>SUM(CROSS!J488)</f>
        <v>0</v>
      </c>
    </row>
    <row r="957" spans="1:26" x14ac:dyDescent="0.35">
      <c r="A957" s="78" t="str">
        <f>(Championnats!B$19)</f>
        <v>PPP  Oumar</v>
      </c>
      <c r="B957" s="232">
        <f>SUM(Championnats!$X19)</f>
        <v>0</v>
      </c>
      <c r="C957" s="208">
        <f>SUM(Championnats!$X71)</f>
        <v>0</v>
      </c>
      <c r="D957" s="208">
        <f>SUM(Championnats!$X123)</f>
        <v>0</v>
      </c>
      <c r="E957" s="208">
        <f>SUM(Championnats!$X175)</f>
        <v>0</v>
      </c>
      <c r="F957" s="208">
        <f>SUM(Championnats!$X227)</f>
        <v>0</v>
      </c>
      <c r="G957" s="208">
        <f>SUM(Championnats!$X279)</f>
        <v>0</v>
      </c>
      <c r="H957" s="208">
        <f>SUM(Championnats!$X331)</f>
        <v>0</v>
      </c>
      <c r="I957" s="208">
        <f>SUM(Championnats!$X383)</f>
        <v>0</v>
      </c>
      <c r="J957" s="208">
        <f>SUM(Championnats!$X435)</f>
        <v>0</v>
      </c>
      <c r="K957" s="208">
        <f>SUM(Championnats!$X487)</f>
        <v>0</v>
      </c>
      <c r="L957" s="174"/>
      <c r="M957" s="208">
        <f>CROSS!$M$19</f>
        <v>0</v>
      </c>
      <c r="N957" s="223">
        <f t="shared" si="57"/>
        <v>0</v>
      </c>
      <c r="O957" s="208"/>
      <c r="P957" s="208"/>
      <c r="Q957" s="208"/>
      <c r="R957" s="208"/>
      <c r="S957" s="208"/>
      <c r="T957" s="208"/>
      <c r="U957" s="208"/>
      <c r="V957" s="208">
        <f t="array" ref="V957">MIN(IF(B957:K957&gt;0,B957:K957))</f>
        <v>0</v>
      </c>
      <c r="W957" s="208">
        <f t="shared" si="55"/>
        <v>0</v>
      </c>
      <c r="X957" s="174"/>
      <c r="Y957" s="248">
        <f>SUM(CROSS!I489)</f>
        <v>0</v>
      </c>
      <c r="Z957" s="248">
        <f>SUM(CROSS!J489)</f>
        <v>0</v>
      </c>
    </row>
    <row r="958" spans="1:26" x14ac:dyDescent="0.35">
      <c r="A958" s="78" t="str">
        <f>(Championnats!B$20)</f>
        <v>QQQ  Ibrahim</v>
      </c>
      <c r="B958" s="232">
        <f>SUM(Championnats!$X20)</f>
        <v>0</v>
      </c>
      <c r="C958" s="208">
        <f>SUM(Championnats!$X72)</f>
        <v>0</v>
      </c>
      <c r="D958" s="208">
        <f>SUM(Championnats!$X124)</f>
        <v>0</v>
      </c>
      <c r="E958" s="208">
        <f>SUM(Championnats!$X176)</f>
        <v>0</v>
      </c>
      <c r="F958" s="208">
        <f>SUM(Championnats!$X228)</f>
        <v>0</v>
      </c>
      <c r="G958" s="208">
        <f>SUM(Championnats!$X280)</f>
        <v>0</v>
      </c>
      <c r="H958" s="208">
        <f>SUM(Championnats!$X332)</f>
        <v>0</v>
      </c>
      <c r="I958" s="208">
        <f>SUM(Championnats!$X384)</f>
        <v>0</v>
      </c>
      <c r="J958" s="208">
        <f>SUM(Championnats!$X436)</f>
        <v>0</v>
      </c>
      <c r="K958" s="208">
        <f>SUM(Championnats!$X488)</f>
        <v>0</v>
      </c>
      <c r="L958" s="174"/>
      <c r="M958" s="208">
        <f>CROSS!$M$20</f>
        <v>0</v>
      </c>
      <c r="N958" s="223">
        <f t="shared" si="57"/>
        <v>0</v>
      </c>
      <c r="O958" s="208"/>
      <c r="P958" s="208"/>
      <c r="Q958" s="208"/>
      <c r="R958" s="208"/>
      <c r="S958" s="208"/>
      <c r="T958" s="208"/>
      <c r="U958" s="208"/>
      <c r="V958" s="208">
        <f t="array" ref="V958">MIN(IF(B958:K958&gt;0,B958:K958))</f>
        <v>0</v>
      </c>
      <c r="W958" s="208">
        <f t="shared" si="55"/>
        <v>0</v>
      </c>
      <c r="X958" s="174"/>
      <c r="Y958" s="248">
        <f>SUM(CROSS!I490)</f>
        <v>0</v>
      </c>
      <c r="Z958" s="248">
        <f>SUM(CROSS!J490)</f>
        <v>0</v>
      </c>
    </row>
    <row r="959" spans="1:26" x14ac:dyDescent="0.35">
      <c r="A959" s="78" t="str">
        <f>(Championnats!B$21)</f>
        <v>RRR  Seydou</v>
      </c>
      <c r="B959" s="232">
        <f>SUM(Championnats!$X21)</f>
        <v>0</v>
      </c>
      <c r="C959" s="208">
        <f>SUM(Championnats!$X73)</f>
        <v>0</v>
      </c>
      <c r="D959" s="208">
        <f>SUM(Championnats!$X125)</f>
        <v>0</v>
      </c>
      <c r="E959" s="208">
        <f>SUM(Championnats!$X177)</f>
        <v>0</v>
      </c>
      <c r="F959" s="208">
        <f>SUM(Championnats!$X229)</f>
        <v>0</v>
      </c>
      <c r="G959" s="208">
        <f>SUM(Championnats!$X281)</f>
        <v>0</v>
      </c>
      <c r="H959" s="208">
        <f>SUM(Championnats!$X333)</f>
        <v>0</v>
      </c>
      <c r="I959" s="208">
        <f>SUM(Championnats!$X385)</f>
        <v>0</v>
      </c>
      <c r="J959" s="208">
        <f>SUM(Championnats!$X437)</f>
        <v>0</v>
      </c>
      <c r="K959" s="208">
        <f>SUM(Championnats!$X489)</f>
        <v>0</v>
      </c>
      <c r="L959" s="174"/>
      <c r="M959" s="208">
        <f>CROSS!$M$21</f>
        <v>0</v>
      </c>
      <c r="N959" s="223">
        <f t="shared" si="57"/>
        <v>0</v>
      </c>
      <c r="O959" s="208"/>
      <c r="P959" s="208"/>
      <c r="Q959" s="208"/>
      <c r="R959" s="208"/>
      <c r="S959" s="208"/>
      <c r="T959" s="208"/>
      <c r="U959" s="208"/>
      <c r="V959" s="208">
        <f t="array" ref="V959">MIN(IF(B959:K959&gt;0,B959:K959))</f>
        <v>0</v>
      </c>
      <c r="W959" s="208">
        <f t="shared" si="55"/>
        <v>0</v>
      </c>
      <c r="X959" s="174"/>
      <c r="Y959" s="248">
        <f>SUM(CROSS!I491)</f>
        <v>0</v>
      </c>
      <c r="Z959" s="248">
        <f>SUM(CROSS!J491)</f>
        <v>0</v>
      </c>
    </row>
    <row r="960" spans="1:26" x14ac:dyDescent="0.35">
      <c r="A960" s="78" t="str">
        <f>(Championnats!B$22)</f>
        <v>SSS  Lucas</v>
      </c>
      <c r="B960" s="232">
        <f>SUM(Championnats!$X22)</f>
        <v>0</v>
      </c>
      <c r="C960" s="208">
        <f>SUM(Championnats!$X74)</f>
        <v>0</v>
      </c>
      <c r="D960" s="208">
        <f>SUM(Championnats!$X126)</f>
        <v>0</v>
      </c>
      <c r="E960" s="208">
        <f>SUM(Championnats!$X178)</f>
        <v>0</v>
      </c>
      <c r="F960" s="208">
        <f>SUM(Championnats!$X230)</f>
        <v>0</v>
      </c>
      <c r="G960" s="208">
        <f>SUM(Championnats!$X282)</f>
        <v>0</v>
      </c>
      <c r="H960" s="208">
        <f>SUM(Championnats!$X334)</f>
        <v>0</v>
      </c>
      <c r="I960" s="208">
        <f>SUM(Championnats!$X386)</f>
        <v>0</v>
      </c>
      <c r="J960" s="208">
        <f>SUM(Championnats!$X438)</f>
        <v>0</v>
      </c>
      <c r="K960" s="208">
        <f>SUM(Championnats!$X490)</f>
        <v>0</v>
      </c>
      <c r="L960" s="174"/>
      <c r="M960" s="208">
        <f>CROSS!$M$22</f>
        <v>0</v>
      </c>
      <c r="N960" s="223">
        <f t="shared" si="57"/>
        <v>0</v>
      </c>
      <c r="O960" s="208"/>
      <c r="P960" s="208"/>
      <c r="Q960" s="208"/>
      <c r="R960" s="208"/>
      <c r="S960" s="208"/>
      <c r="T960" s="208"/>
      <c r="U960" s="208"/>
      <c r="V960" s="208">
        <f t="array" ref="V960">MIN(IF(B960:K960&gt;0,B960:K960))</f>
        <v>0</v>
      </c>
      <c r="W960" s="208">
        <f t="shared" si="55"/>
        <v>0</v>
      </c>
      <c r="X960" s="174"/>
      <c r="Y960" s="248">
        <f>SUM(CROSS!I492)</f>
        <v>0</v>
      </c>
      <c r="Z960" s="248">
        <f>SUM(CROSS!J492)</f>
        <v>0</v>
      </c>
    </row>
    <row r="961" spans="1:26" x14ac:dyDescent="0.35">
      <c r="A961" s="78" t="str">
        <f>(Championnats!B$23)</f>
        <v>TTT  Samba</v>
      </c>
      <c r="B961" s="232">
        <f>SUM(Championnats!$X23)</f>
        <v>0</v>
      </c>
      <c r="C961" s="208">
        <f>SUM(Championnats!$X75)</f>
        <v>0</v>
      </c>
      <c r="D961" s="208">
        <f>SUM(Championnats!$X127)</f>
        <v>0</v>
      </c>
      <c r="E961" s="208">
        <f>SUM(Championnats!$X179)</f>
        <v>0</v>
      </c>
      <c r="F961" s="208">
        <f>SUM(Championnats!$X231)</f>
        <v>0</v>
      </c>
      <c r="G961" s="208">
        <f>SUM(Championnats!$X283)</f>
        <v>0</v>
      </c>
      <c r="H961" s="208">
        <f>SUM(Championnats!$X335)</f>
        <v>0</v>
      </c>
      <c r="I961" s="208">
        <f>SUM(Championnats!$X387)</f>
        <v>0</v>
      </c>
      <c r="J961" s="208">
        <f>SUM(Championnats!$X439)</f>
        <v>0</v>
      </c>
      <c r="K961" s="208">
        <f>SUM(Championnats!$X491)</f>
        <v>0</v>
      </c>
      <c r="L961" s="174"/>
      <c r="M961" s="208">
        <f>CROSS!$M$23</f>
        <v>0</v>
      </c>
      <c r="N961" s="223">
        <f t="shared" si="57"/>
        <v>0</v>
      </c>
      <c r="O961" s="208"/>
      <c r="P961" s="208"/>
      <c r="Q961" s="208"/>
      <c r="R961" s="208"/>
      <c r="S961" s="208"/>
      <c r="T961" s="208"/>
      <c r="U961" s="208"/>
      <c r="V961" s="208">
        <f t="array" ref="V961">MIN(IF(B961:K961&gt;0,B961:K961))</f>
        <v>0</v>
      </c>
      <c r="W961" s="208">
        <f t="shared" si="55"/>
        <v>0</v>
      </c>
      <c r="X961" s="174"/>
      <c r="Y961" s="248">
        <f>SUM(CROSS!I493)</f>
        <v>0</v>
      </c>
      <c r="Z961" s="248">
        <f>SUM(CROSS!J493)</f>
        <v>0</v>
      </c>
    </row>
    <row r="962" spans="1:26" x14ac:dyDescent="0.35">
      <c r="A962" s="78" t="str">
        <f>(Championnats!B$24)</f>
        <v>UUU  Miguel</v>
      </c>
      <c r="B962" s="232">
        <f>SUM(Championnats!$X24)</f>
        <v>0</v>
      </c>
      <c r="C962" s="208">
        <f>SUM(Championnats!$X76)</f>
        <v>0</v>
      </c>
      <c r="D962" s="208">
        <f>SUM(Championnats!$X128)</f>
        <v>0</v>
      </c>
      <c r="E962" s="208">
        <f>SUM(Championnats!$X180)</f>
        <v>0</v>
      </c>
      <c r="F962" s="208">
        <f>SUM(Championnats!$X232)</f>
        <v>0</v>
      </c>
      <c r="G962" s="208">
        <f>SUM(Championnats!$X284)</f>
        <v>0</v>
      </c>
      <c r="H962" s="208">
        <f>SUM(Championnats!$X336)</f>
        <v>0</v>
      </c>
      <c r="I962" s="208">
        <f>SUM(Championnats!$X388)</f>
        <v>0</v>
      </c>
      <c r="J962" s="208">
        <f>SUM(Championnats!$X440)</f>
        <v>0</v>
      </c>
      <c r="K962" s="208">
        <f>SUM(Championnats!$X492)</f>
        <v>0</v>
      </c>
      <c r="L962" s="174"/>
      <c r="M962" s="208">
        <f>CROSS!$M$24</f>
        <v>0</v>
      </c>
      <c r="N962" s="223">
        <f t="shared" si="57"/>
        <v>0</v>
      </c>
      <c r="O962" s="208"/>
      <c r="P962" s="208"/>
      <c r="Q962" s="208"/>
      <c r="R962" s="208"/>
      <c r="S962" s="208"/>
      <c r="T962" s="208"/>
      <c r="U962" s="208"/>
      <c r="V962" s="208">
        <f t="array" ref="V962">MIN(IF(B962:K962&gt;0,B962:K962))</f>
        <v>0</v>
      </c>
      <c r="W962" s="208">
        <f t="shared" si="55"/>
        <v>0</v>
      </c>
      <c r="X962" s="174"/>
      <c r="Y962" s="248">
        <f>SUM(CROSS!I494)</f>
        <v>0</v>
      </c>
      <c r="Z962" s="248">
        <f>SUM(CROSS!J494)</f>
        <v>0</v>
      </c>
    </row>
    <row r="963" spans="1:26" x14ac:dyDescent="0.35">
      <c r="A963" s="78" t="str">
        <f>(Championnats!B$25)</f>
        <v>VVV  Nicolas</v>
      </c>
      <c r="B963" s="232">
        <f>SUM(Championnats!$X25)</f>
        <v>0</v>
      </c>
      <c r="C963" s="208">
        <f>SUM(Championnats!$X77)</f>
        <v>0</v>
      </c>
      <c r="D963" s="208">
        <f>SUM(Championnats!$X129)</f>
        <v>0</v>
      </c>
      <c r="E963" s="208">
        <f>SUM(Championnats!$X181)</f>
        <v>0</v>
      </c>
      <c r="F963" s="208">
        <f>SUM(Championnats!$X233)</f>
        <v>0</v>
      </c>
      <c r="G963" s="208">
        <f>SUM(Championnats!$X285)</f>
        <v>0</v>
      </c>
      <c r="H963" s="208">
        <f>SUM(Championnats!$X337)</f>
        <v>0</v>
      </c>
      <c r="I963" s="208">
        <f>SUM(Championnats!$X389)</f>
        <v>0</v>
      </c>
      <c r="J963" s="208">
        <f>SUM(Championnats!$X441)</f>
        <v>0</v>
      </c>
      <c r="K963" s="208">
        <f>SUM(Championnats!$X493)</f>
        <v>0</v>
      </c>
      <c r="L963" s="174"/>
      <c r="M963" s="208">
        <f>CROSS!$M$25</f>
        <v>0</v>
      </c>
      <c r="N963" s="223">
        <f t="shared" si="57"/>
        <v>0</v>
      </c>
      <c r="O963" s="208"/>
      <c r="P963" s="208"/>
      <c r="Q963" s="208"/>
      <c r="R963" s="208"/>
      <c r="S963" s="208"/>
      <c r="T963" s="208"/>
      <c r="U963" s="208"/>
      <c r="V963" s="208">
        <f t="array" ref="V963">MIN(IF(B963:K963&gt;0,B963:K963))</f>
        <v>0</v>
      </c>
      <c r="W963" s="208">
        <f t="shared" si="55"/>
        <v>0</v>
      </c>
      <c r="X963" s="174"/>
      <c r="Y963" s="248">
        <f>SUM(CROSS!I495)</f>
        <v>0</v>
      </c>
      <c r="Z963" s="248">
        <f>SUM(CROSS!J495)</f>
        <v>0</v>
      </c>
    </row>
    <row r="964" spans="1:26" x14ac:dyDescent="0.35">
      <c r="A964" s="78" t="str">
        <f>(Championnats!B$26)</f>
        <v>WWW  Bilal</v>
      </c>
      <c r="B964" s="232">
        <f>SUM(Championnats!$X26)</f>
        <v>0</v>
      </c>
      <c r="C964" s="208">
        <f>SUM(Championnats!$X78)</f>
        <v>0</v>
      </c>
      <c r="D964" s="208">
        <f>SUM(Championnats!$X130)</f>
        <v>0</v>
      </c>
      <c r="E964" s="208">
        <f>SUM(Championnats!$X182)</f>
        <v>0</v>
      </c>
      <c r="F964" s="208">
        <f>SUM(Championnats!$X234)</f>
        <v>0</v>
      </c>
      <c r="G964" s="208">
        <f>SUM(Championnats!$X286)</f>
        <v>0</v>
      </c>
      <c r="H964" s="208">
        <f>SUM(Championnats!$X338)</f>
        <v>0</v>
      </c>
      <c r="I964" s="208">
        <f>SUM(Championnats!$X390)</f>
        <v>0</v>
      </c>
      <c r="J964" s="208">
        <f>SUM(Championnats!$X442)</f>
        <v>0</v>
      </c>
      <c r="K964" s="208">
        <f>SUM(Championnats!$X494)</f>
        <v>0</v>
      </c>
      <c r="L964" s="174"/>
      <c r="M964" s="208">
        <f>CROSS!$M$26</f>
        <v>0</v>
      </c>
      <c r="N964" s="223">
        <f t="shared" si="57"/>
        <v>0</v>
      </c>
      <c r="O964" s="208"/>
      <c r="P964" s="208"/>
      <c r="Q964" s="208"/>
      <c r="R964" s="208"/>
      <c r="S964" s="208"/>
      <c r="T964" s="208"/>
      <c r="U964" s="208"/>
      <c r="V964" s="208">
        <f t="array" ref="V964">MIN(IF(B964:K964&gt;0,B964:K964))</f>
        <v>0</v>
      </c>
      <c r="W964" s="208">
        <f t="shared" si="55"/>
        <v>0</v>
      </c>
      <c r="X964" s="174"/>
      <c r="Y964" s="248">
        <f>SUM(CROSS!I496)</f>
        <v>0</v>
      </c>
      <c r="Z964" s="248">
        <f>SUM(CROSS!J496)</f>
        <v>0</v>
      </c>
    </row>
    <row r="965" spans="1:26" x14ac:dyDescent="0.35">
      <c r="A965" s="78" t="str">
        <f>(Championnats!B$27)</f>
        <v>XXX  Florent</v>
      </c>
      <c r="B965" s="232">
        <f>SUM(Championnats!$X27)</f>
        <v>0</v>
      </c>
      <c r="C965" s="208">
        <f>SUM(Championnats!$X79)</f>
        <v>0</v>
      </c>
      <c r="D965" s="208">
        <f>SUM(Championnats!$X131)</f>
        <v>0</v>
      </c>
      <c r="E965" s="208">
        <f>SUM(Championnats!$X183)</f>
        <v>0</v>
      </c>
      <c r="F965" s="208">
        <f>SUM(Championnats!$X235)</f>
        <v>0</v>
      </c>
      <c r="G965" s="208">
        <f>SUM(Championnats!$X287)</f>
        <v>0</v>
      </c>
      <c r="H965" s="208">
        <f>SUM(Championnats!$X339)</f>
        <v>0</v>
      </c>
      <c r="I965" s="208">
        <f>SUM(Championnats!$X391)</f>
        <v>0</v>
      </c>
      <c r="J965" s="208">
        <f>SUM(Championnats!$X443)</f>
        <v>0</v>
      </c>
      <c r="K965" s="208">
        <f>SUM(Championnats!$X495)</f>
        <v>0</v>
      </c>
      <c r="L965" s="174"/>
      <c r="M965" s="208">
        <f>CROSS!$M$27</f>
        <v>0</v>
      </c>
      <c r="N965" s="223">
        <f t="shared" si="57"/>
        <v>0</v>
      </c>
      <c r="O965" s="208"/>
      <c r="P965" s="208"/>
      <c r="Q965" s="208"/>
      <c r="R965" s="208"/>
      <c r="S965" s="208"/>
      <c r="T965" s="208"/>
      <c r="U965" s="208"/>
      <c r="V965" s="208">
        <f t="array" ref="V965">MIN(IF(B965:K965&gt;0,B965:K965))</f>
        <v>0</v>
      </c>
      <c r="W965" s="208">
        <f t="shared" si="55"/>
        <v>0</v>
      </c>
      <c r="X965" s="174"/>
      <c r="Y965" s="248">
        <f>SUM(CROSS!I497)</f>
        <v>0</v>
      </c>
      <c r="Z965" s="248">
        <f>SUM(CROSS!J497)</f>
        <v>0</v>
      </c>
    </row>
    <row r="966" spans="1:26" x14ac:dyDescent="0.35">
      <c r="A966" s="78" t="str">
        <f>(Championnats!B$28)</f>
        <v>YYYY  Célia</v>
      </c>
      <c r="B966" s="232">
        <f>SUM(Championnats!$X28)</f>
        <v>0</v>
      </c>
      <c r="C966" s="208">
        <f>SUM(Championnats!$X80)</f>
        <v>0</v>
      </c>
      <c r="D966" s="208">
        <f>SUM(Championnats!$X132)</f>
        <v>0</v>
      </c>
      <c r="E966" s="208">
        <f>SUM(Championnats!$X184)</f>
        <v>0</v>
      </c>
      <c r="F966" s="208">
        <f>SUM(Championnats!$X236)</f>
        <v>0</v>
      </c>
      <c r="G966" s="208">
        <f>SUM(Championnats!$X288)</f>
        <v>0</v>
      </c>
      <c r="H966" s="208">
        <f>SUM(Championnats!$X340)</f>
        <v>0</v>
      </c>
      <c r="I966" s="208">
        <f>SUM(Championnats!$X392)</f>
        <v>0</v>
      </c>
      <c r="J966" s="208">
        <f>SUM(Championnats!$X444)</f>
        <v>0</v>
      </c>
      <c r="K966" s="208">
        <f>SUM(Championnats!$X496)</f>
        <v>0</v>
      </c>
      <c r="L966" s="174"/>
      <c r="M966" s="208">
        <f>CROSS!$M$28</f>
        <v>0</v>
      </c>
      <c r="N966" s="223">
        <f t="shared" si="57"/>
        <v>0</v>
      </c>
      <c r="O966" s="208"/>
      <c r="P966" s="208"/>
      <c r="Q966" s="208"/>
      <c r="R966" s="208"/>
      <c r="S966" s="208"/>
      <c r="T966" s="208"/>
      <c r="U966" s="208"/>
      <c r="V966" s="208">
        <f t="array" ref="V966">MIN(IF(B966:K966&gt;0,B966:K966))</f>
        <v>0</v>
      </c>
      <c r="W966" s="208">
        <f t="shared" ref="W966:W991" si="58">MAX(B966:K966)</f>
        <v>0</v>
      </c>
      <c r="X966" s="174"/>
      <c r="Y966" s="248">
        <f>SUM(CROSS!I498)</f>
        <v>0</v>
      </c>
      <c r="Z966" s="248">
        <f>SUM(CROSS!J498)</f>
        <v>0</v>
      </c>
    </row>
    <row r="967" spans="1:26" x14ac:dyDescent="0.35">
      <c r="A967" s="78" t="str">
        <f>(Championnats!B$29)</f>
        <v>ZZZ  Rehu Magnifié</v>
      </c>
      <c r="B967" s="232">
        <f>SUM(Championnats!$X29)</f>
        <v>0</v>
      </c>
      <c r="C967" s="208">
        <f>SUM(Championnats!$X81)</f>
        <v>0</v>
      </c>
      <c r="D967" s="208">
        <f>SUM(Championnats!$X133)</f>
        <v>0</v>
      </c>
      <c r="E967" s="208">
        <f>SUM(Championnats!$X185)</f>
        <v>0</v>
      </c>
      <c r="F967" s="208">
        <f>SUM(Championnats!$X237)</f>
        <v>0</v>
      </c>
      <c r="G967" s="208">
        <f>SUM(Championnats!$X289)</f>
        <v>0</v>
      </c>
      <c r="H967" s="208">
        <f>SUM(Championnats!$X341)</f>
        <v>0</v>
      </c>
      <c r="I967" s="208">
        <f>SUM(Championnats!$X393)</f>
        <v>0</v>
      </c>
      <c r="J967" s="208">
        <f>SUM(Championnats!$X445)</f>
        <v>0</v>
      </c>
      <c r="K967" s="208">
        <f>SUM(Championnats!$X497)</f>
        <v>0</v>
      </c>
      <c r="L967" s="174"/>
      <c r="M967" s="208">
        <f>CROSS!$M$29</f>
        <v>0</v>
      </c>
      <c r="N967" s="223">
        <f t="shared" si="57"/>
        <v>0</v>
      </c>
      <c r="O967" s="208"/>
      <c r="P967" s="208"/>
      <c r="Q967" s="208"/>
      <c r="R967" s="208"/>
      <c r="S967" s="208"/>
      <c r="T967" s="208"/>
      <c r="U967" s="208"/>
      <c r="V967" s="208">
        <f t="array" ref="V967">MIN(IF(B967:K967&gt;0,B967:K967))</f>
        <v>0</v>
      </c>
      <c r="W967" s="208">
        <f t="shared" si="58"/>
        <v>0</v>
      </c>
      <c r="X967" s="174"/>
      <c r="Y967" s="248">
        <f>SUM(CROSS!I499)</f>
        <v>0</v>
      </c>
      <c r="Z967" s="248">
        <f>SUM(CROSS!J499)</f>
        <v>0</v>
      </c>
    </row>
    <row r="968" spans="1:26" x14ac:dyDescent="0.35">
      <c r="A968" s="78" t="str">
        <f>(Championnats!B$30)</f>
        <v>AAABBB  Prisca</v>
      </c>
      <c r="B968" s="232">
        <f>SUM(Championnats!$X30)</f>
        <v>0</v>
      </c>
      <c r="C968" s="208">
        <f>SUM(Championnats!$X82)</f>
        <v>0</v>
      </c>
      <c r="D968" s="208">
        <f>SUM(Championnats!$X134)</f>
        <v>0</v>
      </c>
      <c r="E968" s="208">
        <f>SUM(Championnats!$X186)</f>
        <v>0</v>
      </c>
      <c r="F968" s="208">
        <f>SUM(Championnats!$X238)</f>
        <v>0</v>
      </c>
      <c r="G968" s="208">
        <f>SUM(Championnats!$X290)</f>
        <v>0</v>
      </c>
      <c r="H968" s="208">
        <f>SUM(Championnats!$X342)</f>
        <v>0</v>
      </c>
      <c r="I968" s="208">
        <f>SUM(Championnats!$X394)</f>
        <v>0</v>
      </c>
      <c r="J968" s="208">
        <f>SUM(Championnats!$X446)</f>
        <v>0</v>
      </c>
      <c r="K968" s="208">
        <f>SUM(Championnats!$X498)</f>
        <v>0</v>
      </c>
      <c r="L968" s="174"/>
      <c r="M968" s="208">
        <f>CROSS!$M$30</f>
        <v>0</v>
      </c>
      <c r="N968" s="223">
        <f t="shared" si="57"/>
        <v>0</v>
      </c>
      <c r="O968" s="208"/>
      <c r="P968" s="208"/>
      <c r="Q968" s="208"/>
      <c r="R968" s="208"/>
      <c r="S968" s="208"/>
      <c r="T968" s="208"/>
      <c r="U968" s="208"/>
      <c r="V968" s="208">
        <f t="array" ref="V968">MIN(IF(B968:K968&gt;0,B968:K968))</f>
        <v>0</v>
      </c>
      <c r="W968" s="208">
        <f t="shared" si="58"/>
        <v>0</v>
      </c>
      <c r="X968" s="174"/>
      <c r="Y968" s="248">
        <f>SUM(CROSS!I500)</f>
        <v>0</v>
      </c>
      <c r="Z968" s="248">
        <f>SUM(CROSS!J500)</f>
        <v>0</v>
      </c>
    </row>
    <row r="969" spans="1:26" x14ac:dyDescent="0.35">
      <c r="A969" s="78" t="str">
        <f>(Championnats!B$31)</f>
        <v>BBBCCC  Océane</v>
      </c>
      <c r="B969" s="232">
        <f>SUM(Championnats!$X31)</f>
        <v>0</v>
      </c>
      <c r="C969" s="208">
        <f>SUM(Championnats!$X83)</f>
        <v>0</v>
      </c>
      <c r="D969" s="208">
        <f>SUM(Championnats!$X135)</f>
        <v>0</v>
      </c>
      <c r="E969" s="208">
        <f>SUM(Championnats!$X187)</f>
        <v>0</v>
      </c>
      <c r="F969" s="208">
        <f>SUM(Championnats!$X239)</f>
        <v>0</v>
      </c>
      <c r="G969" s="208">
        <f>SUM(Championnats!$X291)</f>
        <v>0</v>
      </c>
      <c r="H969" s="208">
        <f>SUM(Championnats!$X343)</f>
        <v>0</v>
      </c>
      <c r="I969" s="208">
        <f>SUM(Championnats!$X395)</f>
        <v>0</v>
      </c>
      <c r="J969" s="208">
        <f>SUM(Championnats!$X447)</f>
        <v>0</v>
      </c>
      <c r="K969" s="208">
        <f>SUM(Championnats!$X499)</f>
        <v>0</v>
      </c>
      <c r="L969" s="174"/>
      <c r="M969" s="208">
        <f>CROSS!$M$31</f>
        <v>0</v>
      </c>
      <c r="N969" s="223">
        <f t="shared" si="57"/>
        <v>0</v>
      </c>
      <c r="O969" s="208"/>
      <c r="P969" s="208"/>
      <c r="Q969" s="208"/>
      <c r="R969" s="208"/>
      <c r="S969" s="208"/>
      <c r="T969" s="208"/>
      <c r="U969" s="208"/>
      <c r="V969" s="208">
        <f t="array" ref="V969">MIN(IF(B969:K969&gt;0,B969:K969))</f>
        <v>0</v>
      </c>
      <c r="W969" s="208">
        <f t="shared" si="58"/>
        <v>0</v>
      </c>
      <c r="X969" s="174"/>
      <c r="Y969" s="248">
        <f>SUM(CROSS!I501)</f>
        <v>0</v>
      </c>
      <c r="Z969" s="248">
        <f>SUM(CROSS!J501)</f>
        <v>0</v>
      </c>
    </row>
    <row r="970" spans="1:26" x14ac:dyDescent="0.35">
      <c r="A970" s="78" t="str">
        <f>(Championnats!B$32)</f>
        <v>CCCDDD  Balkis-Imane</v>
      </c>
      <c r="B970" s="232">
        <f>SUM(Championnats!$X32)</f>
        <v>0</v>
      </c>
      <c r="C970" s="208">
        <f>SUM(Championnats!$X84)</f>
        <v>0</v>
      </c>
      <c r="D970" s="208">
        <f>SUM(Championnats!$X136)</f>
        <v>0</v>
      </c>
      <c r="E970" s="208">
        <f>SUM(Championnats!$X188)</f>
        <v>0</v>
      </c>
      <c r="F970" s="208">
        <f>SUM(Championnats!$X240)</f>
        <v>0</v>
      </c>
      <c r="G970" s="208">
        <f>SUM(Championnats!$X292)</f>
        <v>0</v>
      </c>
      <c r="H970" s="208">
        <f>SUM(Championnats!$X344)</f>
        <v>0</v>
      </c>
      <c r="I970" s="208">
        <f>SUM(Championnats!$X396)</f>
        <v>0</v>
      </c>
      <c r="J970" s="208">
        <f>SUM(Championnats!$X448)</f>
        <v>0</v>
      </c>
      <c r="K970" s="208">
        <f>SUM(Championnats!$X500)</f>
        <v>0</v>
      </c>
      <c r="L970" s="174"/>
      <c r="M970" s="208">
        <f>CROSS!$M$32</f>
        <v>0</v>
      </c>
      <c r="N970" s="223">
        <f t="shared" si="57"/>
        <v>0</v>
      </c>
      <c r="O970" s="208"/>
      <c r="P970" s="208"/>
      <c r="Q970" s="208"/>
      <c r="R970" s="208"/>
      <c r="S970" s="208"/>
      <c r="T970" s="208"/>
      <c r="U970" s="208"/>
      <c r="V970" s="208">
        <f t="array" ref="V970">MIN(IF(B970:K970&gt;0,B970:K970))</f>
        <v>0</v>
      </c>
      <c r="W970" s="208">
        <f t="shared" si="58"/>
        <v>0</v>
      </c>
      <c r="X970" s="174"/>
      <c r="Y970" s="248">
        <f>SUM(CROSS!I502)</f>
        <v>0</v>
      </c>
      <c r="Z970" s="248">
        <f>SUM(CROSS!J502)</f>
        <v>0</v>
      </c>
    </row>
    <row r="971" spans="1:26" x14ac:dyDescent="0.35">
      <c r="A971" s="78" t="str">
        <f>(Championnats!B$33)</f>
        <v>DDDEEE  Hamza</v>
      </c>
      <c r="B971" s="232">
        <f>SUM(Championnats!$X33)</f>
        <v>0</v>
      </c>
      <c r="C971" s="208">
        <f>SUM(Championnats!$X85)</f>
        <v>0</v>
      </c>
      <c r="D971" s="208">
        <f>SUM(Championnats!$X137)</f>
        <v>0</v>
      </c>
      <c r="E971" s="208">
        <f>SUM(Championnats!$X189)</f>
        <v>0</v>
      </c>
      <c r="F971" s="208">
        <f>SUM(Championnats!$X241)</f>
        <v>0</v>
      </c>
      <c r="G971" s="208">
        <f>SUM(Championnats!$X293)</f>
        <v>0</v>
      </c>
      <c r="H971" s="208">
        <f>SUM(Championnats!$X345)</f>
        <v>0</v>
      </c>
      <c r="I971" s="208">
        <f>SUM(Championnats!$X397)</f>
        <v>0</v>
      </c>
      <c r="J971" s="208">
        <f>SUM(Championnats!$X449)</f>
        <v>0</v>
      </c>
      <c r="K971" s="208">
        <f>SUM(Championnats!$X501)</f>
        <v>0</v>
      </c>
      <c r="L971" s="174"/>
      <c r="M971" s="208">
        <f>CROSS!$M$33</f>
        <v>0</v>
      </c>
      <c r="N971" s="223">
        <f t="shared" si="57"/>
        <v>0</v>
      </c>
      <c r="O971" s="208"/>
      <c r="P971" s="208"/>
      <c r="Q971" s="208"/>
      <c r="R971" s="208"/>
      <c r="S971" s="208"/>
      <c r="T971" s="208"/>
      <c r="U971" s="208"/>
      <c r="V971" s="208">
        <f t="array" ref="V971">MIN(IF(B971:K971&gt;0,B971:K971))</f>
        <v>0</v>
      </c>
      <c r="W971" s="208">
        <f t="shared" si="58"/>
        <v>0</v>
      </c>
      <c r="X971" s="174"/>
      <c r="Y971" s="248">
        <f>SUM(CROSS!I503)</f>
        <v>0</v>
      </c>
      <c r="Z971" s="248">
        <f>SUM(CROSS!J503)</f>
        <v>0</v>
      </c>
    </row>
    <row r="972" spans="1:26" x14ac:dyDescent="0.35">
      <c r="A972" s="78" t="str">
        <f>(Championnats!B$34)</f>
        <v>EEEFFF  Beverly</v>
      </c>
      <c r="B972" s="232">
        <f>SUM(Championnats!$X34)</f>
        <v>0</v>
      </c>
      <c r="C972" s="208">
        <f>SUM(Championnats!$X86)</f>
        <v>0</v>
      </c>
      <c r="D972" s="208">
        <f>SUM(Championnats!$X138)</f>
        <v>0</v>
      </c>
      <c r="E972" s="208">
        <f>SUM(Championnats!$X190)</f>
        <v>0</v>
      </c>
      <c r="F972" s="208">
        <f>SUM(Championnats!$X242)</f>
        <v>0</v>
      </c>
      <c r="G972" s="208">
        <f>SUM(Championnats!$X294)</f>
        <v>0</v>
      </c>
      <c r="H972" s="208">
        <f>SUM(Championnats!$X346)</f>
        <v>0</v>
      </c>
      <c r="I972" s="208">
        <f>SUM(Championnats!$X398)</f>
        <v>0</v>
      </c>
      <c r="J972" s="208">
        <f>SUM(Championnats!$X450)</f>
        <v>0</v>
      </c>
      <c r="K972" s="208">
        <f>SUM(Championnats!$X502)</f>
        <v>0</v>
      </c>
      <c r="L972" s="174"/>
      <c r="M972" s="208">
        <f>CROSS!$M$34</f>
        <v>0</v>
      </c>
      <c r="N972" s="223">
        <f t="shared" si="57"/>
        <v>0</v>
      </c>
      <c r="O972" s="208"/>
      <c r="P972" s="208"/>
      <c r="Q972" s="208"/>
      <c r="R972" s="208"/>
      <c r="S972" s="208"/>
      <c r="T972" s="208"/>
      <c r="U972" s="208"/>
      <c r="V972" s="208">
        <f t="array" ref="V972">MIN(IF(B972:K972&gt;0,B972:K972))</f>
        <v>0</v>
      </c>
      <c r="W972" s="208">
        <f t="shared" si="58"/>
        <v>0</v>
      </c>
      <c r="X972" s="174"/>
      <c r="Y972" s="248">
        <f>SUM(CROSS!I504)</f>
        <v>0</v>
      </c>
      <c r="Z972" s="248">
        <f>SUM(CROSS!J504)</f>
        <v>0</v>
      </c>
    </row>
    <row r="973" spans="1:26" x14ac:dyDescent="0.35">
      <c r="A973" s="78" t="str">
        <f>(Championnats!B$35)</f>
        <v>FFFGGG  Flore</v>
      </c>
      <c r="B973" s="232">
        <f>SUM(Championnats!$X35)</f>
        <v>0</v>
      </c>
      <c r="C973" s="208">
        <f>SUM(Championnats!$X87)</f>
        <v>0</v>
      </c>
      <c r="D973" s="208">
        <f>SUM(Championnats!$X139)</f>
        <v>0</v>
      </c>
      <c r="E973" s="208">
        <f>SUM(Championnats!$X191)</f>
        <v>0</v>
      </c>
      <c r="F973" s="208">
        <f>SUM(Championnats!$X243)</f>
        <v>0</v>
      </c>
      <c r="G973" s="208">
        <f>SUM(Championnats!$X295)</f>
        <v>0</v>
      </c>
      <c r="H973" s="208">
        <f>SUM(Championnats!$X347)</f>
        <v>0</v>
      </c>
      <c r="I973" s="208">
        <f>SUM(Championnats!$X399)</f>
        <v>0</v>
      </c>
      <c r="J973" s="208">
        <f>SUM(Championnats!$X451)</f>
        <v>0</v>
      </c>
      <c r="K973" s="208">
        <f>SUM(Championnats!$X503)</f>
        <v>0</v>
      </c>
      <c r="L973" s="174"/>
      <c r="M973" s="208">
        <f>CROSS!$M$35</f>
        <v>0</v>
      </c>
      <c r="N973" s="223">
        <f t="shared" si="57"/>
        <v>0</v>
      </c>
      <c r="O973" s="208"/>
      <c r="P973" s="208"/>
      <c r="Q973" s="208"/>
      <c r="R973" s="208"/>
      <c r="S973" s="208"/>
      <c r="T973" s="208"/>
      <c r="U973" s="208"/>
      <c r="V973" s="208">
        <f t="array" ref="V973">MIN(IF(B973:K973&gt;0,B973:K973))</f>
        <v>0</v>
      </c>
      <c r="W973" s="208">
        <f t="shared" si="58"/>
        <v>0</v>
      </c>
      <c r="X973" s="174"/>
      <c r="Y973" s="248">
        <f>SUM(CROSS!I505)</f>
        <v>0</v>
      </c>
      <c r="Z973" s="248">
        <f>SUM(CROSS!J505)</f>
        <v>0</v>
      </c>
    </row>
    <row r="974" spans="1:26" x14ac:dyDescent="0.35">
      <c r="A974" s="78" t="str">
        <f>(Championnats!B$36)</f>
        <v>GGGGHHH  Lauryne</v>
      </c>
      <c r="B974" s="232">
        <f>SUM(Championnats!$X36)</f>
        <v>0</v>
      </c>
      <c r="C974" s="208">
        <f>SUM(Championnats!$X88)</f>
        <v>0</v>
      </c>
      <c r="D974" s="208">
        <f>SUM(Championnats!$X140)</f>
        <v>0</v>
      </c>
      <c r="E974" s="208">
        <f>SUM(Championnats!$X192)</f>
        <v>0</v>
      </c>
      <c r="F974" s="208">
        <f>SUM(Championnats!$X244)</f>
        <v>0</v>
      </c>
      <c r="G974" s="208">
        <f>SUM(Championnats!$X296)</f>
        <v>0</v>
      </c>
      <c r="H974" s="208">
        <f>SUM(Championnats!$X348)</f>
        <v>0</v>
      </c>
      <c r="I974" s="208">
        <f>SUM(Championnats!$X400)</f>
        <v>0</v>
      </c>
      <c r="J974" s="208">
        <f>SUM(Championnats!$X452)</f>
        <v>0</v>
      </c>
      <c r="K974" s="208">
        <f>SUM(Championnats!$X504)</f>
        <v>0</v>
      </c>
      <c r="L974" s="174"/>
      <c r="M974" s="208">
        <f>CROSS!$M$36</f>
        <v>0</v>
      </c>
      <c r="N974" s="223">
        <f t="shared" ref="N974:N991" si="59">N37</f>
        <v>0</v>
      </c>
      <c r="O974" s="208"/>
      <c r="P974" s="208"/>
      <c r="Q974" s="208"/>
      <c r="R974" s="208"/>
      <c r="S974" s="208"/>
      <c r="T974" s="208"/>
      <c r="U974" s="208"/>
      <c r="V974" s="208">
        <f t="array" ref="V974">MIN(IF(B974:K974&gt;0,B974:K974))</f>
        <v>0</v>
      </c>
      <c r="W974" s="208">
        <f t="shared" si="58"/>
        <v>0</v>
      </c>
      <c r="X974" s="174"/>
      <c r="Y974" s="248">
        <f>SUM(CROSS!I506)</f>
        <v>0</v>
      </c>
      <c r="Z974" s="248">
        <f>SUM(CROSS!J506)</f>
        <v>0</v>
      </c>
    </row>
    <row r="975" spans="1:26" x14ac:dyDescent="0.35">
      <c r="A975" s="78" t="str">
        <f>(Championnats!B$37)</f>
        <v>HHHHIII  Steven</v>
      </c>
      <c r="B975" s="232">
        <f>SUM(Championnats!$X37)</f>
        <v>0</v>
      </c>
      <c r="C975" s="208">
        <f>SUM(Championnats!$X89)</f>
        <v>0</v>
      </c>
      <c r="D975" s="208">
        <f>SUM(Championnats!$X141)</f>
        <v>0</v>
      </c>
      <c r="E975" s="208">
        <f>SUM(Championnats!$X193)</f>
        <v>0</v>
      </c>
      <c r="F975" s="208">
        <f>SUM(Championnats!$X245)</f>
        <v>0</v>
      </c>
      <c r="G975" s="208">
        <f>SUM(Championnats!$X297)</f>
        <v>0</v>
      </c>
      <c r="H975" s="208">
        <f>SUM(Championnats!$X349)</f>
        <v>0</v>
      </c>
      <c r="I975" s="208">
        <f>SUM(Championnats!$X401)</f>
        <v>0</v>
      </c>
      <c r="J975" s="208">
        <f>SUM(Championnats!$X453)</f>
        <v>0</v>
      </c>
      <c r="K975" s="208">
        <f>SUM(Championnats!$X505)</f>
        <v>0</v>
      </c>
      <c r="L975" s="174"/>
      <c r="M975" s="208">
        <f>CROSS!$M$37</f>
        <v>0</v>
      </c>
      <c r="N975" s="223">
        <f t="shared" si="59"/>
        <v>0</v>
      </c>
      <c r="O975" s="208"/>
      <c r="P975" s="208"/>
      <c r="Q975" s="208"/>
      <c r="R975" s="208"/>
      <c r="S975" s="208"/>
      <c r="T975" s="208"/>
      <c r="U975" s="208"/>
      <c r="V975" s="208">
        <f t="array" ref="V975">MIN(IF(B975:K975&gt;0,B975:K975))</f>
        <v>0</v>
      </c>
      <c r="W975" s="208">
        <f t="shared" si="58"/>
        <v>0</v>
      </c>
      <c r="X975" s="174"/>
      <c r="Y975" s="248">
        <f>SUM(CROSS!I507)</f>
        <v>0</v>
      </c>
      <c r="Z975" s="248">
        <f>SUM(CROSS!J507)</f>
        <v>0</v>
      </c>
    </row>
    <row r="976" spans="1:26" x14ac:dyDescent="0.35">
      <c r="A976" s="78" t="str">
        <f>(Championnats!B$38)</f>
        <v>IIIJJJJJ  PIERRE</v>
      </c>
      <c r="B976" s="232">
        <f>SUM(Championnats!$X38)</f>
        <v>0</v>
      </c>
      <c r="C976" s="208">
        <f>SUM(Championnats!$X90)</f>
        <v>0</v>
      </c>
      <c r="D976" s="208">
        <f>SUM(Championnats!$X142)</f>
        <v>0</v>
      </c>
      <c r="E976" s="208">
        <f>SUM(Championnats!$X194)</f>
        <v>0</v>
      </c>
      <c r="F976" s="208">
        <f>SUM(Championnats!$X246)</f>
        <v>0</v>
      </c>
      <c r="G976" s="208">
        <f>SUM(Championnats!$X298)</f>
        <v>0</v>
      </c>
      <c r="H976" s="208">
        <f>SUM(Championnats!$X350)</f>
        <v>0</v>
      </c>
      <c r="I976" s="208">
        <f>SUM(Championnats!$X402)</f>
        <v>0</v>
      </c>
      <c r="J976" s="208">
        <f>SUM(Championnats!$X454)</f>
        <v>0</v>
      </c>
      <c r="K976" s="208">
        <f>SUM(Championnats!$X506)</f>
        <v>0</v>
      </c>
      <c r="L976" s="174"/>
      <c r="M976" s="208">
        <f>CROSS!$M$38</f>
        <v>0</v>
      </c>
      <c r="N976" s="223">
        <f t="shared" si="59"/>
        <v>0</v>
      </c>
      <c r="O976" s="208"/>
      <c r="P976" s="208"/>
      <c r="Q976" s="208"/>
      <c r="R976" s="208"/>
      <c r="S976" s="208"/>
      <c r="T976" s="208"/>
      <c r="U976" s="208"/>
      <c r="V976" s="208">
        <f t="array" ref="V976">MIN(IF(B976:K976&gt;0,B976:K976))</f>
        <v>0</v>
      </c>
      <c r="W976" s="208">
        <f t="shared" si="58"/>
        <v>0</v>
      </c>
      <c r="X976" s="174"/>
      <c r="Y976" s="248">
        <f>SUM(CROSS!I508)</f>
        <v>0</v>
      </c>
      <c r="Z976" s="248">
        <f>SUM(CROSS!J508)</f>
        <v>0</v>
      </c>
    </row>
    <row r="977" spans="1:26" x14ac:dyDescent="0.35">
      <c r="A977" s="78" t="str">
        <f>(Championnats!B$39)</f>
        <v>JJJJKKKK  Christelle</v>
      </c>
      <c r="B977" s="232">
        <f>SUM(Championnats!$X39)</f>
        <v>0</v>
      </c>
      <c r="C977" s="208">
        <f>SUM(Championnats!$X91)</f>
        <v>0</v>
      </c>
      <c r="D977" s="208">
        <f>SUM(Championnats!$X143)</f>
        <v>0</v>
      </c>
      <c r="E977" s="208">
        <f>SUM(Championnats!$X195)</f>
        <v>0</v>
      </c>
      <c r="F977" s="208">
        <f>SUM(Championnats!$X247)</f>
        <v>0</v>
      </c>
      <c r="G977" s="208">
        <f>SUM(Championnats!$X299)</f>
        <v>0</v>
      </c>
      <c r="H977" s="208">
        <f>SUM(Championnats!$X351)</f>
        <v>0</v>
      </c>
      <c r="I977" s="208">
        <f>SUM(Championnats!$X403)</f>
        <v>0</v>
      </c>
      <c r="J977" s="208">
        <f>SUM(Championnats!$X455)</f>
        <v>0</v>
      </c>
      <c r="K977" s="208">
        <f>SUM(Championnats!$X507)</f>
        <v>0</v>
      </c>
      <c r="L977" s="174"/>
      <c r="M977" s="208">
        <f>CROSS!$M$39</f>
        <v>0</v>
      </c>
      <c r="N977" s="223">
        <f t="shared" si="59"/>
        <v>0</v>
      </c>
      <c r="O977" s="208"/>
      <c r="P977" s="208"/>
      <c r="Q977" s="208"/>
      <c r="R977" s="208"/>
      <c r="S977" s="208"/>
      <c r="T977" s="208"/>
      <c r="U977" s="208"/>
      <c r="V977" s="208">
        <f t="array" ref="V977">MIN(IF(B977:K977&gt;0,B977:K977))</f>
        <v>0</v>
      </c>
      <c r="W977" s="208">
        <f t="shared" si="58"/>
        <v>0</v>
      </c>
      <c r="X977" s="174"/>
      <c r="Y977" s="248">
        <f>SUM(CROSS!I509)</f>
        <v>0</v>
      </c>
      <c r="Z977" s="248">
        <f>SUM(CROSS!J509)</f>
        <v>0</v>
      </c>
    </row>
    <row r="978" spans="1:26" x14ac:dyDescent="0.35">
      <c r="A978" s="78" t="str">
        <f>(Championnats!B$40)</f>
        <v>KKKLLL  Pierre</v>
      </c>
      <c r="B978" s="232">
        <f>SUM(Championnats!$X40)</f>
        <v>0</v>
      </c>
      <c r="C978" s="208">
        <f>SUM(Championnats!$X92)</f>
        <v>0</v>
      </c>
      <c r="D978" s="208">
        <f>SUM(Championnats!$X144)</f>
        <v>0</v>
      </c>
      <c r="E978" s="208">
        <f>SUM(Championnats!$X196)</f>
        <v>0</v>
      </c>
      <c r="F978" s="208">
        <f>SUM(Championnats!$X248)</f>
        <v>0</v>
      </c>
      <c r="G978" s="208">
        <f>SUM(Championnats!$X300)</f>
        <v>0</v>
      </c>
      <c r="H978" s="208">
        <f>SUM(Championnats!$X352)</f>
        <v>0</v>
      </c>
      <c r="I978" s="208">
        <f>SUM(Championnats!$X404)</f>
        <v>0</v>
      </c>
      <c r="J978" s="208">
        <f>SUM(Championnats!$X456)</f>
        <v>0</v>
      </c>
      <c r="K978" s="208">
        <f>SUM(Championnats!$X508)</f>
        <v>0</v>
      </c>
      <c r="L978" s="174"/>
      <c r="M978" s="208">
        <f>CROSS!$M$40</f>
        <v>0</v>
      </c>
      <c r="N978" s="223">
        <f t="shared" si="59"/>
        <v>0</v>
      </c>
      <c r="O978" s="208"/>
      <c r="P978" s="208"/>
      <c r="Q978" s="208"/>
      <c r="R978" s="208"/>
      <c r="S978" s="208"/>
      <c r="T978" s="208"/>
      <c r="U978" s="208"/>
      <c r="V978" s="208">
        <f t="array" ref="V978">MIN(IF(B978:K978&gt;0,B978:K978))</f>
        <v>0</v>
      </c>
      <c r="W978" s="208">
        <f t="shared" si="58"/>
        <v>0</v>
      </c>
      <c r="X978" s="174"/>
      <c r="Y978" s="248">
        <f>SUM(CROSS!I510)</f>
        <v>0</v>
      </c>
      <c r="Z978" s="248">
        <f>SUM(CROSS!J510)</f>
        <v>0</v>
      </c>
    </row>
    <row r="979" spans="1:26" x14ac:dyDescent="0.35">
      <c r="A979" s="78" t="str">
        <f>(Championnats!B$41)</f>
        <v>LLLLMMMM  Didier</v>
      </c>
      <c r="B979" s="232">
        <f>SUM(Championnats!$X41)</f>
        <v>0</v>
      </c>
      <c r="C979" s="208">
        <f>SUM(Championnats!$X93)</f>
        <v>0</v>
      </c>
      <c r="D979" s="208">
        <f>SUM(Championnats!$X145)</f>
        <v>0</v>
      </c>
      <c r="E979" s="208">
        <f>SUM(Championnats!$X197)</f>
        <v>0</v>
      </c>
      <c r="F979" s="208">
        <f>SUM(Championnats!$X249)</f>
        <v>0</v>
      </c>
      <c r="G979" s="208">
        <f>SUM(Championnats!$X301)</f>
        <v>0</v>
      </c>
      <c r="H979" s="208">
        <f>SUM(Championnats!$X353)</f>
        <v>0</v>
      </c>
      <c r="I979" s="208">
        <f>SUM(Championnats!$X405)</f>
        <v>0</v>
      </c>
      <c r="J979" s="208">
        <f>SUM(Championnats!$X457)</f>
        <v>0</v>
      </c>
      <c r="K979" s="208">
        <f>SUM(Championnats!$X509)</f>
        <v>0</v>
      </c>
      <c r="L979" s="174"/>
      <c r="M979" s="208">
        <f>CROSS!$M$41</f>
        <v>0</v>
      </c>
      <c r="N979" s="223">
        <f t="shared" si="59"/>
        <v>0</v>
      </c>
      <c r="O979" s="208"/>
      <c r="P979" s="208"/>
      <c r="Q979" s="208"/>
      <c r="R979" s="208"/>
      <c r="S979" s="208"/>
      <c r="T979" s="208"/>
      <c r="U979" s="208"/>
      <c r="V979" s="208">
        <f t="array" ref="V979">MIN(IF(B979:K979&gt;0,B979:K979))</f>
        <v>0</v>
      </c>
      <c r="W979" s="208">
        <f t="shared" si="58"/>
        <v>0</v>
      </c>
      <c r="X979" s="174"/>
      <c r="Y979" s="248">
        <f>SUM(CROSS!I511)</f>
        <v>0</v>
      </c>
      <c r="Z979" s="248">
        <f>SUM(CROSS!J511)</f>
        <v>0</v>
      </c>
    </row>
    <row r="980" spans="1:26" x14ac:dyDescent="0.35">
      <c r="A980" s="78" t="str">
        <f>(Championnats!B$42)</f>
        <v>MMMNNN  Barbara</v>
      </c>
      <c r="B980" s="232">
        <f>SUM(Championnats!$X42)</f>
        <v>0</v>
      </c>
      <c r="C980" s="208">
        <f>SUM(Championnats!$X94)</f>
        <v>0</v>
      </c>
      <c r="D980" s="208">
        <f>SUM(Championnats!$X146)</f>
        <v>0</v>
      </c>
      <c r="E980" s="208">
        <f>SUM(Championnats!$X198)</f>
        <v>0</v>
      </c>
      <c r="F980" s="208">
        <f>SUM(Championnats!$X250)</f>
        <v>0</v>
      </c>
      <c r="G980" s="208">
        <f>SUM(Championnats!$X302)</f>
        <v>0</v>
      </c>
      <c r="H980" s="208">
        <f>SUM(Championnats!$X354)</f>
        <v>0</v>
      </c>
      <c r="I980" s="208">
        <f>SUM(Championnats!$X406)</f>
        <v>0</v>
      </c>
      <c r="J980" s="208">
        <f>SUM(Championnats!$X458)</f>
        <v>0</v>
      </c>
      <c r="K980" s="208">
        <f>SUM(Championnats!$X510)</f>
        <v>0</v>
      </c>
      <c r="L980" s="174"/>
      <c r="M980" s="208">
        <f>CROSS!$M$42</f>
        <v>0</v>
      </c>
      <c r="N980" s="223">
        <f t="shared" si="59"/>
        <v>0</v>
      </c>
      <c r="O980" s="208"/>
      <c r="P980" s="208"/>
      <c r="Q980" s="208"/>
      <c r="R980" s="208"/>
      <c r="S980" s="208"/>
      <c r="T980" s="208"/>
      <c r="U980" s="208"/>
      <c r="V980" s="208">
        <f t="array" ref="V980">MIN(IF(B980:K980&gt;0,B980:K980))</f>
        <v>0</v>
      </c>
      <c r="W980" s="208">
        <f t="shared" si="58"/>
        <v>0</v>
      </c>
      <c r="X980" s="174"/>
      <c r="Y980" s="248">
        <f>SUM(CROSS!I512)</f>
        <v>0</v>
      </c>
      <c r="Z980" s="248">
        <f>SUM(CROSS!J512)</f>
        <v>0</v>
      </c>
    </row>
    <row r="981" spans="1:26" x14ac:dyDescent="0.35">
      <c r="A981" s="78" t="str">
        <f>(Championnats!B$43)</f>
        <v>NNNNOOO  Julie</v>
      </c>
      <c r="B981" s="232">
        <f>SUM(Championnats!$X43)</f>
        <v>0</v>
      </c>
      <c r="C981" s="208">
        <f>SUM(Championnats!$X95)</f>
        <v>0</v>
      </c>
      <c r="D981" s="208">
        <f>SUM(Championnats!$X147)</f>
        <v>0</v>
      </c>
      <c r="E981" s="208">
        <f>SUM(Championnats!$X199)</f>
        <v>0</v>
      </c>
      <c r="F981" s="208">
        <f>SUM(Championnats!$X251)</f>
        <v>0</v>
      </c>
      <c r="G981" s="208">
        <f>SUM(Championnats!$X303)</f>
        <v>0</v>
      </c>
      <c r="H981" s="208">
        <f>SUM(Championnats!$X355)</f>
        <v>0</v>
      </c>
      <c r="I981" s="208">
        <f>SUM(Championnats!$X407)</f>
        <v>0</v>
      </c>
      <c r="J981" s="208">
        <f>SUM(Championnats!$X459)</f>
        <v>0</v>
      </c>
      <c r="K981" s="208">
        <f>SUM(Championnats!$X511)</f>
        <v>0</v>
      </c>
      <c r="L981" s="174"/>
      <c r="M981" s="208">
        <f>CROSS!$M$43</f>
        <v>0</v>
      </c>
      <c r="N981" s="223">
        <f t="shared" si="59"/>
        <v>0</v>
      </c>
      <c r="O981" s="208"/>
      <c r="P981" s="208"/>
      <c r="Q981" s="208"/>
      <c r="R981" s="208"/>
      <c r="S981" s="208"/>
      <c r="T981" s="208"/>
      <c r="U981" s="208"/>
      <c r="V981" s="208">
        <f t="array" ref="V981">MIN(IF(B981:K981&gt;0,B981:K981))</f>
        <v>0</v>
      </c>
      <c r="W981" s="208">
        <f t="shared" si="58"/>
        <v>0</v>
      </c>
      <c r="X981" s="174"/>
      <c r="Y981" s="248">
        <f>SUM(CROSS!I513)</f>
        <v>0</v>
      </c>
      <c r="Z981" s="248">
        <f>SUM(CROSS!J513)</f>
        <v>0</v>
      </c>
    </row>
    <row r="982" spans="1:26" x14ac:dyDescent="0.35">
      <c r="A982" s="78" t="str">
        <f>(Championnats!B$44)</f>
        <v>OOOPPP  André</v>
      </c>
      <c r="B982" s="232">
        <f>SUM(Championnats!$X44)</f>
        <v>0</v>
      </c>
      <c r="C982" s="208">
        <f>SUM(Championnats!$X96)</f>
        <v>0</v>
      </c>
      <c r="D982" s="208">
        <f>SUM(Championnats!$X148)</f>
        <v>0</v>
      </c>
      <c r="E982" s="208">
        <f>SUM(Championnats!$X200)</f>
        <v>0</v>
      </c>
      <c r="F982" s="208">
        <f>SUM(Championnats!$X252)</f>
        <v>0</v>
      </c>
      <c r="G982" s="208">
        <f>SUM(Championnats!$X304)</f>
        <v>0</v>
      </c>
      <c r="H982" s="208">
        <f>SUM(Championnats!$X356)</f>
        <v>0</v>
      </c>
      <c r="I982" s="208">
        <f>SUM(Championnats!$X408)</f>
        <v>0</v>
      </c>
      <c r="J982" s="208">
        <f>SUM(Championnats!$X460)</f>
        <v>0</v>
      </c>
      <c r="K982" s="208">
        <f>SUM(Championnats!$X512)</f>
        <v>0</v>
      </c>
      <c r="L982" s="174"/>
      <c r="M982" s="208">
        <f>CROSS!$M$44</f>
        <v>0</v>
      </c>
      <c r="N982" s="223">
        <f t="shared" si="59"/>
        <v>0</v>
      </c>
      <c r="O982" s="208"/>
      <c r="P982" s="208"/>
      <c r="Q982" s="208"/>
      <c r="R982" s="208"/>
      <c r="S982" s="208"/>
      <c r="T982" s="208"/>
      <c r="U982" s="208"/>
      <c r="V982" s="208">
        <f t="array" ref="V982">MIN(IF(B982:K982&gt;0,B982:K982))</f>
        <v>0</v>
      </c>
      <c r="W982" s="208">
        <f t="shared" si="58"/>
        <v>0</v>
      </c>
      <c r="X982" s="174"/>
      <c r="Y982" s="248">
        <f>SUM(CROSS!I514)</f>
        <v>0</v>
      </c>
      <c r="Z982" s="248">
        <f>SUM(CROSS!J514)</f>
        <v>0</v>
      </c>
    </row>
    <row r="983" spans="1:26" x14ac:dyDescent="0.35">
      <c r="A983" s="78" t="str">
        <f>(Championnats!B$45)</f>
        <v>PPPQQQQ  Roland</v>
      </c>
      <c r="B983" s="232">
        <f>SUM(Championnats!$X45)</f>
        <v>0</v>
      </c>
      <c r="C983" s="208">
        <f>SUM(Championnats!$X97)</f>
        <v>0</v>
      </c>
      <c r="D983" s="208">
        <f>SUM(Championnats!$X149)</f>
        <v>0</v>
      </c>
      <c r="E983" s="208">
        <f>SUM(Championnats!$X201)</f>
        <v>0</v>
      </c>
      <c r="F983" s="208">
        <f>SUM(Championnats!$X253)</f>
        <v>0</v>
      </c>
      <c r="G983" s="208">
        <f>SUM(Championnats!$X305)</f>
        <v>0</v>
      </c>
      <c r="H983" s="208">
        <f>SUM(Championnats!$X357)</f>
        <v>0</v>
      </c>
      <c r="I983" s="208">
        <f>SUM(Championnats!$X409)</f>
        <v>0</v>
      </c>
      <c r="J983" s="208">
        <f>SUM(Championnats!$X461)</f>
        <v>0</v>
      </c>
      <c r="K983" s="208">
        <f>SUM(Championnats!$X513)</f>
        <v>0</v>
      </c>
      <c r="L983" s="174"/>
      <c r="M983" s="208">
        <f>CROSS!$M$45</f>
        <v>0</v>
      </c>
      <c r="N983" s="223">
        <f t="shared" si="59"/>
        <v>0</v>
      </c>
      <c r="O983" s="208"/>
      <c r="P983" s="208"/>
      <c r="Q983" s="208"/>
      <c r="R983" s="208"/>
      <c r="S983" s="208"/>
      <c r="T983" s="208"/>
      <c r="U983" s="208"/>
      <c r="V983" s="208">
        <f t="array" ref="V983">MIN(IF(B983:K983&gt;0,B983:K983))</f>
        <v>0</v>
      </c>
      <c r="W983" s="208">
        <f t="shared" si="58"/>
        <v>0</v>
      </c>
      <c r="X983" s="174"/>
      <c r="Y983" s="248">
        <f>SUM(CROSS!I515)</f>
        <v>0</v>
      </c>
      <c r="Z983" s="248">
        <f>SUM(CROSS!J515)</f>
        <v>0</v>
      </c>
    </row>
    <row r="984" spans="1:26" x14ac:dyDescent="0.35">
      <c r="A984" s="78" t="str">
        <f>(Championnats!B$46)</f>
        <v>QQQRRR  Sylvain</v>
      </c>
      <c r="B984" s="232">
        <f>SUM(Championnats!$X46)</f>
        <v>0</v>
      </c>
      <c r="C984" s="208">
        <f>SUM(Championnats!$X98)</f>
        <v>0</v>
      </c>
      <c r="D984" s="208">
        <f>SUM(Championnats!$X150)</f>
        <v>0</v>
      </c>
      <c r="E984" s="208">
        <f>SUM(Championnats!$X202)</f>
        <v>0</v>
      </c>
      <c r="F984" s="208">
        <f>SUM(Championnats!$X254)</f>
        <v>0</v>
      </c>
      <c r="G984" s="208">
        <f>SUM(Championnats!$X306)</f>
        <v>0</v>
      </c>
      <c r="H984" s="208">
        <f>SUM(Championnats!$X358)</f>
        <v>0</v>
      </c>
      <c r="I984" s="208">
        <f>SUM(Championnats!$X410)</f>
        <v>0</v>
      </c>
      <c r="J984" s="208">
        <f>SUM(Championnats!$X462)</f>
        <v>0</v>
      </c>
      <c r="K984" s="208">
        <f>SUM(Championnats!$X514)</f>
        <v>0</v>
      </c>
      <c r="L984" s="174"/>
      <c r="M984" s="208">
        <f>CROSS!$M$46</f>
        <v>0</v>
      </c>
      <c r="N984" s="223">
        <f t="shared" si="59"/>
        <v>0</v>
      </c>
      <c r="O984" s="208"/>
      <c r="P984" s="208"/>
      <c r="Q984" s="208"/>
      <c r="R984" s="208"/>
      <c r="S984" s="208"/>
      <c r="T984" s="208"/>
      <c r="U984" s="208"/>
      <c r="V984" s="208">
        <f t="array" ref="V984">MIN(IF(B984:K984&gt;0,B984:K984))</f>
        <v>0</v>
      </c>
      <c r="W984" s="208">
        <f t="shared" si="58"/>
        <v>0</v>
      </c>
      <c r="X984" s="174"/>
      <c r="Y984" s="69"/>
      <c r="Z984" s="69"/>
    </row>
    <row r="985" spans="1:26" x14ac:dyDescent="0.35">
      <c r="A985" s="78" t="str">
        <f>(Championnats!B$47)</f>
        <v>RRRSSS  Veronica</v>
      </c>
      <c r="B985" s="232">
        <f>SUM(Championnats!$X47)</f>
        <v>0</v>
      </c>
      <c r="C985" s="208">
        <f>SUM(Championnats!$X99)</f>
        <v>0</v>
      </c>
      <c r="D985" s="208">
        <f>SUM(Championnats!$X151)</f>
        <v>0</v>
      </c>
      <c r="E985" s="208">
        <f>SUM(Championnats!$X203)</f>
        <v>0</v>
      </c>
      <c r="F985" s="208">
        <f>SUM(Championnats!$X255)</f>
        <v>0</v>
      </c>
      <c r="G985" s="208">
        <f>SUM(Championnats!$X307)</f>
        <v>0</v>
      </c>
      <c r="H985" s="208">
        <f>SUM(Championnats!$X359)</f>
        <v>0</v>
      </c>
      <c r="I985" s="208">
        <f>SUM(Championnats!$X411)</f>
        <v>0</v>
      </c>
      <c r="J985" s="208">
        <f>SUM(Championnats!$X463)</f>
        <v>0</v>
      </c>
      <c r="K985" s="208">
        <f>SUM(Championnats!$X515)</f>
        <v>0</v>
      </c>
      <c r="L985" s="174"/>
      <c r="M985" s="208">
        <f>CROSS!$M$47</f>
        <v>0</v>
      </c>
      <c r="N985" s="223">
        <f t="shared" si="59"/>
        <v>0</v>
      </c>
      <c r="O985" s="208"/>
      <c r="P985" s="208"/>
      <c r="Q985" s="208"/>
      <c r="R985" s="208"/>
      <c r="S985" s="208"/>
      <c r="T985" s="208"/>
      <c r="U985" s="208"/>
      <c r="V985" s="208">
        <f t="array" ref="V985">MIN(IF(B985:K985&gt;0,B985:K985))</f>
        <v>0</v>
      </c>
      <c r="W985" s="208">
        <f t="shared" si="58"/>
        <v>0</v>
      </c>
      <c r="X985" s="174"/>
      <c r="Y985" s="69"/>
      <c r="Z985" s="69"/>
    </row>
    <row r="986" spans="1:26" x14ac:dyDescent="0.35">
      <c r="A986" s="78" t="str">
        <f>(Championnats!B$48)</f>
        <v>SSSTTT  Luc</v>
      </c>
      <c r="B986" s="232">
        <f>SUM(Championnats!$X48)</f>
        <v>0</v>
      </c>
      <c r="C986" s="208">
        <f>SUM(Championnats!$X100)</f>
        <v>0</v>
      </c>
      <c r="D986" s="208">
        <f>SUM(Championnats!$X152)</f>
        <v>0</v>
      </c>
      <c r="E986" s="208">
        <f>SUM(Championnats!$X204)</f>
        <v>0</v>
      </c>
      <c r="F986" s="208">
        <f>SUM(Championnats!$X256)</f>
        <v>0</v>
      </c>
      <c r="G986" s="208">
        <f>SUM(Championnats!$X308)</f>
        <v>0</v>
      </c>
      <c r="H986" s="208">
        <f>SUM(Championnats!$X360)</f>
        <v>0</v>
      </c>
      <c r="I986" s="208">
        <f>SUM(Championnats!$X412)</f>
        <v>0</v>
      </c>
      <c r="J986" s="208">
        <f>SUM(Championnats!$X464)</f>
        <v>0</v>
      </c>
      <c r="K986" s="208">
        <f>SUM(Championnats!$X516)</f>
        <v>0</v>
      </c>
      <c r="L986" s="174"/>
      <c r="M986" s="208">
        <f>CROSS!$M$48</f>
        <v>0</v>
      </c>
      <c r="N986" s="223">
        <f t="shared" si="59"/>
        <v>0</v>
      </c>
      <c r="O986" s="208"/>
      <c r="P986" s="208"/>
      <c r="Q986" s="208"/>
      <c r="R986" s="208"/>
      <c r="S986" s="208"/>
      <c r="T986" s="208"/>
      <c r="U986" s="208"/>
      <c r="V986" s="208">
        <f t="array" ref="V986">MIN(IF(B986:K986&gt;0,B986:K986))</f>
        <v>0</v>
      </c>
      <c r="W986" s="208">
        <f t="shared" si="58"/>
        <v>0</v>
      </c>
      <c r="X986" s="174"/>
      <c r="Y986" s="69"/>
      <c r="Z986" s="69"/>
    </row>
    <row r="987" spans="1:26" x14ac:dyDescent="0.35">
      <c r="A987" s="78" t="str">
        <f>(Championnats!B$49)</f>
        <v>TTTUUU  Cryss</v>
      </c>
      <c r="B987" s="232">
        <f>SUM(Championnats!$X49)</f>
        <v>0</v>
      </c>
      <c r="C987" s="208">
        <f>SUM(Championnats!$X101)</f>
        <v>0</v>
      </c>
      <c r="D987" s="208">
        <f>SUM(Championnats!$X153)</f>
        <v>0</v>
      </c>
      <c r="E987" s="208">
        <f>SUM(Championnats!$X205)</f>
        <v>0</v>
      </c>
      <c r="F987" s="208">
        <f>SUM(Championnats!$X257)</f>
        <v>0</v>
      </c>
      <c r="G987" s="208">
        <f>SUM(Championnats!$X309)</f>
        <v>0</v>
      </c>
      <c r="H987" s="208">
        <f>SUM(Championnats!$X361)</f>
        <v>0</v>
      </c>
      <c r="I987" s="208">
        <f>SUM(Championnats!$X413)</f>
        <v>0</v>
      </c>
      <c r="J987" s="208">
        <f>SUM(Championnats!$X465)</f>
        <v>0</v>
      </c>
      <c r="K987" s="208">
        <f>SUM(Championnats!$X517)</f>
        <v>0</v>
      </c>
      <c r="L987" s="174"/>
      <c r="M987" s="208">
        <f>CROSS!$M$49</f>
        <v>0</v>
      </c>
      <c r="N987" s="223">
        <f t="shared" si="59"/>
        <v>0</v>
      </c>
      <c r="O987" s="208"/>
      <c r="P987" s="208"/>
      <c r="Q987" s="208"/>
      <c r="R987" s="208"/>
      <c r="S987" s="208"/>
      <c r="T987" s="208"/>
      <c r="U987" s="208"/>
      <c r="V987" s="208">
        <f t="array" ref="V987">MIN(IF(B987:K987&gt;0,B987:K987))</f>
        <v>0</v>
      </c>
      <c r="W987" s="208">
        <f t="shared" si="58"/>
        <v>0</v>
      </c>
      <c r="X987" s="174"/>
      <c r="Y987" s="69"/>
      <c r="Z987" s="69"/>
    </row>
    <row r="988" spans="1:26" x14ac:dyDescent="0.35">
      <c r="A988" s="78" t="str">
        <f>(Championnats!B$50)</f>
        <v>UUUVVV  Sambou</v>
      </c>
      <c r="B988" s="232">
        <f>SUM(Championnats!$X50)</f>
        <v>0</v>
      </c>
      <c r="C988" s="208">
        <f>SUM(Championnats!$X102)</f>
        <v>0</v>
      </c>
      <c r="D988" s="208">
        <f>SUM(Championnats!$X154)</f>
        <v>0</v>
      </c>
      <c r="E988" s="208">
        <f>SUM(Championnats!$X206)</f>
        <v>0</v>
      </c>
      <c r="F988" s="208">
        <f>SUM(Championnats!$X258)</f>
        <v>0</v>
      </c>
      <c r="G988" s="208">
        <f>SUM(Championnats!$X310)</f>
        <v>0</v>
      </c>
      <c r="H988" s="208">
        <f>SUM(Championnats!$X362)</f>
        <v>0</v>
      </c>
      <c r="I988" s="208">
        <f>SUM(Championnats!$X414)</f>
        <v>0</v>
      </c>
      <c r="J988" s="208">
        <f>SUM(Championnats!$X466)</f>
        <v>0</v>
      </c>
      <c r="K988" s="208">
        <f>SUM(Championnats!$X518)</f>
        <v>0</v>
      </c>
      <c r="L988" s="174"/>
      <c r="M988" s="208">
        <f>CROSS!$M$50</f>
        <v>0</v>
      </c>
      <c r="N988" s="223">
        <f t="shared" si="59"/>
        <v>0</v>
      </c>
      <c r="O988" s="208"/>
      <c r="P988" s="208"/>
      <c r="Q988" s="208"/>
      <c r="R988" s="208"/>
      <c r="S988" s="208"/>
      <c r="T988" s="208"/>
      <c r="U988" s="208"/>
      <c r="V988" s="208">
        <f t="array" ref="V988">MIN(IF(B988:K988&gt;0,B988:K988))</f>
        <v>0</v>
      </c>
      <c r="W988" s="208">
        <f t="shared" si="58"/>
        <v>0</v>
      </c>
      <c r="X988" s="174"/>
      <c r="Y988" s="69"/>
      <c r="Z988" s="69"/>
    </row>
    <row r="989" spans="1:26" x14ac:dyDescent="0.35">
      <c r="A989" s="78" t="str">
        <f>(Championnats!B$51)</f>
        <v>VVVVXXX  Dylan</v>
      </c>
      <c r="B989" s="232">
        <f>SUM(Championnats!$X51)</f>
        <v>0</v>
      </c>
      <c r="C989" s="208">
        <f>SUM(Championnats!$X103)</f>
        <v>0</v>
      </c>
      <c r="D989" s="208">
        <f>SUM(Championnats!$X155)</f>
        <v>0</v>
      </c>
      <c r="E989" s="208">
        <f>SUM(Championnats!$X207)</f>
        <v>0</v>
      </c>
      <c r="F989" s="208">
        <f>SUM(Championnats!$X259)</f>
        <v>0</v>
      </c>
      <c r="G989" s="208">
        <f>SUM(Championnats!$X311)</f>
        <v>0</v>
      </c>
      <c r="H989" s="208">
        <f>SUM(Championnats!$X363)</f>
        <v>0</v>
      </c>
      <c r="I989" s="208">
        <f>SUM(Championnats!$X415)</f>
        <v>0</v>
      </c>
      <c r="J989" s="208">
        <f>SUM(Championnats!$X467)</f>
        <v>0</v>
      </c>
      <c r="K989" s="208">
        <f>SUM(Championnats!$X519)</f>
        <v>0</v>
      </c>
      <c r="L989" s="174"/>
      <c r="M989" s="208">
        <f>CROSS!$M$51</f>
        <v>0</v>
      </c>
      <c r="N989" s="223">
        <f t="shared" si="59"/>
        <v>0</v>
      </c>
      <c r="O989" s="208"/>
      <c r="P989" s="208"/>
      <c r="Q989" s="208"/>
      <c r="R989" s="208"/>
      <c r="S989" s="208"/>
      <c r="T989" s="208"/>
      <c r="U989" s="208"/>
      <c r="V989" s="208">
        <f t="array" ref="V989">MIN(IF(B989:K989&gt;0,B989:K989))</f>
        <v>0</v>
      </c>
      <c r="W989" s="208">
        <f t="shared" si="58"/>
        <v>0</v>
      </c>
      <c r="X989" s="174"/>
      <c r="Y989" s="69"/>
      <c r="Z989" s="69"/>
    </row>
    <row r="990" spans="1:26" x14ac:dyDescent="0.35">
      <c r="A990" s="78" t="str">
        <f>(Championnats!B$52)</f>
        <v>XXXYYY  Lucie</v>
      </c>
      <c r="B990" s="232">
        <f>SUM(Championnats!$X52)</f>
        <v>0</v>
      </c>
      <c r="C990" s="208">
        <f>SUM(Championnats!$X104)</f>
        <v>0</v>
      </c>
      <c r="D990" s="208">
        <f>SUM(Championnats!$X156)</f>
        <v>0</v>
      </c>
      <c r="E990" s="208">
        <f>SUM(Championnats!$X208)</f>
        <v>0</v>
      </c>
      <c r="F990" s="208">
        <f>SUM(Championnats!$X260)</f>
        <v>0</v>
      </c>
      <c r="G990" s="208">
        <f>SUM(Championnats!$X312)</f>
        <v>0</v>
      </c>
      <c r="H990" s="208">
        <f>SUM(Championnats!$X364)</f>
        <v>0</v>
      </c>
      <c r="I990" s="208">
        <f>SUM(Championnats!$X416)</f>
        <v>0</v>
      </c>
      <c r="J990" s="208">
        <f>SUM(Championnats!$X468)</f>
        <v>0</v>
      </c>
      <c r="K990" s="208">
        <f>SUM(Championnats!$X520)</f>
        <v>0</v>
      </c>
      <c r="L990" s="174"/>
      <c r="M990" s="208">
        <f>CROSS!$M$52</f>
        <v>0</v>
      </c>
      <c r="N990" s="223">
        <f t="shared" si="59"/>
        <v>0</v>
      </c>
      <c r="O990" s="208"/>
      <c r="P990" s="208"/>
      <c r="Q990" s="208"/>
      <c r="R990" s="208"/>
      <c r="S990" s="208"/>
      <c r="T990" s="208"/>
      <c r="U990" s="208"/>
      <c r="V990" s="208">
        <f t="array" ref="V990">MIN(IF(B990:K990&gt;0,B990:K990))</f>
        <v>0</v>
      </c>
      <c r="W990" s="208">
        <f t="shared" si="58"/>
        <v>0</v>
      </c>
      <c r="X990" s="174"/>
      <c r="Y990" s="69"/>
      <c r="Z990" s="69"/>
    </row>
    <row r="991" spans="1:26" x14ac:dyDescent="0.35">
      <c r="A991" s="165" t="str">
        <f>(Championnats!B$53)</f>
        <v>YYYZZZ  Eva</v>
      </c>
      <c r="B991" s="209">
        <f>SUM(Championnats!$X53)</f>
        <v>0</v>
      </c>
      <c r="C991" s="209">
        <f>SUM(Championnats!$X105)</f>
        <v>0</v>
      </c>
      <c r="D991" s="209">
        <f>SUM(Championnats!$X157)</f>
        <v>0</v>
      </c>
      <c r="E991" s="209">
        <f>SUM(Championnats!$X209)</f>
        <v>0</v>
      </c>
      <c r="F991" s="209">
        <f>SUM(Championnats!$X261)</f>
        <v>0</v>
      </c>
      <c r="G991" s="209">
        <f>SUM(Championnats!$X313)</f>
        <v>0</v>
      </c>
      <c r="H991" s="209">
        <f>SUM(Championnats!$X365)</f>
        <v>0</v>
      </c>
      <c r="I991" s="209">
        <f>SUM(Championnats!$X417)</f>
        <v>0</v>
      </c>
      <c r="J991" s="209">
        <f>SUM(Championnats!$X469)</f>
        <v>0</v>
      </c>
      <c r="K991" s="209">
        <f>SUM(Championnats!$X521)</f>
        <v>0</v>
      </c>
      <c r="L991" s="174"/>
      <c r="M991" s="209">
        <f>CROSS!$M$53</f>
        <v>0</v>
      </c>
      <c r="N991" s="224">
        <f t="shared" si="59"/>
        <v>0</v>
      </c>
      <c r="O991" s="209"/>
      <c r="P991" s="209"/>
      <c r="Q991" s="209"/>
      <c r="R991" s="209"/>
      <c r="S991" s="209"/>
      <c r="T991" s="209"/>
      <c r="U991" s="209"/>
      <c r="V991" s="209">
        <f t="array" ref="V991">MIN(IF(B991:K991&gt;0,B991:K991))</f>
        <v>0</v>
      </c>
      <c r="W991" s="209">
        <f t="shared" si="58"/>
        <v>0</v>
      </c>
      <c r="X991" s="174"/>
      <c r="Y991" s="167"/>
      <c r="Z991" s="167"/>
    </row>
    <row r="992" spans="1:26" x14ac:dyDescent="0.35">
      <c r="B992" s="60"/>
      <c r="C992" s="60"/>
      <c r="D992" s="60"/>
      <c r="E992" s="60"/>
      <c r="F992" s="60"/>
      <c r="G992" s="60"/>
      <c r="H992" s="60"/>
      <c r="I992" s="60"/>
      <c r="J992" s="60"/>
      <c r="K992" s="60"/>
      <c r="L992" s="174"/>
      <c r="M992" s="60"/>
      <c r="N992" s="220"/>
      <c r="O992" s="60"/>
      <c r="P992" s="60"/>
      <c r="Q992" s="60"/>
      <c r="R992" s="60"/>
      <c r="S992" s="60"/>
      <c r="T992" s="60"/>
      <c r="U992" s="60"/>
      <c r="V992" s="60">
        <f t="array" ref="V992">MIN(IF(B992:K992&gt;0,B992:K992))</f>
        <v>0</v>
      </c>
      <c r="W992" s="60"/>
      <c r="X992" s="174"/>
      <c r="Y992" s="60"/>
      <c r="Z992" s="60"/>
    </row>
    <row r="993" spans="2:26" x14ac:dyDescent="0.35">
      <c r="B993" s="60"/>
      <c r="C993" s="60"/>
      <c r="D993" s="60"/>
      <c r="E993" s="60"/>
      <c r="F993" s="60"/>
      <c r="G993" s="60"/>
      <c r="H993" s="60"/>
      <c r="I993" s="60"/>
      <c r="J993" s="60"/>
      <c r="K993" s="60"/>
      <c r="L993" s="174"/>
      <c r="M993" s="60"/>
      <c r="N993" s="220"/>
      <c r="O993" s="60"/>
      <c r="P993" s="60"/>
      <c r="Q993" s="60"/>
      <c r="R993" s="60"/>
      <c r="S993" s="60"/>
      <c r="T993" s="60"/>
      <c r="U993" s="60"/>
      <c r="V993" s="60"/>
      <c r="W993" s="60"/>
      <c r="X993" s="174"/>
      <c r="Y993" s="60"/>
      <c r="Z993" s="60"/>
    </row>
    <row r="994" spans="2:26" x14ac:dyDescent="0.35">
      <c r="B994" s="60"/>
      <c r="C994" s="60"/>
      <c r="D994" s="60"/>
      <c r="E994" s="60"/>
      <c r="F994" s="60"/>
      <c r="G994" s="60"/>
      <c r="H994" s="60"/>
      <c r="I994" s="60"/>
      <c r="J994" s="60"/>
      <c r="K994" s="60"/>
      <c r="L994" s="174"/>
      <c r="M994" s="60"/>
      <c r="N994" s="220"/>
      <c r="O994" s="60"/>
      <c r="P994" s="60"/>
      <c r="Q994" s="60"/>
      <c r="R994" s="60"/>
      <c r="S994" s="60"/>
      <c r="T994" s="60"/>
      <c r="U994" s="60"/>
      <c r="V994" s="60"/>
      <c r="W994" s="60"/>
      <c r="X994" s="174"/>
      <c r="Y994" s="60"/>
      <c r="Z994" s="60"/>
    </row>
    <row r="995" spans="2:26" x14ac:dyDescent="0.35">
      <c r="B995" s="60"/>
      <c r="C995" s="60"/>
      <c r="D995" s="60"/>
      <c r="E995" s="60"/>
      <c r="F995" s="60"/>
      <c r="G995" s="60"/>
      <c r="H995" s="60"/>
      <c r="I995" s="60"/>
      <c r="J995" s="60"/>
      <c r="K995" s="60"/>
      <c r="L995" s="174"/>
      <c r="M995" s="60"/>
      <c r="N995" s="220"/>
      <c r="O995" s="60"/>
      <c r="P995" s="60"/>
      <c r="Q995" s="60"/>
      <c r="R995" s="60"/>
      <c r="S995" s="60"/>
      <c r="T995" s="60"/>
      <c r="U995" s="60"/>
      <c r="V995" s="60"/>
      <c r="W995" s="60"/>
      <c r="X995" s="174"/>
      <c r="Y995" s="60"/>
      <c r="Z995" s="60"/>
    </row>
    <row r="996" spans="2:26" x14ac:dyDescent="0.35">
      <c r="B996" s="60"/>
      <c r="C996" s="60"/>
      <c r="D996" s="60"/>
      <c r="E996" s="60"/>
      <c r="F996" s="60"/>
      <c r="G996" s="60"/>
      <c r="H996" s="60"/>
      <c r="I996" s="60"/>
      <c r="J996" s="60"/>
      <c r="K996" s="60"/>
      <c r="L996" s="174"/>
      <c r="M996" s="60"/>
      <c r="N996" s="220"/>
      <c r="O996" s="60"/>
      <c r="P996" s="60"/>
      <c r="Q996" s="60"/>
      <c r="R996" s="60"/>
      <c r="S996" s="60"/>
      <c r="T996" s="60"/>
      <c r="U996" s="60"/>
      <c r="V996" s="60"/>
      <c r="W996" s="60"/>
      <c r="X996" s="174"/>
      <c r="Y996" s="60"/>
      <c r="Z996" s="60"/>
    </row>
    <row r="997" spans="2:26" x14ac:dyDescent="0.35">
      <c r="B997" s="60"/>
      <c r="C997" s="60"/>
      <c r="D997" s="60"/>
      <c r="E997" s="60"/>
      <c r="F997" s="60"/>
      <c r="G997" s="60"/>
      <c r="H997" s="60"/>
      <c r="I997" s="60"/>
      <c r="J997" s="60"/>
      <c r="K997" s="60"/>
      <c r="L997" s="174"/>
      <c r="M997" s="60"/>
      <c r="N997" s="220"/>
      <c r="O997" s="60"/>
      <c r="P997" s="60"/>
      <c r="Q997" s="60"/>
      <c r="R997" s="60"/>
      <c r="S997" s="60"/>
      <c r="T997" s="60"/>
      <c r="U997" s="60"/>
      <c r="V997" s="60"/>
      <c r="W997" s="60"/>
      <c r="X997" s="174"/>
      <c r="Y997" s="60"/>
      <c r="Z997" s="60"/>
    </row>
    <row r="998" spans="2:26" x14ac:dyDescent="0.35">
      <c r="B998" s="60"/>
      <c r="C998" s="60"/>
      <c r="D998" s="60"/>
      <c r="E998" s="60"/>
      <c r="F998" s="60"/>
      <c r="G998" s="60"/>
      <c r="H998" s="60"/>
      <c r="I998" s="60"/>
      <c r="J998" s="60"/>
      <c r="K998" s="60"/>
      <c r="L998" s="174"/>
      <c r="M998" s="60"/>
      <c r="N998" s="220"/>
      <c r="O998" s="60"/>
      <c r="P998" s="60"/>
      <c r="Q998" s="60"/>
      <c r="R998" s="60"/>
      <c r="S998" s="60"/>
      <c r="T998" s="60"/>
      <c r="U998" s="60"/>
      <c r="V998" s="60"/>
      <c r="W998" s="60"/>
      <c r="X998" s="174"/>
      <c r="Y998" s="60"/>
      <c r="Z998" s="60"/>
    </row>
    <row r="999" spans="2:26" x14ac:dyDescent="0.35">
      <c r="B999" s="60"/>
      <c r="C999" s="60"/>
      <c r="D999" s="60"/>
      <c r="E999" s="60"/>
      <c r="F999" s="60"/>
      <c r="G999" s="60"/>
      <c r="H999" s="60"/>
      <c r="I999" s="60"/>
      <c r="J999" s="60"/>
      <c r="K999" s="60"/>
      <c r="L999" s="174"/>
      <c r="M999" s="60"/>
      <c r="N999" s="220"/>
      <c r="O999" s="60"/>
      <c r="P999" s="60"/>
      <c r="Q999" s="60"/>
      <c r="R999" s="60"/>
      <c r="S999" s="60"/>
      <c r="T999" s="60"/>
      <c r="U999" s="60"/>
      <c r="V999" s="60"/>
      <c r="W999" s="60"/>
      <c r="X999" s="174"/>
      <c r="Y999" s="60"/>
      <c r="Z999" s="60"/>
    </row>
    <row r="1000" spans="2:26" x14ac:dyDescent="0.35">
      <c r="B1000" s="60"/>
      <c r="C1000" s="60"/>
      <c r="D1000" s="60"/>
      <c r="E1000" s="60"/>
      <c r="F1000" s="60"/>
      <c r="G1000" s="60"/>
      <c r="H1000" s="60"/>
      <c r="I1000" s="60"/>
      <c r="J1000" s="60"/>
      <c r="K1000" s="60"/>
      <c r="L1000" s="174"/>
      <c r="M1000" s="60"/>
      <c r="N1000" s="220"/>
      <c r="O1000" s="60"/>
      <c r="P1000" s="60"/>
      <c r="Q1000" s="60"/>
      <c r="R1000" s="60"/>
      <c r="S1000" s="60"/>
      <c r="T1000" s="60"/>
      <c r="U1000" s="60"/>
      <c r="V1000" s="60"/>
      <c r="W1000" s="60"/>
      <c r="X1000" s="174"/>
      <c r="Y1000" s="60"/>
      <c r="Z1000" s="60"/>
    </row>
    <row r="1001" spans="2:26" x14ac:dyDescent="0.35">
      <c r="B1001" s="60"/>
      <c r="C1001" s="60"/>
      <c r="D1001" s="60"/>
      <c r="E1001" s="60"/>
      <c r="F1001" s="60"/>
      <c r="G1001" s="60"/>
      <c r="H1001" s="60"/>
      <c r="I1001" s="60"/>
      <c r="J1001" s="60"/>
      <c r="K1001" s="60"/>
      <c r="L1001" s="174"/>
      <c r="M1001" s="60"/>
      <c r="N1001" s="220"/>
      <c r="O1001" s="60"/>
      <c r="P1001" s="60"/>
      <c r="Q1001" s="60"/>
      <c r="R1001" s="60"/>
      <c r="S1001" s="60"/>
      <c r="T1001" s="60"/>
      <c r="U1001" s="60"/>
      <c r="V1001" s="60"/>
      <c r="W1001" s="60"/>
      <c r="X1001" s="174"/>
      <c r="Y1001" s="60"/>
      <c r="Z1001" s="60"/>
    </row>
    <row r="1002" spans="2:26" x14ac:dyDescent="0.35">
      <c r="B1002" s="60"/>
      <c r="C1002" s="60"/>
      <c r="D1002" s="60"/>
      <c r="E1002" s="60"/>
      <c r="F1002" s="60"/>
      <c r="G1002" s="60"/>
      <c r="H1002" s="60"/>
      <c r="I1002" s="60"/>
      <c r="J1002" s="60"/>
      <c r="K1002" s="60"/>
      <c r="L1002" s="174"/>
      <c r="M1002" s="60"/>
      <c r="N1002" s="220"/>
      <c r="O1002" s="60"/>
      <c r="P1002" s="60"/>
      <c r="Q1002" s="60"/>
      <c r="R1002" s="60"/>
      <c r="S1002" s="60"/>
      <c r="T1002" s="60"/>
      <c r="U1002" s="60"/>
      <c r="V1002" s="60"/>
      <c r="W1002" s="60"/>
      <c r="X1002" s="174"/>
      <c r="Y1002" s="60"/>
      <c r="Z1002" s="60"/>
    </row>
    <row r="1003" spans="2:26" x14ac:dyDescent="0.35">
      <c r="B1003" s="60"/>
      <c r="C1003" s="60"/>
      <c r="D1003" s="60"/>
      <c r="E1003" s="60"/>
      <c r="F1003" s="60"/>
      <c r="G1003" s="60"/>
      <c r="H1003" s="60"/>
      <c r="I1003" s="60"/>
      <c r="J1003" s="60"/>
      <c r="K1003" s="60"/>
      <c r="L1003" s="174"/>
      <c r="M1003" s="60"/>
      <c r="N1003" s="220"/>
      <c r="O1003" s="60"/>
      <c r="P1003" s="60"/>
      <c r="Q1003" s="60"/>
      <c r="R1003" s="60"/>
      <c r="S1003" s="60"/>
      <c r="T1003" s="60"/>
      <c r="U1003" s="60"/>
      <c r="V1003" s="60"/>
      <c r="W1003" s="60"/>
      <c r="X1003" s="174"/>
      <c r="Y1003" s="60"/>
      <c r="Z1003" s="60"/>
    </row>
    <row r="1004" spans="2:26" x14ac:dyDescent="0.35">
      <c r="B1004" s="60"/>
      <c r="C1004" s="60"/>
      <c r="D1004" s="60"/>
      <c r="E1004" s="60"/>
      <c r="F1004" s="60"/>
      <c r="G1004" s="60"/>
      <c r="H1004" s="60"/>
      <c r="I1004" s="60"/>
      <c r="J1004" s="60"/>
      <c r="K1004" s="60"/>
      <c r="L1004" s="174"/>
      <c r="M1004" s="60"/>
      <c r="N1004" s="220"/>
      <c r="O1004" s="60"/>
      <c r="P1004" s="60"/>
      <c r="Q1004" s="60"/>
      <c r="R1004" s="60"/>
      <c r="S1004" s="60"/>
      <c r="T1004" s="60"/>
      <c r="U1004" s="60"/>
      <c r="V1004" s="60"/>
      <c r="W1004" s="60"/>
      <c r="X1004" s="174"/>
      <c r="Y1004" s="60"/>
      <c r="Z1004" s="60"/>
    </row>
    <row r="1005" spans="2:26" x14ac:dyDescent="0.35">
      <c r="B1005" s="60"/>
      <c r="C1005" s="60"/>
      <c r="D1005" s="60"/>
      <c r="E1005" s="60"/>
      <c r="F1005" s="60"/>
      <c r="G1005" s="60"/>
      <c r="H1005" s="60"/>
      <c r="I1005" s="60"/>
      <c r="J1005" s="60"/>
      <c r="K1005" s="60"/>
      <c r="L1005" s="174"/>
      <c r="M1005" s="60"/>
      <c r="N1005" s="220"/>
      <c r="O1005" s="60"/>
      <c r="P1005" s="60"/>
      <c r="Q1005" s="60"/>
      <c r="R1005" s="60"/>
      <c r="S1005" s="60"/>
      <c r="T1005" s="60"/>
      <c r="U1005" s="60"/>
      <c r="V1005" s="60"/>
      <c r="W1005" s="60"/>
      <c r="X1005" s="174"/>
      <c r="Y1005" s="60"/>
      <c r="Z1005" s="60"/>
    </row>
    <row r="1006" spans="2:26" x14ac:dyDescent="0.35">
      <c r="B1006" s="60"/>
      <c r="C1006" s="60"/>
      <c r="D1006" s="60"/>
      <c r="E1006" s="60"/>
      <c r="F1006" s="60"/>
      <c r="G1006" s="60"/>
      <c r="H1006" s="60"/>
      <c r="I1006" s="60"/>
      <c r="J1006" s="60"/>
      <c r="K1006" s="60"/>
      <c r="L1006" s="174"/>
      <c r="M1006" s="60"/>
      <c r="N1006" s="220"/>
      <c r="O1006" s="60"/>
      <c r="P1006" s="60"/>
      <c r="Q1006" s="60"/>
      <c r="R1006" s="60"/>
      <c r="S1006" s="60"/>
      <c r="T1006" s="60"/>
      <c r="U1006" s="60"/>
      <c r="V1006" s="60"/>
      <c r="W1006" s="60"/>
      <c r="X1006" s="174"/>
      <c r="Y1006" s="60"/>
      <c r="Z1006" s="60"/>
    </row>
  </sheetData>
  <mergeCells count="19">
    <mergeCell ref="B941:K941"/>
    <mergeCell ref="B317:K317"/>
    <mergeCell ref="B369:K369"/>
    <mergeCell ref="B421:K421"/>
    <mergeCell ref="B473:K473"/>
    <mergeCell ref="B525:K525"/>
    <mergeCell ref="B629:K629"/>
    <mergeCell ref="B681:K681"/>
    <mergeCell ref="B733:K733"/>
    <mergeCell ref="B785:K785"/>
    <mergeCell ref="B837:K837"/>
    <mergeCell ref="B889:K889"/>
    <mergeCell ref="B577:K577"/>
    <mergeCell ref="B265:K265"/>
    <mergeCell ref="B4:K4"/>
    <mergeCell ref="B56:K56"/>
    <mergeCell ref="B109:K109"/>
    <mergeCell ref="B161:K161"/>
    <mergeCell ref="B213:K213"/>
  </mergeCells>
  <hyperlinks>
    <hyperlink ref="M3" location="CROSS!A1" display="Partitipations CROSS"/>
    <hyperlink ref="B3" location="Championnats!A3" display="Championnats!A3"/>
    <hyperlink ref="C3" location="Championnats!A55" display="Championnats!A55"/>
    <hyperlink ref="D3" location="Championnats!A107" display="Championnats!A107"/>
    <hyperlink ref="E3" location="Championnats!A159" display="Championnats!A159"/>
    <hyperlink ref="F3" location="Championnats!A211" display="Championnats!A211"/>
    <hyperlink ref="G3" location="Championnats!A263" display="Championnats!A263"/>
    <hyperlink ref="H3" location="Championnats!A315" display="Championnats!A315"/>
    <hyperlink ref="I3" location="Championnats!A367" display="Championnats!A367"/>
    <hyperlink ref="J3" location="Championnats!A419" display="Championnats!A419"/>
    <hyperlink ref="K3" location="Championnats!A471" display="Championnats!A471"/>
    <hyperlink ref="N3" location="Championnats!A1" display="Partitipations CHAMPIONNATS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AC51"/>
  <sheetViews>
    <sheetView showGridLines="0" zoomScale="70" zoomScaleNormal="70" workbookViewId="0">
      <pane xSplit="1" ySplit="1" topLeftCell="B2" activePane="bottomRight" state="frozen"/>
      <selection sqref="A1:C1"/>
      <selection pane="topRight" sqref="A1:C1"/>
      <selection pane="bottomLeft" sqref="A1:C1"/>
      <selection pane="bottomRight" activeCell="Y29" sqref="Y29"/>
    </sheetView>
  </sheetViews>
  <sheetFormatPr baseColWidth="10" defaultRowHeight="14.5" x14ac:dyDescent="0.35"/>
  <cols>
    <col min="1" max="1" width="22.7265625" style="45" customWidth="1"/>
    <col min="2" max="2" width="22.7265625" customWidth="1"/>
    <col min="3" max="4" width="15.81640625" customWidth="1"/>
    <col min="5" max="5" width="11.453125" hidden="1" customWidth="1"/>
    <col min="6" max="6" width="18.453125" hidden="1" customWidth="1"/>
    <col min="7" max="7" width="11.453125" hidden="1" customWidth="1"/>
    <col min="8" max="8" width="26" hidden="1" customWidth="1"/>
    <col min="9" max="9" width="15.81640625" customWidth="1"/>
    <col min="10" max="12" width="19.54296875" customWidth="1"/>
    <col min="13" max="14" width="11.453125" hidden="1" customWidth="1"/>
    <col min="15" max="15" width="36.26953125" customWidth="1"/>
    <col min="16" max="16" width="24.81640625" hidden="1" customWidth="1"/>
    <col min="17" max="17" width="2.26953125" customWidth="1"/>
    <col min="18" max="18" width="27" customWidth="1"/>
    <col min="19" max="23" width="0" hidden="1" customWidth="1"/>
    <col min="24" max="24" width="2.81640625" customWidth="1"/>
    <col min="25" max="25" width="27" customWidth="1"/>
    <col min="26" max="26" width="2.81640625" customWidth="1"/>
    <col min="27" max="27" width="27" customWidth="1"/>
    <col min="28" max="28" width="2.81640625" customWidth="1"/>
    <col min="29" max="29" width="27" customWidth="1"/>
  </cols>
  <sheetData>
    <row r="1" spans="1:29" ht="32.25" customHeight="1" thickBot="1" x14ac:dyDescent="0.4">
      <c r="A1" s="313" t="s">
        <v>0</v>
      </c>
      <c r="B1" s="314" t="s">
        <v>145</v>
      </c>
      <c r="C1" s="314" t="s">
        <v>96</v>
      </c>
      <c r="D1" s="315" t="s">
        <v>97</v>
      </c>
      <c r="E1" s="316" t="s">
        <v>98</v>
      </c>
      <c r="F1" s="317" t="s">
        <v>99</v>
      </c>
      <c r="G1" s="314" t="s">
        <v>100</v>
      </c>
      <c r="H1" s="314" t="s">
        <v>101</v>
      </c>
      <c r="I1" s="314" t="s">
        <v>306</v>
      </c>
      <c r="J1" s="318" t="s">
        <v>147</v>
      </c>
      <c r="K1" s="318" t="s">
        <v>288</v>
      </c>
      <c r="L1" s="318" t="s">
        <v>148</v>
      </c>
      <c r="M1" s="314" t="s">
        <v>102</v>
      </c>
      <c r="N1" s="314" t="s">
        <v>31</v>
      </c>
      <c r="O1" s="319" t="s">
        <v>146</v>
      </c>
      <c r="P1" s="312" t="s">
        <v>103</v>
      </c>
      <c r="R1" s="353" t="str">
        <f>Calendrier!I30</f>
        <v>LES CHAMPIONNATS</v>
      </c>
      <c r="Y1" s="353" t="s">
        <v>181</v>
      </c>
      <c r="AA1" s="353" t="s">
        <v>182</v>
      </c>
      <c r="AC1" s="396" t="str">
        <f>Calendrier!I35</f>
        <v>LES CROSS</v>
      </c>
    </row>
    <row r="2" spans="1:29" ht="18.75" customHeight="1" x14ac:dyDescent="0.35">
      <c r="A2" s="347" t="s">
        <v>153</v>
      </c>
      <c r="B2" s="320" t="s">
        <v>19</v>
      </c>
      <c r="C2" s="321">
        <v>37340</v>
      </c>
      <c r="D2" s="322">
        <v>409092</v>
      </c>
      <c r="E2" s="323" t="str">
        <f>IF(S2&lt;&gt;"",VLOOKUP(S2,$Y$2:$Z$70,2,FALSE),"")</f>
        <v/>
      </c>
      <c r="F2" s="323" t="s">
        <v>64</v>
      </c>
      <c r="G2" s="320" t="s">
        <v>109</v>
      </c>
      <c r="H2" s="320"/>
      <c r="I2" s="320">
        <v>94140</v>
      </c>
      <c r="J2" s="324" t="s">
        <v>107</v>
      </c>
      <c r="K2" s="324">
        <v>612345678</v>
      </c>
      <c r="L2" s="324">
        <v>712345678</v>
      </c>
      <c r="M2" s="325">
        <v>172</v>
      </c>
      <c r="N2" s="326">
        <v>58</v>
      </c>
      <c r="O2" s="338" t="s">
        <v>187</v>
      </c>
      <c r="P2" s="186" t="s">
        <v>104</v>
      </c>
      <c r="Y2" s="355"/>
      <c r="AA2" s="355"/>
      <c r="AC2" s="355"/>
    </row>
    <row r="3" spans="1:29" ht="18.75" customHeight="1" x14ac:dyDescent="0.35">
      <c r="A3" s="334" t="s">
        <v>154</v>
      </c>
      <c r="B3" s="187" t="s">
        <v>294</v>
      </c>
      <c r="C3" s="188">
        <v>25613</v>
      </c>
      <c r="D3" s="189">
        <v>707564</v>
      </c>
      <c r="E3" s="190" t="str">
        <f t="shared" ref="E3:E34" si="0">IF(S3&lt;&gt;"",VLOOKUP(S3,$Y$2:$Z$70,2,FALSE),"")</f>
        <v/>
      </c>
      <c r="F3" s="190" t="s">
        <v>36</v>
      </c>
      <c r="G3" s="187" t="str">
        <f t="shared" ref="G3:G34" si="1">IF(A3&lt;&gt;"",G2,"")</f>
        <v>usc</v>
      </c>
      <c r="H3" s="187"/>
      <c r="I3" s="187">
        <v>77700</v>
      </c>
      <c r="J3" s="198" t="s">
        <v>107</v>
      </c>
      <c r="K3" s="198">
        <v>612345678</v>
      </c>
      <c r="L3" s="198">
        <v>712345678</v>
      </c>
      <c r="M3" s="191">
        <v>179</v>
      </c>
      <c r="N3" s="192">
        <v>79</v>
      </c>
      <c r="O3" s="339" t="s">
        <v>188</v>
      </c>
      <c r="P3" s="46" t="s">
        <v>105</v>
      </c>
    </row>
    <row r="4" spans="1:29" ht="18.75" customHeight="1" x14ac:dyDescent="0.35">
      <c r="A4" s="335" t="s">
        <v>295</v>
      </c>
      <c r="B4" s="193" t="s">
        <v>65</v>
      </c>
      <c r="C4" s="194">
        <v>35144</v>
      </c>
      <c r="D4" s="195">
        <v>1467847</v>
      </c>
      <c r="E4" s="187" t="str">
        <f t="shared" si="0"/>
        <v/>
      </c>
      <c r="F4" s="187" t="s">
        <v>64</v>
      </c>
      <c r="G4" s="196" t="str">
        <f t="shared" si="1"/>
        <v>usc</v>
      </c>
      <c r="H4" s="197" t="s">
        <v>106</v>
      </c>
      <c r="I4" s="193">
        <v>94320</v>
      </c>
      <c r="J4" s="198" t="s">
        <v>107</v>
      </c>
      <c r="K4" s="198">
        <v>612345678</v>
      </c>
      <c r="L4" s="198">
        <v>712345678</v>
      </c>
      <c r="M4" s="199" t="s">
        <v>105</v>
      </c>
      <c r="N4" s="200" t="s">
        <v>105</v>
      </c>
      <c r="O4" s="340" t="s">
        <v>189</v>
      </c>
      <c r="P4" s="49" t="s">
        <v>108</v>
      </c>
      <c r="Q4" s="57"/>
      <c r="R4" s="57"/>
    </row>
    <row r="5" spans="1:29" ht="18.75" customHeight="1" x14ac:dyDescent="0.35">
      <c r="A5" s="335" t="s">
        <v>155</v>
      </c>
      <c r="B5" s="193" t="s">
        <v>75</v>
      </c>
      <c r="C5" s="201">
        <v>34930</v>
      </c>
      <c r="D5" s="202">
        <v>1263818</v>
      </c>
      <c r="E5" s="187" t="e">
        <f t="shared" si="0"/>
        <v>#N/A</v>
      </c>
      <c r="F5" s="187" t="s">
        <v>64</v>
      </c>
      <c r="G5" s="196" t="str">
        <f t="shared" si="1"/>
        <v>usc</v>
      </c>
      <c r="H5" s="197" t="s">
        <v>106</v>
      </c>
      <c r="I5" s="196">
        <v>94320</v>
      </c>
      <c r="J5" s="198" t="s">
        <v>107</v>
      </c>
      <c r="K5" s="198">
        <v>612345678</v>
      </c>
      <c r="L5" s="198">
        <v>712345678</v>
      </c>
      <c r="M5" s="199" t="s">
        <v>105</v>
      </c>
      <c r="N5" s="199" t="s">
        <v>105</v>
      </c>
      <c r="O5" s="340" t="s">
        <v>293</v>
      </c>
      <c r="P5" s="199" t="s">
        <v>105</v>
      </c>
      <c r="Q5" s="371"/>
      <c r="R5" s="372"/>
      <c r="S5" s="370" t="s">
        <v>105</v>
      </c>
      <c r="T5" s="199" t="s">
        <v>105</v>
      </c>
      <c r="U5" s="199" t="s">
        <v>105</v>
      </c>
      <c r="V5" s="199" t="s">
        <v>105</v>
      </c>
    </row>
    <row r="6" spans="1:29" ht="18.75" customHeight="1" x14ac:dyDescent="0.35">
      <c r="A6" s="335" t="s">
        <v>296</v>
      </c>
      <c r="B6" s="193" t="s">
        <v>79</v>
      </c>
      <c r="C6" s="194">
        <v>33692</v>
      </c>
      <c r="D6" s="195">
        <v>1499588</v>
      </c>
      <c r="E6" s="187" t="str">
        <f t="shared" si="0"/>
        <v/>
      </c>
      <c r="F6" s="187" t="s">
        <v>64</v>
      </c>
      <c r="G6" s="196" t="str">
        <f t="shared" si="1"/>
        <v>usc</v>
      </c>
      <c r="H6" s="197" t="s">
        <v>106</v>
      </c>
      <c r="I6" s="196">
        <v>94320</v>
      </c>
      <c r="J6" s="198">
        <v>148484848</v>
      </c>
      <c r="K6" s="198">
        <v>601020304</v>
      </c>
      <c r="L6" s="198">
        <v>950515253</v>
      </c>
      <c r="M6" s="199" t="s">
        <v>105</v>
      </c>
      <c r="N6" s="199" t="s">
        <v>105</v>
      </c>
      <c r="O6" s="340" t="s">
        <v>190</v>
      </c>
      <c r="P6" s="47" t="s">
        <v>44</v>
      </c>
      <c r="Q6" s="57"/>
      <c r="R6" s="57"/>
    </row>
    <row r="7" spans="1:29" ht="18.75" customHeight="1" x14ac:dyDescent="0.35">
      <c r="A7" s="335" t="s">
        <v>156</v>
      </c>
      <c r="B7" s="193" t="s">
        <v>42</v>
      </c>
      <c r="C7" s="194">
        <v>33822</v>
      </c>
      <c r="D7" s="195">
        <v>1499669</v>
      </c>
      <c r="E7" s="187" t="str">
        <f t="shared" si="0"/>
        <v/>
      </c>
      <c r="F7" s="187" t="s">
        <v>64</v>
      </c>
      <c r="G7" s="196" t="str">
        <f t="shared" si="1"/>
        <v>usc</v>
      </c>
      <c r="H7" s="197" t="s">
        <v>106</v>
      </c>
      <c r="I7" s="196">
        <v>94320</v>
      </c>
      <c r="J7" s="198" t="s">
        <v>107</v>
      </c>
      <c r="K7" s="198">
        <v>612345678</v>
      </c>
      <c r="L7" s="198">
        <v>712345678</v>
      </c>
      <c r="M7" s="199" t="s">
        <v>105</v>
      </c>
      <c r="N7" s="199" t="s">
        <v>105</v>
      </c>
      <c r="O7" s="340" t="s">
        <v>191</v>
      </c>
      <c r="P7" s="48" t="s">
        <v>105</v>
      </c>
      <c r="Q7" s="57"/>
      <c r="R7" s="57"/>
    </row>
    <row r="8" spans="1:29" ht="18.75" customHeight="1" x14ac:dyDescent="0.35">
      <c r="A8" s="335" t="s">
        <v>157</v>
      </c>
      <c r="B8" s="193" t="s">
        <v>76</v>
      </c>
      <c r="C8" s="194">
        <v>35766</v>
      </c>
      <c r="D8" s="195">
        <v>1680038</v>
      </c>
      <c r="E8" s="187" t="str">
        <f t="shared" si="0"/>
        <v/>
      </c>
      <c r="F8" s="187" t="s">
        <v>64</v>
      </c>
      <c r="G8" s="196" t="str">
        <f t="shared" si="1"/>
        <v>usc</v>
      </c>
      <c r="H8" s="197" t="s">
        <v>106</v>
      </c>
      <c r="I8" s="196">
        <v>94320</v>
      </c>
      <c r="J8" s="198" t="s">
        <v>107</v>
      </c>
      <c r="K8" s="198">
        <v>612345678</v>
      </c>
      <c r="L8" s="198">
        <v>712345678</v>
      </c>
      <c r="M8" s="199" t="s">
        <v>105</v>
      </c>
      <c r="N8" s="199" t="s">
        <v>105</v>
      </c>
      <c r="O8" s="341" t="s">
        <v>195</v>
      </c>
      <c r="P8" s="48" t="s">
        <v>105</v>
      </c>
    </row>
    <row r="9" spans="1:29" ht="18.75" customHeight="1" x14ac:dyDescent="0.35">
      <c r="A9" s="335" t="s">
        <v>158</v>
      </c>
      <c r="B9" s="193" t="s">
        <v>71</v>
      </c>
      <c r="C9" s="194">
        <v>34184</v>
      </c>
      <c r="D9" s="195">
        <v>1577746</v>
      </c>
      <c r="E9" s="187" t="str">
        <f t="shared" si="0"/>
        <v/>
      </c>
      <c r="F9" s="187" t="s">
        <v>64</v>
      </c>
      <c r="G9" s="196" t="str">
        <f t="shared" si="1"/>
        <v>usc</v>
      </c>
      <c r="H9" s="197" t="s">
        <v>106</v>
      </c>
      <c r="I9" s="196">
        <v>94320</v>
      </c>
      <c r="J9" s="198" t="s">
        <v>107</v>
      </c>
      <c r="K9" s="198">
        <v>612345678</v>
      </c>
      <c r="L9" s="198">
        <v>712345678</v>
      </c>
      <c r="M9" s="199" t="s">
        <v>105</v>
      </c>
      <c r="N9" s="199" t="s">
        <v>105</v>
      </c>
      <c r="O9" s="341" t="s">
        <v>192</v>
      </c>
      <c r="P9" s="48" t="s">
        <v>105</v>
      </c>
    </row>
    <row r="10" spans="1:29" ht="18.75" customHeight="1" x14ac:dyDescent="0.35">
      <c r="A10" s="335" t="s">
        <v>18</v>
      </c>
      <c r="B10" s="193" t="s">
        <v>19</v>
      </c>
      <c r="C10" s="201">
        <v>33650</v>
      </c>
      <c r="D10" s="202">
        <v>707564</v>
      </c>
      <c r="E10" s="187" t="str">
        <f t="shared" si="0"/>
        <v/>
      </c>
      <c r="F10" s="187" t="s">
        <v>64</v>
      </c>
      <c r="G10" s="196" t="str">
        <f t="shared" si="1"/>
        <v>usc</v>
      </c>
      <c r="H10" s="197" t="s">
        <v>106</v>
      </c>
      <c r="I10" s="193">
        <v>77700</v>
      </c>
      <c r="J10" s="198">
        <v>684247264</v>
      </c>
      <c r="K10" s="198">
        <v>143683500</v>
      </c>
      <c r="L10" s="198">
        <v>682361680</v>
      </c>
      <c r="M10" s="203">
        <v>164</v>
      </c>
      <c r="N10" s="204">
        <v>53</v>
      </c>
      <c r="O10" s="341" t="s">
        <v>297</v>
      </c>
      <c r="P10" s="48" t="s">
        <v>105</v>
      </c>
    </row>
    <row r="11" spans="1:29" ht="18.75" customHeight="1" x14ac:dyDescent="0.35">
      <c r="A11" s="335" t="s">
        <v>159</v>
      </c>
      <c r="B11" s="193" t="s">
        <v>77</v>
      </c>
      <c r="C11" s="194">
        <v>35284</v>
      </c>
      <c r="D11" s="195">
        <v>1926597</v>
      </c>
      <c r="E11" s="187" t="str">
        <f t="shared" si="0"/>
        <v/>
      </c>
      <c r="F11" s="187" t="s">
        <v>64</v>
      </c>
      <c r="G11" s="196" t="str">
        <f t="shared" si="1"/>
        <v>usc</v>
      </c>
      <c r="H11" s="197" t="s">
        <v>106</v>
      </c>
      <c r="I11" s="196">
        <v>94320</v>
      </c>
      <c r="J11" s="198" t="s">
        <v>107</v>
      </c>
      <c r="K11" s="198">
        <v>612345678</v>
      </c>
      <c r="L11" s="198">
        <v>712345678</v>
      </c>
      <c r="M11" s="199" t="s">
        <v>105</v>
      </c>
      <c r="N11" s="199" t="s">
        <v>105</v>
      </c>
      <c r="O11" s="341" t="s">
        <v>183</v>
      </c>
      <c r="P11" s="48" t="s">
        <v>105</v>
      </c>
    </row>
    <row r="12" spans="1:29" ht="18.75" customHeight="1" x14ac:dyDescent="0.35">
      <c r="A12" s="335" t="s">
        <v>160</v>
      </c>
      <c r="B12" s="193" t="s">
        <v>78</v>
      </c>
      <c r="C12" s="194">
        <v>30983</v>
      </c>
      <c r="D12" s="195">
        <v>1698208</v>
      </c>
      <c r="E12" s="187" t="str">
        <f t="shared" si="0"/>
        <v/>
      </c>
      <c r="F12" s="187" t="s">
        <v>64</v>
      </c>
      <c r="G12" s="196" t="str">
        <f t="shared" si="1"/>
        <v>usc</v>
      </c>
      <c r="H12" s="197" t="s">
        <v>106</v>
      </c>
      <c r="I12" s="196">
        <v>94320</v>
      </c>
      <c r="J12" s="198" t="s">
        <v>107</v>
      </c>
      <c r="K12" s="198">
        <v>612345678</v>
      </c>
      <c r="L12" s="198">
        <v>712345678</v>
      </c>
      <c r="M12" s="199" t="s">
        <v>105</v>
      </c>
      <c r="N12" s="199" t="s">
        <v>105</v>
      </c>
      <c r="O12" s="341" t="s">
        <v>184</v>
      </c>
      <c r="P12" s="48" t="s">
        <v>105</v>
      </c>
    </row>
    <row r="13" spans="1:29" ht="18.75" customHeight="1" x14ac:dyDescent="0.35">
      <c r="A13" s="335" t="s">
        <v>161</v>
      </c>
      <c r="B13" s="193" t="s">
        <v>39</v>
      </c>
      <c r="C13" s="194">
        <v>34770</v>
      </c>
      <c r="D13" s="195">
        <v>1590592</v>
      </c>
      <c r="E13" s="187" t="str">
        <f t="shared" si="0"/>
        <v/>
      </c>
      <c r="F13" s="187" t="s">
        <v>36</v>
      </c>
      <c r="G13" s="196" t="str">
        <f t="shared" si="1"/>
        <v>usc</v>
      </c>
      <c r="H13" s="197" t="s">
        <v>106</v>
      </c>
      <c r="I13" s="196">
        <v>94320</v>
      </c>
      <c r="J13" s="198" t="s">
        <v>107</v>
      </c>
      <c r="K13" s="198">
        <v>612345678</v>
      </c>
      <c r="L13" s="198">
        <v>712345678</v>
      </c>
      <c r="M13" s="199" t="s">
        <v>105</v>
      </c>
      <c r="N13" s="199" t="s">
        <v>105</v>
      </c>
      <c r="O13" s="341" t="s">
        <v>185</v>
      </c>
      <c r="P13" s="48" t="s">
        <v>105</v>
      </c>
    </row>
    <row r="14" spans="1:29" ht="18.75" customHeight="1" x14ac:dyDescent="0.35">
      <c r="A14" s="335" t="s">
        <v>162</v>
      </c>
      <c r="B14" s="193" t="s">
        <v>60</v>
      </c>
      <c r="C14" s="194">
        <v>33010</v>
      </c>
      <c r="D14" s="195">
        <v>1553373</v>
      </c>
      <c r="E14" s="187" t="str">
        <f t="shared" si="0"/>
        <v/>
      </c>
      <c r="F14" s="187" t="s">
        <v>36</v>
      </c>
      <c r="G14" s="196" t="str">
        <f t="shared" si="1"/>
        <v>usc</v>
      </c>
      <c r="H14" s="197" t="s">
        <v>106</v>
      </c>
      <c r="I14" s="196">
        <v>94320</v>
      </c>
      <c r="J14" s="198" t="s">
        <v>107</v>
      </c>
      <c r="K14" s="198">
        <v>612345678</v>
      </c>
      <c r="L14" s="198">
        <v>712345678</v>
      </c>
      <c r="M14" s="199" t="s">
        <v>105</v>
      </c>
      <c r="N14" s="199" t="s">
        <v>105</v>
      </c>
      <c r="O14" s="341" t="s">
        <v>186</v>
      </c>
      <c r="P14" s="48" t="s">
        <v>105</v>
      </c>
    </row>
    <row r="15" spans="1:29" ht="18.75" customHeight="1" x14ac:dyDescent="0.35">
      <c r="A15" s="335" t="s">
        <v>163</v>
      </c>
      <c r="B15" s="193" t="s">
        <v>41</v>
      </c>
      <c r="C15" s="194">
        <v>33789</v>
      </c>
      <c r="D15" s="195">
        <v>1746478</v>
      </c>
      <c r="E15" s="187" t="str">
        <f t="shared" si="0"/>
        <v/>
      </c>
      <c r="F15" s="187" t="s">
        <v>36</v>
      </c>
      <c r="G15" s="196" t="str">
        <f t="shared" si="1"/>
        <v>usc</v>
      </c>
      <c r="H15" s="197" t="s">
        <v>106</v>
      </c>
      <c r="I15" s="196">
        <v>94320</v>
      </c>
      <c r="J15" s="198" t="s">
        <v>107</v>
      </c>
      <c r="K15" s="198">
        <v>612345678</v>
      </c>
      <c r="L15" s="198">
        <v>712345678</v>
      </c>
      <c r="M15" s="199" t="s">
        <v>105</v>
      </c>
      <c r="N15" s="205">
        <v>75</v>
      </c>
      <c r="O15" s="341" t="s">
        <v>193</v>
      </c>
      <c r="P15" s="48" t="s">
        <v>105</v>
      </c>
    </row>
    <row r="16" spans="1:29" ht="18.75" customHeight="1" x14ac:dyDescent="0.35">
      <c r="A16" s="335" t="s">
        <v>164</v>
      </c>
      <c r="B16" s="193" t="s">
        <v>55</v>
      </c>
      <c r="C16" s="194">
        <v>34415</v>
      </c>
      <c r="D16" s="195">
        <v>1577594</v>
      </c>
      <c r="E16" s="187" t="str">
        <f t="shared" si="0"/>
        <v/>
      </c>
      <c r="F16" s="187" t="s">
        <v>36</v>
      </c>
      <c r="G16" s="196" t="str">
        <f t="shared" si="1"/>
        <v>usc</v>
      </c>
      <c r="H16" s="197" t="s">
        <v>106</v>
      </c>
      <c r="I16" s="196">
        <v>94320</v>
      </c>
      <c r="J16" s="198" t="s">
        <v>107</v>
      </c>
      <c r="K16" s="198">
        <v>612345678</v>
      </c>
      <c r="L16" s="198">
        <v>712345678</v>
      </c>
      <c r="M16" s="206">
        <v>170</v>
      </c>
      <c r="N16" s="205">
        <v>65</v>
      </c>
      <c r="O16" s="341" t="s">
        <v>194</v>
      </c>
      <c r="P16" s="48" t="s">
        <v>105</v>
      </c>
    </row>
    <row r="17" spans="1:16" ht="18.75" customHeight="1" x14ac:dyDescent="0.35">
      <c r="A17" s="335" t="s">
        <v>165</v>
      </c>
      <c r="B17" s="193" t="s">
        <v>54</v>
      </c>
      <c r="C17" s="194">
        <v>34243</v>
      </c>
      <c r="D17" s="195">
        <v>1577755</v>
      </c>
      <c r="E17" s="187" t="str">
        <f t="shared" si="0"/>
        <v/>
      </c>
      <c r="F17" s="187" t="s">
        <v>36</v>
      </c>
      <c r="G17" s="196" t="str">
        <f t="shared" si="1"/>
        <v>usc</v>
      </c>
      <c r="H17" s="197" t="s">
        <v>106</v>
      </c>
      <c r="I17" s="196">
        <v>94320</v>
      </c>
      <c r="J17" s="198" t="s">
        <v>107</v>
      </c>
      <c r="K17" s="198">
        <v>612345678</v>
      </c>
      <c r="L17" s="198">
        <v>712345678</v>
      </c>
      <c r="M17" s="199" t="s">
        <v>105</v>
      </c>
      <c r="N17" s="199" t="s">
        <v>105</v>
      </c>
      <c r="O17" s="341" t="s">
        <v>196</v>
      </c>
      <c r="P17" s="48" t="s">
        <v>105</v>
      </c>
    </row>
    <row r="18" spans="1:16" ht="18.75" customHeight="1" x14ac:dyDescent="0.35">
      <c r="A18" s="335" t="s">
        <v>166</v>
      </c>
      <c r="B18" s="193" t="s">
        <v>46</v>
      </c>
      <c r="C18" s="194">
        <v>35147</v>
      </c>
      <c r="D18" s="195">
        <v>1346497</v>
      </c>
      <c r="E18" s="187" t="str">
        <f t="shared" si="0"/>
        <v/>
      </c>
      <c r="F18" s="187" t="s">
        <v>36</v>
      </c>
      <c r="G18" s="196" t="str">
        <f t="shared" si="1"/>
        <v>usc</v>
      </c>
      <c r="H18" s="197" t="s">
        <v>106</v>
      </c>
      <c r="I18" s="196">
        <v>94320</v>
      </c>
      <c r="J18" s="198" t="s">
        <v>107</v>
      </c>
      <c r="K18" s="198">
        <v>612345678</v>
      </c>
      <c r="L18" s="198">
        <v>712345678</v>
      </c>
      <c r="M18" s="199" t="s">
        <v>105</v>
      </c>
      <c r="N18" s="199" t="s">
        <v>105</v>
      </c>
      <c r="O18" s="341" t="s">
        <v>197</v>
      </c>
      <c r="P18" s="48" t="s">
        <v>105</v>
      </c>
    </row>
    <row r="19" spans="1:16" ht="18.75" customHeight="1" x14ac:dyDescent="0.35">
      <c r="A19" s="335" t="s">
        <v>167</v>
      </c>
      <c r="B19" s="193" t="s">
        <v>61</v>
      </c>
      <c r="C19" s="194">
        <v>33969</v>
      </c>
      <c r="D19" s="195">
        <v>1748108</v>
      </c>
      <c r="E19" s="187" t="str">
        <f t="shared" si="0"/>
        <v/>
      </c>
      <c r="F19" s="187" t="s">
        <v>36</v>
      </c>
      <c r="G19" s="196" t="str">
        <f t="shared" si="1"/>
        <v>usc</v>
      </c>
      <c r="H19" s="197" t="s">
        <v>106</v>
      </c>
      <c r="I19" s="196">
        <v>94320</v>
      </c>
      <c r="J19" s="198" t="s">
        <v>107</v>
      </c>
      <c r="K19" s="198">
        <v>612345678</v>
      </c>
      <c r="L19" s="198">
        <v>712345678</v>
      </c>
      <c r="M19" s="199" t="s">
        <v>105</v>
      </c>
      <c r="N19" s="199" t="s">
        <v>105</v>
      </c>
      <c r="O19" s="341" t="s">
        <v>198</v>
      </c>
      <c r="P19" s="48" t="s">
        <v>105</v>
      </c>
    </row>
    <row r="20" spans="1:16" ht="18.75" customHeight="1" x14ac:dyDescent="0.35">
      <c r="A20" s="335" t="s">
        <v>168</v>
      </c>
      <c r="B20" s="193" t="s">
        <v>49</v>
      </c>
      <c r="C20" s="194">
        <v>34107</v>
      </c>
      <c r="D20" s="195">
        <v>1026525</v>
      </c>
      <c r="E20" s="187" t="str">
        <f t="shared" si="0"/>
        <v/>
      </c>
      <c r="F20" s="187" t="s">
        <v>36</v>
      </c>
      <c r="G20" s="196" t="str">
        <f t="shared" si="1"/>
        <v>usc</v>
      </c>
      <c r="H20" s="197" t="s">
        <v>106</v>
      </c>
      <c r="I20" s="196">
        <v>94320</v>
      </c>
      <c r="J20" s="198" t="s">
        <v>107</v>
      </c>
      <c r="K20" s="198">
        <v>612345678</v>
      </c>
      <c r="L20" s="198">
        <v>712345678</v>
      </c>
      <c r="M20" s="199" t="s">
        <v>105</v>
      </c>
      <c r="N20" s="199" t="s">
        <v>105</v>
      </c>
      <c r="O20" s="341" t="s">
        <v>199</v>
      </c>
      <c r="P20" s="48" t="s">
        <v>105</v>
      </c>
    </row>
    <row r="21" spans="1:16" ht="18.75" customHeight="1" x14ac:dyDescent="0.35">
      <c r="A21" s="335" t="s">
        <v>169</v>
      </c>
      <c r="B21" s="193" t="s">
        <v>59</v>
      </c>
      <c r="C21" s="194">
        <v>26216</v>
      </c>
      <c r="D21" s="195">
        <v>405929</v>
      </c>
      <c r="E21" s="187" t="str">
        <f t="shared" si="0"/>
        <v/>
      </c>
      <c r="F21" s="187" t="s">
        <v>36</v>
      </c>
      <c r="G21" s="196" t="str">
        <f t="shared" si="1"/>
        <v>usc</v>
      </c>
      <c r="H21" s="197" t="s">
        <v>106</v>
      </c>
      <c r="I21" s="196">
        <v>94320</v>
      </c>
      <c r="J21" s="198" t="s">
        <v>107</v>
      </c>
      <c r="K21" s="198">
        <v>612345678</v>
      </c>
      <c r="L21" s="198">
        <v>712345678</v>
      </c>
      <c r="M21" s="199" t="s">
        <v>105</v>
      </c>
      <c r="N21" s="199" t="s">
        <v>105</v>
      </c>
      <c r="O21" s="341" t="s">
        <v>200</v>
      </c>
      <c r="P21" s="48" t="s">
        <v>105</v>
      </c>
    </row>
    <row r="22" spans="1:16" ht="18.75" customHeight="1" x14ac:dyDescent="0.35">
      <c r="A22" s="335" t="s">
        <v>170</v>
      </c>
      <c r="B22" s="193" t="s">
        <v>51</v>
      </c>
      <c r="C22" s="194">
        <v>26002</v>
      </c>
      <c r="D22" s="195">
        <v>1513486</v>
      </c>
      <c r="E22" s="187" t="str">
        <f t="shared" si="0"/>
        <v/>
      </c>
      <c r="F22" s="187" t="s">
        <v>36</v>
      </c>
      <c r="G22" s="196" t="str">
        <f t="shared" si="1"/>
        <v>usc</v>
      </c>
      <c r="H22" s="197" t="s">
        <v>106</v>
      </c>
      <c r="I22" s="196">
        <v>94320</v>
      </c>
      <c r="J22" s="198" t="s">
        <v>107</v>
      </c>
      <c r="K22" s="198">
        <v>612345678</v>
      </c>
      <c r="L22" s="198">
        <v>712345678</v>
      </c>
      <c r="M22" s="206">
        <v>180</v>
      </c>
      <c r="N22" s="205">
        <v>75</v>
      </c>
      <c r="O22" s="341" t="s">
        <v>201</v>
      </c>
      <c r="P22" s="48" t="s">
        <v>105</v>
      </c>
    </row>
    <row r="23" spans="1:16" ht="18.75" customHeight="1" x14ac:dyDescent="0.35">
      <c r="A23" s="335" t="s">
        <v>171</v>
      </c>
      <c r="B23" s="193" t="s">
        <v>53</v>
      </c>
      <c r="C23" s="194">
        <v>34505</v>
      </c>
      <c r="D23" s="195">
        <v>1797650</v>
      </c>
      <c r="E23" s="187" t="str">
        <f t="shared" si="0"/>
        <v/>
      </c>
      <c r="F23" s="187" t="s">
        <v>36</v>
      </c>
      <c r="G23" s="196" t="str">
        <f t="shared" si="1"/>
        <v>usc</v>
      </c>
      <c r="H23" s="197" t="s">
        <v>106</v>
      </c>
      <c r="I23" s="196">
        <v>94320</v>
      </c>
      <c r="J23" s="198" t="s">
        <v>107</v>
      </c>
      <c r="K23" s="198">
        <v>612345678</v>
      </c>
      <c r="L23" s="198">
        <v>712345678</v>
      </c>
      <c r="M23" s="199" t="s">
        <v>105</v>
      </c>
      <c r="N23" s="199" t="s">
        <v>105</v>
      </c>
      <c r="O23" s="341" t="s">
        <v>202</v>
      </c>
      <c r="P23" s="48" t="s">
        <v>105</v>
      </c>
    </row>
    <row r="24" spans="1:16" ht="18.75" customHeight="1" x14ac:dyDescent="0.35">
      <c r="A24" s="335" t="s">
        <v>172</v>
      </c>
      <c r="B24" s="193" t="s">
        <v>38</v>
      </c>
      <c r="C24" s="194">
        <v>34372</v>
      </c>
      <c r="D24" s="195">
        <v>604004</v>
      </c>
      <c r="E24" s="187" t="str">
        <f t="shared" si="0"/>
        <v/>
      </c>
      <c r="F24" s="187" t="s">
        <v>36</v>
      </c>
      <c r="G24" s="196" t="str">
        <f t="shared" si="1"/>
        <v>usc</v>
      </c>
      <c r="H24" s="197" t="s">
        <v>106</v>
      </c>
      <c r="I24" s="196">
        <v>94320</v>
      </c>
      <c r="J24" s="198" t="s">
        <v>107</v>
      </c>
      <c r="K24" s="198">
        <v>612345678</v>
      </c>
      <c r="L24" s="198">
        <v>712345678</v>
      </c>
      <c r="M24" s="199" t="s">
        <v>105</v>
      </c>
      <c r="N24" s="199" t="s">
        <v>105</v>
      </c>
      <c r="O24" s="341" t="s">
        <v>203</v>
      </c>
      <c r="P24" s="48" t="s">
        <v>105</v>
      </c>
    </row>
    <row r="25" spans="1:16" ht="18.75" customHeight="1" x14ac:dyDescent="0.35">
      <c r="A25" s="335" t="s">
        <v>173</v>
      </c>
      <c r="B25" s="193" t="s">
        <v>43</v>
      </c>
      <c r="C25" s="194">
        <v>21825</v>
      </c>
      <c r="D25" s="195">
        <v>1046319</v>
      </c>
      <c r="E25" s="187" t="str">
        <f t="shared" si="0"/>
        <v/>
      </c>
      <c r="F25" s="187" t="s">
        <v>36</v>
      </c>
      <c r="G25" s="196" t="str">
        <f t="shared" si="1"/>
        <v>usc</v>
      </c>
      <c r="H25" s="197" t="s">
        <v>106</v>
      </c>
      <c r="I25" s="196">
        <v>94320</v>
      </c>
      <c r="J25" s="198" t="s">
        <v>107</v>
      </c>
      <c r="K25" s="198">
        <v>612345678</v>
      </c>
      <c r="L25" s="198">
        <v>712345678</v>
      </c>
      <c r="M25" s="199" t="s">
        <v>105</v>
      </c>
      <c r="N25" s="199" t="s">
        <v>105</v>
      </c>
      <c r="O25" s="341" t="s">
        <v>204</v>
      </c>
      <c r="P25" s="48" t="s">
        <v>105</v>
      </c>
    </row>
    <row r="26" spans="1:16" ht="18.75" customHeight="1" x14ac:dyDescent="0.35">
      <c r="A26" s="335" t="s">
        <v>20</v>
      </c>
      <c r="B26" s="193" t="s">
        <v>69</v>
      </c>
      <c r="C26" s="194">
        <v>35620</v>
      </c>
      <c r="D26" s="195">
        <v>1561046</v>
      </c>
      <c r="E26" s="187" t="str">
        <f t="shared" si="0"/>
        <v/>
      </c>
      <c r="F26" s="187" t="s">
        <v>64</v>
      </c>
      <c r="G26" s="196" t="str">
        <f t="shared" si="1"/>
        <v>usc</v>
      </c>
      <c r="H26" s="197" t="s">
        <v>106</v>
      </c>
      <c r="I26" s="196">
        <v>94320</v>
      </c>
      <c r="J26" s="198" t="s">
        <v>107</v>
      </c>
      <c r="K26" s="198">
        <v>612345678</v>
      </c>
      <c r="L26" s="198">
        <v>712345678</v>
      </c>
      <c r="M26" s="199" t="s">
        <v>105</v>
      </c>
      <c r="N26" s="199" t="s">
        <v>105</v>
      </c>
      <c r="O26" s="341" t="s">
        <v>205</v>
      </c>
      <c r="P26" s="48" t="s">
        <v>105</v>
      </c>
    </row>
    <row r="27" spans="1:16" ht="18.75" customHeight="1" x14ac:dyDescent="0.35">
      <c r="A27" s="334" t="s">
        <v>174</v>
      </c>
      <c r="B27" s="193" t="s">
        <v>57</v>
      </c>
      <c r="C27" s="194">
        <v>34141</v>
      </c>
      <c r="D27" s="195">
        <v>1537256</v>
      </c>
      <c r="E27" s="187" t="str">
        <f t="shared" si="0"/>
        <v/>
      </c>
      <c r="F27" s="187" t="s">
        <v>36</v>
      </c>
      <c r="G27" s="196" t="str">
        <f t="shared" si="1"/>
        <v>usc</v>
      </c>
      <c r="H27" s="197" t="s">
        <v>106</v>
      </c>
      <c r="I27" s="196">
        <v>94320</v>
      </c>
      <c r="J27" s="198" t="s">
        <v>107</v>
      </c>
      <c r="K27" s="198">
        <v>612345678</v>
      </c>
      <c r="L27" s="198">
        <v>712345678</v>
      </c>
      <c r="M27" s="199" t="s">
        <v>105</v>
      </c>
      <c r="N27" s="199" t="s">
        <v>105</v>
      </c>
      <c r="O27" s="341" t="s">
        <v>206</v>
      </c>
      <c r="P27" s="48" t="s">
        <v>105</v>
      </c>
    </row>
    <row r="28" spans="1:16" ht="18.75" customHeight="1" x14ac:dyDescent="0.35">
      <c r="A28" s="334" t="s">
        <v>175</v>
      </c>
      <c r="B28" s="196" t="s">
        <v>81</v>
      </c>
      <c r="C28" s="194">
        <v>35182</v>
      </c>
      <c r="D28" s="195">
        <v>1939734</v>
      </c>
      <c r="E28" s="187" t="str">
        <f t="shared" si="0"/>
        <v/>
      </c>
      <c r="F28" s="187" t="s">
        <v>64</v>
      </c>
      <c r="G28" s="196" t="str">
        <f t="shared" si="1"/>
        <v>usc</v>
      </c>
      <c r="H28" s="197" t="s">
        <v>106</v>
      </c>
      <c r="I28" s="196">
        <v>94320</v>
      </c>
      <c r="J28" s="198" t="s">
        <v>107</v>
      </c>
      <c r="K28" s="198">
        <v>612345678</v>
      </c>
      <c r="L28" s="198">
        <v>712345678</v>
      </c>
      <c r="M28" s="199" t="s">
        <v>105</v>
      </c>
      <c r="N28" s="199" t="s">
        <v>105</v>
      </c>
      <c r="O28" s="341" t="s">
        <v>207</v>
      </c>
      <c r="P28" s="48" t="s">
        <v>105</v>
      </c>
    </row>
    <row r="29" spans="1:16" ht="18.75" customHeight="1" x14ac:dyDescent="0.35">
      <c r="A29" s="334" t="s">
        <v>176</v>
      </c>
      <c r="B29" s="196" t="s">
        <v>80</v>
      </c>
      <c r="C29" s="194">
        <v>35428</v>
      </c>
      <c r="D29" s="195">
        <v>1939723</v>
      </c>
      <c r="E29" s="187" t="str">
        <f>IF(S29&lt;&gt;"",VLOOKUP(S29,$Y$2:$Z$70,2,FALSE),"")</f>
        <v/>
      </c>
      <c r="F29" s="187" t="s">
        <v>64</v>
      </c>
      <c r="G29" s="196" t="str">
        <f t="shared" si="1"/>
        <v>usc</v>
      </c>
      <c r="H29" s="197" t="s">
        <v>106</v>
      </c>
      <c r="I29" s="196">
        <v>94320</v>
      </c>
      <c r="J29" s="198" t="s">
        <v>107</v>
      </c>
      <c r="K29" s="198">
        <v>612345678</v>
      </c>
      <c r="L29" s="198">
        <v>712345678</v>
      </c>
      <c r="M29" s="199" t="s">
        <v>105</v>
      </c>
      <c r="N29" s="199" t="s">
        <v>105</v>
      </c>
      <c r="O29" s="341" t="s">
        <v>208</v>
      </c>
      <c r="P29" s="48" t="s">
        <v>105</v>
      </c>
    </row>
    <row r="30" spans="1:16" ht="18.75" customHeight="1" x14ac:dyDescent="0.35">
      <c r="A30" s="335" t="s">
        <v>177</v>
      </c>
      <c r="B30" s="196" t="s">
        <v>66</v>
      </c>
      <c r="C30" s="194">
        <v>35295</v>
      </c>
      <c r="D30" s="195">
        <v>1939738</v>
      </c>
      <c r="E30" s="187" t="str">
        <f t="shared" si="0"/>
        <v/>
      </c>
      <c r="F30" s="187" t="s">
        <v>64</v>
      </c>
      <c r="G30" s="196" t="str">
        <f t="shared" si="1"/>
        <v>usc</v>
      </c>
      <c r="H30" s="197" t="s">
        <v>106</v>
      </c>
      <c r="I30" s="196">
        <v>94320</v>
      </c>
      <c r="J30" s="198" t="s">
        <v>107</v>
      </c>
      <c r="K30" s="198">
        <v>612345678</v>
      </c>
      <c r="L30" s="198">
        <v>712345678</v>
      </c>
      <c r="M30" s="199" t="s">
        <v>105</v>
      </c>
      <c r="N30" s="199" t="s">
        <v>105</v>
      </c>
      <c r="O30" s="341" t="s">
        <v>209</v>
      </c>
      <c r="P30" s="48" t="s">
        <v>105</v>
      </c>
    </row>
    <row r="31" spans="1:16" ht="18.75" customHeight="1" x14ac:dyDescent="0.35">
      <c r="A31" s="335" t="s">
        <v>178</v>
      </c>
      <c r="B31" s="196" t="s">
        <v>45</v>
      </c>
      <c r="C31" s="194">
        <v>34962</v>
      </c>
      <c r="D31" s="195">
        <v>611008</v>
      </c>
      <c r="E31" s="187" t="str">
        <f t="shared" si="0"/>
        <v/>
      </c>
      <c r="F31" s="187" t="s">
        <v>36</v>
      </c>
      <c r="G31" s="196" t="str">
        <f t="shared" si="1"/>
        <v>usc</v>
      </c>
      <c r="H31" s="197" t="s">
        <v>106</v>
      </c>
      <c r="I31" s="196">
        <v>94320</v>
      </c>
      <c r="J31" s="198" t="s">
        <v>107</v>
      </c>
      <c r="K31" s="198">
        <v>612345678</v>
      </c>
      <c r="L31" s="198">
        <v>712345678</v>
      </c>
      <c r="M31" s="199">
        <v>190</v>
      </c>
      <c r="N31" s="199">
        <v>69</v>
      </c>
      <c r="O31" s="341" t="s">
        <v>210</v>
      </c>
      <c r="P31" s="48" t="s">
        <v>105</v>
      </c>
    </row>
    <row r="32" spans="1:16" ht="18.75" customHeight="1" x14ac:dyDescent="0.35">
      <c r="A32" s="336" t="s">
        <v>179</v>
      </c>
      <c r="B32" s="196" t="s">
        <v>68</v>
      </c>
      <c r="C32" s="194">
        <v>35592</v>
      </c>
      <c r="D32" s="195">
        <v>1544950</v>
      </c>
      <c r="E32" s="187" t="str">
        <f t="shared" si="0"/>
        <v/>
      </c>
      <c r="F32" s="187" t="s">
        <v>64</v>
      </c>
      <c r="G32" s="196" t="str">
        <f t="shared" si="1"/>
        <v>usc</v>
      </c>
      <c r="H32" s="197" t="s">
        <v>106</v>
      </c>
      <c r="I32" s="196">
        <v>94320</v>
      </c>
      <c r="J32" s="198" t="s">
        <v>107</v>
      </c>
      <c r="K32" s="198">
        <v>612345678</v>
      </c>
      <c r="L32" s="198">
        <v>712345678</v>
      </c>
      <c r="M32" s="199" t="s">
        <v>105</v>
      </c>
      <c r="N32" s="199" t="s">
        <v>105</v>
      </c>
      <c r="O32" s="341" t="s">
        <v>211</v>
      </c>
      <c r="P32" s="48" t="s">
        <v>105</v>
      </c>
    </row>
    <row r="33" spans="1:16" ht="18.75" customHeight="1" x14ac:dyDescent="0.35">
      <c r="A33" s="336" t="s">
        <v>180</v>
      </c>
      <c r="B33" s="196" t="s">
        <v>72</v>
      </c>
      <c r="C33" s="194">
        <v>34981</v>
      </c>
      <c r="D33" s="195">
        <v>1840151</v>
      </c>
      <c r="E33" s="187" t="str">
        <f t="shared" si="0"/>
        <v/>
      </c>
      <c r="F33" s="187" t="s">
        <v>64</v>
      </c>
      <c r="G33" s="196" t="str">
        <f t="shared" si="1"/>
        <v>usc</v>
      </c>
      <c r="H33" s="197" t="s">
        <v>106</v>
      </c>
      <c r="I33" s="196">
        <v>94320</v>
      </c>
      <c r="J33" s="198" t="s">
        <v>107</v>
      </c>
      <c r="K33" s="198">
        <v>612345678</v>
      </c>
      <c r="L33" s="198">
        <v>712345678</v>
      </c>
      <c r="M33" s="199" t="s">
        <v>105</v>
      </c>
      <c r="N33" s="199" t="s">
        <v>105</v>
      </c>
      <c r="O33" s="341" t="s">
        <v>212</v>
      </c>
      <c r="P33" s="48" t="s">
        <v>105</v>
      </c>
    </row>
    <row r="34" spans="1:16" ht="18.75" customHeight="1" x14ac:dyDescent="0.35">
      <c r="A34" s="336" t="s">
        <v>254</v>
      </c>
      <c r="B34" s="196" t="s">
        <v>74</v>
      </c>
      <c r="C34" s="194">
        <v>35035</v>
      </c>
      <c r="D34" s="195">
        <v>1026527</v>
      </c>
      <c r="E34" s="187" t="str">
        <f t="shared" si="0"/>
        <v/>
      </c>
      <c r="F34" s="187" t="s">
        <v>64</v>
      </c>
      <c r="G34" s="196" t="str">
        <f t="shared" si="1"/>
        <v>usc</v>
      </c>
      <c r="H34" s="197" t="s">
        <v>106</v>
      </c>
      <c r="I34" s="196">
        <v>94320</v>
      </c>
      <c r="J34" s="198" t="s">
        <v>107</v>
      </c>
      <c r="K34" s="198">
        <v>612345678</v>
      </c>
      <c r="L34" s="198">
        <v>712345678</v>
      </c>
      <c r="M34" s="199" t="s">
        <v>105</v>
      </c>
      <c r="N34" s="199" t="s">
        <v>105</v>
      </c>
      <c r="O34" s="341" t="s">
        <v>213</v>
      </c>
      <c r="P34" s="48" t="s">
        <v>105</v>
      </c>
    </row>
    <row r="35" spans="1:16" ht="18.75" customHeight="1" x14ac:dyDescent="0.35">
      <c r="A35" s="336" t="s">
        <v>255</v>
      </c>
      <c r="B35" s="196" t="s">
        <v>62</v>
      </c>
      <c r="C35" s="194">
        <v>33789</v>
      </c>
      <c r="D35" s="195">
        <v>1746478</v>
      </c>
      <c r="E35" s="187" t="str">
        <f t="shared" ref="E35:E48" si="2">IF(S35&lt;&gt;"",VLOOKUP(S35,$Y$2:$Z$70,2,FALSE),"")</f>
        <v/>
      </c>
      <c r="F35" s="187" t="s">
        <v>36</v>
      </c>
      <c r="G35" s="196" t="str">
        <f t="shared" ref="G35:G50" si="3">IF(A35&lt;&gt;"",G34,"")</f>
        <v>usc</v>
      </c>
      <c r="H35" s="197" t="s">
        <v>106</v>
      </c>
      <c r="I35" s="196">
        <v>94320</v>
      </c>
      <c r="J35" s="198" t="s">
        <v>107</v>
      </c>
      <c r="K35" s="198">
        <v>612345678</v>
      </c>
      <c r="L35" s="198">
        <v>712345678</v>
      </c>
      <c r="M35" s="199"/>
      <c r="N35" s="199"/>
      <c r="O35" s="341" t="s">
        <v>271</v>
      </c>
      <c r="P35" s="48"/>
    </row>
    <row r="36" spans="1:16" ht="18.75" customHeight="1" x14ac:dyDescent="0.35">
      <c r="A36" s="336" t="s">
        <v>256</v>
      </c>
      <c r="B36" s="246" t="s">
        <v>292</v>
      </c>
      <c r="C36" s="194">
        <v>34415</v>
      </c>
      <c r="D36" s="195">
        <v>1577594</v>
      </c>
      <c r="E36" s="187" t="str">
        <f t="shared" si="2"/>
        <v/>
      </c>
      <c r="F36" s="187" t="s">
        <v>36</v>
      </c>
      <c r="G36" s="196" t="str">
        <f t="shared" si="3"/>
        <v>usc</v>
      </c>
      <c r="H36" s="197" t="s">
        <v>106</v>
      </c>
      <c r="I36" s="196">
        <v>94320</v>
      </c>
      <c r="J36" s="198" t="s">
        <v>107</v>
      </c>
      <c r="K36" s="198">
        <v>612345678</v>
      </c>
      <c r="L36" s="198">
        <v>712345678</v>
      </c>
      <c r="M36" s="262"/>
      <c r="N36" s="262"/>
      <c r="O36" s="341" t="s">
        <v>272</v>
      </c>
    </row>
    <row r="37" spans="1:16" ht="18.75" customHeight="1" x14ac:dyDescent="0.35">
      <c r="A37" s="336" t="s">
        <v>257</v>
      </c>
      <c r="B37" s="246" t="s">
        <v>70</v>
      </c>
      <c r="C37" s="194">
        <v>34243</v>
      </c>
      <c r="D37" s="195">
        <v>1577755</v>
      </c>
      <c r="E37" s="187" t="str">
        <f t="shared" si="2"/>
        <v/>
      </c>
      <c r="F37" s="187" t="s">
        <v>36</v>
      </c>
      <c r="G37" s="196" t="str">
        <f t="shared" si="3"/>
        <v>usc</v>
      </c>
      <c r="H37" s="197" t="s">
        <v>106</v>
      </c>
      <c r="I37" s="196">
        <v>94320</v>
      </c>
      <c r="J37" s="198" t="s">
        <v>107</v>
      </c>
      <c r="K37" s="198">
        <v>612345678</v>
      </c>
      <c r="L37" s="198">
        <v>712345678</v>
      </c>
      <c r="M37" s="262"/>
      <c r="N37" s="262"/>
      <c r="O37" s="341" t="s">
        <v>273</v>
      </c>
    </row>
    <row r="38" spans="1:16" ht="18.75" customHeight="1" x14ac:dyDescent="0.35">
      <c r="A38" s="336" t="s">
        <v>258</v>
      </c>
      <c r="B38" s="246" t="s">
        <v>56</v>
      </c>
      <c r="C38" s="194">
        <v>35147</v>
      </c>
      <c r="D38" s="195">
        <v>1346497</v>
      </c>
      <c r="E38" s="187" t="str">
        <f t="shared" si="2"/>
        <v/>
      </c>
      <c r="F38" s="187" t="s">
        <v>36</v>
      </c>
      <c r="G38" s="196" t="str">
        <f t="shared" si="3"/>
        <v>usc</v>
      </c>
      <c r="H38" s="197" t="s">
        <v>106</v>
      </c>
      <c r="I38" s="196">
        <v>94320</v>
      </c>
      <c r="J38" s="198" t="s">
        <v>107</v>
      </c>
      <c r="K38" s="198">
        <v>612345678</v>
      </c>
      <c r="L38" s="198">
        <v>712345678</v>
      </c>
      <c r="M38" s="262"/>
      <c r="N38" s="262"/>
      <c r="O38" s="341" t="s">
        <v>274</v>
      </c>
    </row>
    <row r="39" spans="1:16" ht="18.75" customHeight="1" x14ac:dyDescent="0.35">
      <c r="A39" s="336" t="s">
        <v>259</v>
      </c>
      <c r="B39" s="246" t="s">
        <v>40</v>
      </c>
      <c r="C39" s="194">
        <v>33969</v>
      </c>
      <c r="D39" s="195">
        <v>1748108</v>
      </c>
      <c r="E39" s="187" t="str">
        <f t="shared" si="2"/>
        <v/>
      </c>
      <c r="F39" s="187" t="s">
        <v>36</v>
      </c>
      <c r="G39" s="196" t="str">
        <f t="shared" si="3"/>
        <v>usc</v>
      </c>
      <c r="H39" s="197" t="s">
        <v>106</v>
      </c>
      <c r="I39" s="196">
        <v>94320</v>
      </c>
      <c r="J39" s="198" t="s">
        <v>107</v>
      </c>
      <c r="K39" s="198">
        <v>612345678</v>
      </c>
      <c r="L39" s="198">
        <v>712345678</v>
      </c>
      <c r="M39" s="262"/>
      <c r="N39" s="262"/>
      <c r="O39" s="341" t="s">
        <v>275</v>
      </c>
    </row>
    <row r="40" spans="1:16" ht="18.75" customHeight="1" x14ac:dyDescent="0.35">
      <c r="A40" s="334" t="s">
        <v>260</v>
      </c>
      <c r="B40" s="246" t="s">
        <v>67</v>
      </c>
      <c r="C40" s="194">
        <v>34107</v>
      </c>
      <c r="D40" s="195">
        <v>1026525</v>
      </c>
      <c r="E40" s="187" t="str">
        <f t="shared" si="2"/>
        <v/>
      </c>
      <c r="F40" s="187" t="s">
        <v>36</v>
      </c>
      <c r="G40" s="196" t="str">
        <f t="shared" si="3"/>
        <v>usc</v>
      </c>
      <c r="H40" s="197" t="s">
        <v>106</v>
      </c>
      <c r="I40" s="196">
        <v>94320</v>
      </c>
      <c r="J40" s="198" t="s">
        <v>107</v>
      </c>
      <c r="K40" s="198">
        <v>612345678</v>
      </c>
      <c r="L40" s="198">
        <v>712345678</v>
      </c>
      <c r="M40" s="262"/>
      <c r="N40" s="262"/>
      <c r="O40" s="341" t="s">
        <v>276</v>
      </c>
    </row>
    <row r="41" spans="1:16" ht="18.75" customHeight="1" x14ac:dyDescent="0.35">
      <c r="A41" s="335" t="s">
        <v>261</v>
      </c>
      <c r="B41" s="196" t="s">
        <v>73</v>
      </c>
      <c r="C41" s="194">
        <v>26216</v>
      </c>
      <c r="D41" s="195">
        <v>405929</v>
      </c>
      <c r="E41" s="187" t="str">
        <f t="shared" si="2"/>
        <v/>
      </c>
      <c r="F41" s="187" t="s">
        <v>36</v>
      </c>
      <c r="G41" s="196" t="str">
        <f t="shared" si="3"/>
        <v>usc</v>
      </c>
      <c r="H41" s="197" t="s">
        <v>106</v>
      </c>
      <c r="I41" s="196">
        <v>94320</v>
      </c>
      <c r="J41" s="198" t="s">
        <v>107</v>
      </c>
      <c r="K41" s="198">
        <v>612345678</v>
      </c>
      <c r="L41" s="198">
        <v>712345678</v>
      </c>
      <c r="M41" s="199"/>
      <c r="N41" s="199"/>
      <c r="O41" s="341" t="s">
        <v>277</v>
      </c>
    </row>
    <row r="42" spans="1:16" ht="18.75" customHeight="1" x14ac:dyDescent="0.35">
      <c r="A42" s="335" t="s">
        <v>262</v>
      </c>
      <c r="B42" s="196" t="s">
        <v>37</v>
      </c>
      <c r="C42" s="194">
        <v>26002</v>
      </c>
      <c r="D42" s="195">
        <v>1513486</v>
      </c>
      <c r="E42" s="187" t="str">
        <f t="shared" si="2"/>
        <v/>
      </c>
      <c r="F42" s="187" t="s">
        <v>36</v>
      </c>
      <c r="G42" s="196" t="str">
        <f t="shared" si="3"/>
        <v>usc</v>
      </c>
      <c r="H42" s="197" t="s">
        <v>106</v>
      </c>
      <c r="I42" s="196">
        <v>94320</v>
      </c>
      <c r="J42" s="198" t="s">
        <v>107</v>
      </c>
      <c r="K42" s="198">
        <v>612345678</v>
      </c>
      <c r="L42" s="198">
        <v>712345678</v>
      </c>
      <c r="M42" s="199"/>
      <c r="N42" s="199"/>
      <c r="O42" s="341" t="s">
        <v>278</v>
      </c>
    </row>
    <row r="43" spans="1:16" ht="18.75" customHeight="1" x14ac:dyDescent="0.35">
      <c r="A43" s="336" t="s">
        <v>263</v>
      </c>
      <c r="B43" s="196" t="s">
        <v>58</v>
      </c>
      <c r="C43" s="194">
        <v>34505</v>
      </c>
      <c r="D43" s="195">
        <v>1797650</v>
      </c>
      <c r="E43" s="187" t="str">
        <f t="shared" si="2"/>
        <v/>
      </c>
      <c r="F43" s="187" t="s">
        <v>36</v>
      </c>
      <c r="G43" s="196" t="str">
        <f t="shared" si="3"/>
        <v>usc</v>
      </c>
      <c r="H43" s="197" t="s">
        <v>106</v>
      </c>
      <c r="I43" s="196">
        <v>94320</v>
      </c>
      <c r="J43" s="198" t="s">
        <v>107</v>
      </c>
      <c r="K43" s="198">
        <v>612345678</v>
      </c>
      <c r="L43" s="198">
        <v>712345678</v>
      </c>
      <c r="M43" s="199"/>
      <c r="N43" s="199"/>
      <c r="O43" s="341" t="s">
        <v>279</v>
      </c>
    </row>
    <row r="44" spans="1:16" ht="18.75" customHeight="1" x14ac:dyDescent="0.35">
      <c r="A44" s="336" t="s">
        <v>264</v>
      </c>
      <c r="B44" s="196" t="s">
        <v>63</v>
      </c>
      <c r="C44" s="194">
        <v>34372</v>
      </c>
      <c r="D44" s="195">
        <v>604004</v>
      </c>
      <c r="E44" s="187" t="str">
        <f t="shared" si="2"/>
        <v/>
      </c>
      <c r="F44" s="187" t="s">
        <v>36</v>
      </c>
      <c r="G44" s="196" t="str">
        <f t="shared" si="3"/>
        <v>usc</v>
      </c>
      <c r="H44" s="197" t="s">
        <v>106</v>
      </c>
      <c r="I44" s="196">
        <v>94320</v>
      </c>
      <c r="J44" s="198" t="s">
        <v>107</v>
      </c>
      <c r="K44" s="198">
        <v>612345678</v>
      </c>
      <c r="L44" s="198">
        <v>712345678</v>
      </c>
      <c r="M44" s="199"/>
      <c r="N44" s="199"/>
      <c r="O44" s="341" t="s">
        <v>280</v>
      </c>
    </row>
    <row r="45" spans="1:16" ht="18.75" customHeight="1" x14ac:dyDescent="0.35">
      <c r="A45" s="336" t="s">
        <v>265</v>
      </c>
      <c r="B45" s="196" t="s">
        <v>82</v>
      </c>
      <c r="C45" s="194">
        <v>21825</v>
      </c>
      <c r="D45" s="195">
        <v>1046319</v>
      </c>
      <c r="E45" s="187" t="str">
        <f t="shared" si="2"/>
        <v/>
      </c>
      <c r="F45" s="187" t="s">
        <v>36</v>
      </c>
      <c r="G45" s="196" t="str">
        <f t="shared" si="3"/>
        <v>usc</v>
      </c>
      <c r="H45" s="197" t="s">
        <v>106</v>
      </c>
      <c r="I45" s="196">
        <v>94320</v>
      </c>
      <c r="J45" s="198" t="s">
        <v>107</v>
      </c>
      <c r="K45" s="198">
        <v>612345678</v>
      </c>
      <c r="L45" s="198">
        <v>712345678</v>
      </c>
      <c r="M45" s="199"/>
      <c r="N45" s="199"/>
      <c r="O45" s="341" t="s">
        <v>281</v>
      </c>
    </row>
    <row r="46" spans="1:16" ht="18.75" customHeight="1" x14ac:dyDescent="0.35">
      <c r="A46" s="336" t="s">
        <v>266</v>
      </c>
      <c r="B46" s="196" t="s">
        <v>48</v>
      </c>
      <c r="C46" s="194">
        <v>35620</v>
      </c>
      <c r="D46" s="195">
        <v>1561046</v>
      </c>
      <c r="E46" s="187" t="str">
        <f t="shared" si="2"/>
        <v/>
      </c>
      <c r="F46" s="187" t="s">
        <v>64</v>
      </c>
      <c r="G46" s="196" t="str">
        <f t="shared" si="3"/>
        <v>usc</v>
      </c>
      <c r="H46" s="197" t="s">
        <v>106</v>
      </c>
      <c r="I46" s="196">
        <v>94320</v>
      </c>
      <c r="J46" s="198" t="s">
        <v>107</v>
      </c>
      <c r="K46" s="198">
        <v>612345678</v>
      </c>
      <c r="L46" s="198">
        <v>712345678</v>
      </c>
      <c r="M46" s="199"/>
      <c r="N46" s="199"/>
      <c r="O46" s="341" t="s">
        <v>282</v>
      </c>
    </row>
    <row r="47" spans="1:16" ht="18.75" customHeight="1" x14ac:dyDescent="0.35">
      <c r="A47" s="336" t="s">
        <v>267</v>
      </c>
      <c r="B47" s="193" t="s">
        <v>39</v>
      </c>
      <c r="C47" s="194">
        <v>34141</v>
      </c>
      <c r="D47" s="195">
        <v>1537256</v>
      </c>
      <c r="E47" s="187" t="str">
        <f t="shared" si="2"/>
        <v/>
      </c>
      <c r="F47" s="187" t="s">
        <v>36</v>
      </c>
      <c r="G47" s="196" t="str">
        <f t="shared" si="3"/>
        <v>usc</v>
      </c>
      <c r="H47" s="197" t="s">
        <v>106</v>
      </c>
      <c r="I47" s="196">
        <v>94320</v>
      </c>
      <c r="J47" s="198" t="s">
        <v>107</v>
      </c>
      <c r="K47" s="198">
        <v>612345678</v>
      </c>
      <c r="L47" s="198">
        <v>712345678</v>
      </c>
      <c r="M47" s="199"/>
      <c r="N47" s="199"/>
      <c r="O47" s="341" t="s">
        <v>283</v>
      </c>
    </row>
    <row r="48" spans="1:16" ht="18.75" customHeight="1" x14ac:dyDescent="0.35">
      <c r="A48" s="336" t="s">
        <v>268</v>
      </c>
      <c r="B48" s="193" t="s">
        <v>60</v>
      </c>
      <c r="C48" s="194">
        <v>35182</v>
      </c>
      <c r="D48" s="195">
        <v>1939734</v>
      </c>
      <c r="E48" s="187" t="str">
        <f t="shared" si="2"/>
        <v/>
      </c>
      <c r="F48" s="187" t="s">
        <v>64</v>
      </c>
      <c r="G48" s="196" t="str">
        <f t="shared" si="3"/>
        <v>usc</v>
      </c>
      <c r="H48" s="197" t="s">
        <v>106</v>
      </c>
      <c r="I48" s="196">
        <v>94320</v>
      </c>
      <c r="J48" s="198" t="s">
        <v>107</v>
      </c>
      <c r="K48" s="198">
        <v>612345678</v>
      </c>
      <c r="L48" s="198">
        <v>712345678</v>
      </c>
      <c r="M48" s="199"/>
      <c r="N48" s="199"/>
      <c r="O48" s="341" t="s">
        <v>284</v>
      </c>
    </row>
    <row r="49" spans="1:15" ht="18.75" customHeight="1" x14ac:dyDescent="0.35">
      <c r="A49" s="336" t="s">
        <v>269</v>
      </c>
      <c r="B49" s="193" t="s">
        <v>41</v>
      </c>
      <c r="C49" s="194">
        <v>35428</v>
      </c>
      <c r="D49" s="195">
        <v>1939723</v>
      </c>
      <c r="E49" s="187" t="str">
        <f>IF(S49&lt;&gt;"",VLOOKUP(S49,$Y$2:$Z$70,2,FALSE),"")</f>
        <v/>
      </c>
      <c r="F49" s="187" t="s">
        <v>64</v>
      </c>
      <c r="G49" s="196" t="str">
        <f t="shared" si="3"/>
        <v>usc</v>
      </c>
      <c r="H49" s="197" t="s">
        <v>106</v>
      </c>
      <c r="I49" s="196">
        <v>94320</v>
      </c>
      <c r="J49" s="198" t="s">
        <v>107</v>
      </c>
      <c r="K49" s="198">
        <v>612345678</v>
      </c>
      <c r="L49" s="198">
        <v>712345678</v>
      </c>
      <c r="M49" s="199"/>
      <c r="N49" s="199"/>
      <c r="O49" s="341" t="s">
        <v>285</v>
      </c>
    </row>
    <row r="50" spans="1:15" ht="18.75" customHeight="1" x14ac:dyDescent="0.35">
      <c r="A50" s="335" t="s">
        <v>270</v>
      </c>
      <c r="B50" s="193" t="s">
        <v>76</v>
      </c>
      <c r="C50" s="194">
        <v>35295</v>
      </c>
      <c r="D50" s="195">
        <v>1939738</v>
      </c>
      <c r="E50" s="187" t="str">
        <f t="shared" ref="E50" si="4">IF(S50&lt;&gt;"",VLOOKUP(S50,$Y$2:$Z$70,2,FALSE),"")</f>
        <v/>
      </c>
      <c r="F50" s="187" t="s">
        <v>64</v>
      </c>
      <c r="G50" s="196" t="str">
        <f t="shared" si="3"/>
        <v>usc</v>
      </c>
      <c r="H50" s="197" t="s">
        <v>106</v>
      </c>
      <c r="I50" s="196">
        <v>94320</v>
      </c>
      <c r="J50" s="198" t="s">
        <v>107</v>
      </c>
      <c r="K50" s="198">
        <v>612345678</v>
      </c>
      <c r="L50" s="198">
        <v>712345678</v>
      </c>
      <c r="M50" s="199"/>
      <c r="N50" s="199"/>
      <c r="O50" s="341" t="s">
        <v>286</v>
      </c>
    </row>
    <row r="51" spans="1:15" ht="18.75" customHeight="1" thickBot="1" x14ac:dyDescent="0.4">
      <c r="A51" s="337" t="s">
        <v>290</v>
      </c>
      <c r="B51" s="327" t="s">
        <v>71</v>
      </c>
      <c r="C51" s="328">
        <v>35035</v>
      </c>
      <c r="D51" s="329">
        <v>1026527</v>
      </c>
      <c r="E51" s="263" t="s">
        <v>291</v>
      </c>
      <c r="F51" s="263" t="s">
        <v>64</v>
      </c>
      <c r="G51" s="263" t="s">
        <v>109</v>
      </c>
      <c r="H51" s="330" t="s">
        <v>106</v>
      </c>
      <c r="I51" s="331">
        <v>94320</v>
      </c>
      <c r="J51" s="332" t="s">
        <v>107</v>
      </c>
      <c r="K51" s="332">
        <v>612345678</v>
      </c>
      <c r="L51" s="332">
        <v>712345678</v>
      </c>
      <c r="M51" s="333"/>
      <c r="N51" s="333"/>
      <c r="O51" s="342" t="s">
        <v>287</v>
      </c>
    </row>
  </sheetData>
  <sheetProtection sheet="1" objects="1" scenarios="1"/>
  <conditionalFormatting sqref="P31">
    <cfRule type="expression" dxfId="25" priority="30">
      <formula>P31&lt;&gt;""</formula>
    </cfRule>
  </conditionalFormatting>
  <conditionalFormatting sqref="P31">
    <cfRule type="expression" dxfId="24" priority="29">
      <formula>SEARCH($A$1,P31)&gt;0</formula>
    </cfRule>
  </conditionalFormatting>
  <dataValidations count="1">
    <dataValidation type="list" allowBlank="1" showInputMessage="1" sqref="F2:F50">
      <formula1>$A$323:$A$325</formula1>
    </dataValidation>
  </dataValidations>
  <hyperlinks>
    <hyperlink ref="O3" r:id="rId1"/>
    <hyperlink ref="O4" r:id="rId2"/>
    <hyperlink ref="O2" r:id="rId3"/>
    <hyperlink ref="O6" r:id="rId4"/>
    <hyperlink ref="O7" r:id="rId5"/>
    <hyperlink ref="R1" location="ATHLÈTES!A1" display="ACCUEIL"/>
    <hyperlink ref="R1" location="Championnats!A1" display="CHAMPIONNAT"/>
    <hyperlink ref="O8" r:id="rId6"/>
    <hyperlink ref="O9" r:id="rId7"/>
    <hyperlink ref="O15" r:id="rId8"/>
    <hyperlink ref="O11" r:id="rId9" display="ang@gmail.com"/>
    <hyperlink ref="O12" r:id="rId10" display="HH@gmail.com"/>
    <hyperlink ref="O16" r:id="rId11"/>
    <hyperlink ref="O17" r:id="rId12"/>
    <hyperlink ref="O18" r:id="rId13"/>
    <hyperlink ref="O19" r:id="rId14"/>
    <hyperlink ref="O20" r:id="rId15"/>
    <hyperlink ref="O21:O34" r:id="rId16" display="SS@gmail.com"/>
    <hyperlink ref="O21" r:id="rId17"/>
    <hyperlink ref="O22" r:id="rId18"/>
    <hyperlink ref="O23" r:id="rId19"/>
    <hyperlink ref="O24" r:id="rId20"/>
    <hyperlink ref="O25" r:id="rId21"/>
    <hyperlink ref="O26" r:id="rId22"/>
    <hyperlink ref="O27" r:id="rId23"/>
    <hyperlink ref="O28" r:id="rId24"/>
    <hyperlink ref="O29" r:id="rId25"/>
    <hyperlink ref="O30" r:id="rId26"/>
    <hyperlink ref="O31" r:id="rId27"/>
    <hyperlink ref="O32" r:id="rId28"/>
    <hyperlink ref="O33" r:id="rId29"/>
    <hyperlink ref="O34" r:id="rId30"/>
    <hyperlink ref="O35:O51" r:id="rId31" display="SS@gmail.com"/>
    <hyperlink ref="A3" location="B!A1" display="BBB"/>
    <hyperlink ref="A4" location="'C'!A1" display="CCC"/>
    <hyperlink ref="A5" location="D!A1" display="DDD"/>
    <hyperlink ref="A6" location="E!A1" display="EEE"/>
    <hyperlink ref="A7" location="F!A1" display="FFF"/>
    <hyperlink ref="A8" location="G!A1" display="GGG"/>
    <hyperlink ref="A9" location="H!A1" display="HHH"/>
    <hyperlink ref="A10" location="I!A1" display="III"/>
    <hyperlink ref="A11" location="J!A1" display="JJJ"/>
    <hyperlink ref="A12" location="K!A1" display="KKK"/>
    <hyperlink ref="A13" location="'L'!A1" display="LLL"/>
    <hyperlink ref="A14" location="M!A1" display="MMMM"/>
    <hyperlink ref="A15" location="N!A1" display="NNN"/>
    <hyperlink ref="A16" location="O!A1" display="OOO"/>
    <hyperlink ref="A17" location="P!A1" display="PPP"/>
    <hyperlink ref="A18" location="Q!A1" display="QQQ"/>
    <hyperlink ref="A19" location="'R'!A1" display="RRR"/>
    <hyperlink ref="A20" location="S!A1" display="SSS"/>
    <hyperlink ref="A21" location="T!A1" display="TTT"/>
    <hyperlink ref="A22" location="U!A1" display="UUU"/>
    <hyperlink ref="A23" location="V!A1" display="VVV"/>
    <hyperlink ref="A24" location="W!A1" display="WWW"/>
    <hyperlink ref="A25" location="X!A1" display="XXX"/>
    <hyperlink ref="A26" location="Y!A1" display="YYYY"/>
    <hyperlink ref="A27" location="Z!A1" display="ZZZ"/>
    <hyperlink ref="A28" location="AA!A1" display="AAABBB"/>
    <hyperlink ref="A29" location="BB!A1" display="BBBCCC"/>
    <hyperlink ref="A30" location="CC!A1" display="CCCDDD"/>
    <hyperlink ref="A31" location="DD!A1" display="DDDEEE"/>
    <hyperlink ref="A32" location="EE!A1" display="EEEFFF"/>
    <hyperlink ref="A33" location="FF!A1" display="FFFGGG"/>
    <hyperlink ref="A34" location="GG!A1" display="GGGGHHH"/>
    <hyperlink ref="A35" location="HH!A1" display="HHHHIII"/>
    <hyperlink ref="A36" location="II!A1" display="IIIJJJJJ"/>
    <hyperlink ref="A37" location="JJ!A1" display="JJJJKKKK"/>
    <hyperlink ref="A38" location="KK!A1" display="KKKLLL"/>
    <hyperlink ref="A39" location="LL!A1" display="LLLLMMMM"/>
    <hyperlink ref="A40" location="LL!A1" display="MMMNNN"/>
    <hyperlink ref="A41" location="NN!A1" display="NNNNOOO"/>
    <hyperlink ref="A42" location="OO!A1" display="OOOPPP"/>
    <hyperlink ref="A43" location="PP!A1" display="PPPQQQQ"/>
    <hyperlink ref="A44" location="QQ!A1" display="QQQRRR"/>
    <hyperlink ref="A45" location="RR!A1" display="RRRSSS"/>
    <hyperlink ref="A46" location="SS!A1" display="SSSTTT"/>
    <hyperlink ref="A47" location="TT!A1" display="TTTUUU"/>
    <hyperlink ref="A48" location="UU!A1" display="UUUVVV"/>
    <hyperlink ref="A49" location="VV!A1" display="VVVVXXX"/>
    <hyperlink ref="A50" location="WW!A1" display="XXXYYY"/>
    <hyperlink ref="A51" location="XX!A1" display="YYYZZZ"/>
    <hyperlink ref="O5" r:id="rId32"/>
    <hyperlink ref="A2" location="A!A1" display="AAA"/>
    <hyperlink ref="AC1" location="CROSS!A1" display="CROSS"/>
    <hyperlink ref="Y1" location="Statistiques!A1" display="STATISTIQUES"/>
    <hyperlink ref="AA1" location="Calendrier!O1" display="CALENDRIER"/>
  </hyperlinks>
  <pageMargins left="0.7" right="0.7" top="0.75" bottom="0.75" header="0.3" footer="0.3"/>
  <pageSetup paperSize="9" orientation="portrait" r:id="rId3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92D050"/>
  </sheetPr>
  <dimension ref="A1:BQ100"/>
  <sheetViews>
    <sheetView showGridLines="0" topLeftCell="A19" zoomScale="80" zoomScaleNormal="80" workbookViewId="0">
      <selection activeCell="O1" sqref="O1:R2"/>
    </sheetView>
  </sheetViews>
  <sheetFormatPr baseColWidth="10" defaultRowHeight="14.5" x14ac:dyDescent="0.35"/>
  <cols>
    <col min="1" max="32" width="5" customWidth="1"/>
    <col min="33" max="33" width="3.26953125" customWidth="1"/>
    <col min="34" max="34" width="2.26953125" customWidth="1"/>
    <col min="35" max="35" width="3.26953125" customWidth="1"/>
    <col min="36" max="44" width="13.7265625" style="127" hidden="1" customWidth="1"/>
    <col min="45" max="47" width="9.81640625" style="127" hidden="1" customWidth="1"/>
    <col min="48" max="56" width="7.81640625" style="127" hidden="1" customWidth="1"/>
    <col min="57" max="63" width="7.81640625" hidden="1" customWidth="1"/>
    <col min="64" max="64" width="3.7265625" hidden="1" customWidth="1"/>
    <col min="65" max="65" width="13.453125" style="1" hidden="1" customWidth="1"/>
    <col min="66" max="66" width="19" style="369" customWidth="1"/>
    <col min="67" max="67" width="57.26953125" style="218" customWidth="1"/>
    <col min="68" max="68" width="6.54296875" customWidth="1"/>
    <col min="69" max="69" width="74.7265625" customWidth="1"/>
  </cols>
  <sheetData>
    <row r="1" spans="1:69" ht="23.25" customHeight="1" thickBot="1" x14ac:dyDescent="0.4">
      <c r="A1" s="478"/>
      <c r="B1" s="479"/>
      <c r="C1" s="479"/>
      <c r="D1" s="479"/>
      <c r="E1" s="479"/>
      <c r="F1" s="479"/>
      <c r="G1" s="80"/>
      <c r="H1" s="480" t="s">
        <v>181</v>
      </c>
      <c r="I1" s="481"/>
      <c r="J1" s="481"/>
      <c r="K1" s="481"/>
      <c r="L1" s="481"/>
      <c r="M1" s="482"/>
      <c r="N1" s="79"/>
      <c r="O1" s="488">
        <v>2019</v>
      </c>
      <c r="P1" s="489"/>
      <c r="Q1" s="489"/>
      <c r="R1" s="490"/>
      <c r="S1" s="79"/>
      <c r="T1" s="483" t="s">
        <v>152</v>
      </c>
      <c r="U1" s="484"/>
      <c r="V1" s="484"/>
      <c r="W1" s="484"/>
      <c r="X1" s="484"/>
      <c r="Y1" s="485"/>
      <c r="Z1" s="215"/>
      <c r="AA1" s="486"/>
      <c r="AB1" s="486"/>
      <c r="AC1" s="486"/>
      <c r="AD1" s="486"/>
      <c r="AE1" s="486"/>
      <c r="AF1" s="486"/>
      <c r="BJ1" s="44"/>
      <c r="BL1" s="57"/>
      <c r="BM1" s="101" t="s">
        <v>120</v>
      </c>
      <c r="BN1" s="496" t="s">
        <v>303</v>
      </c>
      <c r="BO1" s="498" t="s">
        <v>304</v>
      </c>
      <c r="BQ1" s="476" t="s">
        <v>150</v>
      </c>
    </row>
    <row r="2" spans="1:69" ht="14.25" customHeight="1" thickBot="1" x14ac:dyDescent="0.4">
      <c r="A2" s="81"/>
      <c r="B2" s="81"/>
      <c r="C2" s="81"/>
      <c r="D2" s="81"/>
      <c r="E2" s="81"/>
      <c r="F2" s="81"/>
      <c r="G2" s="81"/>
      <c r="H2" s="81"/>
      <c r="I2" s="82"/>
      <c r="J2" s="81"/>
      <c r="K2" s="81"/>
      <c r="L2" s="81"/>
      <c r="O2" s="491"/>
      <c r="P2" s="492"/>
      <c r="Q2" s="492"/>
      <c r="R2" s="493"/>
      <c r="T2" s="217"/>
      <c r="U2" s="216"/>
      <c r="V2" s="216"/>
      <c r="W2" s="216"/>
      <c r="X2" s="216"/>
      <c r="Y2" s="216"/>
      <c r="Z2" s="216"/>
      <c r="AA2" s="216"/>
      <c r="AB2" s="216"/>
      <c r="AC2" s="216"/>
      <c r="AD2" s="217"/>
      <c r="AE2" s="217"/>
      <c r="AF2" s="217"/>
      <c r="AJ2" s="128"/>
      <c r="AK2" s="128"/>
      <c r="AL2" s="128"/>
      <c r="AM2" s="128"/>
      <c r="AN2" s="128"/>
      <c r="AO2" s="128"/>
      <c r="AP2" s="128"/>
      <c r="AQ2" s="128"/>
      <c r="AR2" s="128"/>
      <c r="AS2" s="128"/>
      <c r="AT2" s="128"/>
      <c r="AU2" s="128"/>
      <c r="AV2" s="128"/>
      <c r="AW2" s="128"/>
      <c r="AX2" s="128"/>
      <c r="AY2" s="128"/>
      <c r="AZ2" s="128"/>
      <c r="BA2" s="128"/>
      <c r="BB2" s="128"/>
      <c r="BC2" s="128"/>
      <c r="BD2" s="128"/>
      <c r="BE2" s="95"/>
      <c r="BF2" s="95"/>
      <c r="BG2" s="95"/>
      <c r="BH2" s="95"/>
      <c r="BI2" s="95"/>
      <c r="BJ2" s="102"/>
      <c r="BK2" s="95"/>
      <c r="BL2" s="57"/>
      <c r="BM2" s="103">
        <f>ROUND(DATE(O1,4,MOD(234-11*MOD(O1,19),30))/7,0)*7-6</f>
        <v>43576</v>
      </c>
      <c r="BN2" s="497"/>
      <c r="BO2" s="499"/>
      <c r="BQ2" s="477"/>
    </row>
    <row r="3" spans="1:69" x14ac:dyDescent="0.35">
      <c r="A3" s="487" t="str">
        <f>PROPER(TEXT(DATE($O$1,BJ4,1),"mmmm aa"))</f>
        <v>Janvier 19</v>
      </c>
      <c r="B3" s="487"/>
      <c r="C3" s="487"/>
      <c r="D3" s="487"/>
      <c r="E3" s="487"/>
      <c r="F3" s="487"/>
      <c r="G3" s="487"/>
      <c r="H3" s="83"/>
      <c r="I3" s="487" t="str">
        <f>PROPER(TEXT(DATE($O$1,BJ5,1),"mmmm aa"))</f>
        <v>Février 19</v>
      </c>
      <c r="J3" s="487"/>
      <c r="K3" s="487"/>
      <c r="L3" s="487"/>
      <c r="M3" s="487"/>
      <c r="N3" s="487"/>
      <c r="O3" s="487"/>
      <c r="P3" s="218"/>
      <c r="Q3" s="218"/>
      <c r="R3" s="487" t="str">
        <f>PROPER(TEXT(DATE($O$1,BJ6,1),"mmmm aa"))</f>
        <v>Mars 19</v>
      </c>
      <c r="S3" s="487"/>
      <c r="T3" s="487"/>
      <c r="U3" s="487"/>
      <c r="V3" s="487"/>
      <c r="W3" s="487"/>
      <c r="X3" s="487"/>
      <c r="Y3" s="218"/>
      <c r="Z3" s="487" t="str">
        <f>PROPER(TEXT(DATE($O$1,BJ7,1),"mmmm aa"))</f>
        <v>Avril 19</v>
      </c>
      <c r="AA3" s="487"/>
      <c r="AB3" s="487"/>
      <c r="AC3" s="487"/>
      <c r="AD3" s="487"/>
      <c r="AE3" s="487"/>
      <c r="AF3" s="487"/>
      <c r="AJ3" s="128" t="str">
        <f>PROPER(TEXT(DATE($O$1,BJ4,1),"mmmm "))</f>
        <v xml:space="preserve">Janvier </v>
      </c>
      <c r="AK3" s="128" t="str">
        <f>PROPER(TEXT(DATE($O$1,BJ5,1),"mmmm "))</f>
        <v xml:space="preserve">Février </v>
      </c>
      <c r="AL3" s="128" t="str">
        <f>PROPER(TEXT(DATE($O$1,BJ6,1),"mmmm "))</f>
        <v xml:space="preserve">Mars </v>
      </c>
      <c r="AM3" s="128" t="str">
        <f>PROPER(TEXT(DATE($O$1,BJ7,1),"mmmm aa"))</f>
        <v>Avril 19</v>
      </c>
      <c r="AN3" s="128" t="str">
        <f>PROPER(TEXT(DATE($O$1,BJ8,1),"mmmm aa"))</f>
        <v>Mai 19</v>
      </c>
      <c r="AO3" s="128" t="str">
        <f>PROPER(TEXT(DATE($O$1,BJ9,1),"mmmm aa"))</f>
        <v>Juin 19</v>
      </c>
      <c r="AP3" s="128" t="str">
        <f>PROPER(TEXT(DATE($O$1,BJ10,1),"mmmm aa"))</f>
        <v>Juillet 19</v>
      </c>
      <c r="AQ3" s="128" t="str">
        <f>PROPER(TEXT(DATE($O$1,BJ12,1),"mmmm aa"))</f>
        <v>Août 19</v>
      </c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95"/>
      <c r="BF3" s="95"/>
      <c r="BG3" s="95"/>
      <c r="BH3" s="95"/>
      <c r="BI3" s="95"/>
      <c r="BJ3" s="104"/>
      <c r="BK3" s="95" t="str">
        <f>IF(BP3="T",$BO$43,"")</f>
        <v/>
      </c>
      <c r="BL3" s="105"/>
      <c r="BM3" s="106"/>
      <c r="BN3" s="454">
        <f>SUM(B$33)</f>
        <v>43101</v>
      </c>
      <c r="BO3" s="382" t="s">
        <v>7</v>
      </c>
      <c r="BQ3" s="233"/>
    </row>
    <row r="4" spans="1:69" ht="14.25" customHeight="1" x14ac:dyDescent="0.35">
      <c r="A4" s="84" t="s">
        <v>47</v>
      </c>
      <c r="B4" s="84" t="s">
        <v>50</v>
      </c>
      <c r="C4" s="84" t="s">
        <v>50</v>
      </c>
      <c r="D4" s="84" t="s">
        <v>116</v>
      </c>
      <c r="E4" s="84" t="s">
        <v>117</v>
      </c>
      <c r="F4" s="84" t="s">
        <v>118</v>
      </c>
      <c r="G4" s="84" t="s">
        <v>119</v>
      </c>
      <c r="H4" s="83"/>
      <c r="I4" s="84" t="s">
        <v>47</v>
      </c>
      <c r="J4" s="84" t="s">
        <v>50</v>
      </c>
      <c r="K4" s="84" t="s">
        <v>50</v>
      </c>
      <c r="L4" s="84" t="s">
        <v>116</v>
      </c>
      <c r="M4" s="84" t="s">
        <v>117</v>
      </c>
      <c r="N4" s="84" t="s">
        <v>118</v>
      </c>
      <c r="O4" s="84" t="s">
        <v>119</v>
      </c>
      <c r="P4" s="218"/>
      <c r="Q4" s="218"/>
      <c r="R4" s="84" t="s">
        <v>47</v>
      </c>
      <c r="S4" s="84" t="s">
        <v>50</v>
      </c>
      <c r="T4" s="84" t="s">
        <v>50</v>
      </c>
      <c r="U4" s="84" t="s">
        <v>116</v>
      </c>
      <c r="V4" s="84" t="s">
        <v>117</v>
      </c>
      <c r="W4" s="84" t="s">
        <v>118</v>
      </c>
      <c r="X4" s="84" t="s">
        <v>119</v>
      </c>
      <c r="Y4" s="218"/>
      <c r="Z4" s="84" t="s">
        <v>47</v>
      </c>
      <c r="AA4" s="84" t="s">
        <v>50</v>
      </c>
      <c r="AB4" s="84" t="s">
        <v>50</v>
      </c>
      <c r="AC4" s="84" t="s">
        <v>116</v>
      </c>
      <c r="AD4" s="84" t="s">
        <v>117</v>
      </c>
      <c r="AE4" s="84" t="s">
        <v>118</v>
      </c>
      <c r="AF4" s="84" t="s">
        <v>119</v>
      </c>
      <c r="AJ4" s="128"/>
      <c r="AK4" s="128"/>
      <c r="AL4" s="128"/>
      <c r="AM4" s="128"/>
      <c r="AN4" s="128"/>
      <c r="AO4" s="128"/>
      <c r="AP4" s="128"/>
      <c r="AQ4" s="128"/>
      <c r="AR4" s="128"/>
      <c r="AS4" s="128"/>
      <c r="AT4" s="128"/>
      <c r="AU4" s="128"/>
      <c r="AV4" s="128"/>
      <c r="AW4" s="128"/>
      <c r="AX4" s="128"/>
      <c r="AY4" s="128"/>
      <c r="AZ4" s="128"/>
      <c r="BA4" s="128"/>
      <c r="BB4" s="128"/>
      <c r="BC4" s="128"/>
      <c r="BD4" s="128"/>
      <c r="BE4" s="95"/>
      <c r="BF4" s="95"/>
      <c r="BG4" s="95"/>
      <c r="BH4" s="95"/>
      <c r="BI4" s="95"/>
      <c r="BJ4" s="111">
        <v>1</v>
      </c>
      <c r="BK4" s="95" t="str">
        <f t="shared" ref="BK4:BK33" si="0">IF(BP4="T",$BO$43,"")</f>
        <v/>
      </c>
      <c r="BL4" s="105"/>
      <c r="BM4" s="108" t="s">
        <v>121</v>
      </c>
      <c r="BN4" s="455">
        <f>SUM(E$33)</f>
        <v>43133</v>
      </c>
      <c r="BO4" s="383" t="s">
        <v>298</v>
      </c>
      <c r="BQ4" s="234"/>
    </row>
    <row r="5" spans="1:69" x14ac:dyDescent="0.35">
      <c r="A5" s="85" t="str">
        <f t="array" ref="A5:G10">IF(MONTH(DATE($O$1,BJ4,1)-WEEKDAY(DATE($O$1,BJ4,1),2)+{1,2,3,4,5,6,7}+{0;1;2;3;4;5}*7)=BJ4,DATE($O$1,BJ4,1)-WEEKDAY(DATE($O$1,BJ4,1),2)+{1,2,3,4,5,6,7}+{0;1;2;3;4;5}*7,"")</f>
        <v/>
      </c>
      <c r="B5" s="86">
        <v>43466</v>
      </c>
      <c r="C5" s="86">
        <v>43467</v>
      </c>
      <c r="D5" s="86">
        <v>43468</v>
      </c>
      <c r="E5" s="86">
        <v>43469</v>
      </c>
      <c r="F5" s="93">
        <v>43470</v>
      </c>
      <c r="G5" s="94">
        <v>43471</v>
      </c>
      <c r="H5" s="83"/>
      <c r="I5" s="85" t="str">
        <f t="array" ref="I5:O10">IF(MONTH(DATE($O$1,BJ5,1)-WEEKDAY(DATE($O$1,BJ5,1),2)+{1,2,3,4,5,6,7}+{0;1;2;3;4;5}*7)=BJ5,DATE($O$1,BJ5,1)-WEEKDAY(DATE($O$1,BJ5,1),2)+{1,2,3,4,5,6,7}+{0;1;2;3;4;5}*7,"")</f>
        <v/>
      </c>
      <c r="J5" s="86" t="str">
        <v/>
      </c>
      <c r="K5" s="86" t="str">
        <v/>
      </c>
      <c r="L5" s="86" t="str">
        <v/>
      </c>
      <c r="M5" s="86">
        <v>43497</v>
      </c>
      <c r="N5" s="93">
        <v>43498</v>
      </c>
      <c r="O5" s="94">
        <v>43499</v>
      </c>
      <c r="P5" s="218"/>
      <c r="Q5" s="218"/>
      <c r="R5" s="85" t="str">
        <f t="array" ref="R5:X10">IF(MONTH(DATE($O$1,BJ6,1)-WEEKDAY(DATE($O$1,BJ6,1),2)+{1,2,3,4,5,6,7}+{0;1;2;3;4;5}*7)=BJ6,DATE($O$1,BJ6,1)-WEEKDAY(DATE($O$1,BJ6,1),2)+{1,2,3,4,5,6,7}+{0;1;2;3;4;5}*7,"")</f>
        <v/>
      </c>
      <c r="S5" s="86" t="str">
        <v/>
      </c>
      <c r="T5" s="86" t="str">
        <v/>
      </c>
      <c r="U5" s="86" t="str">
        <v/>
      </c>
      <c r="V5" s="86">
        <v>43525</v>
      </c>
      <c r="W5" s="93">
        <v>43526</v>
      </c>
      <c r="X5" s="94">
        <v>43527</v>
      </c>
      <c r="Y5" s="218"/>
      <c r="Z5" s="85">
        <f t="array" ref="Z5:AF10">IF(MONTH(DATE($O$1,BJ7,1)-WEEKDAY(DATE($O$1,BJ7,1),2)+{1,2,3,4,5,6,7}+{0;1;2;3;4;5}*7)=BJ7,DATE($O$1,BJ7,1)-WEEKDAY(DATE($O$1,BJ7,1),2)+{1,2,3,4,5,6,7}+{0;1;2;3;4;5}*7,"")</f>
        <v>43556</v>
      </c>
      <c r="AA5" s="86">
        <v>43557</v>
      </c>
      <c r="AB5" s="86">
        <v>43558</v>
      </c>
      <c r="AC5" s="86">
        <v>43559</v>
      </c>
      <c r="AD5" s="86">
        <v>43560</v>
      </c>
      <c r="AE5" s="93">
        <v>43561</v>
      </c>
      <c r="AF5" s="94">
        <v>43562</v>
      </c>
      <c r="AJ5" s="128"/>
      <c r="AK5" s="128"/>
      <c r="AL5" s="128"/>
      <c r="AM5" s="128"/>
      <c r="AN5" s="128"/>
      <c r="AO5" s="128"/>
      <c r="AP5" s="128"/>
      <c r="AQ5" s="128"/>
      <c r="AR5" s="128"/>
      <c r="AS5" s="128"/>
      <c r="AT5" s="128"/>
      <c r="AU5" s="128"/>
      <c r="AV5" s="128"/>
      <c r="AW5" s="128"/>
      <c r="AX5" s="128"/>
      <c r="AY5" s="128"/>
      <c r="AZ5" s="128"/>
      <c r="BA5" s="128"/>
      <c r="BB5" s="128"/>
      <c r="BC5" s="128"/>
      <c r="BD5" s="128"/>
      <c r="BE5" s="95"/>
      <c r="BF5" s="95"/>
      <c r="BG5" s="95"/>
      <c r="BH5" s="95"/>
      <c r="BI5" s="95"/>
      <c r="BJ5" s="111">
        <v>2</v>
      </c>
      <c r="BK5" s="95" t="str">
        <f t="shared" si="0"/>
        <v/>
      </c>
      <c r="BL5" s="109"/>
      <c r="BM5" s="103">
        <f>DATE(O1,1,1)</f>
        <v>43466</v>
      </c>
      <c r="BN5" s="456">
        <f>SUM(H$33)</f>
        <v>43162</v>
      </c>
      <c r="BO5" s="384" t="s">
        <v>216</v>
      </c>
      <c r="BQ5" s="234"/>
    </row>
    <row r="6" spans="1:69" x14ac:dyDescent="0.35">
      <c r="A6" s="87">
        <v>43472</v>
      </c>
      <c r="B6" s="88">
        <v>43473</v>
      </c>
      <c r="C6" s="88">
        <v>43474</v>
      </c>
      <c r="D6" s="88">
        <v>43475</v>
      </c>
      <c r="E6" s="88">
        <v>43476</v>
      </c>
      <c r="F6" s="89">
        <v>43477</v>
      </c>
      <c r="G6" s="90">
        <v>43478</v>
      </c>
      <c r="H6" s="83"/>
      <c r="I6" s="87">
        <v>43500</v>
      </c>
      <c r="J6" s="88">
        <v>43501</v>
      </c>
      <c r="K6" s="88">
        <v>43502</v>
      </c>
      <c r="L6" s="88">
        <v>43503</v>
      </c>
      <c r="M6" s="88">
        <v>43504</v>
      </c>
      <c r="N6" s="89">
        <v>43505</v>
      </c>
      <c r="O6" s="90">
        <v>43506</v>
      </c>
      <c r="P6" s="218"/>
      <c r="Q6" s="218"/>
      <c r="R6" s="87">
        <v>43528</v>
      </c>
      <c r="S6" s="88">
        <v>43529</v>
      </c>
      <c r="T6" s="88">
        <v>43530</v>
      </c>
      <c r="U6" s="88">
        <v>43531</v>
      </c>
      <c r="V6" s="88">
        <v>43532</v>
      </c>
      <c r="W6" s="89">
        <v>43533</v>
      </c>
      <c r="X6" s="90">
        <v>43534</v>
      </c>
      <c r="Y6" s="218"/>
      <c r="Z6" s="87">
        <v>43563</v>
      </c>
      <c r="AA6" s="88">
        <v>43564</v>
      </c>
      <c r="AB6" s="88">
        <v>43565</v>
      </c>
      <c r="AC6" s="88">
        <v>43566</v>
      </c>
      <c r="AD6" s="88">
        <v>43567</v>
      </c>
      <c r="AE6" s="89">
        <v>43568</v>
      </c>
      <c r="AF6" s="90">
        <v>43569</v>
      </c>
      <c r="AJ6" s="128"/>
      <c r="AK6" s="128"/>
      <c r="AL6" s="128"/>
      <c r="AM6" s="128"/>
      <c r="AN6" s="128"/>
      <c r="AO6" s="128"/>
      <c r="AP6" s="128"/>
      <c r="AQ6" s="128"/>
      <c r="AR6" s="128"/>
      <c r="AS6" s="128"/>
      <c r="AT6" s="128"/>
      <c r="AU6" s="128"/>
      <c r="AV6" s="128"/>
      <c r="AW6" s="128"/>
      <c r="AX6" s="128"/>
      <c r="AY6" s="128"/>
      <c r="AZ6" s="128"/>
      <c r="BA6" s="128"/>
      <c r="BB6" s="128"/>
      <c r="BC6" s="128"/>
      <c r="BD6" s="128"/>
      <c r="BE6" s="95"/>
      <c r="BF6" s="95"/>
      <c r="BG6" s="95"/>
      <c r="BH6" s="95"/>
      <c r="BI6" s="95"/>
      <c r="BJ6" s="111">
        <v>3</v>
      </c>
      <c r="BK6" s="95" t="str">
        <f t="shared" si="0"/>
        <v/>
      </c>
      <c r="BL6" s="109"/>
      <c r="BM6" s="103">
        <f>DATE(O1,5,1)</f>
        <v>43586</v>
      </c>
      <c r="BN6" s="455">
        <f>SUM(K$33)</f>
        <v>43194</v>
      </c>
      <c r="BO6" s="383" t="s">
        <v>119</v>
      </c>
      <c r="BQ6" s="234"/>
    </row>
    <row r="7" spans="1:69" x14ac:dyDescent="0.35">
      <c r="A7" s="87">
        <v>43479</v>
      </c>
      <c r="B7" s="88">
        <v>43480</v>
      </c>
      <c r="C7" s="88">
        <v>43481</v>
      </c>
      <c r="D7" s="88">
        <v>43482</v>
      </c>
      <c r="E7" s="88">
        <v>43483</v>
      </c>
      <c r="F7" s="89">
        <v>43484</v>
      </c>
      <c r="G7" s="90">
        <v>43485</v>
      </c>
      <c r="H7" s="83"/>
      <c r="I7" s="87">
        <v>43507</v>
      </c>
      <c r="J7" s="88">
        <v>43508</v>
      </c>
      <c r="K7" s="88">
        <v>43509</v>
      </c>
      <c r="L7" s="88">
        <v>43510</v>
      </c>
      <c r="M7" s="88">
        <v>43511</v>
      </c>
      <c r="N7" s="89">
        <v>43512</v>
      </c>
      <c r="O7" s="90">
        <v>43513</v>
      </c>
      <c r="P7" s="218"/>
      <c r="Q7" s="218"/>
      <c r="R7" s="87">
        <v>43535</v>
      </c>
      <c r="S7" s="88">
        <v>43536</v>
      </c>
      <c r="T7" s="88">
        <v>43537</v>
      </c>
      <c r="U7" s="88">
        <v>43538</v>
      </c>
      <c r="V7" s="88">
        <v>43539</v>
      </c>
      <c r="W7" s="89">
        <v>43540</v>
      </c>
      <c r="X7" s="90">
        <v>43541</v>
      </c>
      <c r="Y7" s="218"/>
      <c r="Z7" s="87">
        <v>43570</v>
      </c>
      <c r="AA7" s="88">
        <v>43571</v>
      </c>
      <c r="AB7" s="88">
        <v>43572</v>
      </c>
      <c r="AC7" s="88">
        <v>43573</v>
      </c>
      <c r="AD7" s="88">
        <v>43574</v>
      </c>
      <c r="AE7" s="89">
        <v>43575</v>
      </c>
      <c r="AF7" s="90">
        <v>43576</v>
      </c>
      <c r="AJ7" s="128"/>
      <c r="AK7" s="128"/>
      <c r="AL7" s="128"/>
      <c r="AM7" s="128"/>
      <c r="AN7" s="128"/>
      <c r="AO7" s="128"/>
      <c r="AP7" s="128"/>
      <c r="AQ7" s="128"/>
      <c r="AR7" s="128"/>
      <c r="AS7" s="128"/>
      <c r="AT7" s="128"/>
      <c r="AU7" s="128"/>
      <c r="AV7" s="128"/>
      <c r="AW7" s="128"/>
      <c r="AX7" s="128"/>
      <c r="AY7" s="128"/>
      <c r="AZ7" s="128"/>
      <c r="BA7" s="128"/>
      <c r="BB7" s="128"/>
      <c r="BC7" s="128"/>
      <c r="BD7" s="128"/>
      <c r="BE7" s="95"/>
      <c r="BF7" s="95"/>
      <c r="BG7" s="95"/>
      <c r="BH7" s="95"/>
      <c r="BI7" s="95"/>
      <c r="BJ7" s="111">
        <v>4</v>
      </c>
      <c r="BK7" s="95" t="str">
        <f t="shared" si="0"/>
        <v/>
      </c>
      <c r="BL7" s="109"/>
      <c r="BM7" s="103">
        <f>DATE(O1,5,8)</f>
        <v>43593</v>
      </c>
      <c r="BN7" s="456">
        <f>SUM(N$33)</f>
        <v>43225</v>
      </c>
      <c r="BO7" s="384" t="s">
        <v>217</v>
      </c>
      <c r="BQ7" s="234"/>
    </row>
    <row r="8" spans="1:69" x14ac:dyDescent="0.35">
      <c r="A8" s="87">
        <v>43486</v>
      </c>
      <c r="B8" s="88">
        <v>43487</v>
      </c>
      <c r="C8" s="88">
        <v>43488</v>
      </c>
      <c r="D8" s="88">
        <v>43489</v>
      </c>
      <c r="E8" s="88">
        <v>43490</v>
      </c>
      <c r="F8" s="89">
        <v>43491</v>
      </c>
      <c r="G8" s="90">
        <v>43492</v>
      </c>
      <c r="H8" s="83"/>
      <c r="I8" s="87">
        <v>43514</v>
      </c>
      <c r="J8" s="88">
        <v>43515</v>
      </c>
      <c r="K8" s="88">
        <v>43516</v>
      </c>
      <c r="L8" s="88">
        <v>43517</v>
      </c>
      <c r="M8" s="88">
        <v>43518</v>
      </c>
      <c r="N8" s="89">
        <v>43519</v>
      </c>
      <c r="O8" s="90">
        <v>43520</v>
      </c>
      <c r="P8" s="218"/>
      <c r="Q8" s="218"/>
      <c r="R8" s="87">
        <v>43542</v>
      </c>
      <c r="S8" s="88">
        <v>43543</v>
      </c>
      <c r="T8" s="88">
        <v>43544</v>
      </c>
      <c r="U8" s="88">
        <v>43545</v>
      </c>
      <c r="V8" s="88">
        <v>43546</v>
      </c>
      <c r="W8" s="89">
        <v>43547</v>
      </c>
      <c r="X8" s="90">
        <v>43548</v>
      </c>
      <c r="Y8" s="218"/>
      <c r="Z8" s="87">
        <v>43577</v>
      </c>
      <c r="AA8" s="88">
        <v>43578</v>
      </c>
      <c r="AB8" s="88">
        <v>43579</v>
      </c>
      <c r="AC8" s="88">
        <v>43580</v>
      </c>
      <c r="AD8" s="88">
        <v>43581</v>
      </c>
      <c r="AE8" s="89">
        <v>43582</v>
      </c>
      <c r="AF8" s="90">
        <v>43583</v>
      </c>
      <c r="AJ8" s="128"/>
      <c r="AK8" s="128"/>
      <c r="AL8" s="128"/>
      <c r="AM8" s="128"/>
      <c r="AN8" s="128"/>
      <c r="AO8" s="128"/>
      <c r="AP8" s="128"/>
      <c r="AQ8" s="128"/>
      <c r="AR8" s="128"/>
      <c r="AS8" s="128"/>
      <c r="AT8" s="128"/>
      <c r="AU8" s="128"/>
      <c r="AV8" s="128"/>
      <c r="AW8" s="128"/>
      <c r="AX8" s="128"/>
      <c r="AY8" s="128"/>
      <c r="AZ8" s="128"/>
      <c r="BA8" s="128"/>
      <c r="BB8" s="128"/>
      <c r="BC8" s="128"/>
      <c r="BD8" s="128"/>
      <c r="BE8" s="95"/>
      <c r="BF8" s="95"/>
      <c r="BG8" s="95"/>
      <c r="BH8" s="95"/>
      <c r="BI8" s="95"/>
      <c r="BJ8" s="111">
        <v>5</v>
      </c>
      <c r="BK8" s="95" t="str">
        <f t="shared" si="0"/>
        <v/>
      </c>
      <c r="BL8" s="109"/>
      <c r="BM8" s="103">
        <f>DATE(O1,7,14)</f>
        <v>43660</v>
      </c>
      <c r="BN8" s="455">
        <f>SUM(R$33)</f>
        <v>43257</v>
      </c>
      <c r="BO8" s="383" t="s">
        <v>218</v>
      </c>
      <c r="BQ8" s="234"/>
    </row>
    <row r="9" spans="1:69" x14ac:dyDescent="0.35">
      <c r="A9" s="87">
        <v>43493</v>
      </c>
      <c r="B9" s="88">
        <v>43494</v>
      </c>
      <c r="C9" s="88">
        <v>43495</v>
      </c>
      <c r="D9" s="88">
        <v>43496</v>
      </c>
      <c r="E9" s="88" t="str">
        <v/>
      </c>
      <c r="F9" s="89" t="str">
        <v/>
      </c>
      <c r="G9" s="90" t="str">
        <v/>
      </c>
      <c r="H9" s="83"/>
      <c r="I9" s="87">
        <v>43521</v>
      </c>
      <c r="J9" s="88">
        <v>43522</v>
      </c>
      <c r="K9" s="88">
        <v>43523</v>
      </c>
      <c r="L9" s="88">
        <v>43524</v>
      </c>
      <c r="M9" s="88" t="str">
        <v/>
      </c>
      <c r="N9" s="89" t="str">
        <v/>
      </c>
      <c r="O9" s="90" t="str">
        <v/>
      </c>
      <c r="P9" s="218"/>
      <c r="Q9" s="218"/>
      <c r="R9" s="87">
        <v>43549</v>
      </c>
      <c r="S9" s="88">
        <v>43550</v>
      </c>
      <c r="T9" s="88">
        <v>43551</v>
      </c>
      <c r="U9" s="88">
        <v>43552</v>
      </c>
      <c r="V9" s="88">
        <v>43553</v>
      </c>
      <c r="W9" s="89">
        <v>43554</v>
      </c>
      <c r="X9" s="90">
        <v>43555</v>
      </c>
      <c r="Y9" s="218"/>
      <c r="Z9" s="87">
        <v>43584</v>
      </c>
      <c r="AA9" s="88">
        <v>43585</v>
      </c>
      <c r="AB9" s="88" t="str">
        <v/>
      </c>
      <c r="AC9" s="88" t="str">
        <v/>
      </c>
      <c r="AD9" s="88" t="str">
        <v/>
      </c>
      <c r="AE9" s="89" t="str">
        <v/>
      </c>
      <c r="AF9" s="90" t="str">
        <v/>
      </c>
      <c r="AJ9" s="128"/>
      <c r="AK9" s="128"/>
      <c r="AL9" s="128"/>
      <c r="AM9" s="128"/>
      <c r="AN9" s="128"/>
      <c r="AO9" s="128"/>
      <c r="AP9" s="128"/>
      <c r="AQ9" s="128"/>
      <c r="AR9" s="128"/>
      <c r="AS9" s="128"/>
      <c r="AT9" s="128"/>
      <c r="AU9" s="128"/>
      <c r="AV9" s="128"/>
      <c r="AW9" s="128"/>
      <c r="AX9" s="128"/>
      <c r="AY9" s="128"/>
      <c r="AZ9" s="128"/>
      <c r="BA9" s="128"/>
      <c r="BB9" s="128"/>
      <c r="BC9" s="128"/>
      <c r="BD9" s="128"/>
      <c r="BE9" s="95"/>
      <c r="BF9" s="95"/>
      <c r="BG9" s="95"/>
      <c r="BH9" s="95"/>
      <c r="BI9" s="95"/>
      <c r="BJ9" s="111">
        <v>6</v>
      </c>
      <c r="BK9" s="95" t="str">
        <f t="shared" si="0"/>
        <v/>
      </c>
      <c r="BL9" s="110"/>
      <c r="BM9" s="103">
        <f>DATE(O1,8,15)</f>
        <v>43692</v>
      </c>
      <c r="BN9" s="456">
        <f>SUM(U$33)</f>
        <v>43288</v>
      </c>
      <c r="BO9" s="384" t="s">
        <v>219</v>
      </c>
      <c r="BQ9" s="234"/>
    </row>
    <row r="10" spans="1:69" x14ac:dyDescent="0.35">
      <c r="A10" s="91" t="str">
        <v/>
      </c>
      <c r="B10" s="92" t="str">
        <v/>
      </c>
      <c r="C10" s="92" t="str">
        <v/>
      </c>
      <c r="D10" s="92" t="str">
        <v/>
      </c>
      <c r="E10" s="92" t="str">
        <v/>
      </c>
      <c r="F10" s="125" t="str">
        <v/>
      </c>
      <c r="G10" s="126" t="str">
        <v/>
      </c>
      <c r="H10" s="83"/>
      <c r="I10" s="91" t="str">
        <v/>
      </c>
      <c r="J10" s="92" t="str">
        <v/>
      </c>
      <c r="K10" s="92" t="str">
        <v/>
      </c>
      <c r="L10" s="92" t="str">
        <v/>
      </c>
      <c r="M10" s="92" t="str">
        <v/>
      </c>
      <c r="N10" s="125" t="str">
        <v/>
      </c>
      <c r="O10" s="126" t="str">
        <v/>
      </c>
      <c r="P10" s="218"/>
      <c r="Q10" s="218"/>
      <c r="R10" s="91" t="str">
        <v/>
      </c>
      <c r="S10" s="92" t="str">
        <v/>
      </c>
      <c r="T10" s="92" t="str">
        <v/>
      </c>
      <c r="U10" s="92" t="str">
        <v/>
      </c>
      <c r="V10" s="92" t="str">
        <v/>
      </c>
      <c r="W10" s="125" t="str">
        <v/>
      </c>
      <c r="X10" s="126" t="str">
        <v/>
      </c>
      <c r="Y10" s="218"/>
      <c r="Z10" s="91" t="str">
        <v/>
      </c>
      <c r="AA10" s="92" t="str">
        <v/>
      </c>
      <c r="AB10" s="92" t="str">
        <v/>
      </c>
      <c r="AC10" s="92" t="str">
        <v/>
      </c>
      <c r="AD10" s="92" t="str">
        <v/>
      </c>
      <c r="AE10" s="125" t="str">
        <v/>
      </c>
      <c r="AF10" s="126" t="str">
        <v/>
      </c>
      <c r="AJ10" s="128"/>
      <c r="AK10" s="128"/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95"/>
      <c r="BF10" s="95"/>
      <c r="BG10" s="95"/>
      <c r="BH10" s="95"/>
      <c r="BI10" s="95"/>
      <c r="BJ10" s="111">
        <v>7</v>
      </c>
      <c r="BK10" s="95" t="str">
        <f t="shared" si="0"/>
        <v/>
      </c>
      <c r="BL10" s="110"/>
      <c r="BM10" s="103">
        <f>DATE(O1,11,1)</f>
        <v>43770</v>
      </c>
      <c r="BN10" s="455">
        <f>SUM(X$33)</f>
        <v>43320</v>
      </c>
      <c r="BO10" s="383" t="s">
        <v>220</v>
      </c>
      <c r="BQ10" s="234"/>
    </row>
    <row r="11" spans="1:69" x14ac:dyDescent="0.35">
      <c r="A11" s="83"/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218"/>
      <c r="N11" s="218"/>
      <c r="O11" s="218"/>
      <c r="P11" s="218"/>
      <c r="Q11" s="218"/>
      <c r="R11" s="218"/>
      <c r="S11" s="218"/>
      <c r="T11" s="218"/>
      <c r="U11" s="218"/>
      <c r="V11" s="218"/>
      <c r="W11" s="218"/>
      <c r="X11" s="218"/>
      <c r="Y11" s="218"/>
      <c r="Z11" s="218"/>
      <c r="AA11" s="218"/>
      <c r="AB11" s="218"/>
      <c r="AC11" s="218"/>
      <c r="AD11" s="218"/>
      <c r="AE11" s="218"/>
      <c r="AF11" s="218"/>
      <c r="AJ11" s="128"/>
      <c r="AK11" s="128"/>
      <c r="AL11" s="128"/>
      <c r="AM11" s="128"/>
      <c r="AN11" s="128"/>
      <c r="AO11" s="128"/>
      <c r="AP11" s="128"/>
      <c r="AQ11" s="128"/>
      <c r="AR11" s="128"/>
      <c r="AS11" s="128"/>
      <c r="AT11" s="128"/>
      <c r="AU11" s="128"/>
      <c r="AV11" s="128"/>
      <c r="AW11" s="128"/>
      <c r="AX11" s="128"/>
      <c r="AY11" s="128"/>
      <c r="AZ11" s="128"/>
      <c r="BA11" s="128"/>
      <c r="BB11" s="128"/>
      <c r="BC11" s="128"/>
      <c r="BD11" s="128"/>
      <c r="BE11" s="95"/>
      <c r="BF11" s="95"/>
      <c r="BG11" s="95"/>
      <c r="BH11" s="95"/>
      <c r="BI11" s="95"/>
      <c r="BJ11" s="104"/>
      <c r="BK11" s="95" t="str">
        <f t="shared" si="0"/>
        <v/>
      </c>
      <c r="BL11" s="109"/>
      <c r="BM11" s="103">
        <f>DATE(O1,11,11)</f>
        <v>43780</v>
      </c>
      <c r="BN11" s="456">
        <f>SUM(AA$33)</f>
        <v>43352</v>
      </c>
      <c r="BO11" s="384" t="s">
        <v>221</v>
      </c>
      <c r="BQ11" s="234"/>
    </row>
    <row r="12" spans="1:69" ht="15" thickBot="1" x14ac:dyDescent="0.4">
      <c r="A12" s="487" t="str">
        <f>PROPER(TEXT(DATE($O$1,BJ8,1),"mmmm aa"))</f>
        <v>Mai 19</v>
      </c>
      <c r="B12" s="487"/>
      <c r="C12" s="487"/>
      <c r="D12" s="487"/>
      <c r="E12" s="487"/>
      <c r="F12" s="487"/>
      <c r="G12" s="487"/>
      <c r="H12" s="83"/>
      <c r="I12" s="487" t="str">
        <f>PROPER(TEXT(DATE($O$1,BJ9,1),"mmmm aa"))</f>
        <v>Juin 19</v>
      </c>
      <c r="J12" s="487"/>
      <c r="K12" s="487"/>
      <c r="L12" s="487"/>
      <c r="M12" s="487"/>
      <c r="N12" s="487"/>
      <c r="O12" s="487"/>
      <c r="P12" s="218"/>
      <c r="Q12" s="218"/>
      <c r="R12" s="487" t="str">
        <f>PROPER(TEXT(DATE($O$1,BJ10,1),"mmmm aa"))</f>
        <v>Juillet 19</v>
      </c>
      <c r="S12" s="487"/>
      <c r="T12" s="487"/>
      <c r="U12" s="487"/>
      <c r="V12" s="487"/>
      <c r="W12" s="487"/>
      <c r="X12" s="487"/>
      <c r="Y12" s="218"/>
      <c r="Z12" s="487" t="str">
        <f>PROPER(TEXT(DATE($O$1,BJ12,1),"mmmm aa"))</f>
        <v>Août 19</v>
      </c>
      <c r="AA12" s="487"/>
      <c r="AB12" s="487"/>
      <c r="AC12" s="487"/>
      <c r="AD12" s="487"/>
      <c r="AE12" s="487"/>
      <c r="AF12" s="487"/>
      <c r="AJ12" s="128"/>
      <c r="AK12" s="128"/>
      <c r="AL12" s="128"/>
      <c r="AM12" s="128"/>
      <c r="AN12" s="128"/>
      <c r="AO12" s="128"/>
      <c r="AP12" s="128"/>
      <c r="AQ12" s="128"/>
      <c r="AR12" s="128"/>
      <c r="AS12" s="128"/>
      <c r="AT12" s="128"/>
      <c r="AU12" s="128"/>
      <c r="AV12" s="128"/>
      <c r="AW12" s="128"/>
      <c r="AX12" s="128"/>
      <c r="AY12" s="128"/>
      <c r="AZ12" s="128"/>
      <c r="BA12" s="128"/>
      <c r="BB12" s="128"/>
      <c r="BC12" s="128"/>
      <c r="BD12" s="128"/>
      <c r="BE12" s="95"/>
      <c r="BF12" s="95"/>
      <c r="BG12" s="95"/>
      <c r="BH12" s="95"/>
      <c r="BI12" s="95"/>
      <c r="BJ12" s="107">
        <v>8</v>
      </c>
      <c r="BK12" s="95" t="str">
        <f t="shared" si="0"/>
        <v/>
      </c>
      <c r="BL12" s="109"/>
      <c r="BM12" s="103">
        <f>DATE(O1,12,25)</f>
        <v>43824</v>
      </c>
      <c r="BN12" s="457">
        <f>SUM(AD$33)</f>
        <v>43383</v>
      </c>
      <c r="BO12" s="385" t="s">
        <v>116</v>
      </c>
      <c r="BQ12" s="234"/>
    </row>
    <row r="13" spans="1:69" x14ac:dyDescent="0.35">
      <c r="A13" s="84" t="s">
        <v>47</v>
      </c>
      <c r="B13" s="84" t="s">
        <v>50</v>
      </c>
      <c r="C13" s="84" t="s">
        <v>50</v>
      </c>
      <c r="D13" s="84" t="s">
        <v>116</v>
      </c>
      <c r="E13" s="84" t="s">
        <v>117</v>
      </c>
      <c r="F13" s="84" t="s">
        <v>118</v>
      </c>
      <c r="G13" s="84" t="s">
        <v>119</v>
      </c>
      <c r="H13" s="83"/>
      <c r="I13" s="84" t="s">
        <v>47</v>
      </c>
      <c r="J13" s="84" t="s">
        <v>50</v>
      </c>
      <c r="K13" s="84" t="s">
        <v>50</v>
      </c>
      <c r="L13" s="84" t="s">
        <v>116</v>
      </c>
      <c r="M13" s="84" t="s">
        <v>117</v>
      </c>
      <c r="N13" s="84" t="s">
        <v>118</v>
      </c>
      <c r="O13" s="84" t="s">
        <v>119</v>
      </c>
      <c r="P13" s="218"/>
      <c r="Q13" s="218"/>
      <c r="R13" s="84" t="s">
        <v>47</v>
      </c>
      <c r="S13" s="84" t="s">
        <v>50</v>
      </c>
      <c r="T13" s="84" t="s">
        <v>50</v>
      </c>
      <c r="U13" s="84" t="s">
        <v>116</v>
      </c>
      <c r="V13" s="84" t="s">
        <v>117</v>
      </c>
      <c r="W13" s="84" t="s">
        <v>118</v>
      </c>
      <c r="X13" s="84" t="s">
        <v>119</v>
      </c>
      <c r="Y13" s="218"/>
      <c r="Z13" s="84" t="s">
        <v>47</v>
      </c>
      <c r="AA13" s="84" t="s">
        <v>50</v>
      </c>
      <c r="AB13" s="84" t="s">
        <v>50</v>
      </c>
      <c r="AC13" s="84" t="s">
        <v>116</v>
      </c>
      <c r="AD13" s="84" t="s">
        <v>117</v>
      </c>
      <c r="AE13" s="84" t="s">
        <v>118</v>
      </c>
      <c r="AF13" s="84" t="s">
        <v>119</v>
      </c>
      <c r="AJ13" s="128"/>
      <c r="AK13" s="128"/>
      <c r="AL13" s="128"/>
      <c r="AM13" s="128"/>
      <c r="AN13" s="128"/>
      <c r="AO13" s="128"/>
      <c r="AP13" s="128"/>
      <c r="AQ13" s="128"/>
      <c r="AR13" s="128"/>
      <c r="AS13" s="128"/>
      <c r="AT13" s="128"/>
      <c r="AU13" s="128"/>
      <c r="AV13" s="128"/>
      <c r="AW13" s="128"/>
      <c r="AX13" s="128"/>
      <c r="AY13" s="128"/>
      <c r="AZ13" s="128"/>
      <c r="BA13" s="128"/>
      <c r="BB13" s="128"/>
      <c r="BC13" s="128"/>
      <c r="BD13" s="128"/>
      <c r="BE13" s="95"/>
      <c r="BF13" s="95"/>
      <c r="BG13" s="95"/>
      <c r="BH13" s="95"/>
      <c r="BI13" s="95"/>
      <c r="BJ13" s="107">
        <v>10</v>
      </c>
      <c r="BK13" s="95" t="str">
        <f t="shared" si="0"/>
        <v/>
      </c>
      <c r="BL13" s="109"/>
      <c r="BM13" s="103">
        <f>BM2+1</f>
        <v>43577</v>
      </c>
      <c r="BQ13" s="234"/>
    </row>
    <row r="14" spans="1:69" ht="15" thickBot="1" x14ac:dyDescent="0.4">
      <c r="A14" s="85" t="str">
        <f t="array" ref="A14:G19">IF(MONTH(DATE($O$1,BJ8,1)-WEEKDAY(DATE($O$1,BJ8,1),2)+{1,2,3,4,5,6,7}+{0;1;2;3;4;5}*7)=BJ8,DATE($O$1,BJ8,1)-WEEKDAY(DATE($O$1,BJ8,1),2)+{1,2,3,4,5,6,7}+{0;1;2;3;4;5}*7,"")</f>
        <v/>
      </c>
      <c r="B14" s="86" t="str">
        <v/>
      </c>
      <c r="C14" s="86">
        <v>43586</v>
      </c>
      <c r="D14" s="86">
        <v>43587</v>
      </c>
      <c r="E14" s="86">
        <v>43588</v>
      </c>
      <c r="F14" s="93">
        <v>43589</v>
      </c>
      <c r="G14" s="94">
        <v>43590</v>
      </c>
      <c r="H14" s="83"/>
      <c r="I14" s="85" t="str">
        <f t="array" ref="I14:O19">IF(MONTH(DATE($O$1,BJ9,1)-WEEKDAY(DATE($O$1,BJ9,1),2)+{1,2,3,4,5,6,7}+{0;1;2;3;4;5}*7)=BJ9,DATE($O$1,BJ9,1)-WEEKDAY(DATE($O$1,BJ9,1),2)+{1,2,3,4,5,6,7}+{0;1;2;3;4;5}*7,"")</f>
        <v/>
      </c>
      <c r="J14" s="86" t="str">
        <v/>
      </c>
      <c r="K14" s="86" t="str">
        <v/>
      </c>
      <c r="L14" s="86" t="str">
        <v/>
      </c>
      <c r="M14" s="86" t="str">
        <v/>
      </c>
      <c r="N14" s="93">
        <v>43617</v>
      </c>
      <c r="O14" s="94">
        <v>43618</v>
      </c>
      <c r="P14" s="218"/>
      <c r="Q14" s="218"/>
      <c r="R14" s="85">
        <f t="array" ref="R14:X19">IF(MONTH(DATE($O$1,BJ10,1)-WEEKDAY(DATE($O$1,BJ10,1),2)+{1,2,3,4,5,6,7}+{0;1;2;3;4;5}*7)=BJ10,DATE($O$1,BJ10,1)-WEEKDAY(DATE($O$1,BJ10,1),2)+{1,2,3,4,5,6,7}+{0;1;2;3;4;5}*7,"")</f>
        <v>43647</v>
      </c>
      <c r="S14" s="86">
        <v>43648</v>
      </c>
      <c r="T14" s="86">
        <v>43649</v>
      </c>
      <c r="U14" s="86">
        <v>43650</v>
      </c>
      <c r="V14" s="86">
        <v>43651</v>
      </c>
      <c r="W14" s="93">
        <v>43652</v>
      </c>
      <c r="X14" s="94">
        <v>43653</v>
      </c>
      <c r="Y14" s="218"/>
      <c r="Z14" s="85" t="str">
        <f t="array" ref="Z14:AF19">IF(MONTH(DATE($O$1,BJ12,1)-WEEKDAY(DATE($O$1,BJ12,1),2)+{1,2,3,4,5,6,7}+{0;1;2;3;4;5}*7)=BJ12,DATE($O$1,BJ12,1)-WEEKDAY(DATE($O$1,BJ12,1),2)+{1,2,3,4,5,6,7}+{0;1;2;3;4;5}*7,"")</f>
        <v/>
      </c>
      <c r="AA14" s="86" t="str">
        <v/>
      </c>
      <c r="AB14" s="86" t="str">
        <v/>
      </c>
      <c r="AC14" s="86">
        <v>43678</v>
      </c>
      <c r="AD14" s="86">
        <v>43679</v>
      </c>
      <c r="AE14" s="93">
        <v>43680</v>
      </c>
      <c r="AF14" s="94">
        <v>43681</v>
      </c>
      <c r="AJ14" s="128"/>
      <c r="AK14" s="128"/>
      <c r="AL14" s="128"/>
      <c r="AM14" s="128"/>
      <c r="AN14" s="128"/>
      <c r="AO14" s="128"/>
      <c r="AP14" s="128"/>
      <c r="AQ14" s="128"/>
      <c r="AR14" s="128"/>
      <c r="AS14" s="128"/>
      <c r="AT14" s="128"/>
      <c r="AU14" s="128"/>
      <c r="AV14" s="128"/>
      <c r="AW14" s="128"/>
      <c r="AX14" s="128"/>
      <c r="AY14" s="128"/>
      <c r="AZ14" s="128"/>
      <c r="BA14" s="128"/>
      <c r="BB14" s="128"/>
      <c r="BC14" s="128"/>
      <c r="BD14" s="128"/>
      <c r="BE14" s="95"/>
      <c r="BF14" s="95"/>
      <c r="BG14" s="95"/>
      <c r="BH14" s="95"/>
      <c r="BI14" s="95"/>
      <c r="BJ14" s="107">
        <v>11</v>
      </c>
      <c r="BK14" s="95" t="str">
        <f t="shared" si="0"/>
        <v/>
      </c>
      <c r="BL14" s="109"/>
      <c r="BM14" s="103">
        <f>BM2+39</f>
        <v>43615</v>
      </c>
      <c r="BQ14" s="234"/>
    </row>
    <row r="15" spans="1:69" ht="15.75" customHeight="1" thickBot="1" x14ac:dyDescent="0.4">
      <c r="A15" s="87">
        <v>43591</v>
      </c>
      <c r="B15" s="88">
        <v>43592</v>
      </c>
      <c r="C15" s="88">
        <v>43593</v>
      </c>
      <c r="D15" s="88">
        <v>43594</v>
      </c>
      <c r="E15" s="88">
        <v>43595</v>
      </c>
      <c r="F15" s="89">
        <v>43596</v>
      </c>
      <c r="G15" s="90">
        <v>43597</v>
      </c>
      <c r="H15" s="83"/>
      <c r="I15" s="87">
        <v>43619</v>
      </c>
      <c r="J15" s="88">
        <v>43620</v>
      </c>
      <c r="K15" s="88">
        <v>43621</v>
      </c>
      <c r="L15" s="88">
        <v>43622</v>
      </c>
      <c r="M15" s="88">
        <v>43623</v>
      </c>
      <c r="N15" s="89">
        <v>43624</v>
      </c>
      <c r="O15" s="90">
        <v>43625</v>
      </c>
      <c r="P15" s="218"/>
      <c r="Q15" s="218"/>
      <c r="R15" s="87">
        <v>43654</v>
      </c>
      <c r="S15" s="88">
        <v>43655</v>
      </c>
      <c r="T15" s="88">
        <v>43656</v>
      </c>
      <c r="U15" s="88">
        <v>43657</v>
      </c>
      <c r="V15" s="88">
        <v>43658</v>
      </c>
      <c r="W15" s="89">
        <v>43659</v>
      </c>
      <c r="X15" s="90">
        <v>43660</v>
      </c>
      <c r="Y15" s="218"/>
      <c r="Z15" s="87">
        <v>43682</v>
      </c>
      <c r="AA15" s="88">
        <v>43683</v>
      </c>
      <c r="AB15" s="88">
        <v>43684</v>
      </c>
      <c r="AC15" s="88">
        <v>43685</v>
      </c>
      <c r="AD15" s="88">
        <v>43686</v>
      </c>
      <c r="AE15" s="89">
        <v>43687</v>
      </c>
      <c r="AF15" s="90">
        <v>43688</v>
      </c>
      <c r="BJ15" s="107">
        <v>12</v>
      </c>
      <c r="BK15" s="96" t="str">
        <f t="shared" si="0"/>
        <v/>
      </c>
      <c r="BL15" s="109"/>
      <c r="BM15" s="112">
        <f>BM2+50</f>
        <v>43626</v>
      </c>
      <c r="BN15" s="512" t="s">
        <v>303</v>
      </c>
      <c r="BO15" s="515" t="s">
        <v>127</v>
      </c>
      <c r="BQ15" s="234"/>
    </row>
    <row r="16" spans="1:69" ht="15" customHeight="1" x14ac:dyDescent="0.35">
      <c r="A16" s="87">
        <v>43598</v>
      </c>
      <c r="B16" s="88">
        <v>43599</v>
      </c>
      <c r="C16" s="88">
        <v>43600</v>
      </c>
      <c r="D16" s="88">
        <v>43601</v>
      </c>
      <c r="E16" s="88">
        <v>43602</v>
      </c>
      <c r="F16" s="89">
        <v>43603</v>
      </c>
      <c r="G16" s="90">
        <v>43604</v>
      </c>
      <c r="H16" s="83"/>
      <c r="I16" s="87">
        <v>43626</v>
      </c>
      <c r="J16" s="88">
        <v>43627</v>
      </c>
      <c r="K16" s="88">
        <v>43628</v>
      </c>
      <c r="L16" s="88">
        <v>43629</v>
      </c>
      <c r="M16" s="88">
        <v>43630</v>
      </c>
      <c r="N16" s="89">
        <v>43631</v>
      </c>
      <c r="O16" s="90">
        <v>43632</v>
      </c>
      <c r="P16" s="218"/>
      <c r="Q16" s="218"/>
      <c r="R16" s="87">
        <v>43661</v>
      </c>
      <c r="S16" s="88">
        <v>43662</v>
      </c>
      <c r="T16" s="88">
        <v>43663</v>
      </c>
      <c r="U16" s="88">
        <v>43664</v>
      </c>
      <c r="V16" s="88">
        <v>43665</v>
      </c>
      <c r="W16" s="89">
        <v>43666</v>
      </c>
      <c r="X16" s="90">
        <v>43667</v>
      </c>
      <c r="Y16" s="218"/>
      <c r="Z16" s="87">
        <v>43689</v>
      </c>
      <c r="AA16" s="88">
        <v>43690</v>
      </c>
      <c r="AB16" s="88">
        <v>43691</v>
      </c>
      <c r="AC16" s="88">
        <v>43692</v>
      </c>
      <c r="AD16" s="88">
        <v>43693</v>
      </c>
      <c r="AE16" s="89">
        <v>43694</v>
      </c>
      <c r="AF16" s="90">
        <v>43695</v>
      </c>
      <c r="BJ16" s="107">
        <v>9</v>
      </c>
      <c r="BK16" s="96" t="str">
        <f t="shared" si="0"/>
        <v/>
      </c>
      <c r="BL16" s="109"/>
      <c r="BM16" s="113"/>
      <c r="BN16" s="513"/>
      <c r="BO16" s="516"/>
      <c r="BQ16" s="234"/>
    </row>
    <row r="17" spans="1:69" ht="15.75" customHeight="1" thickBot="1" x14ac:dyDescent="0.4">
      <c r="A17" s="87">
        <v>43605</v>
      </c>
      <c r="B17" s="88">
        <v>43606</v>
      </c>
      <c r="C17" s="88">
        <v>43607</v>
      </c>
      <c r="D17" s="88">
        <v>43608</v>
      </c>
      <c r="E17" s="88">
        <v>43609</v>
      </c>
      <c r="F17" s="89">
        <v>43610</v>
      </c>
      <c r="G17" s="90">
        <v>43611</v>
      </c>
      <c r="H17" s="83"/>
      <c r="I17" s="87">
        <v>43633</v>
      </c>
      <c r="J17" s="88">
        <v>43634</v>
      </c>
      <c r="K17" s="88">
        <v>43635</v>
      </c>
      <c r="L17" s="88">
        <v>43636</v>
      </c>
      <c r="M17" s="88">
        <v>43637</v>
      </c>
      <c r="N17" s="89">
        <v>43638</v>
      </c>
      <c r="O17" s="90">
        <v>43639</v>
      </c>
      <c r="P17" s="218"/>
      <c r="Q17" s="218"/>
      <c r="R17" s="87">
        <v>43668</v>
      </c>
      <c r="S17" s="88">
        <v>43669</v>
      </c>
      <c r="T17" s="88">
        <v>43670</v>
      </c>
      <c r="U17" s="88">
        <v>43671</v>
      </c>
      <c r="V17" s="88">
        <v>43672</v>
      </c>
      <c r="W17" s="89">
        <v>43673</v>
      </c>
      <c r="X17" s="90">
        <v>43674</v>
      </c>
      <c r="Y17" s="218"/>
      <c r="Z17" s="87">
        <v>43696</v>
      </c>
      <c r="AA17" s="88">
        <v>43697</v>
      </c>
      <c r="AB17" s="88">
        <v>43698</v>
      </c>
      <c r="AC17" s="88">
        <v>43699</v>
      </c>
      <c r="AD17" s="88">
        <v>43700</v>
      </c>
      <c r="AE17" s="89">
        <v>43701</v>
      </c>
      <c r="AF17" s="90">
        <v>43702</v>
      </c>
      <c r="BJ17" s="104"/>
      <c r="BK17" s="96" t="str">
        <f t="shared" si="0"/>
        <v/>
      </c>
      <c r="BL17" s="110"/>
      <c r="BN17" s="514"/>
      <c r="BO17" s="517"/>
      <c r="BQ17" s="234"/>
    </row>
    <row r="18" spans="1:69" x14ac:dyDescent="0.35">
      <c r="A18" s="87">
        <v>43612</v>
      </c>
      <c r="B18" s="88">
        <v>43613</v>
      </c>
      <c r="C18" s="88">
        <v>43614</v>
      </c>
      <c r="D18" s="88">
        <v>43615</v>
      </c>
      <c r="E18" s="88">
        <v>43616</v>
      </c>
      <c r="F18" s="89" t="str">
        <v/>
      </c>
      <c r="G18" s="90" t="str">
        <v/>
      </c>
      <c r="H18" s="83"/>
      <c r="I18" s="87">
        <v>43640</v>
      </c>
      <c r="J18" s="88">
        <v>43641</v>
      </c>
      <c r="K18" s="88">
        <v>43642</v>
      </c>
      <c r="L18" s="88">
        <v>43643</v>
      </c>
      <c r="M18" s="88">
        <v>43644</v>
      </c>
      <c r="N18" s="89">
        <v>43645</v>
      </c>
      <c r="O18" s="90">
        <v>43646</v>
      </c>
      <c r="P18" s="218"/>
      <c r="Q18" s="218"/>
      <c r="R18" s="87">
        <v>43675</v>
      </c>
      <c r="S18" s="88">
        <v>43676</v>
      </c>
      <c r="T18" s="88">
        <v>43677</v>
      </c>
      <c r="U18" s="88" t="str">
        <v/>
      </c>
      <c r="V18" s="88" t="str">
        <v/>
      </c>
      <c r="W18" s="89" t="str">
        <v/>
      </c>
      <c r="X18" s="90" t="str">
        <v/>
      </c>
      <c r="Y18" s="218"/>
      <c r="Z18" s="87">
        <v>43703</v>
      </c>
      <c r="AA18" s="88">
        <v>43704</v>
      </c>
      <c r="AB18" s="88">
        <v>43705</v>
      </c>
      <c r="AC18" s="88">
        <v>43706</v>
      </c>
      <c r="AD18" s="88">
        <v>43707</v>
      </c>
      <c r="AE18" s="89">
        <v>43708</v>
      </c>
      <c r="AF18" s="90" t="str">
        <v/>
      </c>
      <c r="BJ18" s="114">
        <v>2000</v>
      </c>
      <c r="BK18" s="96" t="str">
        <f t="shared" si="0"/>
        <v/>
      </c>
      <c r="BL18" s="109"/>
      <c r="BN18" s="380">
        <f>SUM(B$38)</f>
        <v>43478</v>
      </c>
      <c r="BO18" s="386" t="s">
        <v>307</v>
      </c>
      <c r="BQ18" s="234"/>
    </row>
    <row r="19" spans="1:69" x14ac:dyDescent="0.35">
      <c r="A19" s="91" t="str">
        <v/>
      </c>
      <c r="B19" s="92" t="str">
        <v/>
      </c>
      <c r="C19" s="92" t="str">
        <v/>
      </c>
      <c r="D19" s="92" t="str">
        <v/>
      </c>
      <c r="E19" s="92" t="str">
        <v/>
      </c>
      <c r="F19" s="125" t="str">
        <v/>
      </c>
      <c r="G19" s="126" t="str">
        <v/>
      </c>
      <c r="H19" s="83"/>
      <c r="I19" s="91" t="str">
        <v/>
      </c>
      <c r="J19" s="92" t="str">
        <v/>
      </c>
      <c r="K19" s="92" t="str">
        <v/>
      </c>
      <c r="L19" s="92" t="str">
        <v/>
      </c>
      <c r="M19" s="92" t="str">
        <v/>
      </c>
      <c r="N19" s="125" t="str">
        <v/>
      </c>
      <c r="O19" s="126" t="str">
        <v/>
      </c>
      <c r="P19" s="218"/>
      <c r="Q19" s="218"/>
      <c r="R19" s="91" t="str">
        <v/>
      </c>
      <c r="S19" s="92" t="str">
        <v/>
      </c>
      <c r="T19" s="92" t="str">
        <v/>
      </c>
      <c r="U19" s="92" t="str">
        <v/>
      </c>
      <c r="V19" s="92" t="str">
        <v/>
      </c>
      <c r="W19" s="125" t="str">
        <v/>
      </c>
      <c r="X19" s="126" t="str">
        <v/>
      </c>
      <c r="Y19" s="218"/>
      <c r="Z19" s="91" t="str">
        <v/>
      </c>
      <c r="AA19" s="92" t="str">
        <v/>
      </c>
      <c r="AB19" s="92" t="str">
        <v/>
      </c>
      <c r="AC19" s="92" t="str">
        <v/>
      </c>
      <c r="AD19" s="92" t="str">
        <v/>
      </c>
      <c r="AE19" s="125" t="str">
        <v/>
      </c>
      <c r="AF19" s="126" t="str">
        <v/>
      </c>
      <c r="BJ19" s="114">
        <v>2001</v>
      </c>
      <c r="BK19" s="96" t="str">
        <f t="shared" si="0"/>
        <v/>
      </c>
      <c r="BL19" s="109"/>
      <c r="BN19" s="388">
        <f>SUM(E$38)</f>
        <v>43498</v>
      </c>
      <c r="BO19" s="389" t="s">
        <v>299</v>
      </c>
      <c r="BQ19" s="234"/>
    </row>
    <row r="20" spans="1:69" x14ac:dyDescent="0.35">
      <c r="A20" s="83"/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218"/>
      <c r="N20" s="218"/>
      <c r="O20" s="218"/>
      <c r="P20" s="218"/>
      <c r="Q20" s="218"/>
      <c r="R20" s="218"/>
      <c r="S20" s="218"/>
      <c r="T20" s="218"/>
      <c r="U20" s="218"/>
      <c r="V20" s="218"/>
      <c r="W20" s="218"/>
      <c r="X20" s="218"/>
      <c r="Y20" s="218"/>
      <c r="Z20" s="218"/>
      <c r="AA20" s="218"/>
      <c r="AB20" s="218"/>
      <c r="AC20" s="218"/>
      <c r="AD20" s="218"/>
      <c r="AE20" s="218"/>
      <c r="AF20" s="218"/>
      <c r="BJ20" s="114">
        <v>2002</v>
      </c>
      <c r="BK20" s="96" t="str">
        <f t="shared" si="0"/>
        <v/>
      </c>
      <c r="BL20" s="109"/>
      <c r="BN20" s="381">
        <f>SUM(H$38)</f>
        <v>43527</v>
      </c>
      <c r="BO20" s="387" t="s">
        <v>233</v>
      </c>
      <c r="BQ20" s="234"/>
    </row>
    <row r="21" spans="1:69" x14ac:dyDescent="0.35">
      <c r="A21" s="487" t="str">
        <f>PROPER(TEXT(DATE($O$1,BJ16,1),"mmmm aa"))</f>
        <v>Septembre 19</v>
      </c>
      <c r="B21" s="487"/>
      <c r="C21" s="487"/>
      <c r="D21" s="487"/>
      <c r="E21" s="487"/>
      <c r="F21" s="487"/>
      <c r="G21" s="487"/>
      <c r="H21" s="83"/>
      <c r="I21" s="487" t="str">
        <f>PROPER(TEXT(DATE($O$1,BJ13,1),"mmmm aa"))</f>
        <v>Octobre 19</v>
      </c>
      <c r="J21" s="487"/>
      <c r="K21" s="487"/>
      <c r="L21" s="487"/>
      <c r="M21" s="487"/>
      <c r="N21" s="487"/>
      <c r="O21" s="487"/>
      <c r="P21" s="218"/>
      <c r="Q21" s="218"/>
      <c r="R21" s="487" t="str">
        <f>PROPER(TEXT(DATE($O$1,BJ14,1),"mmmm aa"))</f>
        <v>Novembre 19</v>
      </c>
      <c r="S21" s="487"/>
      <c r="T21" s="487"/>
      <c r="U21" s="487"/>
      <c r="V21" s="487"/>
      <c r="W21" s="487"/>
      <c r="X21" s="487"/>
      <c r="Y21" s="218"/>
      <c r="Z21" s="487" t="str">
        <f>PROPER(TEXT(DATE($O$1,BJ15,1),"mmmm aa"))</f>
        <v>Décembre 19</v>
      </c>
      <c r="AA21" s="487"/>
      <c r="AB21" s="487"/>
      <c r="AC21" s="487"/>
      <c r="AD21" s="487"/>
      <c r="AE21" s="487"/>
      <c r="AF21" s="487"/>
      <c r="BJ21" s="114">
        <v>2003</v>
      </c>
      <c r="BK21" s="96" t="str">
        <f t="shared" si="0"/>
        <v/>
      </c>
      <c r="BL21" s="109"/>
      <c r="BN21" s="388">
        <f>SUM(K$38)</f>
        <v>43559</v>
      </c>
      <c r="BO21" s="389" t="s">
        <v>234</v>
      </c>
      <c r="BQ21" s="234"/>
    </row>
    <row r="22" spans="1:69" x14ac:dyDescent="0.35">
      <c r="A22" s="84" t="s">
        <v>47</v>
      </c>
      <c r="B22" s="84" t="s">
        <v>50</v>
      </c>
      <c r="C22" s="84" t="s">
        <v>50</v>
      </c>
      <c r="D22" s="84" t="s">
        <v>116</v>
      </c>
      <c r="E22" s="84" t="s">
        <v>117</v>
      </c>
      <c r="F22" s="84" t="s">
        <v>118</v>
      </c>
      <c r="G22" s="84" t="s">
        <v>119</v>
      </c>
      <c r="H22" s="83"/>
      <c r="I22" s="84" t="s">
        <v>47</v>
      </c>
      <c r="J22" s="84" t="s">
        <v>50</v>
      </c>
      <c r="K22" s="84" t="s">
        <v>50</v>
      </c>
      <c r="L22" s="84" t="s">
        <v>116</v>
      </c>
      <c r="M22" s="84" t="s">
        <v>117</v>
      </c>
      <c r="N22" s="84" t="s">
        <v>118</v>
      </c>
      <c r="O22" s="84" t="s">
        <v>119</v>
      </c>
      <c r="P22" s="218"/>
      <c r="Q22" s="218"/>
      <c r="R22" s="84" t="s">
        <v>47</v>
      </c>
      <c r="S22" s="84" t="s">
        <v>50</v>
      </c>
      <c r="T22" s="84" t="s">
        <v>50</v>
      </c>
      <c r="U22" s="84" t="s">
        <v>116</v>
      </c>
      <c r="V22" s="84" t="s">
        <v>117</v>
      </c>
      <c r="W22" s="84" t="s">
        <v>118</v>
      </c>
      <c r="X22" s="84" t="s">
        <v>119</v>
      </c>
      <c r="Y22" s="218"/>
      <c r="Z22" s="84" t="s">
        <v>47</v>
      </c>
      <c r="AA22" s="84" t="s">
        <v>50</v>
      </c>
      <c r="AB22" s="84" t="s">
        <v>50</v>
      </c>
      <c r="AC22" s="84" t="s">
        <v>116</v>
      </c>
      <c r="AD22" s="84" t="s">
        <v>117</v>
      </c>
      <c r="AE22" s="84" t="s">
        <v>118</v>
      </c>
      <c r="AF22" s="84" t="s">
        <v>119</v>
      </c>
      <c r="BJ22" s="114">
        <v>2004</v>
      </c>
      <c r="BK22" s="96" t="str">
        <f t="shared" si="0"/>
        <v/>
      </c>
      <c r="BL22" s="109"/>
      <c r="BN22" s="381">
        <f>SUM(N$38)</f>
        <v>43590</v>
      </c>
      <c r="BO22" s="387" t="s">
        <v>235</v>
      </c>
      <c r="BQ22" s="234"/>
    </row>
    <row r="23" spans="1:69" x14ac:dyDescent="0.35">
      <c r="A23" s="85" t="str">
        <f t="array" ref="A23:G28">IF(MONTH(DATE($O$1,BJ16,1)-WEEKDAY(DATE($O$1,BJ16,1),2)+{1,2,3,4,5,6,7}+{0;1;2;3;4;5}*7)=BJ16,DATE($O$1,BJ16,1)-WEEKDAY(DATE($O$1,BJ16,1),2)+{1,2,3,4,5,6,7}+{0;1;2;3;4;5}*7,"")</f>
        <v/>
      </c>
      <c r="B23" s="86" t="str">
        <v/>
      </c>
      <c r="C23" s="86" t="str">
        <v/>
      </c>
      <c r="D23" s="86" t="str">
        <v/>
      </c>
      <c r="E23" s="86" t="str">
        <v/>
      </c>
      <c r="F23" s="93" t="str">
        <v/>
      </c>
      <c r="G23" s="94">
        <v>43709</v>
      </c>
      <c r="H23" s="83"/>
      <c r="I23" s="85" t="str">
        <f t="array" ref="I23:O28">IF(MONTH(DATE($O$1,BJ13,1)-WEEKDAY(DATE($O$1,BJ13,1),2)+{1,2,3,4,5,6,7}+{0;1;2;3;4;5}*7)=BJ13,DATE($O$1,BJ13,1)-WEEKDAY(DATE($O$1,BJ13,1),2)+{1,2,3,4,5,6,7}+{0;1;2;3;4;5}*7,"")</f>
        <v/>
      </c>
      <c r="J23" s="86">
        <v>43739</v>
      </c>
      <c r="K23" s="86">
        <v>43740</v>
      </c>
      <c r="L23" s="86">
        <v>43741</v>
      </c>
      <c r="M23" s="86">
        <v>43742</v>
      </c>
      <c r="N23" s="93">
        <v>43743</v>
      </c>
      <c r="O23" s="94">
        <v>43744</v>
      </c>
      <c r="P23" s="218"/>
      <c r="Q23" s="218"/>
      <c r="R23" s="85" t="str">
        <f t="array" ref="R23:X28">IF(MONTH(DATE($O$1,BJ14,1)-WEEKDAY(DATE($O$1,BJ14,1),2)+{1,2,3,4,5,6,7}+{0;1;2;3;4;5}*7)=BJ14,DATE($O$1,BJ14,1)-WEEKDAY(DATE($O$1,BJ14,1),2)+{1,2,3,4,5,6,7}+{0;1;2;3;4;5}*7,"")</f>
        <v/>
      </c>
      <c r="S23" s="86" t="str">
        <v/>
      </c>
      <c r="T23" s="86" t="str">
        <v/>
      </c>
      <c r="U23" s="86" t="str">
        <v/>
      </c>
      <c r="V23" s="86">
        <v>43770</v>
      </c>
      <c r="W23" s="93">
        <v>43771</v>
      </c>
      <c r="X23" s="94">
        <v>43772</v>
      </c>
      <c r="Y23" s="218"/>
      <c r="Z23" s="85" t="str">
        <f t="array" ref="Z23:AF28">IF(MONTH(DATE($O$1,BJ15,1)-WEEKDAY(DATE($O$1,BJ15,1),2)+{1,2,3,4,5,6,7}+{0;1;2;3;4;5}*7)=BJ15,DATE($O$1,BJ15,1)-WEEKDAY(DATE($O$1,BJ15,1),2)+{1,2,3,4,5,6,7}+{0;1;2;3;4;5}*7,"")</f>
        <v/>
      </c>
      <c r="AA23" s="86" t="str">
        <v/>
      </c>
      <c r="AB23" s="86" t="str">
        <v/>
      </c>
      <c r="AC23" s="86" t="str">
        <v/>
      </c>
      <c r="AD23" s="86" t="str">
        <v/>
      </c>
      <c r="AE23" s="93" t="str">
        <v/>
      </c>
      <c r="AF23" s="94">
        <v>43800</v>
      </c>
      <c r="BJ23" s="114">
        <v>2005</v>
      </c>
      <c r="BK23" s="96" t="str">
        <f t="shared" si="0"/>
        <v/>
      </c>
      <c r="BL23" s="109"/>
      <c r="BN23" s="388">
        <f>SUM(R$38)</f>
        <v>43622</v>
      </c>
      <c r="BO23" s="389" t="s">
        <v>236</v>
      </c>
      <c r="BQ23" s="234"/>
    </row>
    <row r="24" spans="1:69" x14ac:dyDescent="0.35">
      <c r="A24" s="87">
        <v>43710</v>
      </c>
      <c r="B24" s="88">
        <v>43711</v>
      </c>
      <c r="C24" s="88">
        <v>43712</v>
      </c>
      <c r="D24" s="88">
        <v>43713</v>
      </c>
      <c r="E24" s="88">
        <v>43714</v>
      </c>
      <c r="F24" s="89">
        <v>43715</v>
      </c>
      <c r="G24" s="90">
        <v>43716</v>
      </c>
      <c r="H24" s="83"/>
      <c r="I24" s="87">
        <v>43745</v>
      </c>
      <c r="J24" s="88">
        <v>43746</v>
      </c>
      <c r="K24" s="88">
        <v>43747</v>
      </c>
      <c r="L24" s="88">
        <v>43748</v>
      </c>
      <c r="M24" s="88">
        <v>43749</v>
      </c>
      <c r="N24" s="89">
        <v>43750</v>
      </c>
      <c r="O24" s="90">
        <v>43751</v>
      </c>
      <c r="P24" s="218"/>
      <c r="Q24" s="218"/>
      <c r="R24" s="87">
        <v>43773</v>
      </c>
      <c r="S24" s="88">
        <v>43774</v>
      </c>
      <c r="T24" s="88">
        <v>43775</v>
      </c>
      <c r="U24" s="88">
        <v>43776</v>
      </c>
      <c r="V24" s="88">
        <v>43777</v>
      </c>
      <c r="W24" s="89">
        <v>43778</v>
      </c>
      <c r="X24" s="90">
        <v>43779</v>
      </c>
      <c r="Y24" s="218"/>
      <c r="Z24" s="87">
        <v>43801</v>
      </c>
      <c r="AA24" s="88">
        <v>43802</v>
      </c>
      <c r="AB24" s="88">
        <v>43803</v>
      </c>
      <c r="AC24" s="88">
        <v>43804</v>
      </c>
      <c r="AD24" s="88">
        <v>43805</v>
      </c>
      <c r="AE24" s="89">
        <v>43806</v>
      </c>
      <c r="AF24" s="90">
        <v>43807</v>
      </c>
      <c r="BJ24" s="114">
        <v>2006</v>
      </c>
      <c r="BK24" s="96" t="str">
        <f t="shared" si="0"/>
        <v/>
      </c>
      <c r="BL24" s="109"/>
      <c r="BN24" s="381">
        <f>SUM(U$38)</f>
        <v>43653</v>
      </c>
      <c r="BO24" s="387" t="s">
        <v>237</v>
      </c>
      <c r="BQ24" s="234"/>
    </row>
    <row r="25" spans="1:69" x14ac:dyDescent="0.35">
      <c r="A25" s="87">
        <v>43717</v>
      </c>
      <c r="B25" s="88">
        <v>43718</v>
      </c>
      <c r="C25" s="88">
        <v>43719</v>
      </c>
      <c r="D25" s="88">
        <v>43720</v>
      </c>
      <c r="E25" s="88">
        <v>43721</v>
      </c>
      <c r="F25" s="89">
        <v>43722</v>
      </c>
      <c r="G25" s="90">
        <v>43723</v>
      </c>
      <c r="H25" s="83"/>
      <c r="I25" s="87">
        <v>43752</v>
      </c>
      <c r="J25" s="88">
        <v>43753</v>
      </c>
      <c r="K25" s="88">
        <v>43754</v>
      </c>
      <c r="L25" s="88">
        <v>43755</v>
      </c>
      <c r="M25" s="88">
        <v>43756</v>
      </c>
      <c r="N25" s="89">
        <v>43757</v>
      </c>
      <c r="O25" s="90">
        <v>43758</v>
      </c>
      <c r="P25" s="218"/>
      <c r="Q25" s="218"/>
      <c r="R25" s="87">
        <v>43780</v>
      </c>
      <c r="S25" s="88">
        <v>43781</v>
      </c>
      <c r="T25" s="88">
        <v>43782</v>
      </c>
      <c r="U25" s="88">
        <v>43783</v>
      </c>
      <c r="V25" s="88">
        <v>43784</v>
      </c>
      <c r="W25" s="89">
        <v>43785</v>
      </c>
      <c r="X25" s="90">
        <v>43786</v>
      </c>
      <c r="Y25" s="218"/>
      <c r="Z25" s="87">
        <v>43808</v>
      </c>
      <c r="AA25" s="88">
        <v>43809</v>
      </c>
      <c r="AB25" s="88">
        <v>43810</v>
      </c>
      <c r="AC25" s="88">
        <v>43811</v>
      </c>
      <c r="AD25" s="88">
        <v>43812</v>
      </c>
      <c r="AE25" s="89">
        <v>43813</v>
      </c>
      <c r="AF25" s="90">
        <v>43814</v>
      </c>
      <c r="BJ25" s="114">
        <v>2007</v>
      </c>
      <c r="BK25" s="96" t="str">
        <f t="shared" si="0"/>
        <v/>
      </c>
      <c r="BL25" s="109"/>
      <c r="BN25" s="388">
        <f>SUM(X$38)</f>
        <v>43685</v>
      </c>
      <c r="BO25" s="389" t="s">
        <v>238</v>
      </c>
      <c r="BQ25" s="234"/>
    </row>
    <row r="26" spans="1:69" x14ac:dyDescent="0.35">
      <c r="A26" s="87">
        <v>43724</v>
      </c>
      <c r="B26" s="88">
        <v>43725</v>
      </c>
      <c r="C26" s="88">
        <v>43726</v>
      </c>
      <c r="D26" s="88">
        <v>43727</v>
      </c>
      <c r="E26" s="88">
        <v>43728</v>
      </c>
      <c r="F26" s="89">
        <v>43729</v>
      </c>
      <c r="G26" s="90">
        <v>43730</v>
      </c>
      <c r="H26" s="83"/>
      <c r="I26" s="87">
        <v>43759</v>
      </c>
      <c r="J26" s="88">
        <v>43760</v>
      </c>
      <c r="K26" s="88">
        <v>43761</v>
      </c>
      <c r="L26" s="88">
        <v>43762</v>
      </c>
      <c r="M26" s="88">
        <v>43763</v>
      </c>
      <c r="N26" s="89">
        <v>43764</v>
      </c>
      <c r="O26" s="90">
        <v>43765</v>
      </c>
      <c r="P26" s="218"/>
      <c r="Q26" s="218"/>
      <c r="R26" s="87">
        <v>43787</v>
      </c>
      <c r="S26" s="88">
        <v>43788</v>
      </c>
      <c r="T26" s="88">
        <v>43789</v>
      </c>
      <c r="U26" s="88">
        <v>43790</v>
      </c>
      <c r="V26" s="88">
        <v>43791</v>
      </c>
      <c r="W26" s="89">
        <v>43792</v>
      </c>
      <c r="X26" s="90">
        <v>43793</v>
      </c>
      <c r="Y26" s="218"/>
      <c r="Z26" s="87">
        <v>43815</v>
      </c>
      <c r="AA26" s="88">
        <v>43816</v>
      </c>
      <c r="AB26" s="88">
        <v>43817</v>
      </c>
      <c r="AC26" s="88">
        <v>43818</v>
      </c>
      <c r="AD26" s="88">
        <v>43819</v>
      </c>
      <c r="AE26" s="123">
        <v>43820</v>
      </c>
      <c r="AF26" s="124">
        <v>43821</v>
      </c>
      <c r="BJ26" s="114">
        <v>2008</v>
      </c>
      <c r="BK26" s="96" t="str">
        <f t="shared" si="0"/>
        <v/>
      </c>
      <c r="BL26" s="109"/>
      <c r="BN26" s="381">
        <f>SUM(AA$38)</f>
        <v>43717</v>
      </c>
      <c r="BO26" s="387" t="s">
        <v>239</v>
      </c>
      <c r="BQ26" s="234"/>
    </row>
    <row r="27" spans="1:69" ht="15" thickBot="1" x14ac:dyDescent="0.4">
      <c r="A27" s="87">
        <v>43731</v>
      </c>
      <c r="B27" s="88">
        <v>43732</v>
      </c>
      <c r="C27" s="88">
        <v>43733</v>
      </c>
      <c r="D27" s="88">
        <v>43734</v>
      </c>
      <c r="E27" s="88">
        <v>43735</v>
      </c>
      <c r="F27" s="89">
        <v>43736</v>
      </c>
      <c r="G27" s="90">
        <v>43737</v>
      </c>
      <c r="H27" s="83"/>
      <c r="I27" s="87">
        <v>43766</v>
      </c>
      <c r="J27" s="88">
        <v>43767</v>
      </c>
      <c r="K27" s="88">
        <v>43768</v>
      </c>
      <c r="L27" s="88">
        <v>43769</v>
      </c>
      <c r="M27" s="88" t="str">
        <v/>
      </c>
      <c r="N27" s="89" t="str">
        <v/>
      </c>
      <c r="O27" s="90" t="str">
        <v/>
      </c>
      <c r="P27" s="218"/>
      <c r="Q27" s="218"/>
      <c r="R27" s="87">
        <v>43794</v>
      </c>
      <c r="S27" s="88">
        <v>43795</v>
      </c>
      <c r="T27" s="88">
        <v>43796</v>
      </c>
      <c r="U27" s="88">
        <v>43797</v>
      </c>
      <c r="V27" s="88">
        <v>43798</v>
      </c>
      <c r="W27" s="89">
        <v>43799</v>
      </c>
      <c r="X27" s="90" t="str">
        <v/>
      </c>
      <c r="Y27" s="218"/>
      <c r="Z27" s="87">
        <v>43822</v>
      </c>
      <c r="AA27" s="88">
        <v>43823</v>
      </c>
      <c r="AB27" s="88">
        <v>43824</v>
      </c>
      <c r="AC27" s="88">
        <v>43825</v>
      </c>
      <c r="AD27" s="88">
        <v>43826</v>
      </c>
      <c r="AE27" s="89">
        <v>43827</v>
      </c>
      <c r="AF27" s="90">
        <v>43828</v>
      </c>
      <c r="BJ27" s="114">
        <v>2009</v>
      </c>
      <c r="BK27" s="96" t="str">
        <f t="shared" si="0"/>
        <v/>
      </c>
      <c r="BL27" s="109"/>
      <c r="BN27" s="390">
        <f>SUM(AD$38)</f>
        <v>43748</v>
      </c>
      <c r="BO27" s="391" t="s">
        <v>240</v>
      </c>
      <c r="BQ27" s="234"/>
    </row>
    <row r="28" spans="1:69" x14ac:dyDescent="0.35">
      <c r="A28" s="91">
        <v>43738</v>
      </c>
      <c r="B28" s="92" t="str">
        <v/>
      </c>
      <c r="C28" s="92" t="str">
        <v/>
      </c>
      <c r="D28" s="92" t="str">
        <v/>
      </c>
      <c r="E28" s="92" t="str">
        <v/>
      </c>
      <c r="F28" s="125" t="str">
        <v/>
      </c>
      <c r="G28" s="126" t="str">
        <v/>
      </c>
      <c r="H28" s="83"/>
      <c r="I28" s="91" t="str">
        <v/>
      </c>
      <c r="J28" s="92" t="str">
        <v/>
      </c>
      <c r="K28" s="92" t="str">
        <v/>
      </c>
      <c r="L28" s="92" t="str">
        <v/>
      </c>
      <c r="M28" s="92" t="str">
        <v/>
      </c>
      <c r="N28" s="125" t="str">
        <v/>
      </c>
      <c r="O28" s="126" t="str">
        <v/>
      </c>
      <c r="P28" s="218"/>
      <c r="Q28" s="218"/>
      <c r="R28" s="91" t="str">
        <v/>
      </c>
      <c r="S28" s="92" t="str">
        <v/>
      </c>
      <c r="T28" s="92" t="str">
        <v/>
      </c>
      <c r="U28" s="92" t="str">
        <v/>
      </c>
      <c r="V28" s="92" t="str">
        <v/>
      </c>
      <c r="W28" s="125" t="str">
        <v/>
      </c>
      <c r="X28" s="126" t="str">
        <v/>
      </c>
      <c r="Y28" s="218"/>
      <c r="Z28" s="91">
        <v>43829</v>
      </c>
      <c r="AA28" s="92">
        <v>43830</v>
      </c>
      <c r="AB28" s="92" t="str">
        <v/>
      </c>
      <c r="AC28" s="92" t="str">
        <v/>
      </c>
      <c r="AD28" s="92" t="str">
        <v/>
      </c>
      <c r="AE28" s="125" t="str">
        <v/>
      </c>
      <c r="AF28" s="126" t="str">
        <v/>
      </c>
      <c r="BJ28" s="114">
        <v>2010</v>
      </c>
      <c r="BK28" s="96" t="str">
        <f t="shared" si="0"/>
        <v/>
      </c>
      <c r="BL28" s="110"/>
      <c r="BQ28" s="234"/>
    </row>
    <row r="29" spans="1:69" ht="15" thickBot="1" x14ac:dyDescent="0.4">
      <c r="BJ29" s="114">
        <v>2011</v>
      </c>
      <c r="BK29" s="96" t="str">
        <f t="shared" si="0"/>
        <v/>
      </c>
      <c r="BL29" s="109"/>
      <c r="BQ29" s="234"/>
    </row>
    <row r="30" spans="1:69" x14ac:dyDescent="0.35">
      <c r="A30" s="95"/>
      <c r="B30" s="95"/>
      <c r="G30" s="77"/>
      <c r="H30" s="77"/>
      <c r="I30" s="506" t="str">
        <f>BO1</f>
        <v>LES CHAMPIONNATS</v>
      </c>
      <c r="J30" s="507"/>
      <c r="K30" s="507"/>
      <c r="L30" s="507"/>
      <c r="M30" s="507"/>
      <c r="N30" s="507"/>
      <c r="O30" s="507"/>
      <c r="P30" s="507"/>
      <c r="Q30" s="507"/>
      <c r="R30" s="507"/>
      <c r="S30" s="507"/>
      <c r="T30" s="507"/>
      <c r="U30" s="507"/>
      <c r="V30" s="507"/>
      <c r="W30" s="507"/>
      <c r="X30" s="508"/>
      <c r="Y30" s="77"/>
      <c r="Z30" s="77"/>
      <c r="AA30" s="77"/>
      <c r="AB30" s="77"/>
      <c r="AC30" s="77"/>
      <c r="AD30" s="77"/>
      <c r="BJ30" s="114">
        <v>2012</v>
      </c>
      <c r="BK30" s="96" t="str">
        <f t="shared" si="0"/>
        <v/>
      </c>
      <c r="BL30" s="109"/>
      <c r="BQ30" s="234"/>
    </row>
    <row r="31" spans="1:69" ht="15" thickBot="1" x14ac:dyDescent="0.4">
      <c r="B31" s="95"/>
      <c r="G31" s="77"/>
      <c r="H31" s="77"/>
      <c r="I31" s="509"/>
      <c r="J31" s="510"/>
      <c r="K31" s="510"/>
      <c r="L31" s="510"/>
      <c r="M31" s="510"/>
      <c r="N31" s="510"/>
      <c r="O31" s="510"/>
      <c r="P31" s="510"/>
      <c r="Q31" s="510"/>
      <c r="R31" s="510"/>
      <c r="S31" s="510"/>
      <c r="T31" s="510"/>
      <c r="U31" s="510"/>
      <c r="V31" s="510"/>
      <c r="W31" s="510"/>
      <c r="X31" s="511"/>
      <c r="Y31" s="77"/>
      <c r="Z31" s="77"/>
      <c r="AA31" s="77"/>
      <c r="AB31" s="77"/>
      <c r="AC31" s="77"/>
      <c r="AD31" s="77"/>
      <c r="BJ31" s="114">
        <v>2013</v>
      </c>
      <c r="BK31" s="96" t="str">
        <f t="shared" si="0"/>
        <v/>
      </c>
      <c r="BL31" s="109"/>
      <c r="BQ31" s="234"/>
    </row>
    <row r="32" spans="1:69" x14ac:dyDescent="0.35">
      <c r="B32" s="95"/>
      <c r="C32" s="96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BJ32" s="114">
        <v>2014</v>
      </c>
      <c r="BK32" s="96" t="str">
        <f t="shared" si="0"/>
        <v/>
      </c>
      <c r="BL32" s="109"/>
      <c r="BQ32" s="234"/>
    </row>
    <row r="33" spans="1:69" x14ac:dyDescent="0.35">
      <c r="B33" s="474">
        <v>43101</v>
      </c>
      <c r="C33" s="475"/>
      <c r="D33" s="97"/>
      <c r="E33" s="474">
        <v>43133</v>
      </c>
      <c r="F33" s="475"/>
      <c r="G33" s="97"/>
      <c r="H33" s="474">
        <v>43162</v>
      </c>
      <c r="I33" s="475"/>
      <c r="J33" s="97"/>
      <c r="K33" s="474">
        <v>43194</v>
      </c>
      <c r="L33" s="475"/>
      <c r="M33" s="97"/>
      <c r="N33" s="474">
        <v>43225</v>
      </c>
      <c r="O33" s="475"/>
      <c r="P33" s="97"/>
      <c r="R33" s="474">
        <v>43257</v>
      </c>
      <c r="S33" s="475"/>
      <c r="T33" s="98"/>
      <c r="U33" s="474">
        <v>43288</v>
      </c>
      <c r="V33" s="475"/>
      <c r="W33" s="98"/>
      <c r="X33" s="474">
        <v>43320</v>
      </c>
      <c r="Y33" s="475"/>
      <c r="Z33" s="98"/>
      <c r="AA33" s="474">
        <v>43352</v>
      </c>
      <c r="AB33" s="475"/>
      <c r="AC33" s="98"/>
      <c r="AD33" s="474">
        <v>43383</v>
      </c>
      <c r="AE33" s="475"/>
      <c r="BJ33" s="114">
        <v>2015</v>
      </c>
      <c r="BK33" s="96" t="str">
        <f t="shared" si="0"/>
        <v/>
      </c>
      <c r="BL33" s="109"/>
      <c r="BQ33" s="234"/>
    </row>
    <row r="34" spans="1:69" ht="15" thickBot="1" x14ac:dyDescent="0.4">
      <c r="A34" s="99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99"/>
      <c r="AE34" s="99"/>
      <c r="AF34" s="99"/>
      <c r="BJ34" s="114">
        <v>2016</v>
      </c>
      <c r="BL34" s="57"/>
      <c r="BQ34" s="234"/>
    </row>
    <row r="35" spans="1:69" x14ac:dyDescent="0.35">
      <c r="A35" s="95"/>
      <c r="B35" s="95"/>
      <c r="G35" s="77"/>
      <c r="H35" s="77"/>
      <c r="I35" s="500" t="str">
        <f>BO15</f>
        <v>LES CROSS</v>
      </c>
      <c r="J35" s="501"/>
      <c r="K35" s="501"/>
      <c r="L35" s="501"/>
      <c r="M35" s="501"/>
      <c r="N35" s="501"/>
      <c r="O35" s="501"/>
      <c r="P35" s="501"/>
      <c r="Q35" s="501"/>
      <c r="R35" s="501"/>
      <c r="S35" s="501"/>
      <c r="T35" s="501"/>
      <c r="U35" s="501"/>
      <c r="V35" s="501"/>
      <c r="W35" s="501"/>
      <c r="X35" s="502"/>
      <c r="Y35" s="77"/>
      <c r="Z35" s="77"/>
      <c r="AA35" s="77"/>
      <c r="AB35" s="77"/>
      <c r="AC35" s="77"/>
      <c r="AD35" s="77"/>
      <c r="BJ35" s="114">
        <v>2017</v>
      </c>
      <c r="BL35" s="57"/>
      <c r="BQ35" s="234"/>
    </row>
    <row r="36" spans="1:69" ht="15" thickBot="1" x14ac:dyDescent="0.4">
      <c r="B36" s="95"/>
      <c r="G36" s="77"/>
      <c r="H36" s="77"/>
      <c r="I36" s="503"/>
      <c r="J36" s="504"/>
      <c r="K36" s="504"/>
      <c r="L36" s="504"/>
      <c r="M36" s="504"/>
      <c r="N36" s="504"/>
      <c r="O36" s="504"/>
      <c r="P36" s="504"/>
      <c r="Q36" s="504"/>
      <c r="R36" s="504"/>
      <c r="S36" s="504"/>
      <c r="T36" s="504"/>
      <c r="U36" s="504"/>
      <c r="V36" s="504"/>
      <c r="W36" s="504"/>
      <c r="X36" s="505"/>
      <c r="Y36" s="77"/>
      <c r="Z36" s="77"/>
      <c r="AA36" s="77"/>
      <c r="AB36" s="77"/>
      <c r="AC36" s="77"/>
      <c r="AD36" s="77"/>
      <c r="BJ36" s="114">
        <v>2018</v>
      </c>
      <c r="BL36" s="57"/>
      <c r="BQ36" s="234"/>
    </row>
    <row r="37" spans="1:69" x14ac:dyDescent="0.35">
      <c r="B37" s="95"/>
      <c r="C37" s="96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BJ37" s="114">
        <v>2019</v>
      </c>
      <c r="BL37" s="57"/>
      <c r="BQ37" s="234"/>
    </row>
    <row r="38" spans="1:69" ht="15" thickBot="1" x14ac:dyDescent="0.4">
      <c r="B38" s="494">
        <v>43478</v>
      </c>
      <c r="C38" s="495"/>
      <c r="D38" s="236"/>
      <c r="E38" s="494">
        <v>43498</v>
      </c>
      <c r="F38" s="495"/>
      <c r="G38" s="236"/>
      <c r="H38" s="494">
        <v>43527</v>
      </c>
      <c r="I38" s="495"/>
      <c r="J38" s="236"/>
      <c r="K38" s="494">
        <v>43559</v>
      </c>
      <c r="L38" s="495"/>
      <c r="M38" s="236"/>
      <c r="N38" s="494">
        <v>43590</v>
      </c>
      <c r="O38" s="495"/>
      <c r="P38" s="459"/>
      <c r="Q38" s="459"/>
      <c r="R38" s="494">
        <v>43622</v>
      </c>
      <c r="S38" s="495"/>
      <c r="T38" s="237"/>
      <c r="U38" s="494">
        <v>43653</v>
      </c>
      <c r="V38" s="495"/>
      <c r="W38" s="237"/>
      <c r="X38" s="494">
        <v>43685</v>
      </c>
      <c r="Y38" s="495"/>
      <c r="Z38" s="237"/>
      <c r="AA38" s="494">
        <v>43717</v>
      </c>
      <c r="AB38" s="495"/>
      <c r="AC38" s="237"/>
      <c r="AD38" s="494">
        <v>43748</v>
      </c>
      <c r="AE38" s="495"/>
      <c r="BJ38" s="114">
        <v>2020</v>
      </c>
      <c r="BL38" s="57"/>
      <c r="BQ38" s="235"/>
    </row>
    <row r="39" spans="1:69" s="133" customFormat="1" ht="28.5" customHeight="1" x14ac:dyDescent="0.35">
      <c r="B39" s="472">
        <v>2700</v>
      </c>
      <c r="C39" s="473"/>
      <c r="D39" s="452"/>
      <c r="E39" s="472">
        <v>2800</v>
      </c>
      <c r="F39" s="473"/>
      <c r="G39" s="452"/>
      <c r="H39" s="472">
        <v>2300</v>
      </c>
      <c r="I39" s="473"/>
      <c r="J39" s="452"/>
      <c r="K39" s="472">
        <v>2400</v>
      </c>
      <c r="L39" s="473"/>
      <c r="M39" s="452"/>
      <c r="N39" s="472">
        <v>2500</v>
      </c>
      <c r="O39" s="473"/>
      <c r="P39" s="452"/>
      <c r="Q39" s="452"/>
      <c r="R39" s="472">
        <v>2600</v>
      </c>
      <c r="S39" s="473"/>
      <c r="T39" s="452"/>
      <c r="U39" s="472">
        <v>2700</v>
      </c>
      <c r="V39" s="473"/>
      <c r="W39" s="452"/>
      <c r="X39" s="472">
        <v>2800</v>
      </c>
      <c r="Y39" s="473"/>
      <c r="Z39" s="452"/>
      <c r="AA39" s="472">
        <v>2900</v>
      </c>
      <c r="AB39" s="473"/>
      <c r="AC39" s="452"/>
      <c r="AD39" s="472">
        <v>3000</v>
      </c>
      <c r="AE39" s="473"/>
      <c r="AF39" s="452"/>
      <c r="AJ39" s="127"/>
      <c r="AK39" s="127"/>
      <c r="AL39" s="127"/>
      <c r="AM39" s="127"/>
      <c r="AN39" s="127"/>
      <c r="AO39" s="127"/>
      <c r="AP39" s="127"/>
      <c r="AQ39" s="127"/>
      <c r="AR39" s="127"/>
      <c r="AS39" s="127"/>
      <c r="AT39" s="127"/>
      <c r="AU39" s="127"/>
      <c r="AV39" s="127"/>
      <c r="AW39" s="127"/>
      <c r="AX39" s="127"/>
      <c r="AY39" s="127"/>
      <c r="AZ39" s="127"/>
      <c r="BA39" s="127"/>
      <c r="BB39" s="127"/>
      <c r="BC39" s="127"/>
      <c r="BD39" s="127"/>
      <c r="BJ39" s="450">
        <v>2021</v>
      </c>
      <c r="BL39" s="451"/>
    </row>
    <row r="40" spans="1:69" ht="28.5" customHeight="1" x14ac:dyDescent="0.35">
      <c r="B40" s="518">
        <v>2300</v>
      </c>
      <c r="C40" s="519"/>
      <c r="D40" s="452"/>
      <c r="E40" s="518">
        <v>2800</v>
      </c>
      <c r="F40" s="519"/>
      <c r="G40" s="452"/>
      <c r="H40" s="518">
        <v>2300</v>
      </c>
      <c r="I40" s="519"/>
      <c r="J40" s="452"/>
      <c r="K40" s="518">
        <v>2400</v>
      </c>
      <c r="L40" s="519"/>
      <c r="M40" s="452"/>
      <c r="N40" s="518">
        <v>2500</v>
      </c>
      <c r="O40" s="519"/>
      <c r="P40" s="452"/>
      <c r="Q40" s="452"/>
      <c r="R40" s="518">
        <v>2600</v>
      </c>
      <c r="S40" s="519"/>
      <c r="T40" s="452"/>
      <c r="U40" s="518">
        <v>2700</v>
      </c>
      <c r="V40" s="519"/>
      <c r="W40" s="452"/>
      <c r="X40" s="518">
        <v>2800</v>
      </c>
      <c r="Y40" s="519"/>
      <c r="Z40" s="452"/>
      <c r="AA40" s="518">
        <v>2900</v>
      </c>
      <c r="AB40" s="519"/>
      <c r="AC40" s="452"/>
      <c r="AD40" s="518">
        <v>3000</v>
      </c>
      <c r="AE40" s="519"/>
      <c r="BJ40" s="114">
        <v>2022</v>
      </c>
      <c r="BL40" s="57"/>
    </row>
    <row r="41" spans="1:69" x14ac:dyDescent="0.35">
      <c r="BJ41" s="114">
        <v>2023</v>
      </c>
      <c r="BL41" s="57"/>
    </row>
    <row r="42" spans="1:69" x14ac:dyDescent="0.35">
      <c r="Q42" s="97"/>
      <c r="BJ42" s="114">
        <v>2024</v>
      </c>
      <c r="BL42" s="57"/>
    </row>
    <row r="43" spans="1:69" x14ac:dyDescent="0.35">
      <c r="BJ43" s="114">
        <v>2025</v>
      </c>
    </row>
    <row r="44" spans="1:69" x14ac:dyDescent="0.35">
      <c r="AG44" s="115"/>
      <c r="AI44" s="115"/>
      <c r="AJ44" s="129"/>
      <c r="AK44" s="129"/>
      <c r="AL44" s="129"/>
      <c r="AM44" s="129"/>
      <c r="AN44" s="129"/>
      <c r="AO44" s="129"/>
      <c r="AP44" s="129"/>
      <c r="AQ44" s="129"/>
      <c r="AR44" s="129"/>
      <c r="AS44" s="129"/>
      <c r="AT44" s="129"/>
      <c r="AU44" s="129"/>
      <c r="AV44" s="129"/>
      <c r="AW44" s="129"/>
      <c r="AX44" s="129"/>
      <c r="AY44" s="129"/>
      <c r="AZ44" s="129"/>
      <c r="BA44" s="129"/>
      <c r="BB44" s="129"/>
      <c r="BC44" s="129"/>
      <c r="BD44" s="129"/>
      <c r="BE44" s="115"/>
      <c r="BF44" s="115"/>
      <c r="BG44" s="115"/>
      <c r="BH44" s="115"/>
      <c r="BI44" s="115"/>
      <c r="BJ44" s="114">
        <v>2026</v>
      </c>
      <c r="BK44" s="115"/>
      <c r="BL44" s="115"/>
      <c r="BM44" s="116"/>
      <c r="BQ44" s="115"/>
    </row>
    <row r="45" spans="1:69" x14ac:dyDescent="0.35">
      <c r="AG45" s="115"/>
      <c r="AI45" s="115"/>
      <c r="AJ45" s="129"/>
      <c r="AK45" s="129"/>
      <c r="AL45" s="129"/>
      <c r="AM45" s="129"/>
      <c r="AN45" s="129"/>
      <c r="AO45" s="129"/>
      <c r="AP45" s="129"/>
      <c r="AQ45" s="129"/>
      <c r="AR45" s="129"/>
      <c r="AS45" s="129"/>
      <c r="AT45" s="129"/>
      <c r="AU45" s="129"/>
      <c r="AV45" s="129"/>
      <c r="AW45" s="129"/>
      <c r="AX45" s="129"/>
      <c r="AY45" s="129"/>
      <c r="AZ45" s="129"/>
      <c r="BA45" s="129"/>
      <c r="BB45" s="129"/>
      <c r="BC45" s="129"/>
      <c r="BD45" s="129"/>
      <c r="BE45" s="115"/>
      <c r="BF45" s="115"/>
      <c r="BG45" s="115"/>
      <c r="BH45" s="115"/>
      <c r="BI45" s="115"/>
      <c r="BJ45" s="114">
        <v>2027</v>
      </c>
      <c r="BK45" s="115"/>
      <c r="BL45" s="115"/>
      <c r="BM45" s="116"/>
      <c r="BQ45" s="115"/>
    </row>
    <row r="46" spans="1:69" x14ac:dyDescent="0.35">
      <c r="AG46" s="115"/>
      <c r="AI46" s="115"/>
      <c r="AJ46" s="129"/>
      <c r="AK46" s="129"/>
      <c r="AL46" s="129"/>
      <c r="AM46" s="129"/>
      <c r="AN46" s="129"/>
      <c r="AO46" s="129"/>
      <c r="AP46" s="129"/>
      <c r="AQ46" s="129"/>
      <c r="AR46" s="129"/>
      <c r="AS46" s="129"/>
      <c r="AT46" s="129"/>
      <c r="AU46" s="129"/>
      <c r="AV46" s="129"/>
      <c r="AW46" s="129"/>
      <c r="AX46" s="129"/>
      <c r="AY46" s="129"/>
      <c r="AZ46" s="129"/>
      <c r="BA46" s="129"/>
      <c r="BB46" s="129"/>
      <c r="BC46" s="129"/>
      <c r="BD46" s="129"/>
      <c r="BE46" s="115"/>
      <c r="BF46" s="115"/>
      <c r="BG46" s="115"/>
      <c r="BH46" s="115"/>
      <c r="BI46" s="115"/>
      <c r="BJ46" s="114">
        <v>2028</v>
      </c>
      <c r="BK46" s="115"/>
      <c r="BL46" s="115"/>
      <c r="BM46" s="116"/>
      <c r="BQ46" s="115"/>
    </row>
    <row r="47" spans="1:69" x14ac:dyDescent="0.35">
      <c r="AG47" s="117"/>
      <c r="AI47" s="117"/>
      <c r="AJ47" s="129"/>
      <c r="AK47" s="129"/>
      <c r="AL47" s="129"/>
      <c r="AM47" s="129"/>
      <c r="AN47" s="129"/>
      <c r="AO47" s="129"/>
      <c r="AP47" s="129"/>
      <c r="AQ47" s="129"/>
      <c r="AR47" s="129"/>
      <c r="AS47" s="129"/>
      <c r="AT47" s="129"/>
      <c r="AU47" s="129"/>
      <c r="AV47" s="129"/>
      <c r="AW47" s="129"/>
      <c r="AX47" s="129"/>
      <c r="AY47" s="129"/>
      <c r="AZ47" s="129"/>
      <c r="BA47" s="129"/>
      <c r="BB47" s="129"/>
      <c r="BC47" s="129"/>
      <c r="BD47" s="129"/>
      <c r="BE47" s="115"/>
      <c r="BF47" s="115"/>
      <c r="BG47" s="115"/>
      <c r="BH47" s="115"/>
      <c r="BI47" s="115"/>
      <c r="BJ47" s="114">
        <v>2029</v>
      </c>
      <c r="BK47" s="115"/>
      <c r="BL47" s="115"/>
      <c r="BM47" s="116"/>
      <c r="BQ47" s="117"/>
    </row>
    <row r="48" spans="1:69" x14ac:dyDescent="0.35">
      <c r="AG48" s="117"/>
      <c r="AI48" s="117"/>
      <c r="AJ48" s="129"/>
      <c r="AK48" s="129"/>
      <c r="AL48" s="129"/>
      <c r="AM48" s="129"/>
      <c r="AN48" s="129"/>
      <c r="AO48" s="129"/>
      <c r="AP48" s="129"/>
      <c r="AQ48" s="129"/>
      <c r="AR48" s="129"/>
      <c r="AS48" s="129"/>
      <c r="AT48" s="129"/>
      <c r="AU48" s="129"/>
      <c r="AV48" s="129"/>
      <c r="AW48" s="129"/>
      <c r="AX48" s="129"/>
      <c r="AY48" s="129"/>
      <c r="AZ48" s="129"/>
      <c r="BA48" s="129"/>
      <c r="BB48" s="129"/>
      <c r="BC48" s="129"/>
      <c r="BD48" s="129"/>
      <c r="BE48" s="115"/>
      <c r="BF48" s="115"/>
      <c r="BG48" s="115"/>
      <c r="BH48" s="115"/>
      <c r="BI48" s="115"/>
      <c r="BJ48" s="114">
        <v>2030</v>
      </c>
      <c r="BK48" s="115"/>
      <c r="BL48" s="115"/>
      <c r="BM48" s="116"/>
      <c r="BQ48" s="117"/>
    </row>
    <row r="49" spans="33:69" x14ac:dyDescent="0.35">
      <c r="AG49" s="117"/>
      <c r="AI49" s="117"/>
      <c r="AJ49" s="129"/>
      <c r="AK49" s="129"/>
      <c r="AL49" s="129"/>
      <c r="AM49" s="129"/>
      <c r="AN49" s="129"/>
      <c r="AO49" s="129"/>
      <c r="AP49" s="129"/>
      <c r="AQ49" s="129"/>
      <c r="AR49" s="129"/>
      <c r="AS49" s="129"/>
      <c r="AT49" s="129"/>
      <c r="AU49" s="129"/>
      <c r="AV49" s="129"/>
      <c r="AW49" s="129"/>
      <c r="AX49" s="129"/>
      <c r="AY49" s="129"/>
      <c r="AZ49" s="129"/>
      <c r="BA49" s="129"/>
      <c r="BB49" s="129"/>
      <c r="BC49" s="129"/>
      <c r="BD49" s="129"/>
      <c r="BE49" s="115"/>
      <c r="BF49" s="115"/>
      <c r="BG49" s="115"/>
      <c r="BH49" s="115"/>
      <c r="BI49" s="115"/>
      <c r="BJ49" s="114">
        <v>2031</v>
      </c>
      <c r="BK49" s="115"/>
      <c r="BL49" s="115"/>
      <c r="BM49" s="116"/>
      <c r="BQ49" s="117"/>
    </row>
    <row r="50" spans="33:69" x14ac:dyDescent="0.35">
      <c r="AG50" s="117"/>
      <c r="AI50" s="117"/>
      <c r="AJ50" s="129"/>
      <c r="AK50" s="129"/>
      <c r="AL50" s="129"/>
      <c r="AM50" s="129"/>
      <c r="AN50" s="129"/>
      <c r="AO50" s="129"/>
      <c r="AP50" s="129"/>
      <c r="AQ50" s="129"/>
      <c r="AR50" s="129"/>
      <c r="AS50" s="129"/>
      <c r="AT50" s="129"/>
      <c r="AU50" s="129"/>
      <c r="AV50" s="129"/>
      <c r="AW50" s="129"/>
      <c r="AX50" s="129"/>
      <c r="AY50" s="129"/>
      <c r="AZ50" s="129"/>
      <c r="BA50" s="129"/>
      <c r="BB50" s="129"/>
      <c r="BC50" s="129"/>
      <c r="BD50" s="129"/>
      <c r="BE50" s="115"/>
      <c r="BF50" s="115"/>
      <c r="BG50" s="115"/>
      <c r="BH50" s="115"/>
      <c r="BI50" s="115"/>
      <c r="BJ50" s="114">
        <v>2032</v>
      </c>
      <c r="BK50" s="115"/>
      <c r="BL50" s="115"/>
      <c r="BM50" s="116"/>
      <c r="BQ50" s="117"/>
    </row>
    <row r="51" spans="33:69" x14ac:dyDescent="0.35">
      <c r="AG51" s="117"/>
      <c r="AI51" s="117"/>
      <c r="AJ51" s="129"/>
      <c r="AK51" s="129"/>
      <c r="AL51" s="129"/>
      <c r="AM51" s="129"/>
      <c r="AN51" s="129"/>
      <c r="AO51" s="129"/>
      <c r="AP51" s="129"/>
      <c r="AQ51" s="129"/>
      <c r="AR51" s="129"/>
      <c r="AS51" s="129"/>
      <c r="AT51" s="129"/>
      <c r="AU51" s="129"/>
      <c r="AV51" s="129"/>
      <c r="AW51" s="129"/>
      <c r="AX51" s="129"/>
      <c r="AY51" s="129"/>
      <c r="AZ51" s="129"/>
      <c r="BA51" s="129"/>
      <c r="BB51" s="129"/>
      <c r="BC51" s="129"/>
      <c r="BD51" s="129"/>
      <c r="BE51" s="115"/>
      <c r="BF51" s="115"/>
      <c r="BG51" s="115"/>
      <c r="BH51" s="115"/>
      <c r="BI51" s="115"/>
      <c r="BJ51" s="114">
        <v>2033</v>
      </c>
      <c r="BK51" s="115"/>
      <c r="BL51" s="115"/>
      <c r="BM51" s="116"/>
      <c r="BQ51" s="117"/>
    </row>
    <row r="52" spans="33:69" x14ac:dyDescent="0.35">
      <c r="AG52" s="117"/>
      <c r="AI52" s="117"/>
      <c r="AJ52" s="129"/>
      <c r="AK52" s="129"/>
      <c r="AL52" s="129"/>
      <c r="AM52" s="129"/>
      <c r="AN52" s="129"/>
      <c r="AO52" s="129"/>
      <c r="AP52" s="129"/>
      <c r="AQ52" s="129"/>
      <c r="AR52" s="129"/>
      <c r="AS52" s="129"/>
      <c r="AT52" s="129"/>
      <c r="AU52" s="129"/>
      <c r="AV52" s="129"/>
      <c r="AW52" s="129"/>
      <c r="AX52" s="129"/>
      <c r="AY52" s="129"/>
      <c r="AZ52" s="129"/>
      <c r="BA52" s="129"/>
      <c r="BB52" s="129"/>
      <c r="BC52" s="129"/>
      <c r="BD52" s="129"/>
      <c r="BE52" s="115"/>
      <c r="BF52" s="115"/>
      <c r="BG52" s="115"/>
      <c r="BH52" s="115"/>
      <c r="BI52" s="115"/>
      <c r="BJ52" s="114">
        <v>2034</v>
      </c>
      <c r="BK52" s="115"/>
      <c r="BL52" s="115"/>
      <c r="BM52" s="116"/>
      <c r="BQ52" s="117"/>
    </row>
    <row r="53" spans="33:69" x14ac:dyDescent="0.35">
      <c r="AG53" s="117"/>
      <c r="AI53" s="117"/>
      <c r="AJ53" s="129"/>
      <c r="AK53" s="129"/>
      <c r="AL53" s="129"/>
      <c r="AM53" s="129"/>
      <c r="AN53" s="129"/>
      <c r="AO53" s="129"/>
      <c r="AP53" s="129"/>
      <c r="AQ53" s="129"/>
      <c r="AR53" s="129"/>
      <c r="AS53" s="129"/>
      <c r="AT53" s="129"/>
      <c r="AU53" s="129"/>
      <c r="AV53" s="129"/>
      <c r="AW53" s="129"/>
      <c r="AX53" s="129"/>
      <c r="AY53" s="129"/>
      <c r="AZ53" s="129"/>
      <c r="BA53" s="129"/>
      <c r="BB53" s="129"/>
      <c r="BC53" s="129"/>
      <c r="BD53" s="129"/>
      <c r="BE53" s="115"/>
      <c r="BF53" s="115"/>
      <c r="BG53" s="115"/>
      <c r="BH53" s="115"/>
      <c r="BI53" s="115"/>
      <c r="BJ53" s="114">
        <v>2035</v>
      </c>
      <c r="BK53" s="115"/>
      <c r="BL53" s="115"/>
      <c r="BM53" s="116"/>
      <c r="BQ53" s="117"/>
    </row>
    <row r="54" spans="33:69" x14ac:dyDescent="0.35">
      <c r="AG54" s="117"/>
      <c r="AI54" s="117"/>
      <c r="AJ54" s="129"/>
      <c r="AK54" s="129"/>
      <c r="AL54" s="129"/>
      <c r="AM54" s="129"/>
      <c r="AN54" s="129"/>
      <c r="AO54" s="129"/>
      <c r="AP54" s="129"/>
      <c r="AQ54" s="129"/>
      <c r="AR54" s="129"/>
      <c r="AS54" s="129"/>
      <c r="AT54" s="129"/>
      <c r="AU54" s="129"/>
      <c r="AV54" s="129"/>
      <c r="AW54" s="129"/>
      <c r="AX54" s="129"/>
      <c r="AY54" s="129"/>
      <c r="AZ54" s="129"/>
      <c r="BA54" s="129"/>
      <c r="BB54" s="129"/>
      <c r="BC54" s="129"/>
      <c r="BD54" s="129"/>
      <c r="BE54" s="115"/>
      <c r="BF54" s="115"/>
      <c r="BG54" s="115"/>
      <c r="BH54" s="115"/>
      <c r="BI54" s="115"/>
      <c r="BJ54" s="114">
        <v>2036</v>
      </c>
      <c r="BK54" s="115"/>
      <c r="BL54" s="115"/>
      <c r="BM54" s="116"/>
      <c r="BQ54" s="117"/>
    </row>
    <row r="55" spans="33:69" x14ac:dyDescent="0.35">
      <c r="AG55" s="117"/>
      <c r="AI55" s="117"/>
      <c r="AJ55" s="129"/>
      <c r="AK55" s="129"/>
      <c r="AL55" s="129"/>
      <c r="AM55" s="129"/>
      <c r="AN55" s="129"/>
      <c r="AO55" s="129"/>
      <c r="AP55" s="129"/>
      <c r="AQ55" s="129"/>
      <c r="AR55" s="129"/>
      <c r="AS55" s="129"/>
      <c r="AT55" s="129"/>
      <c r="AU55" s="129"/>
      <c r="AV55" s="129"/>
      <c r="AW55" s="129"/>
      <c r="AX55" s="129"/>
      <c r="AY55" s="129"/>
      <c r="AZ55" s="129"/>
      <c r="BA55" s="129"/>
      <c r="BB55" s="129"/>
      <c r="BC55" s="129"/>
      <c r="BD55" s="129"/>
      <c r="BE55" s="115"/>
      <c r="BF55" s="115"/>
      <c r="BG55" s="115"/>
      <c r="BH55" s="115"/>
      <c r="BI55" s="115"/>
      <c r="BJ55" s="114">
        <v>2037</v>
      </c>
      <c r="BK55" s="115"/>
      <c r="BL55" s="115"/>
      <c r="BM55" s="116"/>
      <c r="BQ55" s="117"/>
    </row>
    <row r="56" spans="33:69" x14ac:dyDescent="0.35">
      <c r="AG56" s="115"/>
      <c r="AI56" s="115"/>
      <c r="AJ56" s="129"/>
      <c r="AK56" s="129"/>
      <c r="AL56" s="129"/>
      <c r="AM56" s="129"/>
      <c r="AN56" s="129"/>
      <c r="AO56" s="129"/>
      <c r="AP56" s="129"/>
      <c r="AQ56" s="129"/>
      <c r="AR56" s="129"/>
      <c r="AS56" s="129"/>
      <c r="AT56" s="129"/>
      <c r="AU56" s="129"/>
      <c r="AV56" s="129"/>
      <c r="AW56" s="129"/>
      <c r="AX56" s="129"/>
      <c r="AY56" s="129"/>
      <c r="AZ56" s="129"/>
      <c r="BA56" s="129"/>
      <c r="BB56" s="129"/>
      <c r="BC56" s="129"/>
      <c r="BD56" s="129"/>
      <c r="BE56" s="115"/>
      <c r="BF56" s="115"/>
      <c r="BG56" s="115"/>
      <c r="BH56" s="115"/>
      <c r="BI56" s="115"/>
      <c r="BJ56" s="114">
        <v>2038</v>
      </c>
      <c r="BK56" s="115"/>
      <c r="BL56" s="115"/>
      <c r="BM56" s="116"/>
      <c r="BQ56" s="115"/>
    </row>
    <row r="57" spans="33:69" x14ac:dyDescent="0.35">
      <c r="AG57" s="115"/>
      <c r="AI57" s="115"/>
      <c r="AJ57" s="129"/>
      <c r="AK57" s="129"/>
      <c r="AL57" s="129"/>
      <c r="AM57" s="129"/>
      <c r="AN57" s="129"/>
      <c r="AO57" s="129"/>
      <c r="AP57" s="129"/>
      <c r="AQ57" s="129"/>
      <c r="AR57" s="129"/>
      <c r="AS57" s="129"/>
      <c r="AT57" s="129"/>
      <c r="AU57" s="129"/>
      <c r="AV57" s="129"/>
      <c r="AW57" s="129"/>
      <c r="AX57" s="129"/>
      <c r="AY57" s="129"/>
      <c r="AZ57" s="129"/>
      <c r="BA57" s="129"/>
      <c r="BB57" s="129"/>
      <c r="BC57" s="129"/>
      <c r="BD57" s="129"/>
      <c r="BE57" s="115"/>
      <c r="BF57" s="115"/>
      <c r="BG57" s="115"/>
      <c r="BH57" s="115"/>
      <c r="BI57" s="115"/>
      <c r="BJ57" s="114">
        <v>2039</v>
      </c>
      <c r="BK57" s="115"/>
      <c r="BL57" s="115"/>
      <c r="BM57" s="116"/>
      <c r="BQ57" s="115"/>
    </row>
    <row r="58" spans="33:69" x14ac:dyDescent="0.35">
      <c r="AG58" s="115"/>
      <c r="AI58" s="115"/>
      <c r="AJ58" s="129"/>
      <c r="AK58" s="129"/>
      <c r="AL58" s="129"/>
      <c r="AM58" s="129"/>
      <c r="AN58" s="129"/>
      <c r="AO58" s="129"/>
      <c r="AP58" s="129"/>
      <c r="AQ58" s="129"/>
      <c r="AR58" s="129"/>
      <c r="AS58" s="129"/>
      <c r="AT58" s="129"/>
      <c r="AU58" s="129"/>
      <c r="AV58" s="129"/>
      <c r="AW58" s="129"/>
      <c r="AX58" s="129"/>
      <c r="AY58" s="129"/>
      <c r="AZ58" s="129"/>
      <c r="BA58" s="129"/>
      <c r="BB58" s="129"/>
      <c r="BC58" s="129"/>
      <c r="BD58" s="129"/>
      <c r="BE58" s="115"/>
      <c r="BF58" s="115"/>
      <c r="BG58" s="115"/>
      <c r="BH58" s="115"/>
      <c r="BI58" s="115"/>
      <c r="BJ58" s="114">
        <v>2040</v>
      </c>
      <c r="BK58" s="115"/>
      <c r="BL58" s="115"/>
      <c r="BM58" s="116"/>
      <c r="BQ58" s="115"/>
    </row>
    <row r="59" spans="33:69" x14ac:dyDescent="0.35">
      <c r="AG59" s="115"/>
      <c r="AI59" s="115"/>
      <c r="AJ59" s="129"/>
      <c r="AK59" s="129"/>
      <c r="AL59" s="129"/>
      <c r="AM59" s="129"/>
      <c r="AN59" s="129"/>
      <c r="AO59" s="129"/>
      <c r="AP59" s="129"/>
      <c r="AQ59" s="129"/>
      <c r="AR59" s="129"/>
      <c r="AS59" s="129"/>
      <c r="AT59" s="129"/>
      <c r="AU59" s="129"/>
      <c r="AV59" s="129"/>
      <c r="AW59" s="129"/>
      <c r="AX59" s="129"/>
      <c r="AY59" s="129"/>
      <c r="AZ59" s="129"/>
      <c r="BA59" s="129"/>
      <c r="BB59" s="129"/>
      <c r="BC59" s="129"/>
      <c r="BD59" s="129"/>
      <c r="BE59" s="115"/>
      <c r="BF59" s="115"/>
      <c r="BG59" s="115"/>
      <c r="BH59" s="115"/>
      <c r="BI59" s="115"/>
      <c r="BJ59" s="114">
        <v>2041</v>
      </c>
      <c r="BK59" s="115"/>
      <c r="BL59" s="115"/>
      <c r="BM59" s="116"/>
      <c r="BQ59" s="115"/>
    </row>
    <row r="60" spans="33:69" x14ac:dyDescent="0.35">
      <c r="AG60" s="115"/>
      <c r="AI60" s="115"/>
      <c r="AJ60" s="129"/>
      <c r="AK60" s="129"/>
      <c r="AL60" s="129"/>
      <c r="AM60" s="129"/>
      <c r="AN60" s="129"/>
      <c r="AO60" s="129"/>
      <c r="AP60" s="129"/>
      <c r="AQ60" s="129"/>
      <c r="AR60" s="129"/>
      <c r="AS60" s="129"/>
      <c r="AT60" s="129"/>
      <c r="AU60" s="129"/>
      <c r="AV60" s="129"/>
      <c r="AW60" s="129"/>
      <c r="AX60" s="129"/>
      <c r="AY60" s="129"/>
      <c r="AZ60" s="129"/>
      <c r="BA60" s="129"/>
      <c r="BB60" s="129"/>
      <c r="BC60" s="129"/>
      <c r="BD60" s="129"/>
      <c r="BE60" s="115"/>
      <c r="BF60" s="115"/>
      <c r="BG60" s="115"/>
      <c r="BH60" s="115"/>
      <c r="BI60" s="115"/>
      <c r="BJ60" s="114">
        <v>2042</v>
      </c>
      <c r="BK60" s="115"/>
      <c r="BL60" s="115"/>
      <c r="BM60" s="116"/>
      <c r="BQ60" s="115"/>
    </row>
    <row r="61" spans="33:69" x14ac:dyDescent="0.35">
      <c r="AG61" s="115"/>
      <c r="AI61" s="115"/>
      <c r="AJ61" s="129"/>
      <c r="AK61" s="129"/>
      <c r="AL61" s="129"/>
      <c r="AM61" s="129"/>
      <c r="AN61" s="129"/>
      <c r="AO61" s="129"/>
      <c r="AP61" s="129"/>
      <c r="AQ61" s="129"/>
      <c r="AR61" s="129"/>
      <c r="AS61" s="129"/>
      <c r="AT61" s="129"/>
      <c r="AU61" s="129"/>
      <c r="AV61" s="129"/>
      <c r="AW61" s="129"/>
      <c r="AX61" s="129"/>
      <c r="AY61" s="129"/>
      <c r="AZ61" s="129"/>
      <c r="BA61" s="129"/>
      <c r="BB61" s="129"/>
      <c r="BC61" s="129"/>
      <c r="BD61" s="129"/>
      <c r="BE61" s="115"/>
      <c r="BF61" s="115"/>
      <c r="BG61" s="115"/>
      <c r="BH61" s="115"/>
      <c r="BI61" s="115"/>
      <c r="BJ61" s="114">
        <v>2043</v>
      </c>
      <c r="BK61" s="115"/>
      <c r="BL61" s="115"/>
      <c r="BM61" s="116"/>
      <c r="BQ61" s="115"/>
    </row>
    <row r="62" spans="33:69" x14ac:dyDescent="0.35">
      <c r="AG62" s="115"/>
      <c r="AI62" s="115"/>
      <c r="AJ62" s="129"/>
      <c r="AK62" s="129"/>
      <c r="AL62" s="129"/>
      <c r="AM62" s="129"/>
      <c r="AN62" s="129"/>
      <c r="AO62" s="129"/>
      <c r="AP62" s="129"/>
      <c r="AQ62" s="129"/>
      <c r="AR62" s="129"/>
      <c r="AS62" s="129"/>
      <c r="AT62" s="129"/>
      <c r="AU62" s="129"/>
      <c r="AV62" s="129"/>
      <c r="AW62" s="129"/>
      <c r="AX62" s="129"/>
      <c r="AY62" s="129"/>
      <c r="AZ62" s="129"/>
      <c r="BA62" s="129"/>
      <c r="BB62" s="129"/>
      <c r="BC62" s="129"/>
      <c r="BD62" s="129"/>
      <c r="BE62" s="115"/>
      <c r="BF62" s="115"/>
      <c r="BG62" s="115"/>
      <c r="BH62" s="115"/>
      <c r="BI62" s="115"/>
      <c r="BJ62" s="114">
        <v>2044</v>
      </c>
      <c r="BK62" s="115"/>
      <c r="BL62" s="115"/>
      <c r="BM62" s="116"/>
      <c r="BQ62" s="115"/>
    </row>
    <row r="63" spans="33:69" x14ac:dyDescent="0.35">
      <c r="AG63" s="115"/>
      <c r="AI63" s="115"/>
      <c r="AJ63" s="129"/>
      <c r="AK63" s="129"/>
      <c r="AL63" s="129"/>
      <c r="AM63" s="129"/>
      <c r="AN63" s="129"/>
      <c r="AO63" s="129"/>
      <c r="AP63" s="129"/>
      <c r="AQ63" s="129"/>
      <c r="AR63" s="129"/>
      <c r="AS63" s="129"/>
      <c r="AT63" s="129"/>
      <c r="AU63" s="129"/>
      <c r="AV63" s="129"/>
      <c r="AW63" s="129"/>
      <c r="AX63" s="129"/>
      <c r="AY63" s="129"/>
      <c r="AZ63" s="129"/>
      <c r="BA63" s="129"/>
      <c r="BB63" s="129"/>
      <c r="BC63" s="129"/>
      <c r="BD63" s="129"/>
      <c r="BE63" s="115"/>
      <c r="BF63" s="115"/>
      <c r="BG63" s="115"/>
      <c r="BH63" s="115"/>
      <c r="BI63" s="115"/>
      <c r="BJ63" s="114">
        <v>2045</v>
      </c>
      <c r="BK63" s="115"/>
      <c r="BL63" s="115"/>
      <c r="BM63" s="116"/>
      <c r="BQ63" s="115"/>
    </row>
    <row r="64" spans="33:69" x14ac:dyDescent="0.35">
      <c r="AG64" s="115"/>
      <c r="AI64" s="115"/>
      <c r="AJ64" s="129"/>
      <c r="AK64" s="129"/>
      <c r="AL64" s="129"/>
      <c r="AM64" s="129"/>
      <c r="AN64" s="129"/>
      <c r="AO64" s="129"/>
      <c r="AP64" s="129"/>
      <c r="AQ64" s="129"/>
      <c r="AR64" s="129"/>
      <c r="AS64" s="129"/>
      <c r="AT64" s="129"/>
      <c r="AU64" s="129"/>
      <c r="AV64" s="129"/>
      <c r="AW64" s="129"/>
      <c r="AX64" s="129"/>
      <c r="AY64" s="129"/>
      <c r="AZ64" s="129"/>
      <c r="BA64" s="129"/>
      <c r="BB64" s="129"/>
      <c r="BC64" s="129"/>
      <c r="BD64" s="129"/>
      <c r="BE64" s="115"/>
      <c r="BF64" s="115"/>
      <c r="BG64" s="115"/>
      <c r="BH64" s="115"/>
      <c r="BI64" s="115"/>
      <c r="BJ64" s="114">
        <v>2046</v>
      </c>
      <c r="BK64" s="115"/>
      <c r="BL64" s="115"/>
      <c r="BM64" s="116"/>
      <c r="BQ64" s="115"/>
    </row>
    <row r="65" spans="33:69" x14ac:dyDescent="0.35">
      <c r="AG65" s="115"/>
      <c r="AI65" s="115"/>
      <c r="AJ65" s="129"/>
      <c r="AK65" s="129"/>
      <c r="AL65" s="129"/>
      <c r="AM65" s="129"/>
      <c r="AN65" s="129"/>
      <c r="AO65" s="129"/>
      <c r="AP65" s="129"/>
      <c r="AQ65" s="129"/>
      <c r="AR65" s="129"/>
      <c r="AS65" s="129"/>
      <c r="AT65" s="129"/>
      <c r="AU65" s="129"/>
      <c r="AV65" s="129"/>
      <c r="AW65" s="129"/>
      <c r="AX65" s="129"/>
      <c r="AY65" s="129"/>
      <c r="AZ65" s="129"/>
      <c r="BA65" s="129"/>
      <c r="BB65" s="129"/>
      <c r="BC65" s="129"/>
      <c r="BD65" s="129"/>
      <c r="BE65" s="115"/>
      <c r="BF65" s="115"/>
      <c r="BG65" s="115"/>
      <c r="BH65" s="115"/>
      <c r="BI65" s="115"/>
      <c r="BJ65" s="114">
        <v>2047</v>
      </c>
      <c r="BK65" s="115"/>
      <c r="BL65" s="115"/>
      <c r="BM65" s="116"/>
      <c r="BQ65" s="115"/>
    </row>
    <row r="66" spans="33:69" x14ac:dyDescent="0.35">
      <c r="AG66" s="115"/>
      <c r="AI66" s="115"/>
      <c r="AJ66" s="129"/>
      <c r="AK66" s="129"/>
      <c r="AL66" s="129"/>
      <c r="AM66" s="129"/>
      <c r="AN66" s="129"/>
      <c r="AO66" s="129"/>
      <c r="AP66" s="129"/>
      <c r="AQ66" s="129"/>
      <c r="AR66" s="129"/>
      <c r="AS66" s="129"/>
      <c r="AT66" s="129"/>
      <c r="AU66" s="129"/>
      <c r="AV66" s="129"/>
      <c r="AW66" s="129"/>
      <c r="AX66" s="129"/>
      <c r="AY66" s="129"/>
      <c r="AZ66" s="129"/>
      <c r="BA66" s="129"/>
      <c r="BB66" s="129"/>
      <c r="BC66" s="129"/>
      <c r="BD66" s="129"/>
      <c r="BE66" s="115"/>
      <c r="BF66" s="115"/>
      <c r="BG66" s="115"/>
      <c r="BH66" s="115"/>
      <c r="BI66" s="115"/>
      <c r="BJ66" s="114">
        <v>2048</v>
      </c>
      <c r="BK66" s="115"/>
      <c r="BL66" s="115"/>
      <c r="BM66" s="116"/>
      <c r="BQ66" s="115"/>
    </row>
    <row r="67" spans="33:69" x14ac:dyDescent="0.35">
      <c r="AG67" s="115"/>
      <c r="AI67" s="115"/>
      <c r="AJ67" s="129"/>
      <c r="AK67" s="129"/>
      <c r="AL67" s="129"/>
      <c r="AM67" s="129"/>
      <c r="AN67" s="129"/>
      <c r="AO67" s="129"/>
      <c r="AP67" s="129"/>
      <c r="AQ67" s="129"/>
      <c r="AR67" s="129"/>
      <c r="AS67" s="129"/>
      <c r="AT67" s="129"/>
      <c r="AU67" s="129"/>
      <c r="AV67" s="129"/>
      <c r="AW67" s="129"/>
      <c r="AX67" s="129"/>
      <c r="AY67" s="129"/>
      <c r="AZ67" s="129"/>
      <c r="BA67" s="129"/>
      <c r="BB67" s="129"/>
      <c r="BC67" s="129"/>
      <c r="BD67" s="129"/>
      <c r="BE67" s="115"/>
      <c r="BF67" s="115"/>
      <c r="BG67" s="115"/>
      <c r="BH67" s="115"/>
      <c r="BI67" s="115"/>
      <c r="BJ67" s="114">
        <v>2049</v>
      </c>
      <c r="BK67" s="115"/>
      <c r="BL67" s="115"/>
      <c r="BM67" s="116"/>
      <c r="BQ67" s="115"/>
    </row>
    <row r="68" spans="33:69" x14ac:dyDescent="0.35">
      <c r="AG68" s="115"/>
      <c r="AI68" s="115"/>
      <c r="AJ68" s="129"/>
      <c r="AK68" s="129"/>
      <c r="AL68" s="129"/>
      <c r="AM68" s="129"/>
      <c r="AN68" s="129"/>
      <c r="AO68" s="129"/>
      <c r="AP68" s="129"/>
      <c r="AQ68" s="129"/>
      <c r="AR68" s="129"/>
      <c r="AS68" s="129"/>
      <c r="AT68" s="129"/>
      <c r="AU68" s="129"/>
      <c r="AV68" s="129"/>
      <c r="AW68" s="129"/>
      <c r="AX68" s="129"/>
      <c r="AY68" s="129"/>
      <c r="AZ68" s="129"/>
      <c r="BA68" s="129"/>
      <c r="BB68" s="129"/>
      <c r="BC68" s="129"/>
      <c r="BD68" s="129"/>
      <c r="BE68" s="115"/>
      <c r="BF68" s="115"/>
      <c r="BG68" s="115"/>
      <c r="BH68" s="115"/>
      <c r="BI68" s="115"/>
      <c r="BJ68" s="114">
        <v>2050</v>
      </c>
      <c r="BK68" s="115"/>
      <c r="BL68" s="115"/>
      <c r="BM68" s="116"/>
      <c r="BQ68" s="115"/>
    </row>
    <row r="69" spans="33:69" x14ac:dyDescent="0.35">
      <c r="AG69" s="115"/>
      <c r="AI69" s="115"/>
      <c r="AJ69" s="129"/>
      <c r="AK69" s="129"/>
      <c r="AL69" s="129"/>
      <c r="AM69" s="129"/>
      <c r="AN69" s="129"/>
      <c r="AO69" s="129"/>
      <c r="AP69" s="129"/>
      <c r="AQ69" s="129"/>
      <c r="AR69" s="129"/>
      <c r="AS69" s="129"/>
      <c r="AT69" s="129"/>
      <c r="AU69" s="129"/>
      <c r="AV69" s="129"/>
      <c r="AW69" s="129"/>
      <c r="AX69" s="129"/>
      <c r="AY69" s="129"/>
      <c r="AZ69" s="129"/>
      <c r="BA69" s="129"/>
      <c r="BB69" s="129"/>
      <c r="BC69" s="129"/>
      <c r="BD69" s="129"/>
      <c r="BE69" s="115"/>
      <c r="BF69" s="115"/>
      <c r="BG69" s="115"/>
      <c r="BH69" s="115"/>
      <c r="BI69" s="115"/>
      <c r="BJ69" s="114">
        <v>2051</v>
      </c>
      <c r="BK69" s="115"/>
      <c r="BL69" s="115"/>
      <c r="BM69" s="116"/>
      <c r="BQ69" s="115"/>
    </row>
    <row r="70" spans="33:69" x14ac:dyDescent="0.35">
      <c r="AG70" s="115"/>
      <c r="AI70" s="115"/>
      <c r="AJ70" s="129"/>
      <c r="AK70" s="129"/>
      <c r="AL70" s="129"/>
      <c r="AM70" s="129"/>
      <c r="AN70" s="129"/>
      <c r="AO70" s="129"/>
      <c r="AP70" s="129"/>
      <c r="AQ70" s="129"/>
      <c r="AR70" s="129"/>
      <c r="AS70" s="129"/>
      <c r="AT70" s="129"/>
      <c r="AU70" s="129"/>
      <c r="AV70" s="129"/>
      <c r="AW70" s="129"/>
      <c r="AX70" s="129"/>
      <c r="AY70" s="129"/>
      <c r="AZ70" s="129"/>
      <c r="BA70" s="129"/>
      <c r="BB70" s="129"/>
      <c r="BC70" s="129"/>
      <c r="BD70" s="129"/>
      <c r="BE70" s="115"/>
      <c r="BF70" s="115"/>
      <c r="BG70" s="115"/>
      <c r="BH70" s="115"/>
      <c r="BI70" s="115"/>
      <c r="BJ70" s="114">
        <v>2052</v>
      </c>
      <c r="BK70" s="115"/>
      <c r="BL70" s="115"/>
      <c r="BM70" s="116"/>
      <c r="BQ70" s="115"/>
    </row>
    <row r="71" spans="33:69" x14ac:dyDescent="0.35">
      <c r="AG71" s="115"/>
      <c r="AI71" s="115"/>
      <c r="AJ71" s="129"/>
      <c r="AK71" s="129"/>
      <c r="AL71" s="129"/>
      <c r="AM71" s="129"/>
      <c r="AN71" s="129"/>
      <c r="AO71" s="129"/>
      <c r="AP71" s="129"/>
      <c r="AQ71" s="129"/>
      <c r="AR71" s="129"/>
      <c r="AS71" s="129"/>
      <c r="AT71" s="129"/>
      <c r="AU71" s="129"/>
      <c r="AV71" s="129"/>
      <c r="AW71" s="129"/>
      <c r="AX71" s="129"/>
      <c r="AY71" s="129"/>
      <c r="AZ71" s="129"/>
      <c r="BA71" s="129"/>
      <c r="BB71" s="129"/>
      <c r="BC71" s="129"/>
      <c r="BD71" s="129"/>
      <c r="BE71" s="115"/>
      <c r="BF71" s="115"/>
      <c r="BG71" s="115"/>
      <c r="BH71" s="115"/>
      <c r="BI71" s="115"/>
      <c r="BJ71" s="114">
        <v>2053</v>
      </c>
      <c r="BK71" s="115"/>
      <c r="BL71" s="115"/>
      <c r="BM71" s="116"/>
      <c r="BQ71" s="115"/>
    </row>
    <row r="72" spans="33:69" x14ac:dyDescent="0.35">
      <c r="AG72" s="115"/>
      <c r="AI72" s="115"/>
      <c r="AJ72" s="129"/>
      <c r="AK72" s="129"/>
      <c r="AL72" s="129"/>
      <c r="AM72" s="129"/>
      <c r="AN72" s="129"/>
      <c r="AO72" s="129"/>
      <c r="AP72" s="129"/>
      <c r="AQ72" s="129"/>
      <c r="AR72" s="129"/>
      <c r="AS72" s="129"/>
      <c r="AT72" s="129"/>
      <c r="AU72" s="129"/>
      <c r="AV72" s="129"/>
      <c r="AW72" s="129"/>
      <c r="AX72" s="129"/>
      <c r="AY72" s="129"/>
      <c r="AZ72" s="129"/>
      <c r="BA72" s="129"/>
      <c r="BB72" s="129"/>
      <c r="BC72" s="129"/>
      <c r="BD72" s="129"/>
      <c r="BE72" s="115"/>
      <c r="BF72" s="115"/>
      <c r="BG72" s="115"/>
      <c r="BH72" s="115"/>
      <c r="BI72" s="115"/>
      <c r="BJ72" s="114">
        <v>2054</v>
      </c>
      <c r="BK72" s="115"/>
      <c r="BL72" s="115"/>
      <c r="BM72" s="116"/>
      <c r="BQ72" s="115"/>
    </row>
    <row r="73" spans="33:69" x14ac:dyDescent="0.35">
      <c r="AG73" s="115"/>
      <c r="AI73" s="115"/>
      <c r="AJ73" s="129"/>
      <c r="AK73" s="129"/>
      <c r="AL73" s="129"/>
      <c r="AM73" s="129"/>
      <c r="AN73" s="129"/>
      <c r="AO73" s="129"/>
      <c r="AP73" s="129"/>
      <c r="AQ73" s="129"/>
      <c r="AR73" s="129"/>
      <c r="AS73" s="129"/>
      <c r="AT73" s="129"/>
      <c r="AU73" s="129"/>
      <c r="AV73" s="129"/>
      <c r="AW73" s="129"/>
      <c r="AX73" s="129"/>
      <c r="AY73" s="129"/>
      <c r="AZ73" s="129"/>
      <c r="BA73" s="129"/>
      <c r="BB73" s="129"/>
      <c r="BC73" s="129"/>
      <c r="BD73" s="129"/>
      <c r="BE73" s="115"/>
      <c r="BF73" s="115"/>
      <c r="BG73" s="115"/>
      <c r="BH73" s="115"/>
      <c r="BI73" s="115"/>
      <c r="BJ73" s="114">
        <v>2055</v>
      </c>
      <c r="BK73" s="115"/>
      <c r="BL73" s="115"/>
      <c r="BM73" s="116"/>
      <c r="BQ73" s="115"/>
    </row>
    <row r="74" spans="33:69" x14ac:dyDescent="0.35">
      <c r="AG74" s="115"/>
      <c r="AI74" s="115"/>
      <c r="AJ74" s="129"/>
      <c r="AK74" s="129"/>
      <c r="AL74" s="129"/>
      <c r="AM74" s="129"/>
      <c r="AN74" s="129"/>
      <c r="AO74" s="129"/>
      <c r="AP74" s="129"/>
      <c r="AQ74" s="129"/>
      <c r="AR74" s="129"/>
      <c r="AS74" s="129"/>
      <c r="AT74" s="129"/>
      <c r="AU74" s="129"/>
      <c r="AV74" s="129"/>
      <c r="AW74" s="129"/>
      <c r="AX74" s="129"/>
      <c r="AY74" s="129"/>
      <c r="AZ74" s="129"/>
      <c r="BA74" s="129"/>
      <c r="BB74" s="129"/>
      <c r="BC74" s="129"/>
      <c r="BD74" s="129"/>
      <c r="BE74" s="115"/>
      <c r="BF74" s="115"/>
      <c r="BG74" s="115"/>
      <c r="BH74" s="115"/>
      <c r="BI74" s="115"/>
      <c r="BJ74" s="114">
        <v>2056</v>
      </c>
      <c r="BK74" s="115"/>
      <c r="BL74" s="115"/>
      <c r="BM74" s="116"/>
      <c r="BQ74" s="115"/>
    </row>
    <row r="75" spans="33:69" x14ac:dyDescent="0.35">
      <c r="AG75" s="115"/>
      <c r="AI75" s="115"/>
      <c r="AJ75" s="129"/>
      <c r="AK75" s="129"/>
      <c r="AL75" s="129"/>
      <c r="AM75" s="129"/>
      <c r="AN75" s="129"/>
      <c r="AO75" s="129"/>
      <c r="AP75" s="129"/>
      <c r="AQ75" s="129"/>
      <c r="AR75" s="129"/>
      <c r="AS75" s="129"/>
      <c r="AT75" s="129"/>
      <c r="AU75" s="129"/>
      <c r="AV75" s="129"/>
      <c r="AW75" s="129"/>
      <c r="AX75" s="129"/>
      <c r="AY75" s="129"/>
      <c r="AZ75" s="129"/>
      <c r="BA75" s="129"/>
      <c r="BB75" s="129"/>
      <c r="BC75" s="129"/>
      <c r="BD75" s="129"/>
      <c r="BE75" s="115"/>
      <c r="BF75" s="115"/>
      <c r="BG75" s="115"/>
      <c r="BH75" s="115"/>
      <c r="BI75" s="115"/>
      <c r="BJ75" s="114">
        <v>2057</v>
      </c>
      <c r="BK75" s="115"/>
      <c r="BL75" s="115"/>
      <c r="BM75" s="116"/>
      <c r="BQ75" s="115"/>
    </row>
    <row r="76" spans="33:69" x14ac:dyDescent="0.35">
      <c r="AG76" s="115"/>
      <c r="AI76" s="115"/>
      <c r="AJ76" s="129"/>
      <c r="AK76" s="129"/>
      <c r="AL76" s="129"/>
      <c r="AM76" s="129"/>
      <c r="AN76" s="129"/>
      <c r="AO76" s="129"/>
      <c r="AP76" s="129"/>
      <c r="AQ76" s="129"/>
      <c r="AR76" s="129"/>
      <c r="AS76" s="129"/>
      <c r="AT76" s="129"/>
      <c r="AU76" s="129"/>
      <c r="AV76" s="129"/>
      <c r="AW76" s="129"/>
      <c r="AX76" s="129"/>
      <c r="AY76" s="129"/>
      <c r="AZ76" s="129"/>
      <c r="BA76" s="129"/>
      <c r="BB76" s="129"/>
      <c r="BC76" s="129"/>
      <c r="BD76" s="129"/>
      <c r="BE76" s="115"/>
      <c r="BF76" s="115"/>
      <c r="BG76" s="115"/>
      <c r="BH76" s="115"/>
      <c r="BI76" s="115"/>
      <c r="BJ76" s="115"/>
      <c r="BK76" s="115"/>
      <c r="BL76" s="115"/>
      <c r="BM76" s="116"/>
      <c r="BQ76" s="115"/>
    </row>
    <row r="77" spans="33:69" x14ac:dyDescent="0.35">
      <c r="AG77" s="115"/>
      <c r="AI77" s="115"/>
      <c r="AJ77" s="129"/>
      <c r="AK77" s="129"/>
      <c r="AL77" s="129"/>
      <c r="AM77" s="129"/>
      <c r="AN77" s="129"/>
      <c r="AO77" s="129"/>
      <c r="AP77" s="129"/>
      <c r="AQ77" s="129"/>
      <c r="AR77" s="129"/>
      <c r="AS77" s="129"/>
      <c r="AT77" s="129"/>
      <c r="AU77" s="129"/>
      <c r="AV77" s="129"/>
      <c r="AW77" s="129"/>
      <c r="AX77" s="129"/>
      <c r="AY77" s="129"/>
      <c r="AZ77" s="129"/>
      <c r="BA77" s="129"/>
      <c r="BB77" s="129"/>
      <c r="BC77" s="129"/>
      <c r="BD77" s="129"/>
      <c r="BE77" s="115"/>
      <c r="BF77" s="115"/>
      <c r="BG77" s="115"/>
      <c r="BH77" s="115"/>
      <c r="BI77" s="115"/>
      <c r="BJ77" s="115"/>
      <c r="BK77" s="115"/>
      <c r="BL77" s="115"/>
      <c r="BM77" s="116"/>
      <c r="BQ77" s="115"/>
    </row>
    <row r="78" spans="33:69" x14ac:dyDescent="0.35">
      <c r="AG78" s="115"/>
      <c r="AI78" s="115"/>
      <c r="AJ78" s="129"/>
      <c r="AK78" s="129"/>
      <c r="AL78" s="129"/>
      <c r="AM78" s="129"/>
      <c r="AN78" s="129"/>
      <c r="AO78" s="129"/>
      <c r="AP78" s="129"/>
      <c r="AQ78" s="129"/>
      <c r="AR78" s="129"/>
      <c r="AS78" s="129"/>
      <c r="AT78" s="129"/>
      <c r="AU78" s="129"/>
      <c r="AV78" s="129"/>
      <c r="AW78" s="129"/>
      <c r="AX78" s="129"/>
      <c r="AY78" s="129"/>
      <c r="AZ78" s="129"/>
      <c r="BA78" s="129"/>
      <c r="BB78" s="129"/>
      <c r="BC78" s="129"/>
      <c r="BD78" s="129"/>
      <c r="BE78" s="115"/>
      <c r="BF78" s="115"/>
      <c r="BG78" s="115"/>
      <c r="BH78" s="115"/>
      <c r="BI78" s="115"/>
      <c r="BJ78" s="115"/>
      <c r="BK78" s="115"/>
      <c r="BL78" s="115"/>
      <c r="BM78" s="116"/>
      <c r="BQ78" s="115"/>
    </row>
    <row r="79" spans="33:69" x14ac:dyDescent="0.35">
      <c r="AG79" s="115"/>
      <c r="AI79" s="115"/>
      <c r="AJ79" s="129"/>
      <c r="AK79" s="129"/>
      <c r="AL79" s="129"/>
      <c r="AM79" s="129"/>
      <c r="AN79" s="129"/>
      <c r="AO79" s="129"/>
      <c r="AP79" s="129"/>
      <c r="AQ79" s="129"/>
      <c r="AR79" s="129"/>
      <c r="AS79" s="129"/>
      <c r="AT79" s="129"/>
      <c r="AU79" s="129"/>
      <c r="AV79" s="129"/>
      <c r="AW79" s="129"/>
      <c r="AX79" s="129"/>
      <c r="AY79" s="129"/>
      <c r="AZ79" s="129"/>
      <c r="BA79" s="129"/>
      <c r="BB79" s="129"/>
      <c r="BC79" s="129"/>
      <c r="BD79" s="129"/>
      <c r="BE79" s="115"/>
      <c r="BF79" s="115"/>
      <c r="BG79" s="115"/>
      <c r="BH79" s="115"/>
      <c r="BI79" s="115"/>
      <c r="BJ79" s="115"/>
      <c r="BK79" s="115"/>
      <c r="BL79" s="115"/>
      <c r="BM79" s="116"/>
      <c r="BQ79" s="115"/>
    </row>
    <row r="80" spans="33:69" x14ac:dyDescent="0.35">
      <c r="AG80" s="115"/>
      <c r="AI80" s="115"/>
      <c r="AJ80" s="129"/>
      <c r="AK80" s="129"/>
      <c r="AL80" s="129"/>
      <c r="AM80" s="129"/>
      <c r="AN80" s="129"/>
      <c r="AO80" s="129"/>
      <c r="AP80" s="129"/>
      <c r="AQ80" s="129"/>
      <c r="AR80" s="129"/>
      <c r="AS80" s="129"/>
      <c r="AT80" s="129"/>
      <c r="AU80" s="129"/>
      <c r="AV80" s="129"/>
      <c r="AW80" s="129"/>
      <c r="AX80" s="129"/>
      <c r="AY80" s="129"/>
      <c r="AZ80" s="129"/>
      <c r="BA80" s="129"/>
      <c r="BB80" s="129"/>
      <c r="BC80" s="129"/>
      <c r="BD80" s="129"/>
      <c r="BE80" s="115"/>
      <c r="BF80" s="115"/>
      <c r="BG80" s="115"/>
      <c r="BH80" s="115"/>
      <c r="BI80" s="115"/>
      <c r="BJ80" s="115"/>
      <c r="BK80" s="115"/>
      <c r="BL80" s="115"/>
      <c r="BM80" s="116"/>
      <c r="BQ80" s="115"/>
    </row>
    <row r="81" spans="33:69" x14ac:dyDescent="0.35">
      <c r="AG81" s="115"/>
      <c r="AI81" s="115"/>
      <c r="AJ81" s="129"/>
      <c r="AK81" s="129"/>
      <c r="AL81" s="129"/>
      <c r="AM81" s="129"/>
      <c r="AN81" s="129"/>
      <c r="AO81" s="129"/>
      <c r="AP81" s="129"/>
      <c r="AQ81" s="129"/>
      <c r="AR81" s="129"/>
      <c r="AS81" s="129"/>
      <c r="AT81" s="129"/>
      <c r="AU81" s="129"/>
      <c r="AV81" s="129"/>
      <c r="AW81" s="129"/>
      <c r="AX81" s="129"/>
      <c r="AY81" s="129"/>
      <c r="AZ81" s="129"/>
      <c r="BA81" s="129"/>
      <c r="BB81" s="129"/>
      <c r="BC81" s="129"/>
      <c r="BD81" s="129"/>
      <c r="BE81" s="115"/>
      <c r="BF81" s="115"/>
      <c r="BG81" s="115"/>
      <c r="BH81" s="115"/>
      <c r="BI81" s="115"/>
      <c r="BJ81" s="115"/>
      <c r="BK81" s="115"/>
      <c r="BL81" s="115"/>
      <c r="BM81" s="116"/>
      <c r="BQ81" s="115"/>
    </row>
    <row r="82" spans="33:69" x14ac:dyDescent="0.35">
      <c r="AG82" s="115"/>
      <c r="AI82" s="115"/>
      <c r="AJ82" s="129"/>
      <c r="AK82" s="129"/>
      <c r="AL82" s="129"/>
      <c r="AM82" s="129"/>
      <c r="AN82" s="129"/>
      <c r="AO82" s="129"/>
      <c r="AP82" s="129"/>
      <c r="AQ82" s="129"/>
      <c r="AR82" s="129"/>
      <c r="AS82" s="129"/>
      <c r="AT82" s="129"/>
      <c r="AU82" s="129"/>
      <c r="AV82" s="129"/>
      <c r="AW82" s="129"/>
      <c r="AX82" s="129"/>
      <c r="AY82" s="129"/>
      <c r="AZ82" s="129"/>
      <c r="BA82" s="129"/>
      <c r="BB82" s="129"/>
      <c r="BC82" s="129"/>
      <c r="BD82" s="129"/>
      <c r="BE82" s="115"/>
      <c r="BF82" s="115"/>
      <c r="BG82" s="115"/>
      <c r="BH82" s="115"/>
      <c r="BI82" s="115"/>
      <c r="BJ82" s="115"/>
      <c r="BK82" s="115"/>
      <c r="BL82" s="115"/>
      <c r="BM82" s="116"/>
      <c r="BQ82" s="115"/>
    </row>
    <row r="83" spans="33:69" x14ac:dyDescent="0.35">
      <c r="AG83" s="115"/>
      <c r="AI83" s="115"/>
      <c r="AJ83" s="129"/>
      <c r="AK83" s="129"/>
      <c r="AL83" s="129"/>
      <c r="AM83" s="129"/>
      <c r="AN83" s="129"/>
      <c r="AO83" s="129"/>
      <c r="AP83" s="129"/>
      <c r="AQ83" s="129"/>
      <c r="AR83" s="129"/>
      <c r="AS83" s="129"/>
      <c r="AT83" s="129"/>
      <c r="AU83" s="129"/>
      <c r="AV83" s="129"/>
      <c r="AW83" s="129"/>
      <c r="AX83" s="129"/>
      <c r="AY83" s="129"/>
      <c r="AZ83" s="129"/>
      <c r="BA83" s="129"/>
      <c r="BB83" s="129"/>
      <c r="BC83" s="129"/>
      <c r="BD83" s="129"/>
      <c r="BE83" s="115"/>
      <c r="BF83" s="115"/>
      <c r="BG83" s="115"/>
      <c r="BH83" s="115"/>
      <c r="BI83" s="115"/>
      <c r="BJ83" s="115"/>
      <c r="BK83" s="115"/>
      <c r="BL83" s="115"/>
      <c r="BM83" s="116"/>
      <c r="BQ83" s="115"/>
    </row>
    <row r="84" spans="33:69" x14ac:dyDescent="0.35">
      <c r="AG84" s="115"/>
      <c r="AI84" s="115"/>
      <c r="AJ84" s="129"/>
      <c r="AK84" s="129"/>
      <c r="AL84" s="129"/>
      <c r="AM84" s="129"/>
      <c r="AN84" s="129"/>
      <c r="AO84" s="129"/>
      <c r="AP84" s="129"/>
      <c r="AQ84" s="129"/>
      <c r="AR84" s="129"/>
      <c r="AS84" s="129"/>
      <c r="AT84" s="129"/>
      <c r="AU84" s="129"/>
      <c r="AV84" s="129"/>
      <c r="AW84" s="129"/>
      <c r="AX84" s="129"/>
      <c r="AY84" s="129"/>
      <c r="AZ84" s="129"/>
      <c r="BA84" s="129"/>
      <c r="BB84" s="129"/>
      <c r="BC84" s="129"/>
      <c r="BD84" s="129"/>
      <c r="BE84" s="115"/>
      <c r="BF84" s="115"/>
      <c r="BG84" s="115"/>
      <c r="BH84" s="115"/>
      <c r="BI84" s="115"/>
      <c r="BJ84" s="115"/>
      <c r="BK84" s="115"/>
      <c r="BL84" s="115"/>
      <c r="BM84" s="116"/>
      <c r="BQ84" s="115"/>
    </row>
    <row r="85" spans="33:69" x14ac:dyDescent="0.35">
      <c r="AG85" s="115"/>
      <c r="AI85" s="115"/>
      <c r="AJ85" s="129"/>
      <c r="AK85" s="129"/>
      <c r="AL85" s="129"/>
      <c r="AM85" s="129"/>
      <c r="AN85" s="129"/>
      <c r="AO85" s="129"/>
      <c r="AP85" s="129"/>
      <c r="AQ85" s="129"/>
      <c r="AR85" s="129"/>
      <c r="AS85" s="129"/>
      <c r="AT85" s="129"/>
      <c r="AU85" s="129"/>
      <c r="AV85" s="129"/>
      <c r="AW85" s="129"/>
      <c r="AX85" s="129"/>
      <c r="AY85" s="129"/>
      <c r="AZ85" s="129"/>
      <c r="BA85" s="129"/>
      <c r="BB85" s="129"/>
      <c r="BC85" s="129"/>
      <c r="BD85" s="129"/>
      <c r="BE85" s="115"/>
      <c r="BF85" s="115"/>
      <c r="BG85" s="115"/>
      <c r="BH85" s="115"/>
      <c r="BI85" s="115"/>
      <c r="BJ85" s="115"/>
      <c r="BK85" s="115"/>
      <c r="BL85" s="115"/>
      <c r="BM85" s="116"/>
      <c r="BQ85" s="115"/>
    </row>
    <row r="86" spans="33:69" x14ac:dyDescent="0.35">
      <c r="AG86" s="115"/>
      <c r="AI86" s="115"/>
      <c r="AJ86" s="129"/>
      <c r="AK86" s="129"/>
      <c r="AL86" s="129"/>
      <c r="AM86" s="129"/>
      <c r="AN86" s="129"/>
      <c r="AO86" s="129"/>
      <c r="AP86" s="129"/>
      <c r="AQ86" s="129"/>
      <c r="AR86" s="129"/>
      <c r="AS86" s="129"/>
      <c r="AT86" s="129"/>
      <c r="AU86" s="129"/>
      <c r="AV86" s="129"/>
      <c r="AW86" s="129"/>
      <c r="AX86" s="129"/>
      <c r="AY86" s="129"/>
      <c r="AZ86" s="129"/>
      <c r="BA86" s="129"/>
      <c r="BB86" s="129"/>
      <c r="BC86" s="129"/>
      <c r="BD86" s="129"/>
      <c r="BE86" s="115"/>
      <c r="BF86" s="115"/>
      <c r="BG86" s="115"/>
      <c r="BH86" s="115"/>
      <c r="BI86" s="115"/>
      <c r="BJ86" s="115"/>
      <c r="BK86" s="115"/>
      <c r="BL86" s="115"/>
      <c r="BM86" s="116"/>
      <c r="BQ86" s="115"/>
    </row>
    <row r="87" spans="33:69" x14ac:dyDescent="0.35">
      <c r="AG87" s="115"/>
      <c r="AI87" s="115"/>
      <c r="AJ87" s="129"/>
      <c r="AK87" s="129"/>
      <c r="AL87" s="129"/>
      <c r="AM87" s="129"/>
      <c r="AN87" s="129"/>
      <c r="AO87" s="129"/>
      <c r="AP87" s="129"/>
      <c r="AQ87" s="129"/>
      <c r="AR87" s="129"/>
      <c r="AS87" s="129"/>
      <c r="AT87" s="129"/>
      <c r="AU87" s="129"/>
      <c r="AV87" s="129"/>
      <c r="AW87" s="129"/>
      <c r="AX87" s="129"/>
      <c r="AY87" s="129"/>
      <c r="AZ87" s="129"/>
      <c r="BA87" s="129"/>
      <c r="BB87" s="129"/>
      <c r="BC87" s="129"/>
      <c r="BD87" s="129"/>
      <c r="BE87" s="115"/>
      <c r="BF87" s="115"/>
      <c r="BG87" s="115"/>
      <c r="BH87" s="115"/>
      <c r="BI87" s="115"/>
      <c r="BJ87" s="115"/>
      <c r="BK87" s="115"/>
      <c r="BL87" s="115"/>
      <c r="BM87" s="116"/>
      <c r="BQ87" s="115"/>
    </row>
    <row r="88" spans="33:69" x14ac:dyDescent="0.35">
      <c r="AG88" s="115"/>
      <c r="AI88" s="115"/>
      <c r="AJ88" s="129"/>
      <c r="AK88" s="129"/>
      <c r="AL88" s="129"/>
      <c r="AM88" s="129"/>
      <c r="AN88" s="129"/>
      <c r="AO88" s="129"/>
      <c r="AP88" s="129"/>
      <c r="AQ88" s="129"/>
      <c r="AR88" s="129"/>
      <c r="AS88" s="129"/>
      <c r="AT88" s="129"/>
      <c r="AU88" s="129"/>
      <c r="AV88" s="129"/>
      <c r="AW88" s="129"/>
      <c r="AX88" s="129"/>
      <c r="AY88" s="129"/>
      <c r="AZ88" s="129"/>
      <c r="BA88" s="129"/>
      <c r="BB88" s="129"/>
      <c r="BC88" s="129"/>
      <c r="BD88" s="129"/>
      <c r="BE88" s="115"/>
      <c r="BF88" s="115"/>
      <c r="BG88" s="115"/>
      <c r="BH88" s="115"/>
      <c r="BI88" s="115"/>
      <c r="BJ88" s="115"/>
      <c r="BK88" s="115"/>
      <c r="BL88" s="115"/>
      <c r="BM88" s="116"/>
      <c r="BQ88" s="115"/>
    </row>
    <row r="89" spans="33:69" x14ac:dyDescent="0.35">
      <c r="AG89" s="115"/>
      <c r="AI89" s="115"/>
      <c r="AJ89" s="129"/>
      <c r="AK89" s="129"/>
      <c r="AL89" s="129"/>
      <c r="AM89" s="129"/>
      <c r="AN89" s="129"/>
      <c r="AO89" s="129"/>
      <c r="AP89" s="129"/>
      <c r="AQ89" s="129"/>
      <c r="AR89" s="129"/>
      <c r="AS89" s="129"/>
      <c r="AT89" s="129"/>
      <c r="AU89" s="129"/>
      <c r="AV89" s="129"/>
      <c r="AW89" s="129"/>
      <c r="AX89" s="129"/>
      <c r="AY89" s="129"/>
      <c r="AZ89" s="129"/>
      <c r="BA89" s="129"/>
      <c r="BB89" s="129"/>
      <c r="BC89" s="129"/>
      <c r="BD89" s="129"/>
      <c r="BE89" s="115"/>
      <c r="BF89" s="115"/>
      <c r="BG89" s="115"/>
      <c r="BH89" s="115"/>
      <c r="BI89" s="115"/>
      <c r="BJ89" s="115"/>
      <c r="BK89" s="115"/>
      <c r="BL89" s="115"/>
      <c r="BM89" s="116"/>
      <c r="BQ89" s="115"/>
    </row>
    <row r="90" spans="33:69" x14ac:dyDescent="0.35">
      <c r="AG90" s="115"/>
      <c r="AI90" s="115"/>
      <c r="AJ90" s="129"/>
      <c r="AK90" s="129"/>
      <c r="AL90" s="129"/>
      <c r="AM90" s="129"/>
      <c r="AN90" s="129"/>
      <c r="AO90" s="129"/>
      <c r="AP90" s="129"/>
      <c r="AQ90" s="129"/>
      <c r="AR90" s="129"/>
      <c r="AS90" s="129"/>
      <c r="AT90" s="129"/>
      <c r="AU90" s="129"/>
      <c r="AV90" s="129"/>
      <c r="AW90" s="129"/>
      <c r="AX90" s="129"/>
      <c r="AY90" s="129"/>
      <c r="AZ90" s="129"/>
      <c r="BA90" s="129"/>
      <c r="BB90" s="129"/>
      <c r="BC90" s="129"/>
      <c r="BD90" s="129"/>
      <c r="BE90" s="115"/>
      <c r="BF90" s="115"/>
      <c r="BG90" s="115"/>
      <c r="BH90" s="115"/>
      <c r="BI90" s="115"/>
      <c r="BJ90" s="115"/>
      <c r="BK90" s="115"/>
      <c r="BL90" s="115"/>
      <c r="BM90" s="116"/>
      <c r="BQ90" s="115"/>
    </row>
    <row r="91" spans="33:69" x14ac:dyDescent="0.35">
      <c r="AG91" s="115"/>
      <c r="AI91" s="115"/>
      <c r="AJ91" s="129"/>
      <c r="AK91" s="129"/>
      <c r="AL91" s="129"/>
      <c r="AM91" s="129"/>
      <c r="AN91" s="129"/>
      <c r="AO91" s="129"/>
      <c r="AP91" s="129"/>
      <c r="AQ91" s="129"/>
      <c r="AR91" s="129"/>
      <c r="AS91" s="129"/>
      <c r="AT91" s="129"/>
      <c r="AU91" s="129"/>
      <c r="AV91" s="129"/>
      <c r="AW91" s="129"/>
      <c r="AX91" s="129"/>
      <c r="AY91" s="129"/>
      <c r="AZ91" s="129"/>
      <c r="BA91" s="129"/>
      <c r="BB91" s="129"/>
      <c r="BC91" s="129"/>
      <c r="BD91" s="129"/>
      <c r="BE91" s="115"/>
      <c r="BF91" s="115"/>
      <c r="BG91" s="115"/>
      <c r="BH91" s="115"/>
      <c r="BI91" s="115"/>
      <c r="BJ91" s="115"/>
      <c r="BK91" s="115"/>
      <c r="BL91" s="115"/>
      <c r="BM91" s="116"/>
      <c r="BQ91" s="115"/>
    </row>
    <row r="92" spans="33:69" x14ac:dyDescent="0.35">
      <c r="AG92" s="115"/>
      <c r="AI92" s="115"/>
      <c r="AJ92" s="129"/>
      <c r="AK92" s="129"/>
      <c r="AL92" s="129"/>
      <c r="AM92" s="129"/>
      <c r="AN92" s="129"/>
      <c r="AO92" s="129"/>
      <c r="AP92" s="129"/>
      <c r="AQ92" s="129"/>
      <c r="AR92" s="129"/>
      <c r="AS92" s="129"/>
      <c r="AT92" s="129"/>
      <c r="AU92" s="129"/>
      <c r="AV92" s="129"/>
      <c r="AW92" s="129"/>
      <c r="AX92" s="129"/>
      <c r="AY92" s="129"/>
      <c r="AZ92" s="129"/>
      <c r="BA92" s="129"/>
      <c r="BB92" s="129"/>
      <c r="BC92" s="129"/>
      <c r="BD92" s="129"/>
      <c r="BE92" s="115"/>
      <c r="BF92" s="115"/>
      <c r="BG92" s="115"/>
      <c r="BH92" s="115"/>
      <c r="BI92" s="115"/>
      <c r="BJ92" s="115"/>
      <c r="BK92" s="115"/>
      <c r="BL92" s="115"/>
      <c r="BM92" s="116"/>
      <c r="BQ92" s="115"/>
    </row>
    <row r="93" spans="33:69" x14ac:dyDescent="0.35">
      <c r="AG93" s="115"/>
      <c r="AI93" s="115"/>
      <c r="AJ93" s="129"/>
      <c r="AK93" s="129"/>
      <c r="AL93" s="129"/>
      <c r="AM93" s="129"/>
      <c r="AN93" s="129"/>
      <c r="AO93" s="129"/>
      <c r="AP93" s="129"/>
      <c r="AQ93" s="129"/>
      <c r="AR93" s="129"/>
      <c r="AS93" s="129"/>
      <c r="AT93" s="129"/>
      <c r="AU93" s="129"/>
      <c r="AV93" s="129"/>
      <c r="AW93" s="129"/>
      <c r="AX93" s="129"/>
      <c r="AY93" s="129"/>
      <c r="AZ93" s="129"/>
      <c r="BA93" s="129"/>
      <c r="BB93" s="129"/>
      <c r="BC93" s="129"/>
      <c r="BD93" s="129"/>
      <c r="BE93" s="115"/>
      <c r="BF93" s="115"/>
      <c r="BG93" s="115"/>
      <c r="BH93" s="115"/>
      <c r="BI93" s="115"/>
      <c r="BJ93" s="115"/>
      <c r="BK93" s="115"/>
      <c r="BL93" s="115"/>
      <c r="BM93" s="116"/>
      <c r="BQ93" s="115"/>
    </row>
    <row r="94" spans="33:69" x14ac:dyDescent="0.35">
      <c r="AG94" s="117"/>
      <c r="AI94" s="117"/>
      <c r="AJ94" s="130"/>
      <c r="AK94" s="130"/>
      <c r="AL94" s="130"/>
      <c r="AM94" s="130"/>
      <c r="AN94" s="130"/>
      <c r="AO94" s="130"/>
      <c r="AP94" s="130"/>
      <c r="AQ94" s="130"/>
      <c r="AR94" s="130"/>
      <c r="AS94" s="130"/>
      <c r="AT94" s="130"/>
      <c r="AU94" s="130"/>
      <c r="AV94" s="130"/>
      <c r="AW94" s="130"/>
      <c r="AX94" s="130"/>
      <c r="AY94" s="130"/>
      <c r="AZ94" s="130"/>
      <c r="BA94" s="130"/>
      <c r="BB94" s="130"/>
      <c r="BC94" s="130"/>
      <c r="BD94" s="130"/>
      <c r="BE94" s="117"/>
      <c r="BF94" s="117"/>
      <c r="BG94" s="117"/>
      <c r="BH94" s="117"/>
      <c r="BI94" s="117"/>
      <c r="BJ94" s="117"/>
      <c r="BK94" s="117"/>
      <c r="BL94" s="117"/>
      <c r="BM94" s="118"/>
      <c r="BQ94" s="117"/>
    </row>
    <row r="95" spans="33:69" x14ac:dyDescent="0.35">
      <c r="AG95" s="117"/>
      <c r="AI95" s="117"/>
      <c r="AJ95" s="130"/>
      <c r="AK95" s="130"/>
      <c r="AL95" s="130"/>
      <c r="AM95" s="130"/>
      <c r="AN95" s="130"/>
      <c r="AO95" s="130"/>
      <c r="AP95" s="130"/>
      <c r="AQ95" s="130"/>
      <c r="AR95" s="130"/>
      <c r="AS95" s="130"/>
      <c r="AT95" s="130"/>
      <c r="AU95" s="130"/>
      <c r="AV95" s="130"/>
      <c r="AW95" s="130"/>
      <c r="AX95" s="130"/>
      <c r="AY95" s="130"/>
      <c r="AZ95" s="130"/>
      <c r="BA95" s="130"/>
      <c r="BB95" s="130"/>
      <c r="BC95" s="130"/>
      <c r="BD95" s="130"/>
      <c r="BE95" s="117"/>
      <c r="BF95" s="117"/>
      <c r="BG95" s="117"/>
      <c r="BH95" s="117"/>
      <c r="BI95" s="117"/>
      <c r="BJ95" s="117"/>
      <c r="BK95" s="117"/>
      <c r="BL95" s="117"/>
      <c r="BM95" s="118"/>
      <c r="BQ95" s="117"/>
    </row>
    <row r="96" spans="33:69" x14ac:dyDescent="0.35">
      <c r="AG96" s="119"/>
      <c r="AI96" s="119"/>
      <c r="AJ96" s="131"/>
      <c r="AK96" s="131"/>
      <c r="AL96" s="131"/>
      <c r="AM96" s="131"/>
      <c r="AN96" s="131"/>
      <c r="AO96" s="131"/>
      <c r="AP96" s="131"/>
      <c r="AQ96" s="131"/>
      <c r="AR96" s="131"/>
      <c r="AS96" s="131"/>
      <c r="AT96" s="131"/>
      <c r="AU96" s="131"/>
      <c r="AV96" s="131"/>
      <c r="AW96" s="131"/>
      <c r="AX96" s="131"/>
      <c r="AY96" s="131"/>
      <c r="AZ96" s="131"/>
      <c r="BA96" s="131"/>
      <c r="BB96" s="131"/>
      <c r="BC96" s="131"/>
      <c r="BD96" s="131"/>
      <c r="BE96" s="119"/>
      <c r="BF96" s="119"/>
      <c r="BG96" s="119"/>
      <c r="BH96" s="119"/>
      <c r="BI96" s="119"/>
      <c r="BJ96" s="119"/>
      <c r="BK96" s="119"/>
      <c r="BL96" s="119"/>
      <c r="BM96" s="120"/>
      <c r="BQ96" s="119"/>
    </row>
    <row r="97" spans="33:69" x14ac:dyDescent="0.35">
      <c r="AG97" s="119"/>
      <c r="AI97" s="119"/>
      <c r="AJ97" s="131"/>
      <c r="AK97" s="131"/>
      <c r="AL97" s="131"/>
      <c r="AM97" s="131"/>
      <c r="AN97" s="131"/>
      <c r="AO97" s="131"/>
      <c r="AP97" s="131"/>
      <c r="AQ97" s="131"/>
      <c r="AR97" s="131"/>
      <c r="AS97" s="131"/>
      <c r="AT97" s="131"/>
      <c r="AU97" s="131"/>
      <c r="AV97" s="131"/>
      <c r="AW97" s="131"/>
      <c r="AX97" s="131"/>
      <c r="AY97" s="131"/>
      <c r="AZ97" s="131"/>
      <c r="BA97" s="131"/>
      <c r="BB97" s="131"/>
      <c r="BC97" s="131"/>
      <c r="BD97" s="131"/>
      <c r="BE97" s="119"/>
      <c r="BF97" s="119"/>
      <c r="BG97" s="119"/>
      <c r="BH97" s="119"/>
      <c r="BI97" s="119"/>
      <c r="BJ97" s="119"/>
      <c r="BK97" s="119"/>
      <c r="BL97" s="119"/>
      <c r="BM97" s="120"/>
      <c r="BQ97" s="119"/>
    </row>
    <row r="98" spans="33:69" x14ac:dyDescent="0.35">
      <c r="AG98" s="119"/>
      <c r="AI98" s="119"/>
      <c r="AJ98" s="131"/>
      <c r="AK98" s="131"/>
      <c r="AL98" s="131"/>
      <c r="AM98" s="131"/>
      <c r="AN98" s="131"/>
      <c r="AO98" s="131"/>
      <c r="AP98" s="131"/>
      <c r="AQ98" s="131"/>
      <c r="AR98" s="131"/>
      <c r="AS98" s="131"/>
      <c r="AT98" s="131"/>
      <c r="AU98" s="131"/>
      <c r="AV98" s="131"/>
      <c r="AW98" s="131"/>
      <c r="AX98" s="131"/>
      <c r="AY98" s="131"/>
      <c r="AZ98" s="131"/>
      <c r="BA98" s="131"/>
      <c r="BB98" s="131"/>
      <c r="BC98" s="131"/>
      <c r="BD98" s="131"/>
      <c r="BE98" s="119"/>
      <c r="BF98" s="119"/>
      <c r="BG98" s="119"/>
      <c r="BH98" s="119"/>
      <c r="BI98" s="119"/>
      <c r="BJ98" s="119"/>
      <c r="BK98" s="119"/>
      <c r="BL98" s="119"/>
      <c r="BM98" s="120"/>
      <c r="BQ98" s="119"/>
    </row>
    <row r="99" spans="33:69" x14ac:dyDescent="0.35">
      <c r="AG99" s="119"/>
      <c r="AI99" s="119"/>
      <c r="AJ99" s="131"/>
      <c r="AK99" s="131"/>
      <c r="AL99" s="131"/>
      <c r="AM99" s="131"/>
      <c r="AN99" s="131"/>
      <c r="AO99" s="131"/>
      <c r="AP99" s="131"/>
      <c r="AQ99" s="131"/>
      <c r="AR99" s="131"/>
      <c r="AS99" s="131"/>
      <c r="AT99" s="131"/>
      <c r="AU99" s="131"/>
      <c r="AV99" s="131"/>
      <c r="AW99" s="131"/>
      <c r="AX99" s="131"/>
      <c r="AY99" s="131"/>
      <c r="AZ99" s="131"/>
      <c r="BA99" s="131"/>
      <c r="BB99" s="131"/>
      <c r="BC99" s="131"/>
      <c r="BD99" s="131"/>
      <c r="BE99" s="119"/>
      <c r="BF99" s="119"/>
      <c r="BG99" s="119"/>
      <c r="BH99" s="119"/>
      <c r="BI99" s="119"/>
      <c r="BJ99" s="119"/>
      <c r="BK99" s="119"/>
      <c r="BL99" s="119"/>
      <c r="BM99" s="120"/>
      <c r="BQ99" s="119"/>
    </row>
    <row r="100" spans="33:69" x14ac:dyDescent="0.35">
      <c r="AG100" s="121"/>
      <c r="AI100" s="121"/>
      <c r="AJ100" s="132"/>
      <c r="AK100" s="132"/>
      <c r="AL100" s="132"/>
      <c r="AM100" s="132"/>
      <c r="AN100" s="132"/>
      <c r="AO100" s="132"/>
      <c r="AP100" s="132"/>
      <c r="AQ100" s="132"/>
      <c r="AR100" s="132"/>
      <c r="AS100" s="132"/>
      <c r="AT100" s="132"/>
      <c r="AU100" s="132"/>
      <c r="AV100" s="132"/>
      <c r="AW100" s="132"/>
      <c r="AX100" s="132"/>
      <c r="AY100" s="132"/>
      <c r="AZ100" s="132"/>
      <c r="BA100" s="132"/>
      <c r="BB100" s="132"/>
      <c r="BC100" s="132"/>
      <c r="BD100" s="132"/>
      <c r="BE100" s="121"/>
      <c r="BF100" s="121"/>
      <c r="BG100" s="121"/>
      <c r="BH100" s="121"/>
      <c r="BI100" s="121"/>
      <c r="BJ100" s="121"/>
      <c r="BK100" s="121"/>
      <c r="BL100" s="121"/>
      <c r="BM100" s="122"/>
      <c r="BQ100" s="121"/>
    </row>
  </sheetData>
  <mergeCells count="64">
    <mergeCell ref="R40:S40"/>
    <mergeCell ref="U40:V40"/>
    <mergeCell ref="X40:Y40"/>
    <mergeCell ref="AA40:AB40"/>
    <mergeCell ref="AD40:AE40"/>
    <mergeCell ref="B40:C40"/>
    <mergeCell ref="E40:F40"/>
    <mergeCell ref="H40:I40"/>
    <mergeCell ref="K40:L40"/>
    <mergeCell ref="N40:O40"/>
    <mergeCell ref="BN1:BN2"/>
    <mergeCell ref="BO1:BO2"/>
    <mergeCell ref="I35:X36"/>
    <mergeCell ref="AA33:AB33"/>
    <mergeCell ref="AD33:AE33"/>
    <mergeCell ref="I30:X31"/>
    <mergeCell ref="U33:V33"/>
    <mergeCell ref="X33:Y33"/>
    <mergeCell ref="BN15:BN17"/>
    <mergeCell ref="BO15:BO17"/>
    <mergeCell ref="I3:O3"/>
    <mergeCell ref="R3:X3"/>
    <mergeCell ref="Z3:AF3"/>
    <mergeCell ref="E33:F33"/>
    <mergeCell ref="H33:I33"/>
    <mergeCell ref="K33:L33"/>
    <mergeCell ref="N33:O33"/>
    <mergeCell ref="R33:S33"/>
    <mergeCell ref="U38:V38"/>
    <mergeCell ref="X38:Y38"/>
    <mergeCell ref="AA38:AB38"/>
    <mergeCell ref="AD38:AE38"/>
    <mergeCell ref="B38:C38"/>
    <mergeCell ref="E38:F38"/>
    <mergeCell ref="H38:I38"/>
    <mergeCell ref="K38:L38"/>
    <mergeCell ref="N38:O38"/>
    <mergeCell ref="R38:S38"/>
    <mergeCell ref="B33:C33"/>
    <mergeCell ref="BQ1:BQ2"/>
    <mergeCell ref="A1:F1"/>
    <mergeCell ref="H1:M1"/>
    <mergeCell ref="T1:Y1"/>
    <mergeCell ref="AA1:AF1"/>
    <mergeCell ref="A12:G12"/>
    <mergeCell ref="I12:O12"/>
    <mergeCell ref="R12:X12"/>
    <mergeCell ref="Z12:AF12"/>
    <mergeCell ref="A21:G21"/>
    <mergeCell ref="I21:O21"/>
    <mergeCell ref="R21:X21"/>
    <mergeCell ref="Z21:AF21"/>
    <mergeCell ref="O1:R2"/>
    <mergeCell ref="A3:G3"/>
    <mergeCell ref="B39:C39"/>
    <mergeCell ref="E39:F39"/>
    <mergeCell ref="H39:I39"/>
    <mergeCell ref="K39:L39"/>
    <mergeCell ref="N39:O39"/>
    <mergeCell ref="R39:S39"/>
    <mergeCell ref="U39:V39"/>
    <mergeCell ref="X39:Y39"/>
    <mergeCell ref="AA39:AB39"/>
    <mergeCell ref="AD39:AE39"/>
  </mergeCells>
  <conditionalFormatting sqref="A5:G10 I5:O10 R5:X10 Z5:AF10 A14:G19 I14:O19 R14:X19 Z14:AF19 A23:G28 I23:O28 R23:X28 Z23:AF28">
    <cfRule type="expression" dxfId="23" priority="3" stopIfTrue="1">
      <formula>COUNTIF($BM$5:$BM$15,A5)</formula>
    </cfRule>
  </conditionalFormatting>
  <conditionalFormatting sqref="A5:G10 I5:O10 R5:X10 Z5:AF10 Z14:AF19 R14:X19 I14:O19 A14:G19 A23:G28 I23:O28 R23:X28 Z23:AF28">
    <cfRule type="cellIs" dxfId="22" priority="1" operator="equal">
      <formula>TODAY()</formula>
    </cfRule>
  </conditionalFormatting>
  <dataValidations count="2">
    <dataValidation allowBlank="1" showInputMessage="1" sqref="BL7 BL19 BL31"/>
    <dataValidation type="list" allowBlank="1" showInputMessage="1" sqref="O1:R2">
      <formula1>$BJ$35:$BJ$77</formula1>
    </dataValidation>
  </dataValidations>
  <hyperlinks>
    <hyperlink ref="I30:X31" location="Championnats!A1" display="LES CHAMPIONNATS"/>
    <hyperlink ref="I35:X36" location="CROSS!A1" display="LES CROSS"/>
    <hyperlink ref="H1" location="STAT!A1" display="STAT"/>
    <hyperlink ref="H1:M1" location="Statistiques!A1" display="STATISTIQUES"/>
    <hyperlink ref="T1" location="ATHLÈTES!A1" display="ACCUEIL"/>
    <hyperlink ref="BO3" location="Championnats!F3" display="Championnats départementaux à Maisons-Alfort"/>
    <hyperlink ref="BO4" location="Championnats!F55" display="Championnats départementaux à Créteil"/>
    <hyperlink ref="BO5" location="Championnats!F107" display="C"/>
    <hyperlink ref="BO6" location="Championnats!F159" display="D"/>
    <hyperlink ref="BO7" location="Championnats!F211" display="E"/>
    <hyperlink ref="BO8" location="Championnats!F263" display="F"/>
    <hyperlink ref="BO10" location="Championnats!F367" display="H"/>
    <hyperlink ref="BO9" location="Championnats!F315" display="GG"/>
    <hyperlink ref="BO11" location="Championnats!F3419" display="I"/>
    <hyperlink ref="BO12" location="Championnats!F471" display="J"/>
    <hyperlink ref="BO18" location="CROSS!A1" display="Créteil"/>
    <hyperlink ref="BO19" location="CROSS!G56" display="Maison-Alfort"/>
    <hyperlink ref="BO20:BO26" location="CROSS!G56" display="Maison-Alfort"/>
    <hyperlink ref="BO20" location="CROSS!G109" display="Maison-Alfort"/>
    <hyperlink ref="BO21" location="CROSS!G162" display="Maison-Alfort"/>
    <hyperlink ref="BO22" location="CROSS!G215" display="Maison-Alfort"/>
    <hyperlink ref="BO23" location="CROSS!G268" display="FF"/>
    <hyperlink ref="BO24" location="CROSS!G321" display="GG"/>
    <hyperlink ref="BO26" location="CROSS!G374" display="Maison-Alfort"/>
    <hyperlink ref="BO27" location="CROSS!G427" display="JJ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F0"/>
  </sheetPr>
  <dimension ref="A1:DV522"/>
  <sheetViews>
    <sheetView showGridLines="0" showZeros="0" zoomScale="70" zoomScaleNormal="70" workbookViewId="0">
      <pane xSplit="3" ySplit="2" topLeftCell="H3" activePane="bottomRight" state="frozen"/>
      <selection sqref="A1:C1"/>
      <selection pane="topRight" sqref="A1:C1"/>
      <selection pane="bottomLeft" sqref="A1:C1"/>
      <selection pane="bottomRight" activeCell="AB4" sqref="AB4"/>
    </sheetView>
  </sheetViews>
  <sheetFormatPr baseColWidth="10" defaultColWidth="11.453125" defaultRowHeight="14.5" x14ac:dyDescent="0.35"/>
  <cols>
    <col min="1" max="1" width="11.453125" style="2" hidden="1" customWidth="1"/>
    <col min="2" max="2" width="39.1796875" style="272" customWidth="1"/>
    <col min="3" max="3" width="15.54296875" style="2" hidden="1" customWidth="1"/>
    <col min="4" max="4" width="12.7265625" style="2" customWidth="1"/>
    <col min="5" max="5" width="0" style="2" hidden="1" customWidth="1"/>
    <col min="6" max="6" width="7.7265625" style="8" customWidth="1"/>
    <col min="7" max="12" width="7.7265625" style="2" customWidth="1"/>
    <col min="13" max="13" width="7.7265625" style="43" customWidth="1"/>
    <col min="14" max="24" width="7.7265625" style="2" customWidth="1"/>
    <col min="25" max="26" width="11.453125" style="2" customWidth="1"/>
    <col min="27" max="27" width="5.1796875" style="2" customWidth="1"/>
    <col min="28" max="28" width="4.81640625" style="2" customWidth="1"/>
    <col min="29" max="29" width="38.1796875" style="2" customWidth="1"/>
    <col min="30" max="30" width="14" style="2" customWidth="1"/>
    <col min="31" max="31" width="11.453125" style="2" customWidth="1"/>
    <col min="32" max="32" width="18" style="2" customWidth="1"/>
    <col min="33" max="38" width="11.453125" style="2" customWidth="1"/>
    <col min="39" max="39" width="11.453125" style="138" customWidth="1"/>
    <col min="40" max="40" width="5.7265625" style="138" customWidth="1"/>
    <col min="41" max="41" width="11.453125" style="134" customWidth="1"/>
    <col min="42" max="42" width="5" style="134" customWidth="1"/>
    <col min="43" max="43" width="12" style="138" customWidth="1"/>
    <col min="44" max="44" width="5" style="138" customWidth="1"/>
    <col min="45" max="45" width="11.453125" style="134" customWidth="1"/>
    <col min="46" max="46" width="5" style="134" customWidth="1"/>
    <col min="47" max="47" width="12" style="138" customWidth="1"/>
    <col min="48" max="48" width="5" style="138" customWidth="1"/>
    <col min="49" max="49" width="11.453125" style="134" customWidth="1"/>
    <col min="50" max="50" width="5" style="134" customWidth="1"/>
    <col min="51" max="51" width="11.453125" style="138" customWidth="1"/>
    <col min="52" max="52" width="5" style="138" customWidth="1"/>
    <col min="53" max="53" width="11.453125" style="134" customWidth="1"/>
    <col min="54" max="54" width="5" style="134" customWidth="1"/>
    <col min="55" max="55" width="11.453125" style="138" customWidth="1"/>
    <col min="56" max="56" width="5" style="138" customWidth="1"/>
    <col min="57" max="57" width="11.453125" style="134" customWidth="1"/>
    <col min="58" max="58" width="5" style="134" customWidth="1"/>
    <col min="59" max="59" width="11.453125" style="138" customWidth="1"/>
    <col min="60" max="60" width="5" style="138" customWidth="1"/>
    <col min="61" max="61" width="11.453125" style="134" customWidth="1"/>
    <col min="62" max="62" width="5" style="134" customWidth="1"/>
    <col min="63" max="63" width="11.453125" style="138" customWidth="1"/>
    <col min="64" max="64" width="5" style="138" customWidth="1"/>
    <col min="65" max="65" width="11.453125" style="134" customWidth="1"/>
    <col min="66" max="66" width="5" style="134" customWidth="1"/>
    <col min="67" max="67" width="11.453125" style="138" customWidth="1"/>
    <col min="68" max="68" width="5" style="138" customWidth="1"/>
    <col min="69" max="69" width="11.453125" style="134" customWidth="1"/>
    <col min="70" max="70" width="5" style="134" customWidth="1"/>
    <col min="71" max="71" width="11.453125" style="138" customWidth="1"/>
    <col min="72" max="72" width="5" style="138" customWidth="1"/>
    <col min="73" max="73" width="11.453125" style="134" customWidth="1"/>
    <col min="74" max="74" width="5" style="134" customWidth="1"/>
    <col min="75" max="75" width="11.453125" style="138" customWidth="1"/>
    <col min="76" max="76" width="5" style="138" customWidth="1"/>
    <col min="77" max="77" width="11.453125" style="134" customWidth="1"/>
    <col min="78" max="78" width="5" style="134" customWidth="1"/>
    <col min="79" max="79" width="11.453125" style="138" customWidth="1"/>
    <col min="80" max="80" width="5" style="138" customWidth="1"/>
    <col min="81" max="81" width="11.453125" style="134" customWidth="1"/>
    <col min="82" max="82" width="5" style="134" customWidth="1"/>
    <col min="83" max="83" width="11.453125" style="138" customWidth="1"/>
    <col min="84" max="84" width="5" style="138" customWidth="1"/>
    <col min="85" max="85" width="11.453125" style="134" customWidth="1"/>
    <col min="86" max="86" width="5" style="134" customWidth="1"/>
    <col min="87" max="87" width="11.453125" style="138" customWidth="1"/>
    <col min="88" max="88" width="5" style="138" customWidth="1"/>
    <col min="89" max="89" width="11.453125" style="134" customWidth="1"/>
    <col min="90" max="90" width="11.453125" style="138" customWidth="1"/>
    <col min="91" max="91" width="5" style="138" customWidth="1"/>
    <col min="92" max="92" width="11.453125" style="134" customWidth="1"/>
    <col min="93" max="93" width="5" style="134" customWidth="1"/>
    <col min="94" max="94" width="11.453125" style="138" customWidth="1"/>
    <col min="95" max="95" width="5" style="138" customWidth="1"/>
    <col min="96" max="96" width="11.453125" style="134" customWidth="1"/>
    <col min="97" max="97" width="5" style="134" customWidth="1"/>
    <col min="98" max="98" width="11.453125" style="138" customWidth="1"/>
    <col min="99" max="99" width="5" style="138" customWidth="1"/>
    <col min="100" max="100" width="11.453125" style="134" customWidth="1"/>
    <col min="101" max="101" width="5" style="134" customWidth="1"/>
    <col min="102" max="102" width="11.453125" style="138" customWidth="1"/>
    <col min="103" max="103" width="11.453125" style="134" customWidth="1"/>
    <col min="104" max="104" width="5" style="134" customWidth="1"/>
    <col min="105" max="105" width="11.453125" style="138" customWidth="1"/>
    <col min="106" max="106" width="5" style="138" customWidth="1"/>
    <col min="107" max="107" width="11.453125" style="134" customWidth="1"/>
    <col min="108" max="108" width="5" style="134" customWidth="1"/>
    <col min="109" max="109" width="11.453125" style="138" customWidth="1"/>
    <col min="110" max="110" width="5" style="138" customWidth="1"/>
    <col min="111" max="111" width="11.453125" style="134" customWidth="1"/>
    <col min="112" max="112" width="5" style="134" customWidth="1"/>
    <col min="113" max="113" width="11.453125" style="2" customWidth="1"/>
    <col min="114" max="114" width="4.7265625" style="2" customWidth="1"/>
    <col min="115" max="115" width="4.7265625" style="2" hidden="1" customWidth="1"/>
    <col min="116" max="116" width="4.7265625" style="2" customWidth="1"/>
    <col min="117" max="126" width="8.54296875" style="2" customWidth="1"/>
    <col min="127" max="16384" width="11.453125" style="2"/>
  </cols>
  <sheetData>
    <row r="1" spans="1:126" ht="27" customHeight="1" thickBot="1" x14ac:dyDescent="0.4">
      <c r="B1" s="274">
        <f>(Calendrier!O1)</f>
        <v>2019</v>
      </c>
      <c r="C1" s="275"/>
      <c r="D1" s="540" t="s">
        <v>152</v>
      </c>
      <c r="E1" s="541"/>
      <c r="F1" s="541"/>
      <c r="G1" s="543"/>
      <c r="H1" s="543"/>
      <c r="I1" s="543"/>
      <c r="J1" s="540" t="s">
        <v>305</v>
      </c>
      <c r="K1" s="541"/>
      <c r="L1" s="541"/>
      <c r="M1" s="541"/>
      <c r="N1" s="541"/>
      <c r="O1" s="540" t="s">
        <v>181</v>
      </c>
      <c r="P1" s="541"/>
      <c r="Q1" s="541"/>
      <c r="R1" s="543"/>
      <c r="S1" s="543"/>
      <c r="T1" s="540" t="s">
        <v>182</v>
      </c>
      <c r="U1" s="541"/>
      <c r="V1" s="541"/>
      <c r="W1" s="541"/>
      <c r="X1" s="542"/>
      <c r="Y1" s="245" t="s">
        <v>151</v>
      </c>
      <c r="Z1" s="2" t="s">
        <v>85</v>
      </c>
      <c r="AC1" s="35" t="s">
        <v>92</v>
      </c>
      <c r="AD1" s="36" t="s">
        <v>95</v>
      </c>
      <c r="AE1" s="36"/>
      <c r="AF1" s="2">
        <f>COUNTA(D4:X4)</f>
        <v>2</v>
      </c>
      <c r="AH1" s="2">
        <v>19</v>
      </c>
      <c r="DK1" s="393"/>
      <c r="DL1" s="56"/>
      <c r="DM1" s="56"/>
      <c r="DN1" s="394"/>
      <c r="DO1" s="537" t="str">
        <f>Calendrier!$I$35</f>
        <v>LES CROSS</v>
      </c>
      <c r="DP1" s="538"/>
      <c r="DQ1" s="538"/>
      <c r="DR1" s="538"/>
      <c r="DS1" s="538"/>
      <c r="DT1" s="539"/>
    </row>
    <row r="2" spans="1:126" s="4" customFormat="1" ht="30.75" customHeight="1" thickBot="1" x14ac:dyDescent="0.55000000000000004">
      <c r="B2" s="277" t="s">
        <v>289</v>
      </c>
      <c r="C2" s="278" t="s">
        <v>1</v>
      </c>
      <c r="D2" s="278" t="s">
        <v>114</v>
      </c>
      <c r="E2" s="278" t="s">
        <v>2</v>
      </c>
      <c r="F2" s="278" t="s">
        <v>21</v>
      </c>
      <c r="G2" s="278" t="s">
        <v>22</v>
      </c>
      <c r="H2" s="278" t="s">
        <v>3</v>
      </c>
      <c r="I2" s="278" t="s">
        <v>4</v>
      </c>
      <c r="J2" s="278" t="s">
        <v>6</v>
      </c>
      <c r="K2" s="278" t="s">
        <v>5</v>
      </c>
      <c r="L2" s="278">
        <v>1000</v>
      </c>
      <c r="M2" s="278">
        <v>2000</v>
      </c>
      <c r="N2" s="278">
        <v>3000</v>
      </c>
      <c r="O2" s="278" t="s">
        <v>8</v>
      </c>
      <c r="P2" s="278" t="s">
        <v>9</v>
      </c>
      <c r="Q2" s="278" t="s">
        <v>10</v>
      </c>
      <c r="R2" s="278" t="s">
        <v>11</v>
      </c>
      <c r="S2" s="278" t="s">
        <v>12</v>
      </c>
      <c r="T2" s="278" t="s">
        <v>13</v>
      </c>
      <c r="U2" s="278" t="s">
        <v>14</v>
      </c>
      <c r="V2" s="278" t="s">
        <v>15</v>
      </c>
      <c r="W2" s="278" t="s">
        <v>16</v>
      </c>
      <c r="X2" s="279" t="s">
        <v>17</v>
      </c>
      <c r="AC2" s="4" t="s">
        <v>93</v>
      </c>
      <c r="AD2" s="36" t="s">
        <v>94</v>
      </c>
      <c r="AE2" s="3" t="s">
        <v>112</v>
      </c>
      <c r="AF2" s="4">
        <v>1</v>
      </c>
      <c r="AM2" s="139" t="s">
        <v>128</v>
      </c>
      <c r="AN2" s="176"/>
      <c r="AO2" s="135" t="s">
        <v>129</v>
      </c>
      <c r="AP2" s="151"/>
      <c r="AQ2" s="139" t="s">
        <v>128</v>
      </c>
      <c r="AR2" s="143"/>
      <c r="AS2" s="135" t="s">
        <v>129</v>
      </c>
      <c r="AT2" s="151"/>
      <c r="AU2" s="139" t="s">
        <v>128</v>
      </c>
      <c r="AV2" s="143"/>
      <c r="AW2" s="135" t="s">
        <v>129</v>
      </c>
      <c r="AX2" s="151"/>
      <c r="AY2" s="139" t="s">
        <v>128</v>
      </c>
      <c r="AZ2" s="143"/>
      <c r="BA2" s="135" t="s">
        <v>129</v>
      </c>
      <c r="BB2" s="151"/>
      <c r="BC2" s="139" t="s">
        <v>128</v>
      </c>
      <c r="BD2" s="143"/>
      <c r="BE2" s="135" t="s">
        <v>129</v>
      </c>
      <c r="BF2" s="151"/>
      <c r="BG2" s="139" t="s">
        <v>128</v>
      </c>
      <c r="BH2" s="143"/>
      <c r="BI2" s="135" t="s">
        <v>129</v>
      </c>
      <c r="BJ2" s="151"/>
      <c r="BK2" s="139" t="s">
        <v>128</v>
      </c>
      <c r="BL2" s="143"/>
      <c r="BM2" s="135" t="s">
        <v>129</v>
      </c>
      <c r="BN2" s="151"/>
      <c r="BO2" s="139" t="s">
        <v>128</v>
      </c>
      <c r="BP2" s="143"/>
      <c r="BQ2" s="135" t="s">
        <v>129</v>
      </c>
      <c r="BR2" s="151"/>
      <c r="BS2" s="139" t="s">
        <v>128</v>
      </c>
      <c r="BT2" s="143"/>
      <c r="BU2" s="135" t="s">
        <v>129</v>
      </c>
      <c r="BV2" s="151"/>
      <c r="BW2" s="139" t="s">
        <v>128</v>
      </c>
      <c r="BX2" s="143"/>
      <c r="BY2" s="135" t="s">
        <v>129</v>
      </c>
      <c r="BZ2" s="151"/>
      <c r="CA2" s="139" t="s">
        <v>128</v>
      </c>
      <c r="CB2" s="143"/>
      <c r="CC2" s="135" t="s">
        <v>129</v>
      </c>
      <c r="CD2" s="151"/>
      <c r="CE2" s="139" t="s">
        <v>128</v>
      </c>
      <c r="CF2" s="143"/>
      <c r="CG2" s="135" t="s">
        <v>129</v>
      </c>
      <c r="CH2" s="151"/>
      <c r="CI2" s="139" t="s">
        <v>128</v>
      </c>
      <c r="CJ2" s="143"/>
      <c r="CK2" s="135" t="s">
        <v>129</v>
      </c>
      <c r="CL2" s="139" t="s">
        <v>128</v>
      </c>
      <c r="CM2" s="143"/>
      <c r="CN2" s="135" t="s">
        <v>129</v>
      </c>
      <c r="CO2" s="151"/>
      <c r="CP2" s="139" t="s">
        <v>128</v>
      </c>
      <c r="CQ2" s="143"/>
      <c r="CR2" s="135" t="s">
        <v>129</v>
      </c>
      <c r="CS2" s="151"/>
      <c r="CT2" s="139" t="s">
        <v>128</v>
      </c>
      <c r="CU2" s="143"/>
      <c r="CV2" s="135" t="s">
        <v>129</v>
      </c>
      <c r="CW2" s="151"/>
      <c r="CX2" s="139" t="s">
        <v>128</v>
      </c>
      <c r="CY2" s="135" t="s">
        <v>129</v>
      </c>
      <c r="CZ2" s="151"/>
      <c r="DA2" s="143" t="s">
        <v>128</v>
      </c>
      <c r="DB2" s="143"/>
      <c r="DC2" s="135" t="s">
        <v>129</v>
      </c>
      <c r="DD2" s="151"/>
      <c r="DE2" s="139" t="s">
        <v>128</v>
      </c>
      <c r="DF2" s="143"/>
      <c r="DG2" s="135" t="s">
        <v>129</v>
      </c>
      <c r="DH2" s="154"/>
      <c r="DK2" s="265"/>
      <c r="DM2" s="412">
        <f>CROSS!$B$3</f>
        <v>43478</v>
      </c>
      <c r="DN2" s="413" t="e">
        <f>CROSS!#REF!</f>
        <v>#REF!</v>
      </c>
      <c r="DO2" s="413" t="e">
        <f>CROSS!#REF!</f>
        <v>#REF!</v>
      </c>
      <c r="DP2" s="413" t="e">
        <f>CROSS!#REF!</f>
        <v>#REF!</v>
      </c>
      <c r="DQ2" s="413" t="e">
        <f>CROSS!#REF!</f>
        <v>#REF!</v>
      </c>
      <c r="DR2" s="414" t="e">
        <f>CROSS!#REF!</f>
        <v>#REF!</v>
      </c>
      <c r="DS2" s="413" t="e">
        <f>CROSS!#REF!</f>
        <v>#REF!</v>
      </c>
      <c r="DT2" s="413" t="e">
        <f>CROSS!#REF!</f>
        <v>#REF!</v>
      </c>
      <c r="DU2" s="413" t="e">
        <f>CROSS!#REF!</f>
        <v>#REF!</v>
      </c>
      <c r="DV2" s="415" t="e">
        <f>CROSS!#REF!</f>
        <v>#REF!</v>
      </c>
    </row>
    <row r="3" spans="1:126" s="4" customFormat="1" ht="23.25" customHeight="1" thickBot="1" x14ac:dyDescent="0.4">
      <c r="A3" s="276"/>
      <c r="B3" s="280">
        <f>Calendrier!$B33</f>
        <v>43101</v>
      </c>
      <c r="C3" s="532">
        <f>COUNTIF(D4:D53,$AE$2)</f>
        <v>1</v>
      </c>
      <c r="D3" s="533"/>
      <c r="E3" s="534"/>
      <c r="F3" s="535" t="str">
        <f>Calendrier!BO3</f>
        <v>Championnats départementaux à Maisons-Alfort</v>
      </c>
      <c r="G3" s="535"/>
      <c r="H3" s="535"/>
      <c r="I3" s="535"/>
      <c r="J3" s="535"/>
      <c r="K3" s="535"/>
      <c r="L3" s="535"/>
      <c r="M3" s="535"/>
      <c r="N3" s="535"/>
      <c r="O3" s="535"/>
      <c r="P3" s="535"/>
      <c r="Q3" s="535"/>
      <c r="R3" s="535"/>
      <c r="S3" s="535"/>
      <c r="T3" s="535"/>
      <c r="U3" s="535"/>
      <c r="V3" s="535"/>
      <c r="W3" s="535"/>
      <c r="X3" s="536"/>
      <c r="AD3" s="36"/>
      <c r="AE3" s="56"/>
      <c r="AM3" s="146"/>
      <c r="AN3" s="141"/>
      <c r="AO3" s="149" t="s">
        <v>21</v>
      </c>
      <c r="AP3" s="54"/>
      <c r="AQ3" s="141"/>
      <c r="AR3" s="141"/>
      <c r="AS3" s="54">
        <v>100</v>
      </c>
      <c r="AT3" s="54"/>
      <c r="AU3" s="146"/>
      <c r="AV3" s="141"/>
      <c r="AW3" s="149" t="s">
        <v>130</v>
      </c>
      <c r="AX3" s="54"/>
      <c r="AY3" s="141"/>
      <c r="AZ3" s="141"/>
      <c r="BA3" s="54" t="s">
        <v>131</v>
      </c>
      <c r="BB3" s="54"/>
      <c r="BC3" s="141"/>
      <c r="BD3" s="141"/>
      <c r="BE3" s="54" t="s">
        <v>132</v>
      </c>
      <c r="BF3" s="54"/>
      <c r="BG3" s="141"/>
      <c r="BH3" s="141"/>
      <c r="BI3" s="54" t="s">
        <v>5</v>
      </c>
      <c r="BJ3" s="153"/>
      <c r="BK3" s="146"/>
      <c r="BL3" s="148"/>
      <c r="BM3" s="147">
        <v>1000</v>
      </c>
      <c r="BN3" s="147"/>
      <c r="BO3" s="148"/>
      <c r="BP3" s="148"/>
      <c r="BQ3" s="149">
        <v>2000</v>
      </c>
      <c r="BR3" s="147"/>
      <c r="BS3" s="146"/>
      <c r="BT3" s="148"/>
      <c r="BU3" s="149">
        <v>3000</v>
      </c>
      <c r="BV3" s="147"/>
      <c r="BW3" s="146"/>
      <c r="BX3" s="148"/>
      <c r="BY3" s="149" t="s">
        <v>139</v>
      </c>
      <c r="BZ3" s="147"/>
      <c r="CA3" s="150"/>
      <c r="CB3" s="156"/>
      <c r="CC3" s="75" t="s">
        <v>140</v>
      </c>
      <c r="CD3" s="76"/>
      <c r="CE3" s="146"/>
      <c r="CF3" s="148"/>
      <c r="CG3" s="149" t="s">
        <v>133</v>
      </c>
      <c r="CH3" s="147"/>
      <c r="CI3" s="146"/>
      <c r="CJ3" s="148"/>
      <c r="CK3" s="149" t="s">
        <v>134</v>
      </c>
      <c r="CL3" s="146"/>
      <c r="CM3" s="148"/>
      <c r="CN3" s="149" t="s">
        <v>135</v>
      </c>
      <c r="CO3" s="147"/>
      <c r="CP3" s="146"/>
      <c r="CQ3" s="148"/>
      <c r="CR3" s="149" t="s">
        <v>141</v>
      </c>
      <c r="CS3" s="147"/>
      <c r="CT3" s="146"/>
      <c r="CU3" s="148"/>
      <c r="CV3" s="149" t="s">
        <v>136</v>
      </c>
      <c r="CW3" s="147"/>
      <c r="CX3" s="146"/>
      <c r="CY3" s="149" t="s">
        <v>137</v>
      </c>
      <c r="CZ3" s="147"/>
      <c r="DA3" s="148"/>
      <c r="DB3" s="148"/>
      <c r="DC3" s="149" t="s">
        <v>31</v>
      </c>
      <c r="DD3" s="147"/>
      <c r="DE3" s="146"/>
      <c r="DF3" s="148"/>
      <c r="DG3" s="149" t="s">
        <v>138</v>
      </c>
      <c r="DH3" s="154"/>
    </row>
    <row r="4" spans="1:126" ht="15.5" x14ac:dyDescent="0.35">
      <c r="A4" s="70">
        <v>1</v>
      </c>
      <c r="B4" s="343" t="str">
        <f>(ATHLÈTES!$A$2&amp;"  "&amp;ATHLÈTES!$B$2)</f>
        <v>AAA  LUC</v>
      </c>
      <c r="C4" s="304" t="str">
        <f>ATHLÈTES!B2</f>
        <v>LUC</v>
      </c>
      <c r="D4" s="283" t="str">
        <f>IF(AD4&lt;&gt;$AE$1,$AE$2,"")</f>
        <v/>
      </c>
      <c r="E4" s="305">
        <f>ATHLÈTES!D2</f>
        <v>409092</v>
      </c>
      <c r="F4" s="306"/>
      <c r="G4" s="306"/>
      <c r="H4" s="306"/>
      <c r="I4" s="306"/>
      <c r="J4" s="306"/>
      <c r="K4" s="306"/>
      <c r="L4" s="306"/>
      <c r="M4" s="307"/>
      <c r="N4" s="306"/>
      <c r="O4" s="306"/>
      <c r="P4" s="306"/>
      <c r="Q4" s="285"/>
      <c r="R4" s="306"/>
      <c r="S4" s="306"/>
      <c r="T4" s="306"/>
      <c r="U4" s="285"/>
      <c r="V4" s="306"/>
      <c r="W4" s="306"/>
      <c r="X4" s="308"/>
      <c r="Y4" s="2" t="e">
        <f>IF(C4&lt;&gt;"",VLOOKUP(C4,#REF!,2,FALSE),"")</f>
        <v>#REF!</v>
      </c>
      <c r="Z4" s="2" t="str">
        <f>IF(B4&lt;&gt;"",$Z$1,"")</f>
        <v>US CRÉTEIL</v>
      </c>
      <c r="AA4" s="50" t="str">
        <f>(D4)</f>
        <v/>
      </c>
      <c r="AB4" s="34" t="e">
        <f>IF(Y4="femme",$AD$1,$AD$2)</f>
        <v>#REF!</v>
      </c>
      <c r="AC4" s="2" t="str">
        <f>(B4&amp;"  "&amp;C4)</f>
        <v>AAA  LUC  LUC</v>
      </c>
      <c r="AD4" s="2">
        <f t="shared" ref="AD4:AD68" si="0">COUNTA(F4:X4)</f>
        <v>0</v>
      </c>
      <c r="AE4" s="37">
        <v>94000</v>
      </c>
      <c r="AF4" s="38" t="e">
        <f>IF(AE4&lt;&gt;"",VLOOKUP(AE4,#REF!,2,FALSE),"")</f>
        <v>#REF!</v>
      </c>
      <c r="AG4" s="2">
        <v>2018</v>
      </c>
      <c r="AH4" s="10">
        <f>(AH5-1)</f>
        <v>1952</v>
      </c>
      <c r="AI4" s="11" t="s">
        <v>86</v>
      </c>
      <c r="AJ4"/>
      <c r="AK4" s="12" t="s">
        <v>86</v>
      </c>
      <c r="AM4" s="140" t="e">
        <f>IF($Y4=$AC$1,#REF!,$AI$1)</f>
        <v>#REF!</v>
      </c>
      <c r="AN4" s="133"/>
      <c r="AO4" s="136" t="e">
        <f>IF($Y4=$AC$2,#REF!,$AI$1)</f>
        <v>#REF!</v>
      </c>
      <c r="AP4" s="152"/>
      <c r="AQ4" s="140" t="e">
        <f>IF($Y4=$AC$1,#REF!,$AI$1)</f>
        <v>#REF!</v>
      </c>
      <c r="AR4" s="144"/>
      <c r="AS4" s="136" t="e">
        <f>IF($Y4=$AC$2,#REF!,$AI$1)</f>
        <v>#REF!</v>
      </c>
      <c r="AT4" s="152"/>
      <c r="AU4" s="140" t="e">
        <f>IF($Y4=$AC$1,#REF!,$AI$1)</f>
        <v>#REF!</v>
      </c>
      <c r="AV4" s="157"/>
      <c r="AW4" s="136" t="e">
        <f>IF($Y4=$AC$2,#REF!,$AI$1)</f>
        <v>#REF!</v>
      </c>
      <c r="AX4" s="152"/>
      <c r="AY4" s="140" t="e">
        <f>IF($Y4=$AC$1,#REF!,$AI$1)</f>
        <v>#REF!</v>
      </c>
      <c r="AZ4" s="144"/>
      <c r="BA4" s="136" t="e">
        <f>IF($Y4=$AC$2,#REF!,$AI$1)</f>
        <v>#REF!</v>
      </c>
      <c r="BB4" s="152"/>
      <c r="BC4" s="140" t="e">
        <f>IF($Y4=$AC$1,#REF!,$AI$1)</f>
        <v>#REF!</v>
      </c>
      <c r="BD4" s="144"/>
      <c r="BE4" s="136" t="e">
        <f>IF($Y4=$AC$2,#REF!,$AI$1)</f>
        <v>#REF!</v>
      </c>
      <c r="BF4" s="152"/>
      <c r="BG4" s="140" t="e">
        <f>IF($Y4=$AC$1,#REF!,$AI$1)</f>
        <v>#REF!</v>
      </c>
      <c r="BH4" s="144"/>
      <c r="BI4" s="136" t="e">
        <f>IF($Y4=$AC$2,#REF!,$AI$1)</f>
        <v>#REF!</v>
      </c>
      <c r="BJ4" s="152"/>
      <c r="BK4" s="140" t="e">
        <f>IF($Y4=$AC$1,#REF!,$AI$1)</f>
        <v>#REF!</v>
      </c>
      <c r="BL4" s="144"/>
      <c r="BM4" s="136" t="e">
        <f>IF($Y4=$AC$2,#REF!,$AI$1)</f>
        <v>#REF!</v>
      </c>
      <c r="BN4" s="152"/>
      <c r="BO4" s="140" t="e">
        <f>IF($Y4=$AC$1,#REF!,$AI$1)</f>
        <v>#REF!</v>
      </c>
      <c r="BP4" s="144"/>
      <c r="BQ4" s="136" t="e">
        <f>IF($Y4=$AC$2,#REF!,$AI$1)</f>
        <v>#REF!</v>
      </c>
      <c r="BR4" s="152"/>
      <c r="BS4" s="140" t="e">
        <f>IF($Y4=$AC$1,#REF!,$AI$1)</f>
        <v>#REF!</v>
      </c>
      <c r="BT4" s="144"/>
      <c r="BU4" s="136" t="e">
        <f>IF($Y4=$AC$2,#REF!,$AI$1)</f>
        <v>#REF!</v>
      </c>
      <c r="BV4" s="152"/>
      <c r="BW4" s="140" t="e">
        <f>IF($Y4=$AC$1,#REF!,$AI$1)</f>
        <v>#REF!</v>
      </c>
      <c r="BX4" s="144"/>
      <c r="BY4" s="136" t="e">
        <f>IF($Y4=$AC$2,#REF!,$AI$1)</f>
        <v>#REF!</v>
      </c>
      <c r="BZ4" s="152"/>
      <c r="CA4" s="140" t="e">
        <f>IF($Y4=$AC$1,#REF!,$AI$1)</f>
        <v>#REF!</v>
      </c>
      <c r="CB4" s="144"/>
      <c r="CC4" s="136" t="e">
        <f>IF($Y4=$AC$2,#REF!,$AI$1)</f>
        <v>#REF!</v>
      </c>
      <c r="CD4" s="152"/>
      <c r="CE4" s="140" t="e">
        <f>IF($Y4=$AC$1,#REF!,$AI$1)</f>
        <v>#REF!</v>
      </c>
      <c r="CF4" s="144"/>
      <c r="CG4" s="136" t="e">
        <f>IF($Y4=$AC$2,#REF!,$AI$1)</f>
        <v>#REF!</v>
      </c>
      <c r="CH4" s="152"/>
      <c r="CI4" s="140" t="e">
        <f>IF($Y4=$AC$1,#REF!,$AI$1)</f>
        <v>#REF!</v>
      </c>
      <c r="CJ4" s="144"/>
      <c r="CK4" s="136" t="e">
        <f>IF($Y4=$AC$2,#REF!,$AI$1)</f>
        <v>#REF!</v>
      </c>
      <c r="CL4" s="140" t="e">
        <f>IF($Y4=$AC$1,#REF!,$AI$1)</f>
        <v>#REF!</v>
      </c>
      <c r="CM4" s="144"/>
      <c r="CN4" s="136" t="e">
        <f>IF($Y4=$AC$2,#REF!,$AI$1)</f>
        <v>#REF!</v>
      </c>
      <c r="CO4" s="152"/>
      <c r="CP4" s="140" t="e">
        <f>IF($Y4=$AC$1,#REF!,$AI$1)</f>
        <v>#REF!</v>
      </c>
      <c r="CQ4" s="144"/>
      <c r="CR4" s="136" t="e">
        <f>IF($Y4=$AC$2,#REF!,$AI$1)</f>
        <v>#REF!</v>
      </c>
      <c r="CS4" s="152"/>
      <c r="CT4" s="140" t="e">
        <f>IF($Y4=$AC$1,#REF!,$AI$1)</f>
        <v>#REF!</v>
      </c>
      <c r="CU4" s="144"/>
      <c r="CV4" s="136" t="e">
        <f>IF($Y4=$AC$2,#REF!,$AI$1)</f>
        <v>#REF!</v>
      </c>
      <c r="CW4" s="152"/>
      <c r="CX4" s="140" t="e">
        <f>IF($Y4=$AC$1,#REF!,$AI$1)</f>
        <v>#REF!</v>
      </c>
      <c r="CY4" s="136" t="e">
        <f>IF($Y4=$AC$2,#REF!,$AI$1)</f>
        <v>#REF!</v>
      </c>
      <c r="CZ4" s="152"/>
      <c r="DA4" s="144" t="e">
        <f>IF($Y4=$AC$1,#REF!,$AI$1)</f>
        <v>#REF!</v>
      </c>
      <c r="DB4" s="144"/>
      <c r="DC4" s="136" t="e">
        <f>IF($Y4=$AC$2,#REF!,$AI$1)</f>
        <v>#REF!</v>
      </c>
      <c r="DD4" s="152"/>
      <c r="DE4" s="140" t="e">
        <f>IF($Y4=$AC$1,#REF!,$AI$1)</f>
        <v>#REF!</v>
      </c>
      <c r="DF4" s="144"/>
      <c r="DG4" s="136" t="e">
        <f>IF($Y4=$AC$2,#REF!,$AI$1)</f>
        <v>#REF!</v>
      </c>
      <c r="DH4" s="152"/>
    </row>
    <row r="5" spans="1:126" ht="15.5" x14ac:dyDescent="0.35">
      <c r="A5" s="71">
        <v>2</v>
      </c>
      <c r="B5" s="309" t="str">
        <f>(ATHLÈTES!$A$3&amp;"  "&amp;ATHLÈTES!$B$3)</f>
        <v>BBB  isabelle</v>
      </c>
      <c r="C5" s="67" t="str">
        <f>ATHLÈTES!B3</f>
        <v>isabelle</v>
      </c>
      <c r="D5" s="9" t="str">
        <f t="shared" ref="D5:D53" si="1">IF(AD5&lt;&gt;$AE$1,$AE$2,"")</f>
        <v/>
      </c>
      <c r="E5" s="69">
        <f>ATHLÈTES!D3</f>
        <v>707564</v>
      </c>
      <c r="F5" s="73"/>
      <c r="G5" s="73"/>
      <c r="H5" s="73"/>
      <c r="I5" s="73"/>
      <c r="J5" s="73"/>
      <c r="K5" s="73"/>
      <c r="L5" s="73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73"/>
      <c r="X5" s="289"/>
      <c r="Y5" s="2" t="e">
        <f>IF(C5&lt;&gt;"",VLOOKUP(C5,#REF!,2,FALSE),"")</f>
        <v>#REF!</v>
      </c>
      <c r="Z5" s="2" t="str">
        <f t="shared" ref="Z5:Z18" si="2">IF(B5&lt;&gt;"",$Z$1,"")</f>
        <v>US CRÉTEIL</v>
      </c>
      <c r="AA5" s="50" t="str">
        <f t="shared" ref="AA5:AA68" si="3">(D5)</f>
        <v/>
      </c>
      <c r="AB5" s="34" t="e">
        <f t="shared" ref="AB5:AB68" si="4">IF(Y5="femme",$AD$1,$AD$2)</f>
        <v>#REF!</v>
      </c>
      <c r="AC5" s="2" t="str">
        <f t="shared" ref="AC5:AC68" si="5">(B5&amp;"  "&amp;C5)</f>
        <v>BBB  isabelle  isabelle</v>
      </c>
      <c r="AD5" s="2">
        <f t="shared" si="0"/>
        <v>0</v>
      </c>
      <c r="AE5" s="39">
        <v>94140</v>
      </c>
      <c r="AF5" s="40" t="e">
        <f>IF(AE5&lt;&gt;"",VLOOKUP(AE5,#REF!,2,FALSE),"")</f>
        <v>#REF!</v>
      </c>
      <c r="AG5" s="2">
        <v>2019</v>
      </c>
      <c r="AH5" s="13">
        <f>(AH6-1)</f>
        <v>1953</v>
      </c>
      <c r="AI5" s="14" t="s">
        <v>86</v>
      </c>
      <c r="AJ5"/>
      <c r="AK5" s="15" t="s">
        <v>87</v>
      </c>
      <c r="AM5" s="140" t="e">
        <f>IF($Y5=$AC$1,#REF!,$AI$1)</f>
        <v>#REF!</v>
      </c>
      <c r="AN5" s="157"/>
      <c r="AO5" s="136" t="e">
        <f>IF($Y5=$AC$2,#REF!,$AI$1)</f>
        <v>#REF!</v>
      </c>
      <c r="AP5" s="152"/>
      <c r="AQ5" s="140" t="e">
        <f>IF($Y5=$AC$1,#REF!,$AI$1)</f>
        <v>#REF!</v>
      </c>
      <c r="AR5" s="144"/>
      <c r="AS5" s="136" t="e">
        <f>IF($Y5=$AC$2,#REF!,$AI$1)</f>
        <v>#REF!</v>
      </c>
      <c r="AT5" s="152"/>
      <c r="AU5" s="140" t="e">
        <f>IF($Y5=$AC$1,#REF!,$AI$1)</f>
        <v>#REF!</v>
      </c>
      <c r="AV5" s="157"/>
      <c r="AW5" s="136" t="e">
        <f>IF($Y5=$AC$2,#REF!,$AI$1)</f>
        <v>#REF!</v>
      </c>
      <c r="AX5" s="152"/>
      <c r="AY5" s="140" t="e">
        <f>IF($Y5=$AC$1,#REF!,$AI$1)</f>
        <v>#REF!</v>
      </c>
      <c r="AZ5" s="144"/>
      <c r="BA5" s="136" t="e">
        <f>IF($Y5=$AC$2,#REF!,$AI$1)</f>
        <v>#REF!</v>
      </c>
      <c r="BB5" s="152"/>
      <c r="BC5" s="140" t="e">
        <f>IF($Y5=$AC$1,#REF!,$AI$1)</f>
        <v>#REF!</v>
      </c>
      <c r="BD5" s="144"/>
      <c r="BE5" s="136" t="e">
        <f>IF($Y5=$AC$2,#REF!,$AI$1)</f>
        <v>#REF!</v>
      </c>
      <c r="BF5" s="152"/>
      <c r="BG5" s="140" t="e">
        <f>IF($Y5=$AC$1,#REF!,$AI$1)</f>
        <v>#REF!</v>
      </c>
      <c r="BH5" s="144"/>
      <c r="BI5" s="136" t="e">
        <f>IF($Y5=$AC$2,#REF!,$AI$1)</f>
        <v>#REF!</v>
      </c>
      <c r="BJ5" s="152"/>
      <c r="BK5" s="140" t="e">
        <f>IF($Y5=$AC$1,#REF!,$AI$1)</f>
        <v>#REF!</v>
      </c>
      <c r="BL5" s="144"/>
      <c r="BM5" s="136" t="e">
        <f>IF($Y5=$AC$2,#REF!,$AI$1)</f>
        <v>#REF!</v>
      </c>
      <c r="BN5" s="152"/>
      <c r="BO5" s="140" t="e">
        <f>IF($Y5=$AC$1,#REF!,$AI$1)</f>
        <v>#REF!</v>
      </c>
      <c r="BP5" s="144"/>
      <c r="BQ5" s="136" t="e">
        <f>IF($Y5=$AC$2,#REF!,$AI$1)</f>
        <v>#REF!</v>
      </c>
      <c r="BR5" s="152"/>
      <c r="BS5" s="140" t="e">
        <f>IF($Y5=$AC$1,#REF!,$AI$1)</f>
        <v>#REF!</v>
      </c>
      <c r="BT5" s="144"/>
      <c r="BU5" s="136" t="e">
        <f>IF($Y5=$AC$2,#REF!,$AI$1)</f>
        <v>#REF!</v>
      </c>
      <c r="BV5" s="152"/>
      <c r="BW5" s="140" t="e">
        <f>IF($Y5=$AC$1,#REF!,$AI$1)</f>
        <v>#REF!</v>
      </c>
      <c r="BX5" s="144"/>
      <c r="BY5" s="136" t="e">
        <f>IF($Y5=$AC$2,#REF!,$AI$1)</f>
        <v>#REF!</v>
      </c>
      <c r="BZ5" s="152"/>
      <c r="CA5" s="140" t="e">
        <f>IF($Y5=$AC$1,#REF!,$AI$1)</f>
        <v>#REF!</v>
      </c>
      <c r="CB5" s="144"/>
      <c r="CC5" s="136" t="e">
        <f>IF($Y5=$AC$2,#REF!,$AI$1)</f>
        <v>#REF!</v>
      </c>
      <c r="CD5" s="152"/>
      <c r="CE5" s="140" t="e">
        <f>IF($Y5=$AC$1,#REF!,$AI$1)</f>
        <v>#REF!</v>
      </c>
      <c r="CF5" s="144"/>
      <c r="CG5" s="136" t="e">
        <f>IF($Y5=$AC$2,#REF!,$AI$1)</f>
        <v>#REF!</v>
      </c>
      <c r="CH5" s="152"/>
      <c r="CI5" s="140" t="e">
        <f>IF($Y5=$AC$1,#REF!,$AI$1)</f>
        <v>#REF!</v>
      </c>
      <c r="CJ5" s="144"/>
      <c r="CK5" s="136" t="e">
        <f>IF($Y5=$AC$2,#REF!,$AI$1)</f>
        <v>#REF!</v>
      </c>
      <c r="CL5" s="140" t="e">
        <f>IF($Y5=$AC$1,#REF!,$AI$1)</f>
        <v>#REF!</v>
      </c>
      <c r="CM5" s="144"/>
      <c r="CN5" s="136" t="e">
        <f>IF($Y5=$AC$2,#REF!,$AI$1)</f>
        <v>#REF!</v>
      </c>
      <c r="CO5" s="152"/>
      <c r="CP5" s="140" t="e">
        <f>IF($Y5=$AC$1,#REF!,$AI$1)</f>
        <v>#REF!</v>
      </c>
      <c r="CQ5" s="144"/>
      <c r="CR5" s="136" t="e">
        <f>IF($Y5=$AC$2,#REF!,$AI$1)</f>
        <v>#REF!</v>
      </c>
      <c r="CS5" s="152"/>
      <c r="CT5" s="140" t="e">
        <f>IF($Y5=$AC$1,#REF!,$AI$1)</f>
        <v>#REF!</v>
      </c>
      <c r="CU5" s="144"/>
      <c r="CV5" s="136" t="e">
        <f>IF($Y5=$AC$2,#REF!,$AI$1)</f>
        <v>#REF!</v>
      </c>
      <c r="CW5" s="152"/>
      <c r="CX5" s="140" t="e">
        <f>IF($Y5=$AC$1,#REF!,$AI$1)</f>
        <v>#REF!</v>
      </c>
      <c r="CY5" s="136" t="e">
        <f>IF($Y5=$AC$2,#REF!,$AI$1)</f>
        <v>#REF!</v>
      </c>
      <c r="CZ5" s="152"/>
      <c r="DA5" s="144" t="e">
        <f>IF($Y5=$AC$1,#REF!,$AI$1)</f>
        <v>#REF!</v>
      </c>
      <c r="DB5" s="144"/>
      <c r="DC5" s="136" t="e">
        <f>IF($Y5=$AC$2,#REF!,$AI$1)</f>
        <v>#REF!</v>
      </c>
      <c r="DD5" s="152"/>
      <c r="DE5" s="140" t="e">
        <f>IF($Y5=$AC$1,#REF!,$AI$1)</f>
        <v>#REF!</v>
      </c>
      <c r="DF5" s="144"/>
      <c r="DG5" s="136" t="e">
        <f>IF($Y5=$AC$2,#REF!,$AI$1)</f>
        <v>#REF!</v>
      </c>
      <c r="DH5" s="152"/>
    </row>
    <row r="6" spans="1:126" ht="15.5" x14ac:dyDescent="0.35">
      <c r="A6" s="71">
        <v>3</v>
      </c>
      <c r="B6" s="309" t="str">
        <f>(ATHLÈTES!$A$4&amp;"  "&amp;ATHLÈTES!$B$4)</f>
        <v>KJKLJDFKJG  Agathe</v>
      </c>
      <c r="C6" s="67" t="str">
        <f>ATHLÈTES!B4</f>
        <v>Agathe</v>
      </c>
      <c r="D6" s="9" t="str">
        <f t="shared" si="1"/>
        <v/>
      </c>
      <c r="E6" s="69">
        <f>ATHLÈTES!D4</f>
        <v>1467847</v>
      </c>
      <c r="F6" s="73"/>
      <c r="G6" s="73"/>
      <c r="H6" s="73"/>
      <c r="I6" s="73"/>
      <c r="J6" s="73"/>
      <c r="K6" s="73"/>
      <c r="L6" s="73"/>
      <c r="M6" s="169"/>
      <c r="N6" s="73"/>
      <c r="O6" s="73"/>
      <c r="P6" s="73"/>
      <c r="Q6" s="74"/>
      <c r="R6" s="73"/>
      <c r="S6" s="73"/>
      <c r="T6" s="73"/>
      <c r="U6" s="74"/>
      <c r="V6" s="73"/>
      <c r="W6" s="73"/>
      <c r="X6" s="289"/>
      <c r="Y6" s="2" t="e">
        <f>IF(C6&lt;&gt;"",VLOOKUP(C6,#REF!,2,FALSE),"")</f>
        <v>#REF!</v>
      </c>
      <c r="Z6" s="2" t="str">
        <f t="shared" si="2"/>
        <v>US CRÉTEIL</v>
      </c>
      <c r="AA6" s="50" t="str">
        <f t="shared" si="3"/>
        <v/>
      </c>
      <c r="AB6" s="34" t="e">
        <f t="shared" si="4"/>
        <v>#REF!</v>
      </c>
      <c r="AC6" s="2" t="str">
        <f t="shared" si="5"/>
        <v>KJKLJDFKJG  Agathe  Agathe</v>
      </c>
      <c r="AD6" s="2">
        <f t="shared" si="0"/>
        <v>0</v>
      </c>
      <c r="AE6" s="39">
        <v>94120</v>
      </c>
      <c r="AF6" s="40" t="e">
        <f>IF(AE6&lt;&gt;"",VLOOKUP(AE6,#REF!,2,FALSE),"")</f>
        <v>#REF!</v>
      </c>
      <c r="AG6" s="2">
        <v>2020</v>
      </c>
      <c r="AH6" s="13">
        <f t="shared" ref="AH6:AH64" si="6">(AH7-1)</f>
        <v>1954</v>
      </c>
      <c r="AI6" s="14" t="s">
        <v>86</v>
      </c>
      <c r="AJ6"/>
      <c r="AK6" s="16" t="s">
        <v>88</v>
      </c>
      <c r="AM6" s="140" t="e">
        <f>IF($Y6=$AC$1,#REF!,$AI$1)</f>
        <v>#REF!</v>
      </c>
      <c r="AN6" s="157"/>
      <c r="AO6" s="136" t="e">
        <f>IF($Y6=$AC$2,#REF!,$AI$1)</f>
        <v>#REF!</v>
      </c>
      <c r="AP6" s="152"/>
      <c r="AQ6" s="140" t="e">
        <f>IF($Y6=$AC$1,#REF!,$AI$1)</f>
        <v>#REF!</v>
      </c>
      <c r="AR6" s="144"/>
      <c r="AS6" s="136" t="e">
        <f>IF($Y6=$AC$2,#REF!,$AI$1)</f>
        <v>#REF!</v>
      </c>
      <c r="AT6" s="152"/>
      <c r="AU6" s="140" t="e">
        <f>IF($Y6=$AC$1,#REF!,$AI$1)</f>
        <v>#REF!</v>
      </c>
      <c r="AV6" s="157"/>
      <c r="AW6" s="136" t="e">
        <f>IF($Y6=$AC$2,#REF!,$AI$1)</f>
        <v>#REF!</v>
      </c>
      <c r="AX6" s="152"/>
      <c r="AY6" s="140" t="e">
        <f>IF($Y6=$AC$1,#REF!,$AI$1)</f>
        <v>#REF!</v>
      </c>
      <c r="AZ6" s="144"/>
      <c r="BA6" s="136" t="e">
        <f>IF($Y6=$AC$2,#REF!,$AI$1)</f>
        <v>#REF!</v>
      </c>
      <c r="BB6" s="152"/>
      <c r="BC6" s="140" t="e">
        <f>IF($Y6=$AC$1,#REF!,$AI$1)</f>
        <v>#REF!</v>
      </c>
      <c r="BD6" s="144"/>
      <c r="BE6" s="136" t="e">
        <f>IF($Y6=$AC$2,#REF!,$AI$1)</f>
        <v>#REF!</v>
      </c>
      <c r="BF6" s="152"/>
      <c r="BG6" s="140" t="e">
        <f>IF($Y6=$AC$1,#REF!,$AI$1)</f>
        <v>#REF!</v>
      </c>
      <c r="BH6" s="144"/>
      <c r="BI6" s="136" t="e">
        <f>IF($Y6=$AC$2,#REF!,$AI$1)</f>
        <v>#REF!</v>
      </c>
      <c r="BJ6" s="152"/>
      <c r="BK6" s="140" t="e">
        <f>IF($Y6=$AC$1,#REF!,$AI$1)</f>
        <v>#REF!</v>
      </c>
      <c r="BL6" s="144"/>
      <c r="BM6" s="136" t="e">
        <f>IF($Y6=$AC$2,#REF!,$AI$1)</f>
        <v>#REF!</v>
      </c>
      <c r="BN6" s="152"/>
      <c r="BO6" s="140" t="e">
        <f>IF($Y6=$AC$1,#REF!,$AI$1)</f>
        <v>#REF!</v>
      </c>
      <c r="BP6" s="144"/>
      <c r="BQ6" s="136" t="e">
        <f>IF($Y6=$AC$2,#REF!,$AI$1)</f>
        <v>#REF!</v>
      </c>
      <c r="BR6" s="152"/>
      <c r="BS6" s="140" t="e">
        <f>IF($Y6=$AC$1,#REF!,$AI$1)</f>
        <v>#REF!</v>
      </c>
      <c r="BT6" s="144"/>
      <c r="BU6" s="136" t="e">
        <f>IF($Y6=$AC$2,#REF!,$AI$1)</f>
        <v>#REF!</v>
      </c>
      <c r="BV6" s="152"/>
      <c r="BW6" s="140" t="e">
        <f>IF($Y6=$AC$1,#REF!,$AI$1)</f>
        <v>#REF!</v>
      </c>
      <c r="BX6" s="144"/>
      <c r="BY6" s="136" t="e">
        <f>IF($Y6=$AC$2,#REF!,$AI$1)</f>
        <v>#REF!</v>
      </c>
      <c r="BZ6" s="152"/>
      <c r="CA6" s="140" t="e">
        <f>IF($Y6=$AC$1,#REF!,$AI$1)</f>
        <v>#REF!</v>
      </c>
      <c r="CB6" s="144"/>
      <c r="CC6" s="136" t="e">
        <f>IF($Y6=$AC$2,#REF!,$AI$1)</f>
        <v>#REF!</v>
      </c>
      <c r="CD6" s="152"/>
      <c r="CE6" s="140" t="e">
        <f>IF($Y6=$AC$1,#REF!,$AI$1)</f>
        <v>#REF!</v>
      </c>
      <c r="CF6" s="144"/>
      <c r="CG6" s="136" t="e">
        <f>IF($Y6=$AC$2,#REF!,$AI$1)</f>
        <v>#REF!</v>
      </c>
      <c r="CH6" s="152"/>
      <c r="CI6" s="140" t="e">
        <f>IF($Y6=$AC$1,#REF!,$AI$1)</f>
        <v>#REF!</v>
      </c>
      <c r="CJ6" s="144"/>
      <c r="CK6" s="136" t="e">
        <f>IF($Y6=$AC$2,#REF!,$AI$1)</f>
        <v>#REF!</v>
      </c>
      <c r="CL6" s="140" t="e">
        <f>IF($Y6=$AC$1,#REF!,$AI$1)</f>
        <v>#REF!</v>
      </c>
      <c r="CM6" s="144"/>
      <c r="CN6" s="136" t="e">
        <f>IF($Y6=$AC$2,#REF!,$AI$1)</f>
        <v>#REF!</v>
      </c>
      <c r="CO6" s="152"/>
      <c r="CP6" s="140" t="e">
        <f>IF($Y6=$AC$1,#REF!,$AI$1)</f>
        <v>#REF!</v>
      </c>
      <c r="CQ6" s="144"/>
      <c r="CR6" s="136" t="e">
        <f>IF($Y6=$AC$2,#REF!,$AI$1)</f>
        <v>#REF!</v>
      </c>
      <c r="CS6" s="152"/>
      <c r="CT6" s="140" t="e">
        <f>IF($Y6=$AC$1,#REF!,$AI$1)</f>
        <v>#REF!</v>
      </c>
      <c r="CU6" s="144"/>
      <c r="CV6" s="136" t="e">
        <f>IF($Y6=$AC$2,#REF!,$AI$1)</f>
        <v>#REF!</v>
      </c>
      <c r="CW6" s="152"/>
      <c r="CX6" s="140" t="e">
        <f>IF($Y6=$AC$1,#REF!,$AI$1)</f>
        <v>#REF!</v>
      </c>
      <c r="CY6" s="136" t="e">
        <f>IF($Y6=$AC$2,#REF!,$AI$1)</f>
        <v>#REF!</v>
      </c>
      <c r="CZ6" s="152"/>
      <c r="DA6" s="144" t="e">
        <f>IF($Y6=$AC$1,#REF!,$AI$1)</f>
        <v>#REF!</v>
      </c>
      <c r="DB6" s="144"/>
      <c r="DC6" s="136" t="e">
        <f>IF($Y6=$AC$2,#REF!,$AI$1)</f>
        <v>#REF!</v>
      </c>
      <c r="DD6" s="152"/>
      <c r="DE6" s="140" t="e">
        <f>IF($Y6=$AC$1,#REF!,$AI$1)</f>
        <v>#REF!</v>
      </c>
      <c r="DF6" s="144"/>
      <c r="DG6" s="136" t="e">
        <f>IF($Y6=$AC$2,#REF!,$AI$1)</f>
        <v>#REF!</v>
      </c>
      <c r="DH6" s="152"/>
    </row>
    <row r="7" spans="1:126" ht="15.5" x14ac:dyDescent="0.35">
      <c r="A7" s="71">
        <v>4</v>
      </c>
      <c r="B7" s="309" t="str">
        <f>(ATHLÈTES!$A$5&amp;"  "&amp;ATHLÈTES!$B$5)</f>
        <v>DDD  Léa</v>
      </c>
      <c r="C7" s="67" t="str">
        <f>ATHLÈTES!B5</f>
        <v>Léa</v>
      </c>
      <c r="D7" s="9" t="str">
        <f t="shared" si="1"/>
        <v/>
      </c>
      <c r="E7" s="69">
        <f>ATHLÈTES!D5</f>
        <v>1263818</v>
      </c>
      <c r="F7" s="73"/>
      <c r="G7" s="73"/>
      <c r="H7" s="73"/>
      <c r="I7" s="73"/>
      <c r="J7" s="73"/>
      <c r="K7" s="73"/>
      <c r="L7" s="73"/>
      <c r="M7" s="169"/>
      <c r="N7" s="73"/>
      <c r="O7" s="73"/>
      <c r="P7" s="73"/>
      <c r="Q7" s="74"/>
      <c r="R7" s="73"/>
      <c r="S7" s="73"/>
      <c r="T7" s="73"/>
      <c r="U7" s="74"/>
      <c r="V7" s="73"/>
      <c r="W7" s="73"/>
      <c r="X7" s="289"/>
      <c r="Y7" s="2" t="e">
        <f>IF(C7&lt;&gt;"",VLOOKUP(C7,#REF!,2,FALSE),"")</f>
        <v>#REF!</v>
      </c>
      <c r="Z7" s="2" t="str">
        <f t="shared" si="2"/>
        <v>US CRÉTEIL</v>
      </c>
      <c r="AA7" s="50" t="str">
        <f t="shared" si="3"/>
        <v/>
      </c>
      <c r="AB7" s="34" t="e">
        <f t="shared" si="4"/>
        <v>#REF!</v>
      </c>
      <c r="AC7" s="2" t="str">
        <f t="shared" si="5"/>
        <v>DDD  Léa  Léa</v>
      </c>
      <c r="AD7" s="2">
        <f t="shared" si="0"/>
        <v>0</v>
      </c>
      <c r="AE7" s="39">
        <v>89100</v>
      </c>
      <c r="AF7" s="40" t="e">
        <f>IF(AE7&lt;&gt;"",VLOOKUP(AE7,#REF!,2,FALSE),"")</f>
        <v>#REF!</v>
      </c>
      <c r="AG7" s="2">
        <v>2021</v>
      </c>
      <c r="AH7" s="13">
        <f t="shared" si="6"/>
        <v>1955</v>
      </c>
      <c r="AI7" s="14" t="s">
        <v>86</v>
      </c>
      <c r="AJ7"/>
      <c r="AK7" s="17" t="s">
        <v>89</v>
      </c>
      <c r="AM7" s="140" t="e">
        <f>IF($Y7=$AC$1,#REF!,$AI$1)</f>
        <v>#REF!</v>
      </c>
      <c r="AN7" s="157"/>
      <c r="AO7" s="136" t="e">
        <f>IF($Y7=$AC$2,#REF!,$AI$1)</f>
        <v>#REF!</v>
      </c>
      <c r="AP7" s="152"/>
      <c r="AQ7" s="140" t="e">
        <f>IF($Y7=$AC$1,#REF!,$AI$1)</f>
        <v>#REF!</v>
      </c>
      <c r="AR7" s="144"/>
      <c r="AS7" s="136" t="e">
        <f>IF($Y7=$AC$2,#REF!,$AI$1)</f>
        <v>#REF!</v>
      </c>
      <c r="AT7" s="152"/>
      <c r="AU7" s="140" t="e">
        <f>IF($Y7=$AC$1,#REF!,$AI$1)</f>
        <v>#REF!</v>
      </c>
      <c r="AV7" s="157"/>
      <c r="AW7" s="136" t="e">
        <f>IF($Y7=$AC$2,#REF!,$AI$1)</f>
        <v>#REF!</v>
      </c>
      <c r="AX7" s="152"/>
      <c r="AY7" s="140" t="e">
        <f>IF($Y7=$AC$1,#REF!,$AI$1)</f>
        <v>#REF!</v>
      </c>
      <c r="AZ7" s="144"/>
      <c r="BA7" s="136" t="e">
        <f>IF($Y7=$AC$2,#REF!,$AI$1)</f>
        <v>#REF!</v>
      </c>
      <c r="BB7" s="152"/>
      <c r="BC7" s="140" t="e">
        <f>IF($Y7=$AC$1,#REF!,$AI$1)</f>
        <v>#REF!</v>
      </c>
      <c r="BD7" s="144"/>
      <c r="BE7" s="136" t="e">
        <f>IF($Y7=$AC$2,#REF!,$AI$1)</f>
        <v>#REF!</v>
      </c>
      <c r="BF7" s="152"/>
      <c r="BG7" s="140" t="e">
        <f>IF($Y7=$AC$1,#REF!,$AI$1)</f>
        <v>#REF!</v>
      </c>
      <c r="BH7" s="144"/>
      <c r="BI7" s="136" t="e">
        <f>IF($Y7=$AC$2,#REF!,$AI$1)</f>
        <v>#REF!</v>
      </c>
      <c r="BJ7" s="152"/>
      <c r="BK7" s="140" t="e">
        <f>IF($Y7=$AC$1,#REF!,$AI$1)</f>
        <v>#REF!</v>
      </c>
      <c r="BL7" s="144"/>
      <c r="BM7" s="136" t="e">
        <f>IF($Y7=$AC$2,#REF!,$AI$1)</f>
        <v>#REF!</v>
      </c>
      <c r="BN7" s="152"/>
      <c r="BO7" s="140" t="e">
        <f>IF($Y7=$AC$1,#REF!,$AI$1)</f>
        <v>#REF!</v>
      </c>
      <c r="BP7" s="144"/>
      <c r="BQ7" s="136" t="e">
        <f>IF($Y7=$AC$2,#REF!,$AI$1)</f>
        <v>#REF!</v>
      </c>
      <c r="BR7" s="152"/>
      <c r="BS7" s="140" t="e">
        <f>IF($Y7=$AC$1,#REF!,$AI$1)</f>
        <v>#REF!</v>
      </c>
      <c r="BT7" s="144"/>
      <c r="BU7" s="136" t="e">
        <f>IF($Y7=$AC$2,#REF!,$AI$1)</f>
        <v>#REF!</v>
      </c>
      <c r="BV7" s="152"/>
      <c r="BW7" s="140" t="e">
        <f>IF($Y7=$AC$1,#REF!,$AI$1)</f>
        <v>#REF!</v>
      </c>
      <c r="BX7" s="144"/>
      <c r="BY7" s="136" t="e">
        <f>IF($Y7=$AC$2,#REF!,$AI$1)</f>
        <v>#REF!</v>
      </c>
      <c r="BZ7" s="152"/>
      <c r="CA7" s="140" t="e">
        <f>IF($Y7=$AC$1,#REF!,$AI$1)</f>
        <v>#REF!</v>
      </c>
      <c r="CB7" s="144"/>
      <c r="CC7" s="136" t="e">
        <f>IF($Y7=$AC$2,#REF!,$AI$1)</f>
        <v>#REF!</v>
      </c>
      <c r="CD7" s="152"/>
      <c r="CE7" s="140" t="e">
        <f>IF($Y7=$AC$1,#REF!,$AI$1)</f>
        <v>#REF!</v>
      </c>
      <c r="CF7" s="144"/>
      <c r="CG7" s="136" t="e">
        <f>IF($Y7=$AC$2,#REF!,$AI$1)</f>
        <v>#REF!</v>
      </c>
      <c r="CH7" s="152"/>
      <c r="CI7" s="140" t="e">
        <f>IF($Y7=$AC$1,#REF!,$AI$1)</f>
        <v>#REF!</v>
      </c>
      <c r="CJ7" s="144"/>
      <c r="CK7" s="136" t="e">
        <f>IF($Y7=$AC$2,#REF!,$AI$1)</f>
        <v>#REF!</v>
      </c>
      <c r="CL7" s="140" t="e">
        <f>IF($Y7=$AC$1,#REF!,$AI$1)</f>
        <v>#REF!</v>
      </c>
      <c r="CM7" s="144"/>
      <c r="CN7" s="136" t="e">
        <f>IF($Y7=$AC$2,#REF!,$AI$1)</f>
        <v>#REF!</v>
      </c>
      <c r="CO7" s="152"/>
      <c r="CP7" s="140" t="e">
        <f>IF($Y7=$AC$1,#REF!,$AI$1)</f>
        <v>#REF!</v>
      </c>
      <c r="CQ7" s="144"/>
      <c r="CR7" s="136" t="e">
        <f>IF($Y7=$AC$2,#REF!,$AI$1)</f>
        <v>#REF!</v>
      </c>
      <c r="CS7" s="152"/>
      <c r="CT7" s="140" t="e">
        <f>IF($Y7=$AC$1,#REF!,$AI$1)</f>
        <v>#REF!</v>
      </c>
      <c r="CU7" s="144"/>
      <c r="CV7" s="136" t="e">
        <f>IF($Y7=$AC$2,#REF!,$AI$1)</f>
        <v>#REF!</v>
      </c>
      <c r="CW7" s="152"/>
      <c r="CX7" s="140" t="e">
        <f>IF($Y7=$AC$1,#REF!,$AI$1)</f>
        <v>#REF!</v>
      </c>
      <c r="CY7" s="136" t="e">
        <f>IF($Y7=$AC$2,#REF!,$AI$1)</f>
        <v>#REF!</v>
      </c>
      <c r="CZ7" s="152"/>
      <c r="DA7" s="144" t="e">
        <f>IF($Y7=$AC$1,#REF!,$AI$1)</f>
        <v>#REF!</v>
      </c>
      <c r="DB7" s="144"/>
      <c r="DC7" s="136" t="e">
        <f>IF($Y7=$AC$2,#REF!,$AI$1)</f>
        <v>#REF!</v>
      </c>
      <c r="DD7" s="152"/>
      <c r="DE7" s="140" t="e">
        <f>IF($Y7=$AC$1,#REF!,$AI$1)</f>
        <v>#REF!</v>
      </c>
      <c r="DF7" s="144"/>
      <c r="DG7" s="136" t="e">
        <f>IF($Y7=$AC$2,#REF!,$AI$1)</f>
        <v>#REF!</v>
      </c>
      <c r="DH7" s="152"/>
    </row>
    <row r="8" spans="1:126" ht="15.5" x14ac:dyDescent="0.35">
      <c r="A8" s="71">
        <v>5</v>
      </c>
      <c r="B8" s="309" t="str">
        <f>(ATHLÈTES!$A$6&amp;"  "&amp;ATHLÈTES!$B$6)</f>
        <v>KUYFRJGF  Mélissa</v>
      </c>
      <c r="C8" s="67" t="str">
        <f>ATHLÈTES!B6</f>
        <v>Mélissa</v>
      </c>
      <c r="D8" s="9" t="str">
        <f t="shared" si="1"/>
        <v/>
      </c>
      <c r="E8" s="69">
        <f>ATHLÈTES!D6</f>
        <v>1499588</v>
      </c>
      <c r="F8" s="73"/>
      <c r="G8" s="73"/>
      <c r="H8" s="73"/>
      <c r="I8" s="73"/>
      <c r="J8" s="73"/>
      <c r="K8" s="73"/>
      <c r="L8" s="73"/>
      <c r="M8" s="169"/>
      <c r="N8" s="73"/>
      <c r="O8" s="73"/>
      <c r="P8" s="73"/>
      <c r="Q8" s="74"/>
      <c r="R8" s="73"/>
      <c r="S8" s="73"/>
      <c r="T8" s="73"/>
      <c r="U8" s="74"/>
      <c r="V8" s="73"/>
      <c r="W8" s="73"/>
      <c r="X8" s="289"/>
      <c r="Y8" s="2" t="e">
        <f>IF(C8&lt;&gt;"",VLOOKUP(C8,#REF!,2,FALSE),"")</f>
        <v>#REF!</v>
      </c>
      <c r="Z8" s="2" t="str">
        <f t="shared" si="2"/>
        <v>US CRÉTEIL</v>
      </c>
      <c r="AA8" s="50" t="str">
        <f t="shared" si="3"/>
        <v/>
      </c>
      <c r="AB8" s="34" t="e">
        <f t="shared" si="4"/>
        <v>#REF!</v>
      </c>
      <c r="AC8" s="2" t="str">
        <f t="shared" si="5"/>
        <v>KUYFRJGF  Mélissa  Mélissa</v>
      </c>
      <c r="AD8" s="2">
        <f t="shared" si="0"/>
        <v>0</v>
      </c>
      <c r="AE8" s="39"/>
      <c r="AF8" s="40" t="str">
        <f>IF(AE8&lt;&gt;"",VLOOKUP(AE8,#REF!,2,FALSE),"")</f>
        <v/>
      </c>
      <c r="AG8" s="2">
        <v>2022</v>
      </c>
      <c r="AH8" s="13">
        <f t="shared" si="6"/>
        <v>1956</v>
      </c>
      <c r="AI8" s="14" t="s">
        <v>86</v>
      </c>
      <c r="AJ8"/>
      <c r="AK8" s="18" t="s">
        <v>90</v>
      </c>
      <c r="AM8" s="140" t="e">
        <f>IF($Y8=$AC$1,#REF!,$AI$1)</f>
        <v>#REF!</v>
      </c>
      <c r="AN8" s="157"/>
      <c r="AO8" s="136" t="e">
        <f>IF($Y8=$AC$2,#REF!,$AI$1)</f>
        <v>#REF!</v>
      </c>
      <c r="AP8" s="152"/>
      <c r="AQ8" s="140" t="e">
        <f>IF($Y8=$AC$1,#REF!,$AI$1)</f>
        <v>#REF!</v>
      </c>
      <c r="AR8" s="144"/>
      <c r="AS8" s="136" t="e">
        <f>IF($Y8=$AC$2,#REF!,$AI$1)</f>
        <v>#REF!</v>
      </c>
      <c r="AT8" s="152"/>
      <c r="AU8" s="140" t="e">
        <f>IF($Y8=$AC$1,#REF!,$AI$1)</f>
        <v>#REF!</v>
      </c>
      <c r="AV8" s="157"/>
      <c r="AW8" s="136" t="e">
        <f>IF($Y8=$AC$2,#REF!,$AI$1)</f>
        <v>#REF!</v>
      </c>
      <c r="AX8" s="152"/>
      <c r="AY8" s="140" t="e">
        <f>IF($Y8=$AC$1,#REF!,$AI$1)</f>
        <v>#REF!</v>
      </c>
      <c r="AZ8" s="144"/>
      <c r="BA8" s="136" t="e">
        <f>IF($Y8=$AC$2,#REF!,$AI$1)</f>
        <v>#REF!</v>
      </c>
      <c r="BB8" s="152"/>
      <c r="BC8" s="140" t="e">
        <f>IF($Y8=$AC$1,#REF!,$AI$1)</f>
        <v>#REF!</v>
      </c>
      <c r="BD8" s="144"/>
      <c r="BE8" s="136" t="e">
        <f>IF($Y8=$AC$2,#REF!,$AI$1)</f>
        <v>#REF!</v>
      </c>
      <c r="BF8" s="152"/>
      <c r="BG8" s="140" t="e">
        <f>IF($Y8=$AC$1,#REF!,$AI$1)</f>
        <v>#REF!</v>
      </c>
      <c r="BH8" s="144"/>
      <c r="BI8" s="136" t="e">
        <f>IF($Y8=$AC$2,#REF!,$AI$1)</f>
        <v>#REF!</v>
      </c>
      <c r="BJ8" s="152"/>
      <c r="BK8" s="140" t="e">
        <f>IF($Y8=$AC$1,#REF!,$AI$1)</f>
        <v>#REF!</v>
      </c>
      <c r="BL8" s="144"/>
      <c r="BM8" s="136" t="e">
        <f>IF($Y8=$AC$2,#REF!,$AI$1)</f>
        <v>#REF!</v>
      </c>
      <c r="BN8" s="152"/>
      <c r="BO8" s="140" t="e">
        <f>IF($Y8=$AC$1,#REF!,$AI$1)</f>
        <v>#REF!</v>
      </c>
      <c r="BP8" s="144"/>
      <c r="BQ8" s="136" t="e">
        <f>IF($Y8=$AC$2,#REF!,$AI$1)</f>
        <v>#REF!</v>
      </c>
      <c r="BR8" s="152"/>
      <c r="BS8" s="140" t="e">
        <f>IF($Y8=$AC$1,#REF!,$AI$1)</f>
        <v>#REF!</v>
      </c>
      <c r="BT8" s="144"/>
      <c r="BU8" s="136" t="e">
        <f>IF($Y8=$AC$2,#REF!,$AI$1)</f>
        <v>#REF!</v>
      </c>
      <c r="BV8" s="152"/>
      <c r="BW8" s="140" t="e">
        <f>IF($Y8=$AC$1,#REF!,$AI$1)</f>
        <v>#REF!</v>
      </c>
      <c r="BX8" s="144"/>
      <c r="BY8" s="136" t="e">
        <f>IF($Y8=$AC$2,#REF!,$AI$1)</f>
        <v>#REF!</v>
      </c>
      <c r="BZ8" s="152"/>
      <c r="CA8" s="140" t="e">
        <f>IF($Y8=$AC$1,#REF!,$AI$1)</f>
        <v>#REF!</v>
      </c>
      <c r="CB8" s="144"/>
      <c r="CC8" s="136" t="e">
        <f>IF($Y8=$AC$2,#REF!,$AI$1)</f>
        <v>#REF!</v>
      </c>
      <c r="CD8" s="152"/>
      <c r="CE8" s="140" t="e">
        <f>IF($Y8=$AC$1,#REF!,$AI$1)</f>
        <v>#REF!</v>
      </c>
      <c r="CF8" s="144"/>
      <c r="CG8" s="136" t="e">
        <f>IF($Y8=$AC$2,#REF!,$AI$1)</f>
        <v>#REF!</v>
      </c>
      <c r="CH8" s="152"/>
      <c r="CI8" s="140" t="e">
        <f>IF($Y8=$AC$1,#REF!,$AI$1)</f>
        <v>#REF!</v>
      </c>
      <c r="CJ8" s="144"/>
      <c r="CK8" s="136" t="e">
        <f>IF($Y8=$AC$2,#REF!,$AI$1)</f>
        <v>#REF!</v>
      </c>
      <c r="CL8" s="140" t="e">
        <f>IF($Y8=$AC$1,#REF!,$AI$1)</f>
        <v>#REF!</v>
      </c>
      <c r="CM8" s="144"/>
      <c r="CN8" s="136" t="e">
        <f>IF($Y8=$AC$2,#REF!,$AI$1)</f>
        <v>#REF!</v>
      </c>
      <c r="CO8" s="152"/>
      <c r="CP8" s="140" t="e">
        <f>IF($Y8=$AC$1,#REF!,$AI$1)</f>
        <v>#REF!</v>
      </c>
      <c r="CQ8" s="144"/>
      <c r="CR8" s="136" t="e">
        <f>IF($Y8=$AC$2,#REF!,$AI$1)</f>
        <v>#REF!</v>
      </c>
      <c r="CS8" s="152"/>
      <c r="CT8" s="140" t="e">
        <f>IF($Y8=$AC$1,#REF!,$AI$1)</f>
        <v>#REF!</v>
      </c>
      <c r="CU8" s="144"/>
      <c r="CV8" s="136" t="e">
        <f>IF($Y8=$AC$2,#REF!,$AI$1)</f>
        <v>#REF!</v>
      </c>
      <c r="CW8" s="152"/>
      <c r="CX8" s="140" t="e">
        <f>IF($Y8=$AC$1,#REF!,$AI$1)</f>
        <v>#REF!</v>
      </c>
      <c r="CY8" s="136" t="e">
        <f>IF($Y8=$AC$2,#REF!,$AI$1)</f>
        <v>#REF!</v>
      </c>
      <c r="CZ8" s="152"/>
      <c r="DA8" s="144" t="e">
        <f>IF($Y8=$AC$1,#REF!,$AI$1)</f>
        <v>#REF!</v>
      </c>
      <c r="DB8" s="144"/>
      <c r="DC8" s="136" t="e">
        <f>IF($Y8=$AC$2,#REF!,$AI$1)</f>
        <v>#REF!</v>
      </c>
      <c r="DD8" s="152"/>
      <c r="DE8" s="140" t="e">
        <f>IF($Y8=$AC$1,#REF!,$AI$1)</f>
        <v>#REF!</v>
      </c>
      <c r="DF8" s="144"/>
      <c r="DG8" s="136" t="e">
        <f>IF($Y8=$AC$2,#REF!,$AI$1)</f>
        <v>#REF!</v>
      </c>
      <c r="DH8" s="152"/>
    </row>
    <row r="9" spans="1:126" ht="15.5" x14ac:dyDescent="0.35">
      <c r="A9" s="71">
        <v>6</v>
      </c>
      <c r="B9" s="309" t="str">
        <f>(ATHLÈTES!A7&amp;"  "&amp;ATHLÈTES!B7)</f>
        <v>FFF  Eric</v>
      </c>
      <c r="C9" s="67" t="str">
        <f>ATHLÈTES!B7</f>
        <v>Eric</v>
      </c>
      <c r="D9" s="9" t="str">
        <f t="shared" si="1"/>
        <v/>
      </c>
      <c r="E9" s="69">
        <f>ATHLÈTES!D7</f>
        <v>1499669</v>
      </c>
      <c r="F9" s="74"/>
      <c r="G9" s="74"/>
      <c r="H9" s="74"/>
      <c r="I9" s="74"/>
      <c r="J9" s="74"/>
      <c r="K9" s="74"/>
      <c r="L9" s="74"/>
      <c r="M9" s="168"/>
      <c r="N9" s="74"/>
      <c r="O9" s="74"/>
      <c r="P9" s="74"/>
      <c r="Q9" s="74"/>
      <c r="R9" s="74"/>
      <c r="S9" s="74"/>
      <c r="T9" s="74"/>
      <c r="U9" s="74"/>
      <c r="V9" s="74"/>
      <c r="W9" s="74"/>
      <c r="X9" s="288"/>
      <c r="Y9" s="2" t="e">
        <f>IF(C9&lt;&gt;"",VLOOKUP(C9,#REF!,2,FALSE),"")</f>
        <v>#REF!</v>
      </c>
      <c r="Z9" s="2" t="str">
        <f t="shared" si="2"/>
        <v>US CRÉTEIL</v>
      </c>
      <c r="AA9" s="50" t="str">
        <f t="shared" si="3"/>
        <v/>
      </c>
      <c r="AB9" s="34" t="e">
        <f t="shared" si="4"/>
        <v>#REF!</v>
      </c>
      <c r="AC9" s="2" t="str">
        <f t="shared" si="5"/>
        <v>FFF  Eric  Eric</v>
      </c>
      <c r="AD9" s="2">
        <f t="shared" si="0"/>
        <v>0</v>
      </c>
      <c r="AE9" s="39"/>
      <c r="AF9" s="40" t="str">
        <f>IF(AE9&lt;&gt;"",VLOOKUP(AE9,#REF!,2,FALSE),"")</f>
        <v/>
      </c>
      <c r="AG9" s="2">
        <v>2023</v>
      </c>
      <c r="AH9" s="13">
        <f t="shared" si="6"/>
        <v>1957</v>
      </c>
      <c r="AI9" s="14" t="s">
        <v>86</v>
      </c>
      <c r="AJ9"/>
      <c r="AK9" s="18" t="s">
        <v>91</v>
      </c>
      <c r="AM9" s="140" t="e">
        <f t="shared" ref="AM9:AM68" si="7">IF($Y9=$AC$1,F9,$AI$1)</f>
        <v>#REF!</v>
      </c>
      <c r="AN9" s="157"/>
      <c r="AO9" s="136" t="e">
        <f t="shared" ref="AO9:AO68" si="8">IF($Y9=$AC$2,F9,$AI$1)</f>
        <v>#REF!</v>
      </c>
      <c r="AP9" s="152"/>
      <c r="AQ9" s="140" t="e">
        <f t="shared" ref="AQ9:AQ68" si="9">IF($Y9=$AC$1,G9,$AI$1)</f>
        <v>#REF!</v>
      </c>
      <c r="AR9" s="144"/>
      <c r="AS9" s="136" t="e">
        <f t="shared" ref="AS9:AS68" si="10">IF($Y9=$AC$2,G9,$AI$1)</f>
        <v>#REF!</v>
      </c>
      <c r="AT9" s="152"/>
      <c r="AU9" s="140" t="e">
        <f t="shared" ref="AU9:AU68" si="11">IF($Y9=$AC$1,H9,$AI$1)</f>
        <v>#REF!</v>
      </c>
      <c r="AV9" s="157"/>
      <c r="AW9" s="136" t="e">
        <f t="shared" ref="AW9:AW68" si="12">IF($Y9=$AC$2,H9,$AI$1)</f>
        <v>#REF!</v>
      </c>
      <c r="AX9" s="152"/>
      <c r="AY9" s="140" t="e">
        <f t="shared" ref="AY9:AY68" si="13">IF($Y9=$AC$1,I9,$AI$1)</f>
        <v>#REF!</v>
      </c>
      <c r="AZ9" s="144"/>
      <c r="BA9" s="136" t="e">
        <f t="shared" ref="BA9:BA68" si="14">IF($Y9=$AC$2,I9,$AI$1)</f>
        <v>#REF!</v>
      </c>
      <c r="BB9" s="152"/>
      <c r="BC9" s="140" t="e">
        <f t="shared" ref="BC9:BC68" si="15">IF($Y9=$AC$1,J9,$AI$1)</f>
        <v>#REF!</v>
      </c>
      <c r="BD9" s="144"/>
      <c r="BE9" s="136" t="e">
        <f t="shared" ref="BE9:BE68" si="16">IF($Y9=$AC$2,J9,$AI$1)</f>
        <v>#REF!</v>
      </c>
      <c r="BF9" s="152"/>
      <c r="BG9" s="140" t="e">
        <f t="shared" ref="BG9:BG68" si="17">IF($Y9=$AC$1,K9,$AI$1)</f>
        <v>#REF!</v>
      </c>
      <c r="BH9" s="144"/>
      <c r="BI9" s="136" t="e">
        <f t="shared" ref="BI9:BI68" si="18">IF($Y9=$AC$2,K9,$AI$1)</f>
        <v>#REF!</v>
      </c>
      <c r="BJ9" s="152"/>
      <c r="BK9" s="140" t="e">
        <f t="shared" ref="BK9:BK68" si="19">IF($Y9=$AC$1,L9,$AI$1)</f>
        <v>#REF!</v>
      </c>
      <c r="BL9" s="144"/>
      <c r="BM9" s="136" t="e">
        <f t="shared" ref="BM9:BM68" si="20">IF($Y9=$AC$2,L9,$AI$1)</f>
        <v>#REF!</v>
      </c>
      <c r="BN9" s="152"/>
      <c r="BO9" s="140" t="e">
        <f t="shared" ref="BO9:BO68" si="21">IF($Y9=$AC$1,M9,$AI$1)</f>
        <v>#REF!</v>
      </c>
      <c r="BP9" s="144"/>
      <c r="BQ9" s="136" t="e">
        <f t="shared" ref="BQ9:BQ68" si="22">IF($Y9=$AC$2,M9,$AI$1)</f>
        <v>#REF!</v>
      </c>
      <c r="BR9" s="152"/>
      <c r="BS9" s="140" t="e">
        <f t="shared" ref="BS9:BS68" si="23">IF($Y9=$AC$1,N9,$AI$1)</f>
        <v>#REF!</v>
      </c>
      <c r="BT9" s="144"/>
      <c r="BU9" s="136" t="e">
        <f t="shared" ref="BU9:BU68" si="24">IF($Y9=$AC$2,N9,$AI$1)</f>
        <v>#REF!</v>
      </c>
      <c r="BV9" s="152"/>
      <c r="BW9" s="140" t="e">
        <f t="shared" ref="BW9:BW68" si="25">IF($Y9=$AC$1,O9,$AI$1)</f>
        <v>#REF!</v>
      </c>
      <c r="BX9" s="144"/>
      <c r="BY9" s="136" t="e">
        <f t="shared" ref="BY9:BY68" si="26">IF($Y9=$AC$2,O9,$AI$1)</f>
        <v>#REF!</v>
      </c>
      <c r="BZ9" s="152"/>
      <c r="CA9" s="140" t="e">
        <f t="shared" ref="CA9:CA68" si="27">IF($Y9=$AC$1,O9,$AI$1)</f>
        <v>#REF!</v>
      </c>
      <c r="CB9" s="144"/>
      <c r="CC9" s="136" t="e">
        <f t="shared" ref="CC9:CC68" si="28">IF($Y9=$AC$2,P9,$AI$1)</f>
        <v>#REF!</v>
      </c>
      <c r="CD9" s="152"/>
      <c r="CE9" s="140" t="e">
        <f t="shared" ref="CE9:CE68" si="29">IF($Y9=$AC$1,P9,$AI$1)</f>
        <v>#REF!</v>
      </c>
      <c r="CF9" s="144"/>
      <c r="CG9" s="136" t="e">
        <f t="shared" ref="CG9:CG68" si="30">IF($Y9=$AC$2,Q9,$AI$1)</f>
        <v>#REF!</v>
      </c>
      <c r="CH9" s="152"/>
      <c r="CI9" s="140" t="e">
        <f t="shared" ref="CI9:CI68" si="31">IF($Y9=$AC$1,Q9,$AI$1)</f>
        <v>#REF!</v>
      </c>
      <c r="CJ9" s="144"/>
      <c r="CK9" s="136" t="e">
        <f t="shared" ref="CK9:CK68" si="32">IF($Y9=$AC$2,R9,$AI$1)</f>
        <v>#REF!</v>
      </c>
      <c r="CL9" s="140" t="e">
        <f t="shared" ref="CL9:CL68" si="33">IF($Y9=$AC$1,R9,$AI$1)</f>
        <v>#REF!</v>
      </c>
      <c r="CM9" s="144"/>
      <c r="CN9" s="136" t="e">
        <f t="shared" ref="CN9:CN68" si="34">IF($Y9=$AC$2,S9,$AI$1)</f>
        <v>#REF!</v>
      </c>
      <c r="CO9" s="152"/>
      <c r="CP9" s="140" t="e">
        <f t="shared" ref="CP9:CP68" si="35">IF($Y9=$AC$1,S9,$AI$1)</f>
        <v>#REF!</v>
      </c>
      <c r="CQ9" s="144"/>
      <c r="CR9" s="136" t="e">
        <f t="shared" ref="CR9:CR68" si="36">IF($Y9=$AC$2,T9,$AI$1)</f>
        <v>#REF!</v>
      </c>
      <c r="CS9" s="152"/>
      <c r="CT9" s="140" t="e">
        <f t="shared" ref="CT9:CT68" si="37">IF($Y9=$AC$1,T9,$AI$1)</f>
        <v>#REF!</v>
      </c>
      <c r="CU9" s="144"/>
      <c r="CV9" s="136" t="e">
        <f t="shared" ref="CV9:CV68" si="38">IF($Y9=$AC$2,U9,$AI$1)</f>
        <v>#REF!</v>
      </c>
      <c r="CW9" s="152"/>
      <c r="CX9" s="140" t="e">
        <f t="shared" ref="CX9:CX68" si="39">IF($Y9=$AC$1,U9,$AI$1)</f>
        <v>#REF!</v>
      </c>
      <c r="CY9" s="136" t="e">
        <f t="shared" ref="CY9:CY68" si="40">IF($Y9=$AC$2,V9,$AI$1)</f>
        <v>#REF!</v>
      </c>
      <c r="CZ9" s="152"/>
      <c r="DA9" s="144" t="e">
        <f t="shared" ref="DA9:DA68" si="41">IF($Y9=$AC$1,V9,$AI$1)</f>
        <v>#REF!</v>
      </c>
      <c r="DB9" s="144"/>
      <c r="DC9" s="136" t="e">
        <f t="shared" ref="DC9:DC68" si="42">IF($Y9=$AC$2,W9,$AI$1)</f>
        <v>#REF!</v>
      </c>
      <c r="DD9" s="152"/>
      <c r="DE9" s="140" t="e">
        <f t="shared" ref="DE9:DE68" si="43">IF($Y9=$AC$1,W9,$AI$1)</f>
        <v>#REF!</v>
      </c>
      <c r="DF9" s="144"/>
      <c r="DG9" s="136" t="e">
        <f t="shared" ref="DG9:DG68" si="44">IF($Y9=$AC$2,X9,$AI$1)</f>
        <v>#REF!</v>
      </c>
      <c r="DH9" s="152"/>
    </row>
    <row r="10" spans="1:126" ht="15.5" x14ac:dyDescent="0.35">
      <c r="A10" s="71">
        <v>7</v>
      </c>
      <c r="B10" s="309" t="str">
        <f>(ATHLÈTES!A8&amp;"  "&amp;ATHLÈTES!B8)</f>
        <v>GGG  Lucie</v>
      </c>
      <c r="C10" s="67" t="str">
        <f>ATHLÈTES!B8</f>
        <v>Lucie</v>
      </c>
      <c r="D10" s="9" t="str">
        <f t="shared" si="1"/>
        <v/>
      </c>
      <c r="E10" s="69">
        <f>ATHLÈTES!D8</f>
        <v>1680038</v>
      </c>
      <c r="F10" s="74"/>
      <c r="G10" s="74"/>
      <c r="H10" s="74"/>
      <c r="I10" s="74"/>
      <c r="J10" s="74"/>
      <c r="K10" s="74"/>
      <c r="L10" s="74"/>
      <c r="M10" s="168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288"/>
      <c r="Y10" s="2" t="e">
        <f>IF(C10&lt;&gt;"",VLOOKUP(C10,#REF!,2,FALSE),"")</f>
        <v>#REF!</v>
      </c>
      <c r="Z10" s="2" t="str">
        <f t="shared" si="2"/>
        <v>US CRÉTEIL</v>
      </c>
      <c r="AA10" s="50" t="str">
        <f t="shared" si="3"/>
        <v/>
      </c>
      <c r="AB10" s="34" t="e">
        <f t="shared" si="4"/>
        <v>#REF!</v>
      </c>
      <c r="AC10" s="2" t="str">
        <f t="shared" si="5"/>
        <v>GGG  Lucie  Lucie</v>
      </c>
      <c r="AD10" s="2">
        <f t="shared" si="0"/>
        <v>0</v>
      </c>
      <c r="AE10" s="39"/>
      <c r="AF10" s="40" t="str">
        <f>IF(AE10&lt;&gt;"",VLOOKUP(AE10,#REF!,2,FALSE),"")</f>
        <v/>
      </c>
      <c r="AG10" s="2">
        <v>2024</v>
      </c>
      <c r="AH10" s="13">
        <f t="shared" si="6"/>
        <v>1958</v>
      </c>
      <c r="AI10" s="14" t="s">
        <v>86</v>
      </c>
      <c r="AJ10"/>
      <c r="AK10"/>
      <c r="AM10" s="140" t="e">
        <f t="shared" si="7"/>
        <v>#REF!</v>
      </c>
      <c r="AN10" s="157"/>
      <c r="AO10" s="136" t="e">
        <f t="shared" si="8"/>
        <v>#REF!</v>
      </c>
      <c r="AP10" s="152"/>
      <c r="AQ10" s="140" t="e">
        <f t="shared" si="9"/>
        <v>#REF!</v>
      </c>
      <c r="AR10" s="144"/>
      <c r="AS10" s="136" t="e">
        <f t="shared" si="10"/>
        <v>#REF!</v>
      </c>
      <c r="AT10" s="152"/>
      <c r="AU10" s="140" t="e">
        <f t="shared" si="11"/>
        <v>#REF!</v>
      </c>
      <c r="AV10" s="157"/>
      <c r="AW10" s="136" t="e">
        <f t="shared" si="12"/>
        <v>#REF!</v>
      </c>
      <c r="AX10" s="152"/>
      <c r="AY10" s="140" t="e">
        <f t="shared" si="13"/>
        <v>#REF!</v>
      </c>
      <c r="AZ10" s="144"/>
      <c r="BA10" s="136" t="e">
        <f t="shared" si="14"/>
        <v>#REF!</v>
      </c>
      <c r="BB10" s="152"/>
      <c r="BC10" s="140" t="e">
        <f t="shared" si="15"/>
        <v>#REF!</v>
      </c>
      <c r="BD10" s="144"/>
      <c r="BE10" s="136" t="e">
        <f t="shared" si="16"/>
        <v>#REF!</v>
      </c>
      <c r="BF10" s="152"/>
      <c r="BG10" s="140" t="e">
        <f t="shared" si="17"/>
        <v>#REF!</v>
      </c>
      <c r="BH10" s="144"/>
      <c r="BI10" s="136" t="e">
        <f t="shared" si="18"/>
        <v>#REF!</v>
      </c>
      <c r="BJ10" s="152"/>
      <c r="BK10" s="140" t="e">
        <f t="shared" si="19"/>
        <v>#REF!</v>
      </c>
      <c r="BL10" s="144"/>
      <c r="BM10" s="136" t="e">
        <f t="shared" si="20"/>
        <v>#REF!</v>
      </c>
      <c r="BN10" s="152"/>
      <c r="BO10" s="140" t="e">
        <f t="shared" si="21"/>
        <v>#REF!</v>
      </c>
      <c r="BP10" s="144"/>
      <c r="BQ10" s="136" t="e">
        <f t="shared" si="22"/>
        <v>#REF!</v>
      </c>
      <c r="BR10" s="152"/>
      <c r="BS10" s="140" t="e">
        <f t="shared" si="23"/>
        <v>#REF!</v>
      </c>
      <c r="BT10" s="144"/>
      <c r="BU10" s="136" t="e">
        <f t="shared" si="24"/>
        <v>#REF!</v>
      </c>
      <c r="BV10" s="152"/>
      <c r="BW10" s="140" t="e">
        <f t="shared" si="25"/>
        <v>#REF!</v>
      </c>
      <c r="BX10" s="144"/>
      <c r="BY10" s="136" t="e">
        <f t="shared" si="26"/>
        <v>#REF!</v>
      </c>
      <c r="BZ10" s="152"/>
      <c r="CA10" s="140" t="e">
        <f t="shared" si="27"/>
        <v>#REF!</v>
      </c>
      <c r="CB10" s="144"/>
      <c r="CC10" s="136" t="e">
        <f t="shared" si="28"/>
        <v>#REF!</v>
      </c>
      <c r="CD10" s="152"/>
      <c r="CE10" s="140" t="e">
        <f t="shared" si="29"/>
        <v>#REF!</v>
      </c>
      <c r="CF10" s="144"/>
      <c r="CG10" s="136" t="e">
        <f t="shared" si="30"/>
        <v>#REF!</v>
      </c>
      <c r="CH10" s="152"/>
      <c r="CI10" s="140" t="e">
        <f t="shared" si="31"/>
        <v>#REF!</v>
      </c>
      <c r="CJ10" s="144"/>
      <c r="CK10" s="136" t="e">
        <f t="shared" si="32"/>
        <v>#REF!</v>
      </c>
      <c r="CL10" s="140" t="e">
        <f t="shared" si="33"/>
        <v>#REF!</v>
      </c>
      <c r="CM10" s="144"/>
      <c r="CN10" s="136" t="e">
        <f t="shared" si="34"/>
        <v>#REF!</v>
      </c>
      <c r="CO10" s="152"/>
      <c r="CP10" s="140" t="e">
        <f t="shared" si="35"/>
        <v>#REF!</v>
      </c>
      <c r="CQ10" s="144"/>
      <c r="CR10" s="136" t="e">
        <f t="shared" si="36"/>
        <v>#REF!</v>
      </c>
      <c r="CS10" s="152"/>
      <c r="CT10" s="140" t="e">
        <f t="shared" si="37"/>
        <v>#REF!</v>
      </c>
      <c r="CU10" s="144"/>
      <c r="CV10" s="136" t="e">
        <f t="shared" si="38"/>
        <v>#REF!</v>
      </c>
      <c r="CW10" s="152"/>
      <c r="CX10" s="140" t="e">
        <f t="shared" si="39"/>
        <v>#REF!</v>
      </c>
      <c r="CY10" s="136" t="e">
        <f t="shared" si="40"/>
        <v>#REF!</v>
      </c>
      <c r="CZ10" s="152"/>
      <c r="DA10" s="144" t="e">
        <f t="shared" si="41"/>
        <v>#REF!</v>
      </c>
      <c r="DB10" s="144"/>
      <c r="DC10" s="136" t="e">
        <f t="shared" si="42"/>
        <v>#REF!</v>
      </c>
      <c r="DD10" s="152"/>
      <c r="DE10" s="140" t="e">
        <f t="shared" si="43"/>
        <v>#REF!</v>
      </c>
      <c r="DF10" s="144"/>
      <c r="DG10" s="136" t="e">
        <f t="shared" si="44"/>
        <v>#REF!</v>
      </c>
      <c r="DH10" s="152"/>
    </row>
    <row r="11" spans="1:126" ht="15.5" x14ac:dyDescent="0.35">
      <c r="A11" s="71">
        <v>8</v>
      </c>
      <c r="B11" s="309" t="str">
        <f>(ATHLÈTES!A9&amp;"  "&amp;ATHLÈTES!B9)</f>
        <v>HHH  Eva</v>
      </c>
      <c r="C11" s="67" t="str">
        <f>ATHLÈTES!B9</f>
        <v>Eva</v>
      </c>
      <c r="D11" s="9" t="str">
        <f t="shared" si="1"/>
        <v/>
      </c>
      <c r="E11" s="69">
        <f>ATHLÈTES!D9</f>
        <v>1577746</v>
      </c>
      <c r="F11" s="74"/>
      <c r="G11" s="74"/>
      <c r="H11" s="74"/>
      <c r="I11" s="74"/>
      <c r="J11" s="74"/>
      <c r="K11" s="74"/>
      <c r="L11" s="74"/>
      <c r="M11" s="168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288"/>
      <c r="Y11" s="2" t="e">
        <f>IF(C11&lt;&gt;"",VLOOKUP(C11,#REF!,2,FALSE),"")</f>
        <v>#REF!</v>
      </c>
      <c r="Z11" s="2" t="str">
        <f t="shared" si="2"/>
        <v>US CRÉTEIL</v>
      </c>
      <c r="AA11" s="50" t="str">
        <f t="shared" si="3"/>
        <v/>
      </c>
      <c r="AB11" s="34" t="e">
        <f t="shared" si="4"/>
        <v>#REF!</v>
      </c>
      <c r="AC11" s="2" t="str">
        <f t="shared" si="5"/>
        <v>HHH  Eva  Eva</v>
      </c>
      <c r="AD11" s="2">
        <f t="shared" si="0"/>
        <v>0</v>
      </c>
      <c r="AE11" s="39"/>
      <c r="AF11" s="40" t="str">
        <f>IF(AE11&lt;&gt;"",VLOOKUP(AE11,#REF!,2,FALSE),"")</f>
        <v/>
      </c>
      <c r="AG11" s="2">
        <v>2025</v>
      </c>
      <c r="AH11" s="13">
        <f t="shared" si="6"/>
        <v>1959</v>
      </c>
      <c r="AI11" s="14" t="s">
        <v>86</v>
      </c>
      <c r="AJ11"/>
      <c r="AK11"/>
      <c r="AM11" s="140" t="e">
        <f t="shared" si="7"/>
        <v>#REF!</v>
      </c>
      <c r="AN11" s="157"/>
      <c r="AO11" s="136" t="e">
        <f t="shared" si="8"/>
        <v>#REF!</v>
      </c>
      <c r="AP11" s="152"/>
      <c r="AQ11" s="140" t="e">
        <f t="shared" si="9"/>
        <v>#REF!</v>
      </c>
      <c r="AR11" s="144"/>
      <c r="AS11" s="136" t="e">
        <f t="shared" si="10"/>
        <v>#REF!</v>
      </c>
      <c r="AT11" s="152"/>
      <c r="AU11" s="140" t="e">
        <f t="shared" si="11"/>
        <v>#REF!</v>
      </c>
      <c r="AV11" s="157"/>
      <c r="AW11" s="136" t="e">
        <f t="shared" si="12"/>
        <v>#REF!</v>
      </c>
      <c r="AX11" s="152"/>
      <c r="AY11" s="140" t="e">
        <f t="shared" si="13"/>
        <v>#REF!</v>
      </c>
      <c r="AZ11" s="144"/>
      <c r="BA11" s="136" t="e">
        <f t="shared" si="14"/>
        <v>#REF!</v>
      </c>
      <c r="BB11" s="152"/>
      <c r="BC11" s="140" t="e">
        <f t="shared" si="15"/>
        <v>#REF!</v>
      </c>
      <c r="BD11" s="144"/>
      <c r="BE11" s="136" t="e">
        <f t="shared" si="16"/>
        <v>#REF!</v>
      </c>
      <c r="BF11" s="152"/>
      <c r="BG11" s="140" t="e">
        <f t="shared" si="17"/>
        <v>#REF!</v>
      </c>
      <c r="BH11" s="144"/>
      <c r="BI11" s="136" t="e">
        <f t="shared" si="18"/>
        <v>#REF!</v>
      </c>
      <c r="BJ11" s="152"/>
      <c r="BK11" s="140" t="e">
        <f t="shared" si="19"/>
        <v>#REF!</v>
      </c>
      <c r="BL11" s="144"/>
      <c r="BM11" s="136" t="e">
        <f t="shared" si="20"/>
        <v>#REF!</v>
      </c>
      <c r="BN11" s="152"/>
      <c r="BO11" s="140" t="e">
        <f t="shared" si="21"/>
        <v>#REF!</v>
      </c>
      <c r="BP11" s="144"/>
      <c r="BQ11" s="136" t="e">
        <f t="shared" si="22"/>
        <v>#REF!</v>
      </c>
      <c r="BR11" s="152"/>
      <c r="BS11" s="140" t="e">
        <f t="shared" si="23"/>
        <v>#REF!</v>
      </c>
      <c r="BT11" s="144"/>
      <c r="BU11" s="136" t="e">
        <f t="shared" si="24"/>
        <v>#REF!</v>
      </c>
      <c r="BV11" s="152"/>
      <c r="BW11" s="140" t="e">
        <f t="shared" si="25"/>
        <v>#REF!</v>
      </c>
      <c r="BX11" s="144"/>
      <c r="BY11" s="136" t="e">
        <f t="shared" si="26"/>
        <v>#REF!</v>
      </c>
      <c r="BZ11" s="152"/>
      <c r="CA11" s="140" t="e">
        <f t="shared" si="27"/>
        <v>#REF!</v>
      </c>
      <c r="CB11" s="144"/>
      <c r="CC11" s="136" t="e">
        <f t="shared" si="28"/>
        <v>#REF!</v>
      </c>
      <c r="CD11" s="152"/>
      <c r="CE11" s="140" t="e">
        <f t="shared" si="29"/>
        <v>#REF!</v>
      </c>
      <c r="CF11" s="144"/>
      <c r="CG11" s="136" t="e">
        <f t="shared" si="30"/>
        <v>#REF!</v>
      </c>
      <c r="CH11" s="152"/>
      <c r="CI11" s="140" t="e">
        <f t="shared" si="31"/>
        <v>#REF!</v>
      </c>
      <c r="CJ11" s="144"/>
      <c r="CK11" s="136" t="e">
        <f t="shared" si="32"/>
        <v>#REF!</v>
      </c>
      <c r="CL11" s="140" t="e">
        <f t="shared" si="33"/>
        <v>#REF!</v>
      </c>
      <c r="CM11" s="144"/>
      <c r="CN11" s="136" t="e">
        <f t="shared" si="34"/>
        <v>#REF!</v>
      </c>
      <c r="CO11" s="152"/>
      <c r="CP11" s="140" t="e">
        <f t="shared" si="35"/>
        <v>#REF!</v>
      </c>
      <c r="CQ11" s="144"/>
      <c r="CR11" s="136" t="e">
        <f t="shared" si="36"/>
        <v>#REF!</v>
      </c>
      <c r="CS11" s="152"/>
      <c r="CT11" s="140" t="e">
        <f t="shared" si="37"/>
        <v>#REF!</v>
      </c>
      <c r="CU11" s="144"/>
      <c r="CV11" s="136" t="e">
        <f t="shared" si="38"/>
        <v>#REF!</v>
      </c>
      <c r="CW11" s="152"/>
      <c r="CX11" s="140" t="e">
        <f t="shared" si="39"/>
        <v>#REF!</v>
      </c>
      <c r="CY11" s="136" t="e">
        <f t="shared" si="40"/>
        <v>#REF!</v>
      </c>
      <c r="CZ11" s="152"/>
      <c r="DA11" s="144" t="e">
        <f t="shared" si="41"/>
        <v>#REF!</v>
      </c>
      <c r="DB11" s="144"/>
      <c r="DC11" s="136" t="e">
        <f t="shared" si="42"/>
        <v>#REF!</v>
      </c>
      <c r="DD11" s="152"/>
      <c r="DE11" s="140" t="e">
        <f t="shared" si="43"/>
        <v>#REF!</v>
      </c>
      <c r="DF11" s="144"/>
      <c r="DG11" s="136" t="e">
        <f t="shared" si="44"/>
        <v>#REF!</v>
      </c>
      <c r="DH11" s="152"/>
    </row>
    <row r="12" spans="1:126" ht="15.5" x14ac:dyDescent="0.35">
      <c r="A12" s="71">
        <v>9</v>
      </c>
      <c r="B12" s="309" t="str">
        <f>(ATHLÈTES!A10&amp;"  "&amp;ATHLÈTES!B10)</f>
        <v>PERNOIS  LUC</v>
      </c>
      <c r="C12" s="67" t="str">
        <f>ATHLÈTES!B10</f>
        <v>LUC</v>
      </c>
      <c r="D12" s="9" t="str">
        <f t="shared" si="1"/>
        <v>X</v>
      </c>
      <c r="E12" s="69">
        <f>ATHLÈTES!D10</f>
        <v>707564</v>
      </c>
      <c r="F12" s="74">
        <v>7.2</v>
      </c>
      <c r="G12" s="74">
        <v>12</v>
      </c>
      <c r="H12" s="74">
        <v>8.5</v>
      </c>
      <c r="I12" s="74"/>
      <c r="J12" s="74"/>
      <c r="K12" s="74">
        <v>34.15</v>
      </c>
      <c r="L12" s="74">
        <v>3.45</v>
      </c>
      <c r="M12" s="168"/>
      <c r="N12" s="74"/>
      <c r="O12" s="74"/>
      <c r="P12" s="74"/>
      <c r="Q12" s="74">
        <v>1.6</v>
      </c>
      <c r="R12" s="74">
        <v>5.4</v>
      </c>
      <c r="S12" s="74">
        <v>3.2</v>
      </c>
      <c r="T12" s="74"/>
      <c r="U12" s="74">
        <v>49.95</v>
      </c>
      <c r="V12" s="74">
        <v>33.56</v>
      </c>
      <c r="W12" s="74">
        <v>10.5</v>
      </c>
      <c r="X12" s="288"/>
      <c r="Y12" s="2" t="e">
        <f>IF(C12&lt;&gt;"",VLOOKUP(C12,#REF!,2,FALSE),"")</f>
        <v>#REF!</v>
      </c>
      <c r="Z12" s="2" t="str">
        <f t="shared" si="2"/>
        <v>US CRÉTEIL</v>
      </c>
      <c r="AA12" s="50" t="str">
        <f t="shared" si="3"/>
        <v>X</v>
      </c>
      <c r="AB12" s="34" t="e">
        <f t="shared" si="4"/>
        <v>#REF!</v>
      </c>
      <c r="AC12" s="2" t="str">
        <f t="shared" si="5"/>
        <v>PERNOIS  LUC  LUC</v>
      </c>
      <c r="AD12" s="2">
        <f t="shared" si="0"/>
        <v>11</v>
      </c>
      <c r="AE12" s="39"/>
      <c r="AF12" s="40" t="str">
        <f>IF(AE12&lt;&gt;"",VLOOKUP(AE12,#REF!,2,FALSE),"")</f>
        <v/>
      </c>
      <c r="AG12" s="2">
        <v>2026</v>
      </c>
      <c r="AH12" s="13">
        <f t="shared" si="6"/>
        <v>1960</v>
      </c>
      <c r="AI12" s="14" t="s">
        <v>86</v>
      </c>
      <c r="AJ12"/>
      <c r="AK12"/>
      <c r="AM12" s="140" t="e">
        <f t="shared" si="7"/>
        <v>#REF!</v>
      </c>
      <c r="AN12" s="157"/>
      <c r="AO12" s="136" t="e">
        <f t="shared" si="8"/>
        <v>#REF!</v>
      </c>
      <c r="AP12" s="152"/>
      <c r="AQ12" s="140" t="e">
        <f t="shared" si="9"/>
        <v>#REF!</v>
      </c>
      <c r="AR12" s="144"/>
      <c r="AS12" s="136" t="e">
        <f t="shared" si="10"/>
        <v>#REF!</v>
      </c>
      <c r="AT12" s="152"/>
      <c r="AU12" s="140" t="e">
        <f t="shared" si="11"/>
        <v>#REF!</v>
      </c>
      <c r="AV12" s="157"/>
      <c r="AW12" s="136" t="e">
        <f t="shared" si="12"/>
        <v>#REF!</v>
      </c>
      <c r="AX12" s="152"/>
      <c r="AY12" s="140" t="e">
        <f t="shared" si="13"/>
        <v>#REF!</v>
      </c>
      <c r="AZ12" s="144"/>
      <c r="BA12" s="136" t="e">
        <f t="shared" si="14"/>
        <v>#REF!</v>
      </c>
      <c r="BB12" s="152"/>
      <c r="BC12" s="140" t="e">
        <f t="shared" si="15"/>
        <v>#REF!</v>
      </c>
      <c r="BD12" s="144"/>
      <c r="BE12" s="136" t="e">
        <f t="shared" si="16"/>
        <v>#REF!</v>
      </c>
      <c r="BF12" s="152"/>
      <c r="BG12" s="140" t="e">
        <f t="shared" si="17"/>
        <v>#REF!</v>
      </c>
      <c r="BH12" s="144"/>
      <c r="BI12" s="136" t="e">
        <f t="shared" si="18"/>
        <v>#REF!</v>
      </c>
      <c r="BJ12" s="152"/>
      <c r="BK12" s="140" t="e">
        <f t="shared" si="19"/>
        <v>#REF!</v>
      </c>
      <c r="BL12" s="144"/>
      <c r="BM12" s="136" t="e">
        <f t="shared" si="20"/>
        <v>#REF!</v>
      </c>
      <c r="BN12" s="152"/>
      <c r="BO12" s="140" t="e">
        <f t="shared" si="21"/>
        <v>#REF!</v>
      </c>
      <c r="BP12" s="144"/>
      <c r="BQ12" s="136" t="e">
        <f t="shared" si="22"/>
        <v>#REF!</v>
      </c>
      <c r="BR12" s="152"/>
      <c r="BS12" s="140" t="e">
        <f t="shared" si="23"/>
        <v>#REF!</v>
      </c>
      <c r="BT12" s="144"/>
      <c r="BU12" s="136" t="e">
        <f t="shared" si="24"/>
        <v>#REF!</v>
      </c>
      <c r="BV12" s="152"/>
      <c r="BW12" s="140" t="e">
        <f t="shared" si="25"/>
        <v>#REF!</v>
      </c>
      <c r="BX12" s="144"/>
      <c r="BY12" s="136" t="e">
        <f t="shared" si="26"/>
        <v>#REF!</v>
      </c>
      <c r="BZ12" s="152"/>
      <c r="CA12" s="140" t="e">
        <f t="shared" si="27"/>
        <v>#REF!</v>
      </c>
      <c r="CB12" s="144"/>
      <c r="CC12" s="136" t="e">
        <f t="shared" si="28"/>
        <v>#REF!</v>
      </c>
      <c r="CD12" s="152"/>
      <c r="CE12" s="140" t="e">
        <f t="shared" si="29"/>
        <v>#REF!</v>
      </c>
      <c r="CF12" s="144"/>
      <c r="CG12" s="136" t="e">
        <f t="shared" si="30"/>
        <v>#REF!</v>
      </c>
      <c r="CH12" s="152"/>
      <c r="CI12" s="140" t="e">
        <f t="shared" si="31"/>
        <v>#REF!</v>
      </c>
      <c r="CJ12" s="144"/>
      <c r="CK12" s="136" t="e">
        <f t="shared" si="32"/>
        <v>#REF!</v>
      </c>
      <c r="CL12" s="140" t="e">
        <f t="shared" si="33"/>
        <v>#REF!</v>
      </c>
      <c r="CM12" s="144"/>
      <c r="CN12" s="136" t="e">
        <f t="shared" si="34"/>
        <v>#REF!</v>
      </c>
      <c r="CO12" s="152"/>
      <c r="CP12" s="140" t="e">
        <f t="shared" si="35"/>
        <v>#REF!</v>
      </c>
      <c r="CQ12" s="144"/>
      <c r="CR12" s="136" t="e">
        <f t="shared" si="36"/>
        <v>#REF!</v>
      </c>
      <c r="CS12" s="152"/>
      <c r="CT12" s="140" t="e">
        <f t="shared" si="37"/>
        <v>#REF!</v>
      </c>
      <c r="CU12" s="144"/>
      <c r="CV12" s="136" t="e">
        <f t="shared" si="38"/>
        <v>#REF!</v>
      </c>
      <c r="CW12" s="152"/>
      <c r="CX12" s="140" t="e">
        <f t="shared" si="39"/>
        <v>#REF!</v>
      </c>
      <c r="CY12" s="136" t="e">
        <f t="shared" si="40"/>
        <v>#REF!</v>
      </c>
      <c r="CZ12" s="152"/>
      <c r="DA12" s="144" t="e">
        <f t="shared" si="41"/>
        <v>#REF!</v>
      </c>
      <c r="DB12" s="144"/>
      <c r="DC12" s="136" t="e">
        <f t="shared" si="42"/>
        <v>#REF!</v>
      </c>
      <c r="DD12" s="152"/>
      <c r="DE12" s="140" t="e">
        <f t="shared" si="43"/>
        <v>#REF!</v>
      </c>
      <c r="DF12" s="144"/>
      <c r="DG12" s="136" t="e">
        <f t="shared" si="44"/>
        <v>#REF!</v>
      </c>
      <c r="DH12" s="152"/>
    </row>
    <row r="13" spans="1:126" ht="15.5" x14ac:dyDescent="0.35">
      <c r="A13" s="71">
        <v>10</v>
      </c>
      <c r="B13" s="309" t="str">
        <f>(ATHLÈTES!A11&amp;"  "&amp;ATHLÈTES!B11)</f>
        <v>JJJ  Mélania</v>
      </c>
      <c r="C13" s="67" t="str">
        <f>ATHLÈTES!B11</f>
        <v>Mélania</v>
      </c>
      <c r="D13" s="9" t="str">
        <f t="shared" si="1"/>
        <v/>
      </c>
      <c r="E13" s="69">
        <f>ATHLÈTES!D11</f>
        <v>1926597</v>
      </c>
      <c r="F13" s="74"/>
      <c r="G13" s="74"/>
      <c r="H13" s="74"/>
      <c r="I13" s="74"/>
      <c r="J13" s="74"/>
      <c r="K13" s="74"/>
      <c r="L13" s="74"/>
      <c r="M13" s="168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288"/>
      <c r="Y13" s="2" t="e">
        <f>IF(C13&lt;&gt;"",VLOOKUP(C13,#REF!,2,FALSE),"")</f>
        <v>#REF!</v>
      </c>
      <c r="Z13" s="2" t="str">
        <f t="shared" si="2"/>
        <v>US CRÉTEIL</v>
      </c>
      <c r="AA13" s="50" t="str">
        <f t="shared" si="3"/>
        <v/>
      </c>
      <c r="AB13" s="34" t="e">
        <f t="shared" si="4"/>
        <v>#REF!</v>
      </c>
      <c r="AC13" s="2" t="str">
        <f t="shared" si="5"/>
        <v>JJJ  Mélania  Mélania</v>
      </c>
      <c r="AD13" s="2">
        <f t="shared" si="0"/>
        <v>0</v>
      </c>
      <c r="AE13" s="39"/>
      <c r="AF13" s="40" t="str">
        <f>IF(AE13&lt;&gt;"",VLOOKUP(AE13,#REF!,2,FALSE),"")</f>
        <v/>
      </c>
      <c r="AG13" s="2">
        <v>2027</v>
      </c>
      <c r="AH13" s="13">
        <f t="shared" si="6"/>
        <v>1961</v>
      </c>
      <c r="AI13" s="14" t="s">
        <v>86</v>
      </c>
      <c r="AJ13"/>
      <c r="AK13"/>
      <c r="AM13" s="140" t="e">
        <f t="shared" si="7"/>
        <v>#REF!</v>
      </c>
      <c r="AN13" s="157"/>
      <c r="AO13" s="136" t="e">
        <f t="shared" si="8"/>
        <v>#REF!</v>
      </c>
      <c r="AP13" s="152"/>
      <c r="AQ13" s="140" t="e">
        <f t="shared" si="9"/>
        <v>#REF!</v>
      </c>
      <c r="AR13" s="144"/>
      <c r="AS13" s="136" t="e">
        <f t="shared" si="10"/>
        <v>#REF!</v>
      </c>
      <c r="AT13" s="152"/>
      <c r="AU13" s="140" t="e">
        <f t="shared" si="11"/>
        <v>#REF!</v>
      </c>
      <c r="AV13" s="157"/>
      <c r="AW13" s="136" t="e">
        <f t="shared" si="12"/>
        <v>#REF!</v>
      </c>
      <c r="AX13" s="152"/>
      <c r="AY13" s="140" t="e">
        <f t="shared" si="13"/>
        <v>#REF!</v>
      </c>
      <c r="AZ13" s="144"/>
      <c r="BA13" s="136" t="e">
        <f t="shared" si="14"/>
        <v>#REF!</v>
      </c>
      <c r="BB13" s="152"/>
      <c r="BC13" s="140" t="e">
        <f t="shared" si="15"/>
        <v>#REF!</v>
      </c>
      <c r="BD13" s="144"/>
      <c r="BE13" s="136" t="e">
        <f t="shared" si="16"/>
        <v>#REF!</v>
      </c>
      <c r="BF13" s="152"/>
      <c r="BG13" s="140" t="e">
        <f t="shared" si="17"/>
        <v>#REF!</v>
      </c>
      <c r="BH13" s="144"/>
      <c r="BI13" s="136" t="e">
        <f t="shared" si="18"/>
        <v>#REF!</v>
      </c>
      <c r="BJ13" s="152"/>
      <c r="BK13" s="140" t="e">
        <f t="shared" si="19"/>
        <v>#REF!</v>
      </c>
      <c r="BL13" s="144"/>
      <c r="BM13" s="136" t="e">
        <f t="shared" si="20"/>
        <v>#REF!</v>
      </c>
      <c r="BN13" s="152"/>
      <c r="BO13" s="140" t="e">
        <f t="shared" si="21"/>
        <v>#REF!</v>
      </c>
      <c r="BP13" s="144"/>
      <c r="BQ13" s="136" t="e">
        <f t="shared" si="22"/>
        <v>#REF!</v>
      </c>
      <c r="BR13" s="152"/>
      <c r="BS13" s="140" t="e">
        <f t="shared" si="23"/>
        <v>#REF!</v>
      </c>
      <c r="BT13" s="144"/>
      <c r="BU13" s="136" t="e">
        <f t="shared" si="24"/>
        <v>#REF!</v>
      </c>
      <c r="BV13" s="152"/>
      <c r="BW13" s="140" t="e">
        <f t="shared" si="25"/>
        <v>#REF!</v>
      </c>
      <c r="BX13" s="144"/>
      <c r="BY13" s="136" t="e">
        <f t="shared" si="26"/>
        <v>#REF!</v>
      </c>
      <c r="BZ13" s="152"/>
      <c r="CA13" s="140" t="e">
        <f t="shared" si="27"/>
        <v>#REF!</v>
      </c>
      <c r="CB13" s="144"/>
      <c r="CC13" s="136" t="e">
        <f t="shared" si="28"/>
        <v>#REF!</v>
      </c>
      <c r="CD13" s="152"/>
      <c r="CE13" s="140" t="e">
        <f t="shared" si="29"/>
        <v>#REF!</v>
      </c>
      <c r="CF13" s="144"/>
      <c r="CG13" s="136" t="e">
        <f t="shared" si="30"/>
        <v>#REF!</v>
      </c>
      <c r="CH13" s="152"/>
      <c r="CI13" s="140" t="e">
        <f t="shared" si="31"/>
        <v>#REF!</v>
      </c>
      <c r="CJ13" s="144"/>
      <c r="CK13" s="136" t="e">
        <f t="shared" si="32"/>
        <v>#REF!</v>
      </c>
      <c r="CL13" s="140" t="e">
        <f t="shared" si="33"/>
        <v>#REF!</v>
      </c>
      <c r="CM13" s="144"/>
      <c r="CN13" s="136" t="e">
        <f t="shared" si="34"/>
        <v>#REF!</v>
      </c>
      <c r="CO13" s="152"/>
      <c r="CP13" s="140" t="e">
        <f t="shared" si="35"/>
        <v>#REF!</v>
      </c>
      <c r="CQ13" s="144"/>
      <c r="CR13" s="136" t="e">
        <f t="shared" si="36"/>
        <v>#REF!</v>
      </c>
      <c r="CS13" s="152"/>
      <c r="CT13" s="140" t="e">
        <f t="shared" si="37"/>
        <v>#REF!</v>
      </c>
      <c r="CU13" s="144"/>
      <c r="CV13" s="136" t="e">
        <f t="shared" si="38"/>
        <v>#REF!</v>
      </c>
      <c r="CW13" s="152"/>
      <c r="CX13" s="140" t="e">
        <f t="shared" si="39"/>
        <v>#REF!</v>
      </c>
      <c r="CY13" s="136" t="e">
        <f t="shared" si="40"/>
        <v>#REF!</v>
      </c>
      <c r="CZ13" s="152"/>
      <c r="DA13" s="144" t="e">
        <f t="shared" si="41"/>
        <v>#REF!</v>
      </c>
      <c r="DB13" s="144"/>
      <c r="DC13" s="136" t="e">
        <f t="shared" si="42"/>
        <v>#REF!</v>
      </c>
      <c r="DD13" s="152"/>
      <c r="DE13" s="140" t="e">
        <f t="shared" si="43"/>
        <v>#REF!</v>
      </c>
      <c r="DF13" s="144"/>
      <c r="DG13" s="136" t="e">
        <f t="shared" si="44"/>
        <v>#REF!</v>
      </c>
      <c r="DH13" s="152"/>
    </row>
    <row r="14" spans="1:126" ht="15.5" x14ac:dyDescent="0.35">
      <c r="A14" s="71">
        <v>11</v>
      </c>
      <c r="B14" s="309" t="str">
        <f>(ATHLÈTES!A12&amp;"  "&amp;ATHLÈTES!B12)</f>
        <v>KKK  Mélanie</v>
      </c>
      <c r="C14" s="67" t="str">
        <f>ATHLÈTES!B12</f>
        <v>Mélanie</v>
      </c>
      <c r="D14" s="9" t="str">
        <f t="shared" si="1"/>
        <v/>
      </c>
      <c r="E14" s="69">
        <f>ATHLÈTES!D12</f>
        <v>1698208</v>
      </c>
      <c r="F14" s="74"/>
      <c r="G14" s="74"/>
      <c r="H14" s="74"/>
      <c r="I14" s="74"/>
      <c r="J14" s="74"/>
      <c r="K14" s="74"/>
      <c r="L14" s="74"/>
      <c r="M14" s="168"/>
      <c r="N14" s="74"/>
      <c r="O14" s="74"/>
      <c r="P14" s="74"/>
      <c r="Q14" s="74"/>
      <c r="R14" s="74"/>
      <c r="S14" s="74"/>
      <c r="T14" s="74"/>
      <c r="U14" s="74"/>
      <c r="V14" s="74"/>
      <c r="W14" s="74"/>
      <c r="X14" s="288"/>
      <c r="Y14" s="2" t="e">
        <f>IF(C14&lt;&gt;"",VLOOKUP(C14,#REF!,2,FALSE),"")</f>
        <v>#REF!</v>
      </c>
      <c r="Z14" s="2" t="str">
        <f t="shared" si="2"/>
        <v>US CRÉTEIL</v>
      </c>
      <c r="AA14" s="50" t="str">
        <f t="shared" si="3"/>
        <v/>
      </c>
      <c r="AB14" s="34" t="e">
        <f t="shared" si="4"/>
        <v>#REF!</v>
      </c>
      <c r="AC14" s="2" t="str">
        <f t="shared" si="5"/>
        <v>KKK  Mélanie  Mélanie</v>
      </c>
      <c r="AD14" s="2">
        <f t="shared" si="0"/>
        <v>0</v>
      </c>
      <c r="AE14" s="39"/>
      <c r="AF14" s="40" t="str">
        <f>IF(AE14&lt;&gt;"",VLOOKUP(AE14,#REF!,2,FALSE),"")</f>
        <v/>
      </c>
      <c r="AG14" s="2">
        <v>2028</v>
      </c>
      <c r="AH14" s="13">
        <f t="shared" si="6"/>
        <v>1962</v>
      </c>
      <c r="AI14" s="14" t="s">
        <v>86</v>
      </c>
      <c r="AJ14"/>
      <c r="AK14"/>
      <c r="AM14" s="140" t="e">
        <f t="shared" si="7"/>
        <v>#REF!</v>
      </c>
      <c r="AN14" s="157"/>
      <c r="AO14" s="136" t="e">
        <f t="shared" si="8"/>
        <v>#REF!</v>
      </c>
      <c r="AP14" s="152"/>
      <c r="AQ14" s="140" t="e">
        <f t="shared" si="9"/>
        <v>#REF!</v>
      </c>
      <c r="AR14" s="144"/>
      <c r="AS14" s="136" t="e">
        <f t="shared" si="10"/>
        <v>#REF!</v>
      </c>
      <c r="AT14" s="152"/>
      <c r="AU14" s="140" t="e">
        <f t="shared" si="11"/>
        <v>#REF!</v>
      </c>
      <c r="AV14" s="157"/>
      <c r="AW14" s="136" t="e">
        <f t="shared" si="12"/>
        <v>#REF!</v>
      </c>
      <c r="AX14" s="152"/>
      <c r="AY14" s="140" t="e">
        <f t="shared" si="13"/>
        <v>#REF!</v>
      </c>
      <c r="AZ14" s="144"/>
      <c r="BA14" s="136" t="e">
        <f t="shared" si="14"/>
        <v>#REF!</v>
      </c>
      <c r="BB14" s="152"/>
      <c r="BC14" s="140" t="e">
        <f t="shared" si="15"/>
        <v>#REF!</v>
      </c>
      <c r="BD14" s="144"/>
      <c r="BE14" s="136" t="e">
        <f t="shared" si="16"/>
        <v>#REF!</v>
      </c>
      <c r="BF14" s="152"/>
      <c r="BG14" s="140" t="e">
        <f t="shared" si="17"/>
        <v>#REF!</v>
      </c>
      <c r="BH14" s="144"/>
      <c r="BI14" s="136" t="e">
        <f t="shared" si="18"/>
        <v>#REF!</v>
      </c>
      <c r="BJ14" s="152"/>
      <c r="BK14" s="140" t="e">
        <f t="shared" si="19"/>
        <v>#REF!</v>
      </c>
      <c r="BL14" s="144"/>
      <c r="BM14" s="136" t="e">
        <f t="shared" si="20"/>
        <v>#REF!</v>
      </c>
      <c r="BN14" s="152"/>
      <c r="BO14" s="140" t="e">
        <f t="shared" si="21"/>
        <v>#REF!</v>
      </c>
      <c r="BP14" s="144"/>
      <c r="BQ14" s="136" t="e">
        <f t="shared" si="22"/>
        <v>#REF!</v>
      </c>
      <c r="BR14" s="152"/>
      <c r="BS14" s="140" t="e">
        <f t="shared" si="23"/>
        <v>#REF!</v>
      </c>
      <c r="BT14" s="144"/>
      <c r="BU14" s="136" t="e">
        <f t="shared" si="24"/>
        <v>#REF!</v>
      </c>
      <c r="BV14" s="152"/>
      <c r="BW14" s="140" t="e">
        <f t="shared" si="25"/>
        <v>#REF!</v>
      </c>
      <c r="BX14" s="144"/>
      <c r="BY14" s="136" t="e">
        <f t="shared" si="26"/>
        <v>#REF!</v>
      </c>
      <c r="BZ14" s="152"/>
      <c r="CA14" s="140" t="e">
        <f t="shared" si="27"/>
        <v>#REF!</v>
      </c>
      <c r="CB14" s="144"/>
      <c r="CC14" s="136" t="e">
        <f t="shared" si="28"/>
        <v>#REF!</v>
      </c>
      <c r="CD14" s="152"/>
      <c r="CE14" s="140" t="e">
        <f t="shared" si="29"/>
        <v>#REF!</v>
      </c>
      <c r="CF14" s="144"/>
      <c r="CG14" s="136" t="e">
        <f t="shared" si="30"/>
        <v>#REF!</v>
      </c>
      <c r="CH14" s="152"/>
      <c r="CI14" s="140" t="e">
        <f t="shared" si="31"/>
        <v>#REF!</v>
      </c>
      <c r="CJ14" s="144"/>
      <c r="CK14" s="136" t="e">
        <f t="shared" si="32"/>
        <v>#REF!</v>
      </c>
      <c r="CL14" s="140" t="e">
        <f t="shared" si="33"/>
        <v>#REF!</v>
      </c>
      <c r="CM14" s="144"/>
      <c r="CN14" s="136" t="e">
        <f t="shared" si="34"/>
        <v>#REF!</v>
      </c>
      <c r="CO14" s="152"/>
      <c r="CP14" s="140" t="e">
        <f t="shared" si="35"/>
        <v>#REF!</v>
      </c>
      <c r="CQ14" s="144"/>
      <c r="CR14" s="136" t="e">
        <f t="shared" si="36"/>
        <v>#REF!</v>
      </c>
      <c r="CS14" s="152"/>
      <c r="CT14" s="140" t="e">
        <f t="shared" si="37"/>
        <v>#REF!</v>
      </c>
      <c r="CU14" s="144"/>
      <c r="CV14" s="136" t="e">
        <f t="shared" si="38"/>
        <v>#REF!</v>
      </c>
      <c r="CW14" s="152"/>
      <c r="CX14" s="140" t="e">
        <f t="shared" si="39"/>
        <v>#REF!</v>
      </c>
      <c r="CY14" s="136" t="e">
        <f t="shared" si="40"/>
        <v>#REF!</v>
      </c>
      <c r="CZ14" s="152"/>
      <c r="DA14" s="144" t="e">
        <f t="shared" si="41"/>
        <v>#REF!</v>
      </c>
      <c r="DB14" s="144"/>
      <c r="DC14" s="136" t="e">
        <f t="shared" si="42"/>
        <v>#REF!</v>
      </c>
      <c r="DD14" s="152"/>
      <c r="DE14" s="140" t="e">
        <f t="shared" si="43"/>
        <v>#REF!</v>
      </c>
      <c r="DF14" s="144"/>
      <c r="DG14" s="136" t="e">
        <f t="shared" si="44"/>
        <v>#REF!</v>
      </c>
      <c r="DH14" s="152"/>
    </row>
    <row r="15" spans="1:126" ht="15.5" x14ac:dyDescent="0.35">
      <c r="A15" s="71">
        <v>12</v>
      </c>
      <c r="B15" s="309" t="str">
        <f>(ATHLÈTES!A13&amp;"  "&amp;ATHLÈTES!B13)</f>
        <v>LLL  Cryss</v>
      </c>
      <c r="C15" s="67" t="str">
        <f>ATHLÈTES!B13</f>
        <v>Cryss</v>
      </c>
      <c r="D15" s="9" t="str">
        <f t="shared" si="1"/>
        <v/>
      </c>
      <c r="E15" s="69">
        <f>ATHLÈTES!D13</f>
        <v>1590592</v>
      </c>
      <c r="F15" s="74"/>
      <c r="G15" s="74"/>
      <c r="H15" s="74"/>
      <c r="I15" s="74"/>
      <c r="J15" s="74"/>
      <c r="K15" s="74"/>
      <c r="L15" s="74"/>
      <c r="M15" s="168"/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288"/>
      <c r="Y15" s="2" t="e">
        <f>IF(C15&lt;&gt;"",VLOOKUP(C15,#REF!,2,FALSE),"")</f>
        <v>#REF!</v>
      </c>
      <c r="Z15" s="2" t="str">
        <f t="shared" si="2"/>
        <v>US CRÉTEIL</v>
      </c>
      <c r="AA15" s="50" t="str">
        <f t="shared" si="3"/>
        <v/>
      </c>
      <c r="AB15" s="34" t="e">
        <f t="shared" si="4"/>
        <v>#REF!</v>
      </c>
      <c r="AC15" s="2" t="str">
        <f t="shared" si="5"/>
        <v>LLL  Cryss  Cryss</v>
      </c>
      <c r="AD15" s="2">
        <f t="shared" si="0"/>
        <v>0</v>
      </c>
      <c r="AE15" s="39"/>
      <c r="AF15" s="40" t="str">
        <f>IF(AE15&lt;&gt;"",VLOOKUP(AE15,#REF!,2,FALSE),"")</f>
        <v/>
      </c>
      <c r="AG15" s="2">
        <v>2029</v>
      </c>
      <c r="AH15" s="13">
        <f t="shared" si="6"/>
        <v>1963</v>
      </c>
      <c r="AI15" s="14" t="s">
        <v>86</v>
      </c>
      <c r="AJ15"/>
      <c r="AK15"/>
      <c r="AM15" s="140" t="e">
        <f t="shared" si="7"/>
        <v>#REF!</v>
      </c>
      <c r="AN15" s="157"/>
      <c r="AO15" s="136" t="e">
        <f t="shared" si="8"/>
        <v>#REF!</v>
      </c>
      <c r="AP15" s="152"/>
      <c r="AQ15" s="140" t="e">
        <f t="shared" si="9"/>
        <v>#REF!</v>
      </c>
      <c r="AR15" s="144"/>
      <c r="AS15" s="136" t="e">
        <f t="shared" si="10"/>
        <v>#REF!</v>
      </c>
      <c r="AT15" s="152"/>
      <c r="AU15" s="140" t="e">
        <f t="shared" si="11"/>
        <v>#REF!</v>
      </c>
      <c r="AV15" s="157"/>
      <c r="AW15" s="136" t="e">
        <f t="shared" si="12"/>
        <v>#REF!</v>
      </c>
      <c r="AX15" s="152"/>
      <c r="AY15" s="140" t="e">
        <f t="shared" si="13"/>
        <v>#REF!</v>
      </c>
      <c r="AZ15" s="144"/>
      <c r="BA15" s="136" t="e">
        <f t="shared" si="14"/>
        <v>#REF!</v>
      </c>
      <c r="BB15" s="152"/>
      <c r="BC15" s="140" t="e">
        <f t="shared" si="15"/>
        <v>#REF!</v>
      </c>
      <c r="BD15" s="144"/>
      <c r="BE15" s="136" t="e">
        <f t="shared" si="16"/>
        <v>#REF!</v>
      </c>
      <c r="BF15" s="152"/>
      <c r="BG15" s="140" t="e">
        <f t="shared" si="17"/>
        <v>#REF!</v>
      </c>
      <c r="BH15" s="144"/>
      <c r="BI15" s="136" t="e">
        <f t="shared" si="18"/>
        <v>#REF!</v>
      </c>
      <c r="BJ15" s="152"/>
      <c r="BK15" s="140" t="e">
        <f t="shared" si="19"/>
        <v>#REF!</v>
      </c>
      <c r="BL15" s="144"/>
      <c r="BM15" s="136" t="e">
        <f t="shared" si="20"/>
        <v>#REF!</v>
      </c>
      <c r="BN15" s="152"/>
      <c r="BO15" s="140" t="e">
        <f t="shared" si="21"/>
        <v>#REF!</v>
      </c>
      <c r="BP15" s="144"/>
      <c r="BQ15" s="136" t="e">
        <f t="shared" si="22"/>
        <v>#REF!</v>
      </c>
      <c r="BR15" s="152"/>
      <c r="BS15" s="140" t="e">
        <f t="shared" si="23"/>
        <v>#REF!</v>
      </c>
      <c r="BT15" s="144"/>
      <c r="BU15" s="136" t="e">
        <f t="shared" si="24"/>
        <v>#REF!</v>
      </c>
      <c r="BV15" s="152"/>
      <c r="BW15" s="140" t="e">
        <f t="shared" si="25"/>
        <v>#REF!</v>
      </c>
      <c r="BX15" s="144"/>
      <c r="BY15" s="136" t="e">
        <f t="shared" si="26"/>
        <v>#REF!</v>
      </c>
      <c r="BZ15" s="152"/>
      <c r="CA15" s="140" t="e">
        <f t="shared" si="27"/>
        <v>#REF!</v>
      </c>
      <c r="CB15" s="144"/>
      <c r="CC15" s="136" t="e">
        <f t="shared" si="28"/>
        <v>#REF!</v>
      </c>
      <c r="CD15" s="152"/>
      <c r="CE15" s="140" t="e">
        <f t="shared" si="29"/>
        <v>#REF!</v>
      </c>
      <c r="CF15" s="144"/>
      <c r="CG15" s="136" t="e">
        <f t="shared" si="30"/>
        <v>#REF!</v>
      </c>
      <c r="CH15" s="152"/>
      <c r="CI15" s="140" t="e">
        <f t="shared" si="31"/>
        <v>#REF!</v>
      </c>
      <c r="CJ15" s="144"/>
      <c r="CK15" s="136" t="e">
        <f t="shared" si="32"/>
        <v>#REF!</v>
      </c>
      <c r="CL15" s="140" t="e">
        <f t="shared" si="33"/>
        <v>#REF!</v>
      </c>
      <c r="CM15" s="144"/>
      <c r="CN15" s="136" t="e">
        <f t="shared" si="34"/>
        <v>#REF!</v>
      </c>
      <c r="CO15" s="152"/>
      <c r="CP15" s="140" t="e">
        <f t="shared" si="35"/>
        <v>#REF!</v>
      </c>
      <c r="CQ15" s="144"/>
      <c r="CR15" s="136" t="e">
        <f t="shared" si="36"/>
        <v>#REF!</v>
      </c>
      <c r="CS15" s="152"/>
      <c r="CT15" s="140" t="e">
        <f t="shared" si="37"/>
        <v>#REF!</v>
      </c>
      <c r="CU15" s="144"/>
      <c r="CV15" s="136" t="e">
        <f t="shared" si="38"/>
        <v>#REF!</v>
      </c>
      <c r="CW15" s="152"/>
      <c r="CX15" s="140" t="e">
        <f t="shared" si="39"/>
        <v>#REF!</v>
      </c>
      <c r="CY15" s="136" t="e">
        <f t="shared" si="40"/>
        <v>#REF!</v>
      </c>
      <c r="CZ15" s="152"/>
      <c r="DA15" s="144" t="e">
        <f t="shared" si="41"/>
        <v>#REF!</v>
      </c>
      <c r="DB15" s="144"/>
      <c r="DC15" s="136" t="e">
        <f t="shared" si="42"/>
        <v>#REF!</v>
      </c>
      <c r="DD15" s="152"/>
      <c r="DE15" s="140" t="e">
        <f t="shared" si="43"/>
        <v>#REF!</v>
      </c>
      <c r="DF15" s="144"/>
      <c r="DG15" s="136" t="e">
        <f t="shared" si="44"/>
        <v>#REF!</v>
      </c>
      <c r="DH15" s="152"/>
    </row>
    <row r="16" spans="1:126" ht="15.5" x14ac:dyDescent="0.35">
      <c r="A16" s="71">
        <v>13</v>
      </c>
      <c r="B16" s="309" t="str">
        <f>(ATHLÈTES!A14&amp;"  "&amp;ATHLÈTES!B14)</f>
        <v>MMMM  Sambou</v>
      </c>
      <c r="C16" s="67" t="str">
        <f>ATHLÈTES!B14</f>
        <v>Sambou</v>
      </c>
      <c r="D16" s="9" t="str">
        <f t="shared" si="1"/>
        <v/>
      </c>
      <c r="E16" s="69">
        <f>ATHLÈTES!D14</f>
        <v>1553373</v>
      </c>
      <c r="F16" s="74"/>
      <c r="G16" s="74"/>
      <c r="H16" s="74"/>
      <c r="I16" s="74"/>
      <c r="J16" s="74"/>
      <c r="K16" s="74"/>
      <c r="L16" s="74"/>
      <c r="M16" s="168"/>
      <c r="N16" s="74"/>
      <c r="O16" s="74"/>
      <c r="P16" s="74"/>
      <c r="Q16" s="74"/>
      <c r="R16" s="74"/>
      <c r="S16" s="74"/>
      <c r="T16" s="74"/>
      <c r="U16" s="74"/>
      <c r="V16" s="74"/>
      <c r="W16" s="74"/>
      <c r="X16" s="288"/>
      <c r="Y16" s="2" t="e">
        <f>IF(C16&lt;&gt;"",VLOOKUP(C16,#REF!,2,FALSE),"")</f>
        <v>#REF!</v>
      </c>
      <c r="Z16" s="2" t="str">
        <f t="shared" si="2"/>
        <v>US CRÉTEIL</v>
      </c>
      <c r="AA16" s="50" t="str">
        <f t="shared" si="3"/>
        <v/>
      </c>
      <c r="AB16" s="34" t="e">
        <f t="shared" si="4"/>
        <v>#REF!</v>
      </c>
      <c r="AC16" s="2" t="str">
        <f t="shared" si="5"/>
        <v>MMMM  Sambou  Sambou</v>
      </c>
      <c r="AD16" s="2">
        <f t="shared" si="0"/>
        <v>0</v>
      </c>
      <c r="AE16" s="39"/>
      <c r="AF16" s="40" t="str">
        <f>IF(AE16&lt;&gt;"",VLOOKUP(AE16,#REF!,2,FALSE),"")</f>
        <v/>
      </c>
      <c r="AG16" s="2">
        <v>2030</v>
      </c>
      <c r="AH16" s="13">
        <f t="shared" si="6"/>
        <v>1964</v>
      </c>
      <c r="AI16" s="14" t="s">
        <v>86</v>
      </c>
      <c r="AJ16"/>
      <c r="AK16"/>
      <c r="AM16" s="140" t="e">
        <f t="shared" si="7"/>
        <v>#REF!</v>
      </c>
      <c r="AN16" s="157"/>
      <c r="AO16" s="136" t="e">
        <f t="shared" si="8"/>
        <v>#REF!</v>
      </c>
      <c r="AP16" s="152"/>
      <c r="AQ16" s="140" t="e">
        <f t="shared" si="9"/>
        <v>#REF!</v>
      </c>
      <c r="AR16" s="144"/>
      <c r="AS16" s="136" t="e">
        <f t="shared" si="10"/>
        <v>#REF!</v>
      </c>
      <c r="AT16" s="152"/>
      <c r="AU16" s="140" t="e">
        <f t="shared" si="11"/>
        <v>#REF!</v>
      </c>
      <c r="AV16" s="157"/>
      <c r="AW16" s="136" t="e">
        <f t="shared" si="12"/>
        <v>#REF!</v>
      </c>
      <c r="AX16" s="152"/>
      <c r="AY16" s="140" t="e">
        <f t="shared" si="13"/>
        <v>#REF!</v>
      </c>
      <c r="AZ16" s="144"/>
      <c r="BA16" s="136" t="e">
        <f t="shared" si="14"/>
        <v>#REF!</v>
      </c>
      <c r="BB16" s="152"/>
      <c r="BC16" s="140" t="e">
        <f t="shared" si="15"/>
        <v>#REF!</v>
      </c>
      <c r="BD16" s="144"/>
      <c r="BE16" s="136" t="e">
        <f t="shared" si="16"/>
        <v>#REF!</v>
      </c>
      <c r="BF16" s="152"/>
      <c r="BG16" s="140" t="e">
        <f t="shared" si="17"/>
        <v>#REF!</v>
      </c>
      <c r="BH16" s="144"/>
      <c r="BI16" s="136" t="e">
        <f t="shared" si="18"/>
        <v>#REF!</v>
      </c>
      <c r="BJ16" s="152"/>
      <c r="BK16" s="140" t="e">
        <f t="shared" si="19"/>
        <v>#REF!</v>
      </c>
      <c r="BL16" s="144"/>
      <c r="BM16" s="136" t="e">
        <f t="shared" si="20"/>
        <v>#REF!</v>
      </c>
      <c r="BN16" s="152"/>
      <c r="BO16" s="140" t="e">
        <f t="shared" si="21"/>
        <v>#REF!</v>
      </c>
      <c r="BP16" s="144"/>
      <c r="BQ16" s="136" t="e">
        <f t="shared" si="22"/>
        <v>#REF!</v>
      </c>
      <c r="BR16" s="152"/>
      <c r="BS16" s="140" t="e">
        <f t="shared" si="23"/>
        <v>#REF!</v>
      </c>
      <c r="BT16" s="144"/>
      <c r="BU16" s="136" t="e">
        <f t="shared" si="24"/>
        <v>#REF!</v>
      </c>
      <c r="BV16" s="152"/>
      <c r="BW16" s="140" t="e">
        <f t="shared" si="25"/>
        <v>#REF!</v>
      </c>
      <c r="BX16" s="144"/>
      <c r="BY16" s="136" t="e">
        <f t="shared" si="26"/>
        <v>#REF!</v>
      </c>
      <c r="BZ16" s="152"/>
      <c r="CA16" s="140" t="e">
        <f t="shared" si="27"/>
        <v>#REF!</v>
      </c>
      <c r="CB16" s="144"/>
      <c r="CC16" s="136" t="e">
        <f t="shared" si="28"/>
        <v>#REF!</v>
      </c>
      <c r="CD16" s="152"/>
      <c r="CE16" s="140" t="e">
        <f t="shared" si="29"/>
        <v>#REF!</v>
      </c>
      <c r="CF16" s="144"/>
      <c r="CG16" s="136" t="e">
        <f t="shared" si="30"/>
        <v>#REF!</v>
      </c>
      <c r="CH16" s="152"/>
      <c r="CI16" s="140" t="e">
        <f t="shared" si="31"/>
        <v>#REF!</v>
      </c>
      <c r="CJ16" s="144"/>
      <c r="CK16" s="136" t="e">
        <f t="shared" si="32"/>
        <v>#REF!</v>
      </c>
      <c r="CL16" s="140" t="e">
        <f t="shared" si="33"/>
        <v>#REF!</v>
      </c>
      <c r="CM16" s="144"/>
      <c r="CN16" s="136" t="e">
        <f t="shared" si="34"/>
        <v>#REF!</v>
      </c>
      <c r="CO16" s="152"/>
      <c r="CP16" s="140" t="e">
        <f t="shared" si="35"/>
        <v>#REF!</v>
      </c>
      <c r="CQ16" s="144"/>
      <c r="CR16" s="136" t="e">
        <f t="shared" si="36"/>
        <v>#REF!</v>
      </c>
      <c r="CS16" s="152"/>
      <c r="CT16" s="140" t="e">
        <f t="shared" si="37"/>
        <v>#REF!</v>
      </c>
      <c r="CU16" s="144"/>
      <c r="CV16" s="136" t="e">
        <f t="shared" si="38"/>
        <v>#REF!</v>
      </c>
      <c r="CW16" s="152"/>
      <c r="CX16" s="140" t="e">
        <f t="shared" si="39"/>
        <v>#REF!</v>
      </c>
      <c r="CY16" s="136" t="e">
        <f t="shared" si="40"/>
        <v>#REF!</v>
      </c>
      <c r="CZ16" s="152"/>
      <c r="DA16" s="144" t="e">
        <f t="shared" si="41"/>
        <v>#REF!</v>
      </c>
      <c r="DB16" s="144"/>
      <c r="DC16" s="136" t="e">
        <f t="shared" si="42"/>
        <v>#REF!</v>
      </c>
      <c r="DD16" s="152"/>
      <c r="DE16" s="140" t="e">
        <f t="shared" si="43"/>
        <v>#REF!</v>
      </c>
      <c r="DF16" s="144"/>
      <c r="DG16" s="136" t="e">
        <f t="shared" si="44"/>
        <v>#REF!</v>
      </c>
      <c r="DH16" s="152"/>
    </row>
    <row r="17" spans="1:112" ht="15.5" x14ac:dyDescent="0.35">
      <c r="A17" s="71">
        <v>14</v>
      </c>
      <c r="B17" s="309" t="str">
        <f>(ATHLÈTES!A15&amp;"  "&amp;ATHLÈTES!B15)</f>
        <v>NNN  Dylan</v>
      </c>
      <c r="C17" s="67" t="str">
        <f>ATHLÈTES!B15</f>
        <v>Dylan</v>
      </c>
      <c r="D17" s="9" t="str">
        <f t="shared" si="1"/>
        <v/>
      </c>
      <c r="E17" s="69">
        <f>ATHLÈTES!D15</f>
        <v>1746478</v>
      </c>
      <c r="F17" s="74"/>
      <c r="G17" s="74"/>
      <c r="H17" s="74"/>
      <c r="I17" s="74"/>
      <c r="J17" s="74"/>
      <c r="K17" s="74"/>
      <c r="L17" s="74"/>
      <c r="M17" s="168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288"/>
      <c r="Y17" s="2" t="e">
        <f>IF(C17&lt;&gt;"",VLOOKUP(C17,#REF!,2,FALSE),"")</f>
        <v>#REF!</v>
      </c>
      <c r="Z17" s="2" t="str">
        <f t="shared" si="2"/>
        <v>US CRÉTEIL</v>
      </c>
      <c r="AA17" s="50" t="str">
        <f t="shared" si="3"/>
        <v/>
      </c>
      <c r="AB17" s="34" t="e">
        <f t="shared" si="4"/>
        <v>#REF!</v>
      </c>
      <c r="AC17" s="2" t="str">
        <f t="shared" si="5"/>
        <v>NNN  Dylan  Dylan</v>
      </c>
      <c r="AD17" s="2">
        <f t="shared" si="0"/>
        <v>0</v>
      </c>
      <c r="AE17" s="39"/>
      <c r="AF17" s="40" t="str">
        <f>IF(AE17&lt;&gt;"",VLOOKUP(AE17,#REF!,2,FALSE),"")</f>
        <v/>
      </c>
      <c r="AG17" s="2">
        <v>2031</v>
      </c>
      <c r="AH17" s="13">
        <f t="shared" si="6"/>
        <v>1965</v>
      </c>
      <c r="AI17" s="14" t="s">
        <v>86</v>
      </c>
      <c r="AJ17"/>
      <c r="AK17"/>
      <c r="AM17" s="140" t="e">
        <f t="shared" si="7"/>
        <v>#REF!</v>
      </c>
      <c r="AN17" s="157"/>
      <c r="AO17" s="136" t="e">
        <f t="shared" si="8"/>
        <v>#REF!</v>
      </c>
      <c r="AP17" s="152"/>
      <c r="AQ17" s="140" t="e">
        <f t="shared" si="9"/>
        <v>#REF!</v>
      </c>
      <c r="AR17" s="144"/>
      <c r="AS17" s="136" t="e">
        <f t="shared" si="10"/>
        <v>#REF!</v>
      </c>
      <c r="AT17" s="152"/>
      <c r="AU17" s="140" t="e">
        <f t="shared" si="11"/>
        <v>#REF!</v>
      </c>
      <c r="AV17" s="157"/>
      <c r="AW17" s="136" t="e">
        <f t="shared" si="12"/>
        <v>#REF!</v>
      </c>
      <c r="AX17" s="152"/>
      <c r="AY17" s="140" t="e">
        <f t="shared" si="13"/>
        <v>#REF!</v>
      </c>
      <c r="AZ17" s="144"/>
      <c r="BA17" s="136" t="e">
        <f t="shared" si="14"/>
        <v>#REF!</v>
      </c>
      <c r="BB17" s="152"/>
      <c r="BC17" s="140" t="e">
        <f t="shared" si="15"/>
        <v>#REF!</v>
      </c>
      <c r="BD17" s="144"/>
      <c r="BE17" s="136" t="e">
        <f t="shared" si="16"/>
        <v>#REF!</v>
      </c>
      <c r="BF17" s="152"/>
      <c r="BG17" s="140" t="e">
        <f t="shared" si="17"/>
        <v>#REF!</v>
      </c>
      <c r="BH17" s="144"/>
      <c r="BI17" s="136" t="e">
        <f t="shared" si="18"/>
        <v>#REF!</v>
      </c>
      <c r="BJ17" s="152"/>
      <c r="BK17" s="140" t="e">
        <f t="shared" si="19"/>
        <v>#REF!</v>
      </c>
      <c r="BL17" s="144"/>
      <c r="BM17" s="136" t="e">
        <f t="shared" si="20"/>
        <v>#REF!</v>
      </c>
      <c r="BN17" s="152"/>
      <c r="BO17" s="140" t="e">
        <f t="shared" si="21"/>
        <v>#REF!</v>
      </c>
      <c r="BP17" s="144"/>
      <c r="BQ17" s="136" t="e">
        <f t="shared" si="22"/>
        <v>#REF!</v>
      </c>
      <c r="BR17" s="152"/>
      <c r="BS17" s="140" t="e">
        <f t="shared" si="23"/>
        <v>#REF!</v>
      </c>
      <c r="BT17" s="144"/>
      <c r="BU17" s="136" t="e">
        <f t="shared" si="24"/>
        <v>#REF!</v>
      </c>
      <c r="BV17" s="152"/>
      <c r="BW17" s="140" t="e">
        <f t="shared" si="25"/>
        <v>#REF!</v>
      </c>
      <c r="BX17" s="144"/>
      <c r="BY17" s="136" t="e">
        <f t="shared" si="26"/>
        <v>#REF!</v>
      </c>
      <c r="BZ17" s="152"/>
      <c r="CA17" s="140" t="e">
        <f t="shared" si="27"/>
        <v>#REF!</v>
      </c>
      <c r="CB17" s="144"/>
      <c r="CC17" s="136" t="e">
        <f t="shared" si="28"/>
        <v>#REF!</v>
      </c>
      <c r="CD17" s="152"/>
      <c r="CE17" s="140" t="e">
        <f t="shared" si="29"/>
        <v>#REF!</v>
      </c>
      <c r="CF17" s="144"/>
      <c r="CG17" s="136" t="e">
        <f t="shared" si="30"/>
        <v>#REF!</v>
      </c>
      <c r="CH17" s="152"/>
      <c r="CI17" s="140" t="e">
        <f t="shared" si="31"/>
        <v>#REF!</v>
      </c>
      <c r="CJ17" s="144"/>
      <c r="CK17" s="136" t="e">
        <f t="shared" si="32"/>
        <v>#REF!</v>
      </c>
      <c r="CL17" s="140" t="e">
        <f t="shared" si="33"/>
        <v>#REF!</v>
      </c>
      <c r="CM17" s="144"/>
      <c r="CN17" s="136" t="e">
        <f t="shared" si="34"/>
        <v>#REF!</v>
      </c>
      <c r="CO17" s="152"/>
      <c r="CP17" s="140" t="e">
        <f t="shared" si="35"/>
        <v>#REF!</v>
      </c>
      <c r="CQ17" s="144"/>
      <c r="CR17" s="136" t="e">
        <f t="shared" si="36"/>
        <v>#REF!</v>
      </c>
      <c r="CS17" s="152"/>
      <c r="CT17" s="140" t="e">
        <f t="shared" si="37"/>
        <v>#REF!</v>
      </c>
      <c r="CU17" s="144"/>
      <c r="CV17" s="136" t="e">
        <f t="shared" si="38"/>
        <v>#REF!</v>
      </c>
      <c r="CW17" s="152"/>
      <c r="CX17" s="140" t="e">
        <f t="shared" si="39"/>
        <v>#REF!</v>
      </c>
      <c r="CY17" s="136" t="e">
        <f t="shared" si="40"/>
        <v>#REF!</v>
      </c>
      <c r="CZ17" s="152"/>
      <c r="DA17" s="144" t="e">
        <f t="shared" si="41"/>
        <v>#REF!</v>
      </c>
      <c r="DB17" s="144"/>
      <c r="DC17" s="136" t="e">
        <f t="shared" si="42"/>
        <v>#REF!</v>
      </c>
      <c r="DD17" s="152"/>
      <c r="DE17" s="140" t="e">
        <f t="shared" si="43"/>
        <v>#REF!</v>
      </c>
      <c r="DF17" s="144"/>
      <c r="DG17" s="136" t="e">
        <f t="shared" si="44"/>
        <v>#REF!</v>
      </c>
      <c r="DH17" s="152"/>
    </row>
    <row r="18" spans="1:112" ht="15.5" x14ac:dyDescent="0.35">
      <c r="A18" s="71">
        <v>15</v>
      </c>
      <c r="B18" s="309" t="str">
        <f>(ATHLÈTES!A16&amp;"  "&amp;ATHLÈTES!B16)</f>
        <v>OOO  Philippe</v>
      </c>
      <c r="C18" s="67" t="str">
        <f>ATHLÈTES!B16</f>
        <v>Philippe</v>
      </c>
      <c r="D18" s="9" t="str">
        <f t="shared" si="1"/>
        <v/>
      </c>
      <c r="E18" s="69">
        <f>ATHLÈTES!D16</f>
        <v>1577594</v>
      </c>
      <c r="F18" s="74"/>
      <c r="G18" s="74"/>
      <c r="H18" s="74"/>
      <c r="I18" s="74"/>
      <c r="J18" s="74"/>
      <c r="K18" s="74"/>
      <c r="L18" s="74"/>
      <c r="M18" s="168"/>
      <c r="N18" s="74"/>
      <c r="O18" s="74"/>
      <c r="P18" s="74"/>
      <c r="Q18" s="74"/>
      <c r="R18" s="74"/>
      <c r="S18" s="74"/>
      <c r="T18" s="74"/>
      <c r="U18" s="74"/>
      <c r="V18" s="74"/>
      <c r="W18" s="74"/>
      <c r="X18" s="288"/>
      <c r="Y18" s="2" t="e">
        <f>IF(C18&lt;&gt;"",VLOOKUP(C18,#REF!,2,FALSE),"")</f>
        <v>#REF!</v>
      </c>
      <c r="Z18" s="2" t="str">
        <f t="shared" si="2"/>
        <v>US CRÉTEIL</v>
      </c>
      <c r="AA18" s="50" t="str">
        <f t="shared" si="3"/>
        <v/>
      </c>
      <c r="AB18" s="34" t="e">
        <f t="shared" si="4"/>
        <v>#REF!</v>
      </c>
      <c r="AC18" s="2" t="str">
        <f t="shared" si="5"/>
        <v>OOO  Philippe  Philippe</v>
      </c>
      <c r="AD18" s="2">
        <f t="shared" si="0"/>
        <v>0</v>
      </c>
      <c r="AE18" s="39"/>
      <c r="AF18" s="40" t="str">
        <f>IF(AE18&lt;&gt;"",VLOOKUP(AE18,#REF!,2,FALSE),"")</f>
        <v/>
      </c>
      <c r="AG18" s="2">
        <v>2032</v>
      </c>
      <c r="AH18" s="13">
        <f t="shared" si="6"/>
        <v>1966</v>
      </c>
      <c r="AI18" s="14" t="s">
        <v>86</v>
      </c>
      <c r="AJ18"/>
      <c r="AK18"/>
      <c r="AM18" s="140" t="e">
        <f t="shared" si="7"/>
        <v>#REF!</v>
      </c>
      <c r="AN18" s="157"/>
      <c r="AO18" s="136" t="e">
        <f t="shared" si="8"/>
        <v>#REF!</v>
      </c>
      <c r="AP18" s="152"/>
      <c r="AQ18" s="140" t="e">
        <f t="shared" si="9"/>
        <v>#REF!</v>
      </c>
      <c r="AR18" s="144"/>
      <c r="AS18" s="136" t="e">
        <f t="shared" si="10"/>
        <v>#REF!</v>
      </c>
      <c r="AT18" s="152"/>
      <c r="AU18" s="140" t="e">
        <f t="shared" si="11"/>
        <v>#REF!</v>
      </c>
      <c r="AV18" s="157"/>
      <c r="AW18" s="136" t="e">
        <f t="shared" si="12"/>
        <v>#REF!</v>
      </c>
      <c r="AX18" s="152"/>
      <c r="AY18" s="140" t="e">
        <f t="shared" si="13"/>
        <v>#REF!</v>
      </c>
      <c r="AZ18" s="144"/>
      <c r="BA18" s="136" t="e">
        <f t="shared" si="14"/>
        <v>#REF!</v>
      </c>
      <c r="BB18" s="152"/>
      <c r="BC18" s="140" t="e">
        <f t="shared" si="15"/>
        <v>#REF!</v>
      </c>
      <c r="BD18" s="144"/>
      <c r="BE18" s="136" t="e">
        <f t="shared" si="16"/>
        <v>#REF!</v>
      </c>
      <c r="BF18" s="152"/>
      <c r="BG18" s="140" t="e">
        <f t="shared" si="17"/>
        <v>#REF!</v>
      </c>
      <c r="BH18" s="144"/>
      <c r="BI18" s="136" t="e">
        <f t="shared" si="18"/>
        <v>#REF!</v>
      </c>
      <c r="BJ18" s="152"/>
      <c r="BK18" s="140" t="e">
        <f t="shared" si="19"/>
        <v>#REF!</v>
      </c>
      <c r="BL18" s="144"/>
      <c r="BM18" s="136" t="e">
        <f t="shared" si="20"/>
        <v>#REF!</v>
      </c>
      <c r="BN18" s="152"/>
      <c r="BO18" s="140" t="e">
        <f t="shared" si="21"/>
        <v>#REF!</v>
      </c>
      <c r="BP18" s="144"/>
      <c r="BQ18" s="136" t="e">
        <f t="shared" si="22"/>
        <v>#REF!</v>
      </c>
      <c r="BR18" s="152"/>
      <c r="BS18" s="140" t="e">
        <f t="shared" si="23"/>
        <v>#REF!</v>
      </c>
      <c r="BT18" s="144"/>
      <c r="BU18" s="136" t="e">
        <f t="shared" si="24"/>
        <v>#REF!</v>
      </c>
      <c r="BV18" s="152"/>
      <c r="BW18" s="140" t="e">
        <f t="shared" si="25"/>
        <v>#REF!</v>
      </c>
      <c r="BX18" s="144"/>
      <c r="BY18" s="136" t="e">
        <f t="shared" si="26"/>
        <v>#REF!</v>
      </c>
      <c r="BZ18" s="152"/>
      <c r="CA18" s="140" t="e">
        <f t="shared" si="27"/>
        <v>#REF!</v>
      </c>
      <c r="CB18" s="144"/>
      <c r="CC18" s="136" t="e">
        <f t="shared" si="28"/>
        <v>#REF!</v>
      </c>
      <c r="CD18" s="152"/>
      <c r="CE18" s="140" t="e">
        <f t="shared" si="29"/>
        <v>#REF!</v>
      </c>
      <c r="CF18" s="144"/>
      <c r="CG18" s="136" t="e">
        <f t="shared" si="30"/>
        <v>#REF!</v>
      </c>
      <c r="CH18" s="152"/>
      <c r="CI18" s="140" t="e">
        <f t="shared" si="31"/>
        <v>#REF!</v>
      </c>
      <c r="CJ18" s="144"/>
      <c r="CK18" s="136" t="e">
        <f t="shared" si="32"/>
        <v>#REF!</v>
      </c>
      <c r="CL18" s="140" t="e">
        <f t="shared" si="33"/>
        <v>#REF!</v>
      </c>
      <c r="CM18" s="144"/>
      <c r="CN18" s="136" t="e">
        <f t="shared" si="34"/>
        <v>#REF!</v>
      </c>
      <c r="CO18" s="152"/>
      <c r="CP18" s="140" t="e">
        <f t="shared" si="35"/>
        <v>#REF!</v>
      </c>
      <c r="CQ18" s="144"/>
      <c r="CR18" s="136" t="e">
        <f t="shared" si="36"/>
        <v>#REF!</v>
      </c>
      <c r="CS18" s="152"/>
      <c r="CT18" s="140" t="e">
        <f t="shared" si="37"/>
        <v>#REF!</v>
      </c>
      <c r="CU18" s="144"/>
      <c r="CV18" s="136" t="e">
        <f t="shared" si="38"/>
        <v>#REF!</v>
      </c>
      <c r="CW18" s="152"/>
      <c r="CX18" s="140" t="e">
        <f t="shared" si="39"/>
        <v>#REF!</v>
      </c>
      <c r="CY18" s="136" t="e">
        <f t="shared" si="40"/>
        <v>#REF!</v>
      </c>
      <c r="CZ18" s="152"/>
      <c r="DA18" s="144" t="e">
        <f t="shared" si="41"/>
        <v>#REF!</v>
      </c>
      <c r="DB18" s="144"/>
      <c r="DC18" s="136" t="e">
        <f t="shared" si="42"/>
        <v>#REF!</v>
      </c>
      <c r="DD18" s="152"/>
      <c r="DE18" s="140" t="e">
        <f t="shared" si="43"/>
        <v>#REF!</v>
      </c>
      <c r="DF18" s="144"/>
      <c r="DG18" s="136" t="e">
        <f t="shared" si="44"/>
        <v>#REF!</v>
      </c>
      <c r="DH18" s="152"/>
    </row>
    <row r="19" spans="1:112" ht="15.5" x14ac:dyDescent="0.35">
      <c r="A19" s="71">
        <v>16</v>
      </c>
      <c r="B19" s="309" t="str">
        <f>(ATHLÈTES!A17&amp;"  "&amp;ATHLÈTES!B17)</f>
        <v>PPP  Oumar</v>
      </c>
      <c r="C19" s="67" t="str">
        <f>ATHLÈTES!B17</f>
        <v>Oumar</v>
      </c>
      <c r="D19" s="9" t="str">
        <f t="shared" si="1"/>
        <v/>
      </c>
      <c r="E19" s="69">
        <f>ATHLÈTES!D17</f>
        <v>1577755</v>
      </c>
      <c r="F19" s="74"/>
      <c r="G19" s="74"/>
      <c r="H19" s="74"/>
      <c r="I19" s="74"/>
      <c r="J19" s="74"/>
      <c r="K19" s="74"/>
      <c r="L19" s="74"/>
      <c r="M19" s="168"/>
      <c r="N19" s="74"/>
      <c r="O19" s="74"/>
      <c r="P19" s="74"/>
      <c r="Q19" s="74"/>
      <c r="R19" s="74"/>
      <c r="S19" s="74"/>
      <c r="T19" s="74"/>
      <c r="U19" s="74"/>
      <c r="V19" s="74"/>
      <c r="W19" s="74"/>
      <c r="X19" s="288"/>
      <c r="Y19" s="2" t="e">
        <f>IF(C19&lt;&gt;"",VLOOKUP(C19,#REF!,2,FALSE),"")</f>
        <v>#REF!</v>
      </c>
      <c r="Z19" s="2" t="str">
        <f t="shared" ref="Z19:Z82" si="45">IF(B19&lt;&gt;"",$Z$1,"")</f>
        <v>US CRÉTEIL</v>
      </c>
      <c r="AA19" s="50" t="str">
        <f t="shared" si="3"/>
        <v/>
      </c>
      <c r="AB19" s="34" t="e">
        <f t="shared" si="4"/>
        <v>#REF!</v>
      </c>
      <c r="AC19" s="2" t="str">
        <f t="shared" si="5"/>
        <v>PPP  Oumar  Oumar</v>
      </c>
      <c r="AD19" s="2">
        <f t="shared" si="0"/>
        <v>0</v>
      </c>
      <c r="AE19" s="39"/>
      <c r="AF19" s="40" t="str">
        <f>IF(AE19&lt;&gt;"",VLOOKUP(AE19,#REF!,2,FALSE),"")</f>
        <v/>
      </c>
      <c r="AG19" s="2">
        <v>2033</v>
      </c>
      <c r="AH19" s="13">
        <f t="shared" si="6"/>
        <v>1967</v>
      </c>
      <c r="AI19" s="14" t="s">
        <v>86</v>
      </c>
      <c r="AJ19"/>
      <c r="AK19"/>
      <c r="AM19" s="140" t="e">
        <f t="shared" si="7"/>
        <v>#REF!</v>
      </c>
      <c r="AN19" s="157"/>
      <c r="AO19" s="136" t="e">
        <f t="shared" si="8"/>
        <v>#REF!</v>
      </c>
      <c r="AP19" s="152"/>
      <c r="AQ19" s="140" t="e">
        <f t="shared" si="9"/>
        <v>#REF!</v>
      </c>
      <c r="AR19" s="144"/>
      <c r="AS19" s="136" t="e">
        <f t="shared" si="10"/>
        <v>#REF!</v>
      </c>
      <c r="AT19" s="152"/>
      <c r="AU19" s="140" t="e">
        <f t="shared" si="11"/>
        <v>#REF!</v>
      </c>
      <c r="AV19" s="157"/>
      <c r="AW19" s="136" t="e">
        <f t="shared" si="12"/>
        <v>#REF!</v>
      </c>
      <c r="AX19" s="152"/>
      <c r="AY19" s="140" t="e">
        <f t="shared" si="13"/>
        <v>#REF!</v>
      </c>
      <c r="AZ19" s="144"/>
      <c r="BA19" s="136" t="e">
        <f t="shared" si="14"/>
        <v>#REF!</v>
      </c>
      <c r="BB19" s="152"/>
      <c r="BC19" s="140" t="e">
        <f t="shared" si="15"/>
        <v>#REF!</v>
      </c>
      <c r="BD19" s="144"/>
      <c r="BE19" s="136" t="e">
        <f t="shared" si="16"/>
        <v>#REF!</v>
      </c>
      <c r="BF19" s="152"/>
      <c r="BG19" s="140" t="e">
        <f t="shared" si="17"/>
        <v>#REF!</v>
      </c>
      <c r="BH19" s="144"/>
      <c r="BI19" s="136" t="e">
        <f t="shared" si="18"/>
        <v>#REF!</v>
      </c>
      <c r="BJ19" s="152"/>
      <c r="BK19" s="140" t="e">
        <f t="shared" si="19"/>
        <v>#REF!</v>
      </c>
      <c r="BL19" s="144"/>
      <c r="BM19" s="136" t="e">
        <f t="shared" si="20"/>
        <v>#REF!</v>
      </c>
      <c r="BN19" s="152"/>
      <c r="BO19" s="140" t="e">
        <f t="shared" si="21"/>
        <v>#REF!</v>
      </c>
      <c r="BP19" s="144"/>
      <c r="BQ19" s="136" t="e">
        <f t="shared" si="22"/>
        <v>#REF!</v>
      </c>
      <c r="BR19" s="152"/>
      <c r="BS19" s="140" t="e">
        <f t="shared" si="23"/>
        <v>#REF!</v>
      </c>
      <c r="BT19" s="144"/>
      <c r="BU19" s="136" t="e">
        <f t="shared" si="24"/>
        <v>#REF!</v>
      </c>
      <c r="BV19" s="152"/>
      <c r="BW19" s="140" t="e">
        <f t="shared" si="25"/>
        <v>#REF!</v>
      </c>
      <c r="BX19" s="144"/>
      <c r="BY19" s="136" t="e">
        <f t="shared" si="26"/>
        <v>#REF!</v>
      </c>
      <c r="BZ19" s="152"/>
      <c r="CA19" s="140" t="e">
        <f t="shared" si="27"/>
        <v>#REF!</v>
      </c>
      <c r="CB19" s="144"/>
      <c r="CC19" s="136" t="e">
        <f t="shared" si="28"/>
        <v>#REF!</v>
      </c>
      <c r="CD19" s="152"/>
      <c r="CE19" s="140" t="e">
        <f t="shared" si="29"/>
        <v>#REF!</v>
      </c>
      <c r="CF19" s="144"/>
      <c r="CG19" s="136" t="e">
        <f t="shared" si="30"/>
        <v>#REF!</v>
      </c>
      <c r="CH19" s="152"/>
      <c r="CI19" s="140" t="e">
        <f t="shared" si="31"/>
        <v>#REF!</v>
      </c>
      <c r="CJ19" s="144"/>
      <c r="CK19" s="136" t="e">
        <f t="shared" si="32"/>
        <v>#REF!</v>
      </c>
      <c r="CL19" s="140" t="e">
        <f t="shared" si="33"/>
        <v>#REF!</v>
      </c>
      <c r="CM19" s="144"/>
      <c r="CN19" s="136" t="e">
        <f t="shared" si="34"/>
        <v>#REF!</v>
      </c>
      <c r="CO19" s="152"/>
      <c r="CP19" s="140" t="e">
        <f t="shared" si="35"/>
        <v>#REF!</v>
      </c>
      <c r="CQ19" s="144"/>
      <c r="CR19" s="136" t="e">
        <f t="shared" si="36"/>
        <v>#REF!</v>
      </c>
      <c r="CS19" s="152"/>
      <c r="CT19" s="140" t="e">
        <f t="shared" si="37"/>
        <v>#REF!</v>
      </c>
      <c r="CU19" s="144"/>
      <c r="CV19" s="136" t="e">
        <f t="shared" si="38"/>
        <v>#REF!</v>
      </c>
      <c r="CW19" s="152"/>
      <c r="CX19" s="140" t="e">
        <f t="shared" si="39"/>
        <v>#REF!</v>
      </c>
      <c r="CY19" s="136" t="e">
        <f t="shared" si="40"/>
        <v>#REF!</v>
      </c>
      <c r="CZ19" s="152"/>
      <c r="DA19" s="144" t="e">
        <f t="shared" si="41"/>
        <v>#REF!</v>
      </c>
      <c r="DB19" s="144"/>
      <c r="DC19" s="136" t="e">
        <f t="shared" si="42"/>
        <v>#REF!</v>
      </c>
      <c r="DD19" s="152"/>
      <c r="DE19" s="140" t="e">
        <f t="shared" si="43"/>
        <v>#REF!</v>
      </c>
      <c r="DF19" s="144"/>
      <c r="DG19" s="136" t="e">
        <f t="shared" si="44"/>
        <v>#REF!</v>
      </c>
      <c r="DH19" s="152"/>
    </row>
    <row r="20" spans="1:112" ht="15.5" x14ac:dyDescent="0.35">
      <c r="A20" s="71">
        <v>17</v>
      </c>
      <c r="B20" s="309" t="str">
        <f>(ATHLÈTES!A18&amp;"  "&amp;ATHLÈTES!B18)</f>
        <v>QQQ  Ibrahim</v>
      </c>
      <c r="C20" s="67" t="str">
        <f>ATHLÈTES!B18</f>
        <v>Ibrahim</v>
      </c>
      <c r="D20" s="9" t="str">
        <f t="shared" si="1"/>
        <v/>
      </c>
      <c r="E20" s="69">
        <f>ATHLÈTES!D18</f>
        <v>1346497</v>
      </c>
      <c r="F20" s="74"/>
      <c r="G20" s="74"/>
      <c r="H20" s="74"/>
      <c r="I20" s="74"/>
      <c r="J20" s="74"/>
      <c r="K20" s="74"/>
      <c r="L20" s="74"/>
      <c r="M20" s="168"/>
      <c r="N20" s="74"/>
      <c r="O20" s="74"/>
      <c r="P20" s="74"/>
      <c r="Q20" s="74"/>
      <c r="R20" s="74"/>
      <c r="S20" s="74"/>
      <c r="T20" s="74"/>
      <c r="U20" s="74"/>
      <c r="V20" s="74"/>
      <c r="W20" s="74"/>
      <c r="X20" s="288"/>
      <c r="Y20" s="2" t="e">
        <f>IF(C20&lt;&gt;"",VLOOKUP(C20,#REF!,2,FALSE),"")</f>
        <v>#REF!</v>
      </c>
      <c r="Z20" s="2" t="str">
        <f t="shared" si="45"/>
        <v>US CRÉTEIL</v>
      </c>
      <c r="AA20" s="50" t="str">
        <f t="shared" si="3"/>
        <v/>
      </c>
      <c r="AB20" s="34" t="e">
        <f t="shared" si="4"/>
        <v>#REF!</v>
      </c>
      <c r="AC20" s="2" t="str">
        <f t="shared" si="5"/>
        <v>QQQ  Ibrahim  Ibrahim</v>
      </c>
      <c r="AD20" s="2">
        <f t="shared" si="0"/>
        <v>0</v>
      </c>
      <c r="AE20" s="39"/>
      <c r="AF20" s="40" t="str">
        <f>IF(AE20&lt;&gt;"",VLOOKUP(AE20,#REF!,2,FALSE),"")</f>
        <v/>
      </c>
      <c r="AG20" s="2">
        <v>2034</v>
      </c>
      <c r="AH20" s="13">
        <f t="shared" si="6"/>
        <v>1968</v>
      </c>
      <c r="AI20" s="14" t="s">
        <v>86</v>
      </c>
      <c r="AJ20"/>
      <c r="AK20"/>
      <c r="AM20" s="140" t="e">
        <f t="shared" si="7"/>
        <v>#REF!</v>
      </c>
      <c r="AN20" s="157"/>
      <c r="AO20" s="136" t="e">
        <f t="shared" si="8"/>
        <v>#REF!</v>
      </c>
      <c r="AP20" s="152"/>
      <c r="AQ20" s="140" t="e">
        <f t="shared" si="9"/>
        <v>#REF!</v>
      </c>
      <c r="AR20" s="144"/>
      <c r="AS20" s="136" t="e">
        <f t="shared" si="10"/>
        <v>#REF!</v>
      </c>
      <c r="AT20" s="152"/>
      <c r="AU20" s="140" t="e">
        <f t="shared" si="11"/>
        <v>#REF!</v>
      </c>
      <c r="AV20" s="157"/>
      <c r="AW20" s="136" t="e">
        <f t="shared" si="12"/>
        <v>#REF!</v>
      </c>
      <c r="AX20" s="152"/>
      <c r="AY20" s="140" t="e">
        <f t="shared" si="13"/>
        <v>#REF!</v>
      </c>
      <c r="AZ20" s="144"/>
      <c r="BA20" s="136" t="e">
        <f t="shared" si="14"/>
        <v>#REF!</v>
      </c>
      <c r="BB20" s="152"/>
      <c r="BC20" s="140" t="e">
        <f t="shared" si="15"/>
        <v>#REF!</v>
      </c>
      <c r="BD20" s="144"/>
      <c r="BE20" s="136" t="e">
        <f t="shared" si="16"/>
        <v>#REF!</v>
      </c>
      <c r="BF20" s="152"/>
      <c r="BG20" s="140" t="e">
        <f t="shared" si="17"/>
        <v>#REF!</v>
      </c>
      <c r="BH20" s="144"/>
      <c r="BI20" s="136" t="e">
        <f t="shared" si="18"/>
        <v>#REF!</v>
      </c>
      <c r="BJ20" s="152"/>
      <c r="BK20" s="140" t="e">
        <f t="shared" si="19"/>
        <v>#REF!</v>
      </c>
      <c r="BL20" s="144"/>
      <c r="BM20" s="136" t="e">
        <f t="shared" si="20"/>
        <v>#REF!</v>
      </c>
      <c r="BN20" s="152"/>
      <c r="BO20" s="140" t="e">
        <f t="shared" si="21"/>
        <v>#REF!</v>
      </c>
      <c r="BP20" s="144"/>
      <c r="BQ20" s="136" t="e">
        <f t="shared" si="22"/>
        <v>#REF!</v>
      </c>
      <c r="BR20" s="152"/>
      <c r="BS20" s="140" t="e">
        <f t="shared" si="23"/>
        <v>#REF!</v>
      </c>
      <c r="BT20" s="144"/>
      <c r="BU20" s="136" t="e">
        <f t="shared" si="24"/>
        <v>#REF!</v>
      </c>
      <c r="BV20" s="152"/>
      <c r="BW20" s="140" t="e">
        <f t="shared" si="25"/>
        <v>#REF!</v>
      </c>
      <c r="BX20" s="144"/>
      <c r="BY20" s="136" t="e">
        <f t="shared" si="26"/>
        <v>#REF!</v>
      </c>
      <c r="BZ20" s="152"/>
      <c r="CA20" s="140" t="e">
        <f t="shared" si="27"/>
        <v>#REF!</v>
      </c>
      <c r="CB20" s="144"/>
      <c r="CC20" s="136" t="e">
        <f t="shared" si="28"/>
        <v>#REF!</v>
      </c>
      <c r="CD20" s="152"/>
      <c r="CE20" s="140" t="e">
        <f t="shared" si="29"/>
        <v>#REF!</v>
      </c>
      <c r="CF20" s="144"/>
      <c r="CG20" s="136" t="e">
        <f t="shared" si="30"/>
        <v>#REF!</v>
      </c>
      <c r="CH20" s="152"/>
      <c r="CI20" s="140" t="e">
        <f t="shared" si="31"/>
        <v>#REF!</v>
      </c>
      <c r="CJ20" s="144"/>
      <c r="CK20" s="136" t="e">
        <f t="shared" si="32"/>
        <v>#REF!</v>
      </c>
      <c r="CL20" s="140" t="e">
        <f t="shared" si="33"/>
        <v>#REF!</v>
      </c>
      <c r="CM20" s="144"/>
      <c r="CN20" s="136" t="e">
        <f t="shared" si="34"/>
        <v>#REF!</v>
      </c>
      <c r="CO20" s="152"/>
      <c r="CP20" s="140" t="e">
        <f t="shared" si="35"/>
        <v>#REF!</v>
      </c>
      <c r="CQ20" s="144"/>
      <c r="CR20" s="136" t="e">
        <f t="shared" si="36"/>
        <v>#REF!</v>
      </c>
      <c r="CS20" s="152"/>
      <c r="CT20" s="140" t="e">
        <f t="shared" si="37"/>
        <v>#REF!</v>
      </c>
      <c r="CU20" s="144"/>
      <c r="CV20" s="136" t="e">
        <f t="shared" si="38"/>
        <v>#REF!</v>
      </c>
      <c r="CW20" s="152"/>
      <c r="CX20" s="140" t="e">
        <f t="shared" si="39"/>
        <v>#REF!</v>
      </c>
      <c r="CY20" s="136" t="e">
        <f t="shared" si="40"/>
        <v>#REF!</v>
      </c>
      <c r="CZ20" s="152"/>
      <c r="DA20" s="144" t="e">
        <f t="shared" si="41"/>
        <v>#REF!</v>
      </c>
      <c r="DB20" s="144"/>
      <c r="DC20" s="136" t="e">
        <f t="shared" si="42"/>
        <v>#REF!</v>
      </c>
      <c r="DD20" s="152"/>
      <c r="DE20" s="140" t="e">
        <f t="shared" si="43"/>
        <v>#REF!</v>
      </c>
      <c r="DF20" s="144"/>
      <c r="DG20" s="136" t="e">
        <f t="shared" si="44"/>
        <v>#REF!</v>
      </c>
      <c r="DH20" s="152"/>
    </row>
    <row r="21" spans="1:112" ht="15.5" x14ac:dyDescent="0.35">
      <c r="A21" s="71">
        <v>18</v>
      </c>
      <c r="B21" s="309" t="str">
        <f>(ATHLÈTES!A19&amp;"  "&amp;ATHLÈTES!B19)</f>
        <v>RRR  Seydou</v>
      </c>
      <c r="C21" s="67" t="str">
        <f>ATHLÈTES!B19</f>
        <v>Seydou</v>
      </c>
      <c r="D21" s="9" t="str">
        <f t="shared" si="1"/>
        <v/>
      </c>
      <c r="E21" s="69">
        <f>ATHLÈTES!D19</f>
        <v>1748108</v>
      </c>
      <c r="F21" s="74"/>
      <c r="G21" s="74"/>
      <c r="H21" s="74"/>
      <c r="I21" s="74"/>
      <c r="J21" s="74"/>
      <c r="K21" s="74"/>
      <c r="L21" s="74"/>
      <c r="M21" s="168"/>
      <c r="N21" s="74"/>
      <c r="O21" s="74"/>
      <c r="P21" s="74"/>
      <c r="Q21" s="74"/>
      <c r="R21" s="74"/>
      <c r="S21" s="74"/>
      <c r="T21" s="74"/>
      <c r="U21" s="74"/>
      <c r="V21" s="74"/>
      <c r="W21" s="74"/>
      <c r="X21" s="288"/>
      <c r="Y21" s="2" t="e">
        <f>IF(C21&lt;&gt;"",VLOOKUP(C21,#REF!,2,FALSE),"")</f>
        <v>#REF!</v>
      </c>
      <c r="Z21" s="2" t="str">
        <f t="shared" si="45"/>
        <v>US CRÉTEIL</v>
      </c>
      <c r="AA21" s="50" t="str">
        <f t="shared" si="3"/>
        <v/>
      </c>
      <c r="AB21" s="34" t="e">
        <f t="shared" si="4"/>
        <v>#REF!</v>
      </c>
      <c r="AC21" s="2" t="str">
        <f t="shared" si="5"/>
        <v>RRR  Seydou  Seydou</v>
      </c>
      <c r="AD21" s="2">
        <f t="shared" si="0"/>
        <v>0</v>
      </c>
      <c r="AE21" s="39"/>
      <c r="AF21" s="40" t="str">
        <f>IF(AE21&lt;&gt;"",VLOOKUP(AE21,#REF!,2,FALSE),"")</f>
        <v/>
      </c>
      <c r="AG21" s="2">
        <v>2035</v>
      </c>
      <c r="AH21" s="13">
        <f t="shared" si="6"/>
        <v>1969</v>
      </c>
      <c r="AI21" s="14" t="s">
        <v>86</v>
      </c>
      <c r="AJ21"/>
      <c r="AK21"/>
      <c r="AM21" s="140" t="e">
        <f t="shared" si="7"/>
        <v>#REF!</v>
      </c>
      <c r="AN21" s="157"/>
      <c r="AO21" s="136" t="e">
        <f t="shared" si="8"/>
        <v>#REF!</v>
      </c>
      <c r="AP21" s="152"/>
      <c r="AQ21" s="140" t="e">
        <f t="shared" si="9"/>
        <v>#REF!</v>
      </c>
      <c r="AR21" s="144"/>
      <c r="AS21" s="136" t="e">
        <f t="shared" si="10"/>
        <v>#REF!</v>
      </c>
      <c r="AT21" s="152"/>
      <c r="AU21" s="140" t="e">
        <f t="shared" si="11"/>
        <v>#REF!</v>
      </c>
      <c r="AV21" s="157"/>
      <c r="AW21" s="136" t="e">
        <f t="shared" si="12"/>
        <v>#REF!</v>
      </c>
      <c r="AX21" s="152"/>
      <c r="AY21" s="140" t="e">
        <f t="shared" si="13"/>
        <v>#REF!</v>
      </c>
      <c r="AZ21" s="144"/>
      <c r="BA21" s="136" t="e">
        <f t="shared" si="14"/>
        <v>#REF!</v>
      </c>
      <c r="BB21" s="152"/>
      <c r="BC21" s="140" t="e">
        <f t="shared" si="15"/>
        <v>#REF!</v>
      </c>
      <c r="BD21" s="144"/>
      <c r="BE21" s="136" t="e">
        <f t="shared" si="16"/>
        <v>#REF!</v>
      </c>
      <c r="BF21" s="152"/>
      <c r="BG21" s="140" t="e">
        <f t="shared" si="17"/>
        <v>#REF!</v>
      </c>
      <c r="BH21" s="144"/>
      <c r="BI21" s="136" t="e">
        <f t="shared" si="18"/>
        <v>#REF!</v>
      </c>
      <c r="BJ21" s="152"/>
      <c r="BK21" s="140" t="e">
        <f t="shared" si="19"/>
        <v>#REF!</v>
      </c>
      <c r="BL21" s="144"/>
      <c r="BM21" s="136" t="e">
        <f t="shared" si="20"/>
        <v>#REF!</v>
      </c>
      <c r="BN21" s="152"/>
      <c r="BO21" s="140" t="e">
        <f t="shared" si="21"/>
        <v>#REF!</v>
      </c>
      <c r="BP21" s="144"/>
      <c r="BQ21" s="136" t="e">
        <f t="shared" si="22"/>
        <v>#REF!</v>
      </c>
      <c r="BR21" s="152"/>
      <c r="BS21" s="140" t="e">
        <f t="shared" si="23"/>
        <v>#REF!</v>
      </c>
      <c r="BT21" s="144"/>
      <c r="BU21" s="136" t="e">
        <f t="shared" si="24"/>
        <v>#REF!</v>
      </c>
      <c r="BV21" s="152"/>
      <c r="BW21" s="140" t="e">
        <f t="shared" si="25"/>
        <v>#REF!</v>
      </c>
      <c r="BX21" s="144"/>
      <c r="BY21" s="136" t="e">
        <f t="shared" si="26"/>
        <v>#REF!</v>
      </c>
      <c r="BZ21" s="152"/>
      <c r="CA21" s="140" t="e">
        <f t="shared" si="27"/>
        <v>#REF!</v>
      </c>
      <c r="CB21" s="144"/>
      <c r="CC21" s="136" t="e">
        <f t="shared" si="28"/>
        <v>#REF!</v>
      </c>
      <c r="CD21" s="152"/>
      <c r="CE21" s="140" t="e">
        <f t="shared" si="29"/>
        <v>#REF!</v>
      </c>
      <c r="CF21" s="144"/>
      <c r="CG21" s="136" t="e">
        <f t="shared" si="30"/>
        <v>#REF!</v>
      </c>
      <c r="CH21" s="152"/>
      <c r="CI21" s="140" t="e">
        <f t="shared" si="31"/>
        <v>#REF!</v>
      </c>
      <c r="CJ21" s="144"/>
      <c r="CK21" s="136" t="e">
        <f t="shared" si="32"/>
        <v>#REF!</v>
      </c>
      <c r="CL21" s="140" t="e">
        <f t="shared" si="33"/>
        <v>#REF!</v>
      </c>
      <c r="CM21" s="144"/>
      <c r="CN21" s="136" t="e">
        <f t="shared" si="34"/>
        <v>#REF!</v>
      </c>
      <c r="CO21" s="152"/>
      <c r="CP21" s="140" t="e">
        <f t="shared" si="35"/>
        <v>#REF!</v>
      </c>
      <c r="CQ21" s="144"/>
      <c r="CR21" s="136" t="e">
        <f t="shared" si="36"/>
        <v>#REF!</v>
      </c>
      <c r="CS21" s="152"/>
      <c r="CT21" s="140" t="e">
        <f t="shared" si="37"/>
        <v>#REF!</v>
      </c>
      <c r="CU21" s="144"/>
      <c r="CV21" s="136" t="e">
        <f t="shared" si="38"/>
        <v>#REF!</v>
      </c>
      <c r="CW21" s="152"/>
      <c r="CX21" s="140" t="e">
        <f t="shared" si="39"/>
        <v>#REF!</v>
      </c>
      <c r="CY21" s="136" t="e">
        <f t="shared" si="40"/>
        <v>#REF!</v>
      </c>
      <c r="CZ21" s="152"/>
      <c r="DA21" s="144" t="e">
        <f t="shared" si="41"/>
        <v>#REF!</v>
      </c>
      <c r="DB21" s="144"/>
      <c r="DC21" s="136" t="e">
        <f t="shared" si="42"/>
        <v>#REF!</v>
      </c>
      <c r="DD21" s="152"/>
      <c r="DE21" s="140" t="e">
        <f t="shared" si="43"/>
        <v>#REF!</v>
      </c>
      <c r="DF21" s="144"/>
      <c r="DG21" s="136" t="e">
        <f t="shared" si="44"/>
        <v>#REF!</v>
      </c>
      <c r="DH21" s="152"/>
    </row>
    <row r="22" spans="1:112" ht="15.5" x14ac:dyDescent="0.35">
      <c r="A22" s="71">
        <v>19</v>
      </c>
      <c r="B22" s="309" t="str">
        <f>(ATHLÈTES!A20&amp;"  "&amp;ATHLÈTES!B20)</f>
        <v>SSS  Lucas</v>
      </c>
      <c r="C22" s="67" t="str">
        <f>ATHLÈTES!B20</f>
        <v>Lucas</v>
      </c>
      <c r="D22" s="9" t="str">
        <f t="shared" si="1"/>
        <v/>
      </c>
      <c r="E22" s="69">
        <f>ATHLÈTES!D20</f>
        <v>1026525</v>
      </c>
      <c r="F22" s="74"/>
      <c r="G22" s="74"/>
      <c r="H22" s="74"/>
      <c r="I22" s="74"/>
      <c r="J22" s="74"/>
      <c r="K22" s="74"/>
      <c r="L22" s="74"/>
      <c r="M22" s="168"/>
      <c r="N22" s="74"/>
      <c r="O22" s="74"/>
      <c r="P22" s="74"/>
      <c r="Q22" s="74"/>
      <c r="R22" s="74"/>
      <c r="S22" s="74"/>
      <c r="T22" s="74"/>
      <c r="U22" s="74"/>
      <c r="V22" s="74"/>
      <c r="W22" s="74"/>
      <c r="X22" s="288"/>
      <c r="Y22" s="2" t="e">
        <f>IF(C22&lt;&gt;"",VLOOKUP(C22,#REF!,2,FALSE),"")</f>
        <v>#REF!</v>
      </c>
      <c r="Z22" s="2" t="str">
        <f t="shared" si="45"/>
        <v>US CRÉTEIL</v>
      </c>
      <c r="AA22" s="50" t="str">
        <f t="shared" si="3"/>
        <v/>
      </c>
      <c r="AB22" s="34" t="e">
        <f t="shared" si="4"/>
        <v>#REF!</v>
      </c>
      <c r="AC22" s="2" t="str">
        <f t="shared" si="5"/>
        <v>SSS  Lucas  Lucas</v>
      </c>
      <c r="AD22" s="2">
        <f t="shared" si="0"/>
        <v>0</v>
      </c>
      <c r="AE22" s="39"/>
      <c r="AF22" s="40" t="str">
        <f>IF(AE22&lt;&gt;"",VLOOKUP(AE22,#REF!,2,FALSE),"")</f>
        <v/>
      </c>
      <c r="AG22" s="2">
        <v>2036</v>
      </c>
      <c r="AH22" s="13">
        <f t="shared" si="6"/>
        <v>1970</v>
      </c>
      <c r="AI22" s="14" t="s">
        <v>86</v>
      </c>
      <c r="AJ22"/>
      <c r="AK22"/>
      <c r="AM22" s="140" t="e">
        <f t="shared" si="7"/>
        <v>#REF!</v>
      </c>
      <c r="AN22" s="157"/>
      <c r="AO22" s="136" t="e">
        <f t="shared" si="8"/>
        <v>#REF!</v>
      </c>
      <c r="AP22" s="152"/>
      <c r="AQ22" s="140" t="e">
        <f t="shared" si="9"/>
        <v>#REF!</v>
      </c>
      <c r="AR22" s="144"/>
      <c r="AS22" s="136" t="e">
        <f t="shared" si="10"/>
        <v>#REF!</v>
      </c>
      <c r="AT22" s="152"/>
      <c r="AU22" s="140" t="e">
        <f t="shared" si="11"/>
        <v>#REF!</v>
      </c>
      <c r="AV22" s="157"/>
      <c r="AW22" s="136" t="e">
        <f t="shared" si="12"/>
        <v>#REF!</v>
      </c>
      <c r="AX22" s="152"/>
      <c r="AY22" s="140" t="e">
        <f t="shared" si="13"/>
        <v>#REF!</v>
      </c>
      <c r="AZ22" s="144"/>
      <c r="BA22" s="136" t="e">
        <f t="shared" si="14"/>
        <v>#REF!</v>
      </c>
      <c r="BB22" s="152"/>
      <c r="BC22" s="140" t="e">
        <f t="shared" si="15"/>
        <v>#REF!</v>
      </c>
      <c r="BD22" s="144"/>
      <c r="BE22" s="136" t="e">
        <f t="shared" si="16"/>
        <v>#REF!</v>
      </c>
      <c r="BF22" s="152"/>
      <c r="BG22" s="140" t="e">
        <f t="shared" si="17"/>
        <v>#REF!</v>
      </c>
      <c r="BH22" s="144"/>
      <c r="BI22" s="136" t="e">
        <f t="shared" si="18"/>
        <v>#REF!</v>
      </c>
      <c r="BJ22" s="152"/>
      <c r="BK22" s="140" t="e">
        <f t="shared" si="19"/>
        <v>#REF!</v>
      </c>
      <c r="BL22" s="144"/>
      <c r="BM22" s="136" t="e">
        <f t="shared" si="20"/>
        <v>#REF!</v>
      </c>
      <c r="BN22" s="152"/>
      <c r="BO22" s="140" t="e">
        <f t="shared" si="21"/>
        <v>#REF!</v>
      </c>
      <c r="BP22" s="144"/>
      <c r="BQ22" s="136" t="e">
        <f t="shared" si="22"/>
        <v>#REF!</v>
      </c>
      <c r="BR22" s="152"/>
      <c r="BS22" s="140" t="e">
        <f t="shared" si="23"/>
        <v>#REF!</v>
      </c>
      <c r="BT22" s="144"/>
      <c r="BU22" s="136" t="e">
        <f t="shared" si="24"/>
        <v>#REF!</v>
      </c>
      <c r="BV22" s="152"/>
      <c r="BW22" s="140" t="e">
        <f t="shared" si="25"/>
        <v>#REF!</v>
      </c>
      <c r="BX22" s="144"/>
      <c r="BY22" s="136" t="e">
        <f t="shared" si="26"/>
        <v>#REF!</v>
      </c>
      <c r="BZ22" s="152"/>
      <c r="CA22" s="140" t="e">
        <f t="shared" si="27"/>
        <v>#REF!</v>
      </c>
      <c r="CB22" s="144"/>
      <c r="CC22" s="136" t="e">
        <f t="shared" si="28"/>
        <v>#REF!</v>
      </c>
      <c r="CD22" s="152"/>
      <c r="CE22" s="140" t="e">
        <f t="shared" si="29"/>
        <v>#REF!</v>
      </c>
      <c r="CF22" s="144"/>
      <c r="CG22" s="136" t="e">
        <f t="shared" si="30"/>
        <v>#REF!</v>
      </c>
      <c r="CH22" s="152"/>
      <c r="CI22" s="140" t="e">
        <f t="shared" si="31"/>
        <v>#REF!</v>
      </c>
      <c r="CJ22" s="144"/>
      <c r="CK22" s="136" t="e">
        <f t="shared" si="32"/>
        <v>#REF!</v>
      </c>
      <c r="CL22" s="140" t="e">
        <f t="shared" si="33"/>
        <v>#REF!</v>
      </c>
      <c r="CM22" s="144"/>
      <c r="CN22" s="136" t="e">
        <f t="shared" si="34"/>
        <v>#REF!</v>
      </c>
      <c r="CO22" s="152"/>
      <c r="CP22" s="140" t="e">
        <f t="shared" si="35"/>
        <v>#REF!</v>
      </c>
      <c r="CQ22" s="144"/>
      <c r="CR22" s="136" t="e">
        <f t="shared" si="36"/>
        <v>#REF!</v>
      </c>
      <c r="CS22" s="152"/>
      <c r="CT22" s="140" t="e">
        <f t="shared" si="37"/>
        <v>#REF!</v>
      </c>
      <c r="CU22" s="144"/>
      <c r="CV22" s="136" t="e">
        <f t="shared" si="38"/>
        <v>#REF!</v>
      </c>
      <c r="CW22" s="152"/>
      <c r="CX22" s="140" t="e">
        <f t="shared" si="39"/>
        <v>#REF!</v>
      </c>
      <c r="CY22" s="136" t="e">
        <f t="shared" si="40"/>
        <v>#REF!</v>
      </c>
      <c r="CZ22" s="152"/>
      <c r="DA22" s="144" t="e">
        <f t="shared" si="41"/>
        <v>#REF!</v>
      </c>
      <c r="DB22" s="144"/>
      <c r="DC22" s="136" t="e">
        <f t="shared" si="42"/>
        <v>#REF!</v>
      </c>
      <c r="DD22" s="152"/>
      <c r="DE22" s="140" t="e">
        <f t="shared" si="43"/>
        <v>#REF!</v>
      </c>
      <c r="DF22" s="144"/>
      <c r="DG22" s="136" t="e">
        <f t="shared" si="44"/>
        <v>#REF!</v>
      </c>
      <c r="DH22" s="152"/>
    </row>
    <row r="23" spans="1:112" ht="15.5" x14ac:dyDescent="0.35">
      <c r="A23" s="71">
        <v>20</v>
      </c>
      <c r="B23" s="309" t="str">
        <f>(ATHLÈTES!A21&amp;"  "&amp;ATHLÈTES!B21)</f>
        <v>TTT  Samba</v>
      </c>
      <c r="C23" s="67" t="str">
        <f>ATHLÈTES!B21</f>
        <v>Samba</v>
      </c>
      <c r="D23" s="9" t="str">
        <f t="shared" si="1"/>
        <v/>
      </c>
      <c r="E23" s="69">
        <f>ATHLÈTES!D21</f>
        <v>405929</v>
      </c>
      <c r="F23" s="74"/>
      <c r="G23" s="74"/>
      <c r="H23" s="74"/>
      <c r="I23" s="74"/>
      <c r="J23" s="74"/>
      <c r="K23" s="74"/>
      <c r="L23" s="74"/>
      <c r="M23" s="168"/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288"/>
      <c r="Y23" s="2" t="e">
        <f>IF(C23&lt;&gt;"",VLOOKUP(C23,#REF!,2,FALSE),"")</f>
        <v>#REF!</v>
      </c>
      <c r="Z23" s="2" t="str">
        <f t="shared" si="45"/>
        <v>US CRÉTEIL</v>
      </c>
      <c r="AA23" s="50" t="str">
        <f t="shared" si="3"/>
        <v/>
      </c>
      <c r="AB23" s="34" t="e">
        <f t="shared" si="4"/>
        <v>#REF!</v>
      </c>
      <c r="AC23" s="2" t="str">
        <f t="shared" si="5"/>
        <v>TTT  Samba  Samba</v>
      </c>
      <c r="AD23" s="2">
        <f t="shared" si="0"/>
        <v>0</v>
      </c>
      <c r="AE23" s="39"/>
      <c r="AF23" s="40" t="str">
        <f>IF(AE23&lt;&gt;"",VLOOKUP(AE23,#REF!,2,FALSE),"")</f>
        <v/>
      </c>
      <c r="AG23" s="2">
        <v>2037</v>
      </c>
      <c r="AH23" s="13">
        <f t="shared" si="6"/>
        <v>1971</v>
      </c>
      <c r="AI23" s="14" t="s">
        <v>86</v>
      </c>
      <c r="AJ23"/>
      <c r="AK23"/>
      <c r="AM23" s="140" t="e">
        <f t="shared" si="7"/>
        <v>#REF!</v>
      </c>
      <c r="AN23" s="157"/>
      <c r="AO23" s="136" t="e">
        <f t="shared" si="8"/>
        <v>#REF!</v>
      </c>
      <c r="AP23" s="152"/>
      <c r="AQ23" s="140" t="e">
        <f t="shared" si="9"/>
        <v>#REF!</v>
      </c>
      <c r="AR23" s="144"/>
      <c r="AS23" s="136" t="e">
        <f t="shared" si="10"/>
        <v>#REF!</v>
      </c>
      <c r="AT23" s="152"/>
      <c r="AU23" s="140" t="e">
        <f t="shared" si="11"/>
        <v>#REF!</v>
      </c>
      <c r="AV23" s="157"/>
      <c r="AW23" s="136" t="e">
        <f t="shared" si="12"/>
        <v>#REF!</v>
      </c>
      <c r="AX23" s="152"/>
      <c r="AY23" s="140" t="e">
        <f t="shared" si="13"/>
        <v>#REF!</v>
      </c>
      <c r="AZ23" s="144"/>
      <c r="BA23" s="136" t="e">
        <f t="shared" si="14"/>
        <v>#REF!</v>
      </c>
      <c r="BB23" s="152"/>
      <c r="BC23" s="140" t="e">
        <f t="shared" si="15"/>
        <v>#REF!</v>
      </c>
      <c r="BD23" s="144"/>
      <c r="BE23" s="136" t="e">
        <f t="shared" si="16"/>
        <v>#REF!</v>
      </c>
      <c r="BF23" s="152"/>
      <c r="BG23" s="140" t="e">
        <f t="shared" si="17"/>
        <v>#REF!</v>
      </c>
      <c r="BH23" s="144"/>
      <c r="BI23" s="136" t="e">
        <f t="shared" si="18"/>
        <v>#REF!</v>
      </c>
      <c r="BJ23" s="152"/>
      <c r="BK23" s="140" t="e">
        <f t="shared" si="19"/>
        <v>#REF!</v>
      </c>
      <c r="BL23" s="144"/>
      <c r="BM23" s="136" t="e">
        <f t="shared" si="20"/>
        <v>#REF!</v>
      </c>
      <c r="BN23" s="152"/>
      <c r="BO23" s="140" t="e">
        <f t="shared" si="21"/>
        <v>#REF!</v>
      </c>
      <c r="BP23" s="144"/>
      <c r="BQ23" s="136" t="e">
        <f t="shared" si="22"/>
        <v>#REF!</v>
      </c>
      <c r="BR23" s="152"/>
      <c r="BS23" s="140" t="e">
        <f t="shared" si="23"/>
        <v>#REF!</v>
      </c>
      <c r="BT23" s="144"/>
      <c r="BU23" s="136" t="e">
        <f t="shared" si="24"/>
        <v>#REF!</v>
      </c>
      <c r="BV23" s="152"/>
      <c r="BW23" s="140" t="e">
        <f t="shared" si="25"/>
        <v>#REF!</v>
      </c>
      <c r="BX23" s="144"/>
      <c r="BY23" s="136" t="e">
        <f t="shared" si="26"/>
        <v>#REF!</v>
      </c>
      <c r="BZ23" s="152"/>
      <c r="CA23" s="140" t="e">
        <f t="shared" si="27"/>
        <v>#REF!</v>
      </c>
      <c r="CB23" s="144"/>
      <c r="CC23" s="136" t="e">
        <f t="shared" si="28"/>
        <v>#REF!</v>
      </c>
      <c r="CD23" s="152"/>
      <c r="CE23" s="140" t="e">
        <f t="shared" si="29"/>
        <v>#REF!</v>
      </c>
      <c r="CF23" s="144"/>
      <c r="CG23" s="136" t="e">
        <f t="shared" si="30"/>
        <v>#REF!</v>
      </c>
      <c r="CH23" s="152"/>
      <c r="CI23" s="140" t="e">
        <f t="shared" si="31"/>
        <v>#REF!</v>
      </c>
      <c r="CJ23" s="144"/>
      <c r="CK23" s="136" t="e">
        <f t="shared" si="32"/>
        <v>#REF!</v>
      </c>
      <c r="CL23" s="140" t="e">
        <f t="shared" si="33"/>
        <v>#REF!</v>
      </c>
      <c r="CM23" s="144"/>
      <c r="CN23" s="136" t="e">
        <f t="shared" si="34"/>
        <v>#REF!</v>
      </c>
      <c r="CO23" s="152"/>
      <c r="CP23" s="140" t="e">
        <f t="shared" si="35"/>
        <v>#REF!</v>
      </c>
      <c r="CQ23" s="144"/>
      <c r="CR23" s="136" t="e">
        <f t="shared" si="36"/>
        <v>#REF!</v>
      </c>
      <c r="CS23" s="152"/>
      <c r="CT23" s="140" t="e">
        <f t="shared" si="37"/>
        <v>#REF!</v>
      </c>
      <c r="CU23" s="144"/>
      <c r="CV23" s="136" t="e">
        <f t="shared" si="38"/>
        <v>#REF!</v>
      </c>
      <c r="CW23" s="152"/>
      <c r="CX23" s="140" t="e">
        <f t="shared" si="39"/>
        <v>#REF!</v>
      </c>
      <c r="CY23" s="136" t="e">
        <f t="shared" si="40"/>
        <v>#REF!</v>
      </c>
      <c r="CZ23" s="152"/>
      <c r="DA23" s="144" t="e">
        <f t="shared" si="41"/>
        <v>#REF!</v>
      </c>
      <c r="DB23" s="144"/>
      <c r="DC23" s="136" t="e">
        <f t="shared" si="42"/>
        <v>#REF!</v>
      </c>
      <c r="DD23" s="152"/>
      <c r="DE23" s="140" t="e">
        <f t="shared" si="43"/>
        <v>#REF!</v>
      </c>
      <c r="DF23" s="144"/>
      <c r="DG23" s="136" t="e">
        <f t="shared" si="44"/>
        <v>#REF!</v>
      </c>
      <c r="DH23" s="152"/>
    </row>
    <row r="24" spans="1:112" ht="15.5" x14ac:dyDescent="0.35">
      <c r="A24" s="71">
        <v>21</v>
      </c>
      <c r="B24" s="309" t="str">
        <f>(ATHLÈTES!A22&amp;"  "&amp;ATHLÈTES!B22)</f>
        <v>UUU  Miguel</v>
      </c>
      <c r="C24" s="67" t="str">
        <f>ATHLÈTES!B22</f>
        <v>Miguel</v>
      </c>
      <c r="D24" s="9" t="str">
        <f t="shared" si="1"/>
        <v/>
      </c>
      <c r="E24" s="69">
        <f>ATHLÈTES!D22</f>
        <v>1513486</v>
      </c>
      <c r="F24" s="74"/>
      <c r="G24" s="74"/>
      <c r="H24" s="74"/>
      <c r="I24" s="74"/>
      <c r="J24" s="74"/>
      <c r="K24" s="74"/>
      <c r="L24" s="74"/>
      <c r="M24" s="168"/>
      <c r="N24" s="74"/>
      <c r="O24" s="74"/>
      <c r="P24" s="74"/>
      <c r="Q24" s="74"/>
      <c r="R24" s="74"/>
      <c r="S24" s="74"/>
      <c r="T24" s="74"/>
      <c r="U24" s="74"/>
      <c r="V24" s="74"/>
      <c r="W24" s="74"/>
      <c r="X24" s="288"/>
      <c r="Y24" s="2" t="e">
        <f>IF(C24&lt;&gt;"",VLOOKUP(C24,#REF!,2,FALSE),"")</f>
        <v>#REF!</v>
      </c>
      <c r="Z24" s="2" t="str">
        <f t="shared" si="45"/>
        <v>US CRÉTEIL</v>
      </c>
      <c r="AA24" s="50" t="str">
        <f t="shared" si="3"/>
        <v/>
      </c>
      <c r="AB24" s="34" t="e">
        <f t="shared" si="4"/>
        <v>#REF!</v>
      </c>
      <c r="AC24" s="2" t="str">
        <f t="shared" si="5"/>
        <v>UUU  Miguel  Miguel</v>
      </c>
      <c r="AD24" s="2">
        <f t="shared" si="0"/>
        <v>0</v>
      </c>
      <c r="AE24" s="39"/>
      <c r="AF24" s="40" t="str">
        <f>IF(AE24&lt;&gt;"",VLOOKUP(AE24,#REF!,2,FALSE),"")</f>
        <v/>
      </c>
      <c r="AG24" s="2">
        <v>2038</v>
      </c>
      <c r="AH24" s="13">
        <f t="shared" si="6"/>
        <v>1972</v>
      </c>
      <c r="AI24" s="14" t="s">
        <v>86</v>
      </c>
      <c r="AJ24"/>
      <c r="AK24"/>
      <c r="AM24" s="140" t="e">
        <f t="shared" si="7"/>
        <v>#REF!</v>
      </c>
      <c r="AN24" s="157"/>
      <c r="AO24" s="136" t="e">
        <f t="shared" si="8"/>
        <v>#REF!</v>
      </c>
      <c r="AP24" s="152"/>
      <c r="AQ24" s="140" t="e">
        <f t="shared" si="9"/>
        <v>#REF!</v>
      </c>
      <c r="AR24" s="144"/>
      <c r="AS24" s="136" t="e">
        <f t="shared" si="10"/>
        <v>#REF!</v>
      </c>
      <c r="AT24" s="152"/>
      <c r="AU24" s="140" t="e">
        <f t="shared" si="11"/>
        <v>#REF!</v>
      </c>
      <c r="AV24" s="157"/>
      <c r="AW24" s="136" t="e">
        <f t="shared" si="12"/>
        <v>#REF!</v>
      </c>
      <c r="AX24" s="152"/>
      <c r="AY24" s="140" t="e">
        <f t="shared" si="13"/>
        <v>#REF!</v>
      </c>
      <c r="AZ24" s="144"/>
      <c r="BA24" s="136" t="e">
        <f t="shared" si="14"/>
        <v>#REF!</v>
      </c>
      <c r="BB24" s="152"/>
      <c r="BC24" s="140" t="e">
        <f t="shared" si="15"/>
        <v>#REF!</v>
      </c>
      <c r="BD24" s="144"/>
      <c r="BE24" s="136" t="e">
        <f t="shared" si="16"/>
        <v>#REF!</v>
      </c>
      <c r="BF24" s="152"/>
      <c r="BG24" s="140" t="e">
        <f t="shared" si="17"/>
        <v>#REF!</v>
      </c>
      <c r="BH24" s="144"/>
      <c r="BI24" s="136" t="e">
        <f t="shared" si="18"/>
        <v>#REF!</v>
      </c>
      <c r="BJ24" s="152"/>
      <c r="BK24" s="140" t="e">
        <f t="shared" si="19"/>
        <v>#REF!</v>
      </c>
      <c r="BL24" s="144"/>
      <c r="BM24" s="136" t="e">
        <f t="shared" si="20"/>
        <v>#REF!</v>
      </c>
      <c r="BN24" s="152"/>
      <c r="BO24" s="140" t="e">
        <f t="shared" si="21"/>
        <v>#REF!</v>
      </c>
      <c r="BP24" s="144"/>
      <c r="BQ24" s="136" t="e">
        <f t="shared" si="22"/>
        <v>#REF!</v>
      </c>
      <c r="BR24" s="152"/>
      <c r="BS24" s="140" t="e">
        <f t="shared" si="23"/>
        <v>#REF!</v>
      </c>
      <c r="BT24" s="144"/>
      <c r="BU24" s="136" t="e">
        <f t="shared" si="24"/>
        <v>#REF!</v>
      </c>
      <c r="BV24" s="152"/>
      <c r="BW24" s="140" t="e">
        <f t="shared" si="25"/>
        <v>#REF!</v>
      </c>
      <c r="BX24" s="144"/>
      <c r="BY24" s="136" t="e">
        <f t="shared" si="26"/>
        <v>#REF!</v>
      </c>
      <c r="BZ24" s="152"/>
      <c r="CA24" s="140" t="e">
        <f t="shared" si="27"/>
        <v>#REF!</v>
      </c>
      <c r="CB24" s="144"/>
      <c r="CC24" s="136" t="e">
        <f t="shared" si="28"/>
        <v>#REF!</v>
      </c>
      <c r="CD24" s="152"/>
      <c r="CE24" s="140" t="e">
        <f t="shared" si="29"/>
        <v>#REF!</v>
      </c>
      <c r="CF24" s="144"/>
      <c r="CG24" s="136" t="e">
        <f t="shared" si="30"/>
        <v>#REF!</v>
      </c>
      <c r="CH24" s="152"/>
      <c r="CI24" s="140" t="e">
        <f t="shared" si="31"/>
        <v>#REF!</v>
      </c>
      <c r="CJ24" s="144"/>
      <c r="CK24" s="136" t="e">
        <f t="shared" si="32"/>
        <v>#REF!</v>
      </c>
      <c r="CL24" s="140" t="e">
        <f t="shared" si="33"/>
        <v>#REF!</v>
      </c>
      <c r="CM24" s="144"/>
      <c r="CN24" s="136" t="e">
        <f t="shared" si="34"/>
        <v>#REF!</v>
      </c>
      <c r="CO24" s="152"/>
      <c r="CP24" s="140" t="e">
        <f t="shared" si="35"/>
        <v>#REF!</v>
      </c>
      <c r="CQ24" s="144"/>
      <c r="CR24" s="136" t="e">
        <f t="shared" si="36"/>
        <v>#REF!</v>
      </c>
      <c r="CS24" s="152"/>
      <c r="CT24" s="140" t="e">
        <f t="shared" si="37"/>
        <v>#REF!</v>
      </c>
      <c r="CU24" s="144"/>
      <c r="CV24" s="136" t="e">
        <f t="shared" si="38"/>
        <v>#REF!</v>
      </c>
      <c r="CW24" s="152"/>
      <c r="CX24" s="140" t="e">
        <f t="shared" si="39"/>
        <v>#REF!</v>
      </c>
      <c r="CY24" s="136" t="e">
        <f t="shared" si="40"/>
        <v>#REF!</v>
      </c>
      <c r="CZ24" s="152"/>
      <c r="DA24" s="144" t="e">
        <f t="shared" si="41"/>
        <v>#REF!</v>
      </c>
      <c r="DB24" s="144"/>
      <c r="DC24" s="136" t="e">
        <f t="shared" si="42"/>
        <v>#REF!</v>
      </c>
      <c r="DD24" s="152"/>
      <c r="DE24" s="140" t="e">
        <f t="shared" si="43"/>
        <v>#REF!</v>
      </c>
      <c r="DF24" s="144"/>
      <c r="DG24" s="136" t="e">
        <f t="shared" si="44"/>
        <v>#REF!</v>
      </c>
      <c r="DH24" s="152"/>
    </row>
    <row r="25" spans="1:112" ht="15.5" x14ac:dyDescent="0.35">
      <c r="A25" s="71">
        <v>22</v>
      </c>
      <c r="B25" s="309" t="str">
        <f>(ATHLÈTES!A23&amp;"  "&amp;ATHLÈTES!B23)</f>
        <v>VVV  Nicolas</v>
      </c>
      <c r="C25" s="67" t="str">
        <f>ATHLÈTES!B23</f>
        <v>Nicolas</v>
      </c>
      <c r="D25" s="9" t="str">
        <f t="shared" si="1"/>
        <v/>
      </c>
      <c r="E25" s="69">
        <f>ATHLÈTES!D23</f>
        <v>1797650</v>
      </c>
      <c r="F25" s="74"/>
      <c r="G25" s="74"/>
      <c r="H25" s="74"/>
      <c r="I25" s="74"/>
      <c r="J25" s="74"/>
      <c r="K25" s="74"/>
      <c r="L25" s="74"/>
      <c r="M25" s="168"/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288"/>
      <c r="Y25" s="2" t="e">
        <f>IF(C25&lt;&gt;"",VLOOKUP(C25,#REF!,2,FALSE),"")</f>
        <v>#REF!</v>
      </c>
      <c r="Z25" s="2" t="str">
        <f t="shared" si="45"/>
        <v>US CRÉTEIL</v>
      </c>
      <c r="AA25" s="50" t="str">
        <f t="shared" si="3"/>
        <v/>
      </c>
      <c r="AB25" s="34" t="e">
        <f t="shared" si="4"/>
        <v>#REF!</v>
      </c>
      <c r="AC25" s="2" t="str">
        <f t="shared" si="5"/>
        <v>VVV  Nicolas  Nicolas</v>
      </c>
      <c r="AD25" s="2">
        <f t="shared" si="0"/>
        <v>0</v>
      </c>
      <c r="AE25" s="39"/>
      <c r="AF25" s="40" t="str">
        <f>IF(AE25&lt;&gt;"",VLOOKUP(AE25,#REF!,2,FALSE),"")</f>
        <v/>
      </c>
      <c r="AG25" s="2">
        <v>2039</v>
      </c>
      <c r="AH25" s="13">
        <f t="shared" si="6"/>
        <v>1973</v>
      </c>
      <c r="AI25" s="14" t="s">
        <v>86</v>
      </c>
      <c r="AJ25"/>
      <c r="AK25"/>
      <c r="AM25" s="140" t="e">
        <f t="shared" si="7"/>
        <v>#REF!</v>
      </c>
      <c r="AN25" s="157"/>
      <c r="AO25" s="136" t="e">
        <f t="shared" si="8"/>
        <v>#REF!</v>
      </c>
      <c r="AP25" s="152"/>
      <c r="AQ25" s="140" t="e">
        <f t="shared" si="9"/>
        <v>#REF!</v>
      </c>
      <c r="AR25" s="144"/>
      <c r="AS25" s="136" t="e">
        <f t="shared" si="10"/>
        <v>#REF!</v>
      </c>
      <c r="AT25" s="152"/>
      <c r="AU25" s="140" t="e">
        <f t="shared" si="11"/>
        <v>#REF!</v>
      </c>
      <c r="AV25" s="157"/>
      <c r="AW25" s="136" t="e">
        <f t="shared" si="12"/>
        <v>#REF!</v>
      </c>
      <c r="AX25" s="152"/>
      <c r="AY25" s="140" t="e">
        <f t="shared" si="13"/>
        <v>#REF!</v>
      </c>
      <c r="AZ25" s="144"/>
      <c r="BA25" s="136" t="e">
        <f t="shared" si="14"/>
        <v>#REF!</v>
      </c>
      <c r="BB25" s="152"/>
      <c r="BC25" s="140" t="e">
        <f t="shared" si="15"/>
        <v>#REF!</v>
      </c>
      <c r="BD25" s="144"/>
      <c r="BE25" s="136" t="e">
        <f t="shared" si="16"/>
        <v>#REF!</v>
      </c>
      <c r="BF25" s="152"/>
      <c r="BG25" s="140" t="e">
        <f t="shared" si="17"/>
        <v>#REF!</v>
      </c>
      <c r="BH25" s="144"/>
      <c r="BI25" s="136" t="e">
        <f t="shared" si="18"/>
        <v>#REF!</v>
      </c>
      <c r="BJ25" s="152"/>
      <c r="BK25" s="140" t="e">
        <f t="shared" si="19"/>
        <v>#REF!</v>
      </c>
      <c r="BL25" s="144"/>
      <c r="BM25" s="136" t="e">
        <f t="shared" si="20"/>
        <v>#REF!</v>
      </c>
      <c r="BN25" s="152"/>
      <c r="BO25" s="140" t="e">
        <f t="shared" si="21"/>
        <v>#REF!</v>
      </c>
      <c r="BP25" s="144"/>
      <c r="BQ25" s="136" t="e">
        <f t="shared" si="22"/>
        <v>#REF!</v>
      </c>
      <c r="BR25" s="152"/>
      <c r="BS25" s="140" t="e">
        <f t="shared" si="23"/>
        <v>#REF!</v>
      </c>
      <c r="BT25" s="144"/>
      <c r="BU25" s="136" t="e">
        <f t="shared" si="24"/>
        <v>#REF!</v>
      </c>
      <c r="BV25" s="152"/>
      <c r="BW25" s="140" t="e">
        <f t="shared" si="25"/>
        <v>#REF!</v>
      </c>
      <c r="BX25" s="144"/>
      <c r="BY25" s="136" t="e">
        <f t="shared" si="26"/>
        <v>#REF!</v>
      </c>
      <c r="BZ25" s="152"/>
      <c r="CA25" s="140" t="e">
        <f t="shared" si="27"/>
        <v>#REF!</v>
      </c>
      <c r="CB25" s="144"/>
      <c r="CC25" s="136" t="e">
        <f t="shared" si="28"/>
        <v>#REF!</v>
      </c>
      <c r="CD25" s="152"/>
      <c r="CE25" s="140" t="e">
        <f t="shared" si="29"/>
        <v>#REF!</v>
      </c>
      <c r="CF25" s="144"/>
      <c r="CG25" s="136" t="e">
        <f t="shared" si="30"/>
        <v>#REF!</v>
      </c>
      <c r="CH25" s="152"/>
      <c r="CI25" s="140" t="e">
        <f t="shared" si="31"/>
        <v>#REF!</v>
      </c>
      <c r="CJ25" s="144"/>
      <c r="CK25" s="136" t="e">
        <f t="shared" si="32"/>
        <v>#REF!</v>
      </c>
      <c r="CL25" s="140" t="e">
        <f t="shared" si="33"/>
        <v>#REF!</v>
      </c>
      <c r="CM25" s="144"/>
      <c r="CN25" s="136" t="e">
        <f t="shared" si="34"/>
        <v>#REF!</v>
      </c>
      <c r="CO25" s="152"/>
      <c r="CP25" s="140" t="e">
        <f t="shared" si="35"/>
        <v>#REF!</v>
      </c>
      <c r="CQ25" s="144"/>
      <c r="CR25" s="136" t="e">
        <f t="shared" si="36"/>
        <v>#REF!</v>
      </c>
      <c r="CS25" s="152"/>
      <c r="CT25" s="140" t="e">
        <f t="shared" si="37"/>
        <v>#REF!</v>
      </c>
      <c r="CU25" s="144"/>
      <c r="CV25" s="136" t="e">
        <f t="shared" si="38"/>
        <v>#REF!</v>
      </c>
      <c r="CW25" s="152"/>
      <c r="CX25" s="140" t="e">
        <f t="shared" si="39"/>
        <v>#REF!</v>
      </c>
      <c r="CY25" s="136" t="e">
        <f t="shared" si="40"/>
        <v>#REF!</v>
      </c>
      <c r="CZ25" s="152"/>
      <c r="DA25" s="144" t="e">
        <f t="shared" si="41"/>
        <v>#REF!</v>
      </c>
      <c r="DB25" s="144"/>
      <c r="DC25" s="136" t="e">
        <f t="shared" si="42"/>
        <v>#REF!</v>
      </c>
      <c r="DD25" s="152"/>
      <c r="DE25" s="140" t="e">
        <f t="shared" si="43"/>
        <v>#REF!</v>
      </c>
      <c r="DF25" s="144"/>
      <c r="DG25" s="136" t="e">
        <f t="shared" si="44"/>
        <v>#REF!</v>
      </c>
      <c r="DH25" s="152"/>
    </row>
    <row r="26" spans="1:112" ht="15.5" x14ac:dyDescent="0.35">
      <c r="A26" s="71">
        <v>23</v>
      </c>
      <c r="B26" s="309" t="str">
        <f>(ATHLÈTES!A24&amp;"  "&amp;ATHLÈTES!B24)</f>
        <v>WWW  Bilal</v>
      </c>
      <c r="C26" s="67" t="str">
        <f>ATHLÈTES!B24</f>
        <v>Bilal</v>
      </c>
      <c r="D26" s="9" t="str">
        <f t="shared" si="1"/>
        <v/>
      </c>
      <c r="E26" s="69">
        <f>ATHLÈTES!D24</f>
        <v>604004</v>
      </c>
      <c r="F26" s="74"/>
      <c r="G26" s="74"/>
      <c r="H26" s="74"/>
      <c r="I26" s="74"/>
      <c r="J26" s="74"/>
      <c r="K26" s="74"/>
      <c r="L26" s="74"/>
      <c r="M26" s="168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288"/>
      <c r="Y26" s="2" t="e">
        <f>IF(C26&lt;&gt;"",VLOOKUP(C26,#REF!,2,FALSE),"")</f>
        <v>#REF!</v>
      </c>
      <c r="Z26" s="2" t="str">
        <f t="shared" si="45"/>
        <v>US CRÉTEIL</v>
      </c>
      <c r="AA26" s="50" t="str">
        <f t="shared" si="3"/>
        <v/>
      </c>
      <c r="AB26" s="34" t="e">
        <f t="shared" si="4"/>
        <v>#REF!</v>
      </c>
      <c r="AC26" s="2" t="str">
        <f t="shared" si="5"/>
        <v>WWW  Bilal  Bilal</v>
      </c>
      <c r="AD26" s="2">
        <f t="shared" si="0"/>
        <v>0</v>
      </c>
      <c r="AE26" s="39"/>
      <c r="AF26" s="40" t="str">
        <f>IF(AE26&lt;&gt;"",VLOOKUP(AE26,#REF!,2,FALSE),"")</f>
        <v/>
      </c>
      <c r="AG26" s="2">
        <v>2040</v>
      </c>
      <c r="AH26" s="13">
        <f t="shared" si="6"/>
        <v>1974</v>
      </c>
      <c r="AI26" s="14" t="s">
        <v>86</v>
      </c>
      <c r="AJ26"/>
      <c r="AK26"/>
      <c r="AM26" s="140" t="e">
        <f t="shared" si="7"/>
        <v>#REF!</v>
      </c>
      <c r="AN26" s="157"/>
      <c r="AO26" s="136" t="e">
        <f t="shared" si="8"/>
        <v>#REF!</v>
      </c>
      <c r="AP26" s="152"/>
      <c r="AQ26" s="140" t="e">
        <f t="shared" si="9"/>
        <v>#REF!</v>
      </c>
      <c r="AR26" s="144"/>
      <c r="AS26" s="136" t="e">
        <f t="shared" si="10"/>
        <v>#REF!</v>
      </c>
      <c r="AT26" s="152"/>
      <c r="AU26" s="140" t="e">
        <f t="shared" si="11"/>
        <v>#REF!</v>
      </c>
      <c r="AV26" s="157"/>
      <c r="AW26" s="136" t="e">
        <f t="shared" si="12"/>
        <v>#REF!</v>
      </c>
      <c r="AX26" s="152"/>
      <c r="AY26" s="140" t="e">
        <f t="shared" si="13"/>
        <v>#REF!</v>
      </c>
      <c r="AZ26" s="144"/>
      <c r="BA26" s="136" t="e">
        <f t="shared" si="14"/>
        <v>#REF!</v>
      </c>
      <c r="BB26" s="152"/>
      <c r="BC26" s="140" t="e">
        <f t="shared" si="15"/>
        <v>#REF!</v>
      </c>
      <c r="BD26" s="144"/>
      <c r="BE26" s="136" t="e">
        <f t="shared" si="16"/>
        <v>#REF!</v>
      </c>
      <c r="BF26" s="152"/>
      <c r="BG26" s="140" t="e">
        <f t="shared" si="17"/>
        <v>#REF!</v>
      </c>
      <c r="BH26" s="144"/>
      <c r="BI26" s="136" t="e">
        <f t="shared" si="18"/>
        <v>#REF!</v>
      </c>
      <c r="BJ26" s="152"/>
      <c r="BK26" s="140" t="e">
        <f t="shared" si="19"/>
        <v>#REF!</v>
      </c>
      <c r="BL26" s="144"/>
      <c r="BM26" s="136" t="e">
        <f t="shared" si="20"/>
        <v>#REF!</v>
      </c>
      <c r="BN26" s="152"/>
      <c r="BO26" s="140" t="e">
        <f t="shared" si="21"/>
        <v>#REF!</v>
      </c>
      <c r="BP26" s="144"/>
      <c r="BQ26" s="136" t="e">
        <f t="shared" si="22"/>
        <v>#REF!</v>
      </c>
      <c r="BR26" s="152"/>
      <c r="BS26" s="140" t="e">
        <f t="shared" si="23"/>
        <v>#REF!</v>
      </c>
      <c r="BT26" s="144"/>
      <c r="BU26" s="136" t="e">
        <f t="shared" si="24"/>
        <v>#REF!</v>
      </c>
      <c r="BV26" s="152"/>
      <c r="BW26" s="140" t="e">
        <f t="shared" si="25"/>
        <v>#REF!</v>
      </c>
      <c r="BX26" s="144"/>
      <c r="BY26" s="136" t="e">
        <f t="shared" si="26"/>
        <v>#REF!</v>
      </c>
      <c r="BZ26" s="152"/>
      <c r="CA26" s="140" t="e">
        <f t="shared" si="27"/>
        <v>#REF!</v>
      </c>
      <c r="CB26" s="144"/>
      <c r="CC26" s="136" t="e">
        <f t="shared" si="28"/>
        <v>#REF!</v>
      </c>
      <c r="CD26" s="152"/>
      <c r="CE26" s="140" t="e">
        <f t="shared" si="29"/>
        <v>#REF!</v>
      </c>
      <c r="CF26" s="144"/>
      <c r="CG26" s="136" t="e">
        <f t="shared" si="30"/>
        <v>#REF!</v>
      </c>
      <c r="CH26" s="152"/>
      <c r="CI26" s="140" t="e">
        <f t="shared" si="31"/>
        <v>#REF!</v>
      </c>
      <c r="CJ26" s="144"/>
      <c r="CK26" s="136" t="e">
        <f t="shared" si="32"/>
        <v>#REF!</v>
      </c>
      <c r="CL26" s="140" t="e">
        <f t="shared" si="33"/>
        <v>#REF!</v>
      </c>
      <c r="CM26" s="144"/>
      <c r="CN26" s="136" t="e">
        <f t="shared" si="34"/>
        <v>#REF!</v>
      </c>
      <c r="CO26" s="152"/>
      <c r="CP26" s="140" t="e">
        <f t="shared" si="35"/>
        <v>#REF!</v>
      </c>
      <c r="CQ26" s="144"/>
      <c r="CR26" s="136" t="e">
        <f t="shared" si="36"/>
        <v>#REF!</v>
      </c>
      <c r="CS26" s="152"/>
      <c r="CT26" s="140" t="e">
        <f t="shared" si="37"/>
        <v>#REF!</v>
      </c>
      <c r="CU26" s="144"/>
      <c r="CV26" s="136" t="e">
        <f t="shared" si="38"/>
        <v>#REF!</v>
      </c>
      <c r="CW26" s="152"/>
      <c r="CX26" s="140" t="e">
        <f t="shared" si="39"/>
        <v>#REF!</v>
      </c>
      <c r="CY26" s="136" t="e">
        <f t="shared" si="40"/>
        <v>#REF!</v>
      </c>
      <c r="CZ26" s="152"/>
      <c r="DA26" s="144" t="e">
        <f t="shared" si="41"/>
        <v>#REF!</v>
      </c>
      <c r="DB26" s="144"/>
      <c r="DC26" s="136" t="e">
        <f t="shared" si="42"/>
        <v>#REF!</v>
      </c>
      <c r="DD26" s="152"/>
      <c r="DE26" s="140" t="e">
        <f t="shared" si="43"/>
        <v>#REF!</v>
      </c>
      <c r="DF26" s="144"/>
      <c r="DG26" s="136" t="e">
        <f t="shared" si="44"/>
        <v>#REF!</v>
      </c>
      <c r="DH26" s="152"/>
    </row>
    <row r="27" spans="1:112" ht="15.5" x14ac:dyDescent="0.35">
      <c r="A27" s="71">
        <v>24</v>
      </c>
      <c r="B27" s="309" t="str">
        <f>(ATHLÈTES!A25&amp;"  "&amp;ATHLÈTES!B25)</f>
        <v>XXX  Florent</v>
      </c>
      <c r="C27" s="67" t="str">
        <f>ATHLÈTES!B25</f>
        <v>Florent</v>
      </c>
      <c r="D27" s="9" t="str">
        <f t="shared" si="1"/>
        <v/>
      </c>
      <c r="E27" s="69">
        <f>ATHLÈTES!D25</f>
        <v>1046319</v>
      </c>
      <c r="F27" s="73"/>
      <c r="G27" s="73"/>
      <c r="H27" s="73"/>
      <c r="I27" s="73"/>
      <c r="J27" s="73"/>
      <c r="K27" s="74"/>
      <c r="L27" s="73"/>
      <c r="M27" s="169"/>
      <c r="N27" s="73"/>
      <c r="O27" s="73"/>
      <c r="P27" s="73"/>
      <c r="Q27" s="74"/>
      <c r="R27" s="73"/>
      <c r="S27" s="73"/>
      <c r="T27" s="73"/>
      <c r="U27" s="74"/>
      <c r="V27" s="73"/>
      <c r="W27" s="73"/>
      <c r="X27" s="289"/>
      <c r="Y27" s="2" t="e">
        <f>IF(C27&lt;&gt;"",VLOOKUP(C27,#REF!,2,FALSE),"")</f>
        <v>#REF!</v>
      </c>
      <c r="Z27" s="2" t="str">
        <f t="shared" si="45"/>
        <v>US CRÉTEIL</v>
      </c>
      <c r="AA27" s="50" t="str">
        <f t="shared" si="3"/>
        <v/>
      </c>
      <c r="AB27" s="34" t="e">
        <f t="shared" si="4"/>
        <v>#REF!</v>
      </c>
      <c r="AC27" s="2" t="str">
        <f t="shared" si="5"/>
        <v>XXX  Florent  Florent</v>
      </c>
      <c r="AD27" s="2">
        <f t="shared" si="0"/>
        <v>0</v>
      </c>
      <c r="AE27" s="39"/>
      <c r="AF27" s="40" t="str">
        <f>IF(AE27&lt;&gt;"",VLOOKUP(AE27,#REF!,2,FALSE),"")</f>
        <v/>
      </c>
      <c r="AG27" s="2">
        <v>2041</v>
      </c>
      <c r="AH27" s="13">
        <f t="shared" si="6"/>
        <v>1975</v>
      </c>
      <c r="AI27" s="14" t="s">
        <v>86</v>
      </c>
      <c r="AJ27"/>
      <c r="AK27"/>
      <c r="AM27" s="140" t="e">
        <f t="shared" si="7"/>
        <v>#REF!</v>
      </c>
      <c r="AN27" s="157"/>
      <c r="AO27" s="136" t="e">
        <f t="shared" si="8"/>
        <v>#REF!</v>
      </c>
      <c r="AP27" s="152"/>
      <c r="AQ27" s="140" t="e">
        <f t="shared" si="9"/>
        <v>#REF!</v>
      </c>
      <c r="AR27" s="144"/>
      <c r="AS27" s="136" t="e">
        <f t="shared" si="10"/>
        <v>#REF!</v>
      </c>
      <c r="AT27" s="152"/>
      <c r="AU27" s="140" t="e">
        <f t="shared" si="11"/>
        <v>#REF!</v>
      </c>
      <c r="AV27" s="157"/>
      <c r="AW27" s="136" t="e">
        <f t="shared" si="12"/>
        <v>#REF!</v>
      </c>
      <c r="AX27" s="152"/>
      <c r="AY27" s="140" t="e">
        <f t="shared" si="13"/>
        <v>#REF!</v>
      </c>
      <c r="AZ27" s="144"/>
      <c r="BA27" s="136" t="e">
        <f t="shared" si="14"/>
        <v>#REF!</v>
      </c>
      <c r="BB27" s="152"/>
      <c r="BC27" s="140" t="e">
        <f t="shared" si="15"/>
        <v>#REF!</v>
      </c>
      <c r="BD27" s="144"/>
      <c r="BE27" s="136" t="e">
        <f t="shared" si="16"/>
        <v>#REF!</v>
      </c>
      <c r="BF27" s="152"/>
      <c r="BG27" s="140" t="e">
        <f t="shared" si="17"/>
        <v>#REF!</v>
      </c>
      <c r="BH27" s="144"/>
      <c r="BI27" s="136" t="e">
        <f t="shared" si="18"/>
        <v>#REF!</v>
      </c>
      <c r="BJ27" s="152"/>
      <c r="BK27" s="140" t="e">
        <f t="shared" si="19"/>
        <v>#REF!</v>
      </c>
      <c r="BL27" s="144"/>
      <c r="BM27" s="136" t="e">
        <f t="shared" si="20"/>
        <v>#REF!</v>
      </c>
      <c r="BN27" s="152"/>
      <c r="BO27" s="140" t="e">
        <f t="shared" si="21"/>
        <v>#REF!</v>
      </c>
      <c r="BP27" s="144"/>
      <c r="BQ27" s="136" t="e">
        <f t="shared" si="22"/>
        <v>#REF!</v>
      </c>
      <c r="BR27" s="152"/>
      <c r="BS27" s="140" t="e">
        <f t="shared" si="23"/>
        <v>#REF!</v>
      </c>
      <c r="BT27" s="144"/>
      <c r="BU27" s="136" t="e">
        <f t="shared" si="24"/>
        <v>#REF!</v>
      </c>
      <c r="BV27" s="152"/>
      <c r="BW27" s="140" t="e">
        <f t="shared" si="25"/>
        <v>#REF!</v>
      </c>
      <c r="BX27" s="144"/>
      <c r="BY27" s="136" t="e">
        <f t="shared" si="26"/>
        <v>#REF!</v>
      </c>
      <c r="BZ27" s="152"/>
      <c r="CA27" s="140" t="e">
        <f t="shared" si="27"/>
        <v>#REF!</v>
      </c>
      <c r="CB27" s="144"/>
      <c r="CC27" s="136" t="e">
        <f t="shared" si="28"/>
        <v>#REF!</v>
      </c>
      <c r="CD27" s="152"/>
      <c r="CE27" s="140" t="e">
        <f t="shared" si="29"/>
        <v>#REF!</v>
      </c>
      <c r="CF27" s="144"/>
      <c r="CG27" s="136" t="e">
        <f t="shared" si="30"/>
        <v>#REF!</v>
      </c>
      <c r="CH27" s="152"/>
      <c r="CI27" s="140" t="e">
        <f t="shared" si="31"/>
        <v>#REF!</v>
      </c>
      <c r="CJ27" s="144"/>
      <c r="CK27" s="136" t="e">
        <f t="shared" si="32"/>
        <v>#REF!</v>
      </c>
      <c r="CL27" s="140" t="e">
        <f t="shared" si="33"/>
        <v>#REF!</v>
      </c>
      <c r="CM27" s="144"/>
      <c r="CN27" s="136" t="e">
        <f t="shared" si="34"/>
        <v>#REF!</v>
      </c>
      <c r="CO27" s="152"/>
      <c r="CP27" s="140" t="e">
        <f t="shared" si="35"/>
        <v>#REF!</v>
      </c>
      <c r="CQ27" s="144"/>
      <c r="CR27" s="136" t="e">
        <f t="shared" si="36"/>
        <v>#REF!</v>
      </c>
      <c r="CS27" s="152"/>
      <c r="CT27" s="140" t="e">
        <f t="shared" si="37"/>
        <v>#REF!</v>
      </c>
      <c r="CU27" s="144"/>
      <c r="CV27" s="136" t="e">
        <f t="shared" si="38"/>
        <v>#REF!</v>
      </c>
      <c r="CW27" s="152"/>
      <c r="CX27" s="140" t="e">
        <f t="shared" si="39"/>
        <v>#REF!</v>
      </c>
      <c r="CY27" s="136" t="e">
        <f t="shared" si="40"/>
        <v>#REF!</v>
      </c>
      <c r="CZ27" s="152"/>
      <c r="DA27" s="144" t="e">
        <f t="shared" si="41"/>
        <v>#REF!</v>
      </c>
      <c r="DB27" s="144"/>
      <c r="DC27" s="136" t="e">
        <f t="shared" si="42"/>
        <v>#REF!</v>
      </c>
      <c r="DD27" s="152"/>
      <c r="DE27" s="140" t="e">
        <f t="shared" si="43"/>
        <v>#REF!</v>
      </c>
      <c r="DF27" s="144"/>
      <c r="DG27" s="136" t="e">
        <f t="shared" si="44"/>
        <v>#REF!</v>
      </c>
      <c r="DH27" s="152"/>
    </row>
    <row r="28" spans="1:112" ht="15.5" x14ac:dyDescent="0.35">
      <c r="A28" s="71">
        <v>25</v>
      </c>
      <c r="B28" s="309" t="str">
        <f>(ATHLÈTES!A26&amp;"  "&amp;ATHLÈTES!B26)</f>
        <v>YYYY  Célia</v>
      </c>
      <c r="C28" s="67" t="str">
        <f>ATHLÈTES!B26</f>
        <v>Célia</v>
      </c>
      <c r="D28" s="9" t="str">
        <f t="shared" si="1"/>
        <v/>
      </c>
      <c r="E28" s="69">
        <f>ATHLÈTES!D26</f>
        <v>1561046</v>
      </c>
      <c r="F28" s="73"/>
      <c r="G28" s="73"/>
      <c r="H28" s="73"/>
      <c r="I28" s="73"/>
      <c r="J28" s="73"/>
      <c r="K28" s="74"/>
      <c r="L28" s="73"/>
      <c r="M28" s="169"/>
      <c r="N28" s="73"/>
      <c r="O28" s="73"/>
      <c r="P28" s="73"/>
      <c r="Q28" s="74"/>
      <c r="R28" s="73"/>
      <c r="S28" s="73"/>
      <c r="T28" s="73"/>
      <c r="U28" s="74"/>
      <c r="V28" s="73"/>
      <c r="W28" s="73"/>
      <c r="X28" s="289"/>
      <c r="Y28" s="2" t="e">
        <f>IF(C28&lt;&gt;"",VLOOKUP(C28,#REF!,2,FALSE),"")</f>
        <v>#REF!</v>
      </c>
      <c r="Z28" s="2" t="str">
        <f t="shared" si="45"/>
        <v>US CRÉTEIL</v>
      </c>
      <c r="AA28" s="50" t="str">
        <f t="shared" si="3"/>
        <v/>
      </c>
      <c r="AB28" s="34" t="e">
        <f t="shared" si="4"/>
        <v>#REF!</v>
      </c>
      <c r="AC28" s="2" t="str">
        <f t="shared" si="5"/>
        <v>YYYY  Célia  Célia</v>
      </c>
      <c r="AD28" s="2">
        <f t="shared" si="0"/>
        <v>0</v>
      </c>
      <c r="AE28" s="39"/>
      <c r="AF28" s="40" t="str">
        <f>IF(AE28&lt;&gt;"",VLOOKUP(AE28,#REF!,2,FALSE),"")</f>
        <v/>
      </c>
      <c r="AG28" s="2">
        <v>2042</v>
      </c>
      <c r="AH28" s="13">
        <f t="shared" si="6"/>
        <v>1976</v>
      </c>
      <c r="AI28" s="14" t="s">
        <v>86</v>
      </c>
      <c r="AJ28"/>
      <c r="AK28"/>
      <c r="AM28" s="140" t="e">
        <f t="shared" si="7"/>
        <v>#REF!</v>
      </c>
      <c r="AN28" s="157"/>
      <c r="AO28" s="136" t="e">
        <f t="shared" si="8"/>
        <v>#REF!</v>
      </c>
      <c r="AP28" s="152"/>
      <c r="AQ28" s="140" t="e">
        <f t="shared" si="9"/>
        <v>#REF!</v>
      </c>
      <c r="AR28" s="144"/>
      <c r="AS28" s="136" t="e">
        <f t="shared" si="10"/>
        <v>#REF!</v>
      </c>
      <c r="AT28" s="152"/>
      <c r="AU28" s="140" t="e">
        <f t="shared" si="11"/>
        <v>#REF!</v>
      </c>
      <c r="AV28" s="157"/>
      <c r="AW28" s="136" t="e">
        <f t="shared" si="12"/>
        <v>#REF!</v>
      </c>
      <c r="AX28" s="152"/>
      <c r="AY28" s="140" t="e">
        <f t="shared" si="13"/>
        <v>#REF!</v>
      </c>
      <c r="AZ28" s="144"/>
      <c r="BA28" s="136" t="e">
        <f t="shared" si="14"/>
        <v>#REF!</v>
      </c>
      <c r="BB28" s="152"/>
      <c r="BC28" s="140" t="e">
        <f t="shared" si="15"/>
        <v>#REF!</v>
      </c>
      <c r="BD28" s="144"/>
      <c r="BE28" s="136" t="e">
        <f t="shared" si="16"/>
        <v>#REF!</v>
      </c>
      <c r="BF28" s="152"/>
      <c r="BG28" s="140" t="e">
        <f t="shared" si="17"/>
        <v>#REF!</v>
      </c>
      <c r="BH28" s="144"/>
      <c r="BI28" s="136" t="e">
        <f t="shared" si="18"/>
        <v>#REF!</v>
      </c>
      <c r="BJ28" s="152"/>
      <c r="BK28" s="140" t="e">
        <f t="shared" si="19"/>
        <v>#REF!</v>
      </c>
      <c r="BL28" s="144"/>
      <c r="BM28" s="136" t="e">
        <f t="shared" si="20"/>
        <v>#REF!</v>
      </c>
      <c r="BN28" s="152"/>
      <c r="BO28" s="140" t="e">
        <f t="shared" si="21"/>
        <v>#REF!</v>
      </c>
      <c r="BP28" s="144"/>
      <c r="BQ28" s="136" t="e">
        <f t="shared" si="22"/>
        <v>#REF!</v>
      </c>
      <c r="BR28" s="152"/>
      <c r="BS28" s="140" t="e">
        <f t="shared" si="23"/>
        <v>#REF!</v>
      </c>
      <c r="BT28" s="144"/>
      <c r="BU28" s="136" t="e">
        <f t="shared" si="24"/>
        <v>#REF!</v>
      </c>
      <c r="BV28" s="152"/>
      <c r="BW28" s="140" t="e">
        <f t="shared" si="25"/>
        <v>#REF!</v>
      </c>
      <c r="BX28" s="144"/>
      <c r="BY28" s="136" t="e">
        <f t="shared" si="26"/>
        <v>#REF!</v>
      </c>
      <c r="BZ28" s="152"/>
      <c r="CA28" s="140" t="e">
        <f t="shared" si="27"/>
        <v>#REF!</v>
      </c>
      <c r="CB28" s="144"/>
      <c r="CC28" s="136" t="e">
        <f t="shared" si="28"/>
        <v>#REF!</v>
      </c>
      <c r="CD28" s="152"/>
      <c r="CE28" s="140" t="e">
        <f t="shared" si="29"/>
        <v>#REF!</v>
      </c>
      <c r="CF28" s="144"/>
      <c r="CG28" s="136" t="e">
        <f t="shared" si="30"/>
        <v>#REF!</v>
      </c>
      <c r="CH28" s="152"/>
      <c r="CI28" s="140" t="e">
        <f t="shared" si="31"/>
        <v>#REF!</v>
      </c>
      <c r="CJ28" s="144"/>
      <c r="CK28" s="136" t="e">
        <f t="shared" si="32"/>
        <v>#REF!</v>
      </c>
      <c r="CL28" s="140" t="e">
        <f t="shared" si="33"/>
        <v>#REF!</v>
      </c>
      <c r="CM28" s="144"/>
      <c r="CN28" s="136" t="e">
        <f t="shared" si="34"/>
        <v>#REF!</v>
      </c>
      <c r="CO28" s="152"/>
      <c r="CP28" s="140" t="e">
        <f t="shared" si="35"/>
        <v>#REF!</v>
      </c>
      <c r="CQ28" s="144"/>
      <c r="CR28" s="136" t="e">
        <f t="shared" si="36"/>
        <v>#REF!</v>
      </c>
      <c r="CS28" s="152"/>
      <c r="CT28" s="140" t="e">
        <f t="shared" si="37"/>
        <v>#REF!</v>
      </c>
      <c r="CU28" s="144"/>
      <c r="CV28" s="136" t="e">
        <f t="shared" si="38"/>
        <v>#REF!</v>
      </c>
      <c r="CW28" s="152"/>
      <c r="CX28" s="140" t="e">
        <f t="shared" si="39"/>
        <v>#REF!</v>
      </c>
      <c r="CY28" s="136" t="e">
        <f t="shared" si="40"/>
        <v>#REF!</v>
      </c>
      <c r="CZ28" s="152"/>
      <c r="DA28" s="144" t="e">
        <f t="shared" si="41"/>
        <v>#REF!</v>
      </c>
      <c r="DB28" s="144"/>
      <c r="DC28" s="136" t="e">
        <f t="shared" si="42"/>
        <v>#REF!</v>
      </c>
      <c r="DD28" s="152"/>
      <c r="DE28" s="140" t="e">
        <f t="shared" si="43"/>
        <v>#REF!</v>
      </c>
      <c r="DF28" s="144"/>
      <c r="DG28" s="136" t="e">
        <f t="shared" si="44"/>
        <v>#REF!</v>
      </c>
      <c r="DH28" s="152"/>
    </row>
    <row r="29" spans="1:112" ht="15.5" x14ac:dyDescent="0.35">
      <c r="A29" s="71">
        <v>26</v>
      </c>
      <c r="B29" s="309" t="str">
        <f>(ATHLÈTES!A27&amp;"  "&amp;ATHLÈTES!B27)</f>
        <v>ZZZ  Rehu Magnifié</v>
      </c>
      <c r="C29" s="67" t="str">
        <f>ATHLÈTES!B27</f>
        <v>Rehu Magnifié</v>
      </c>
      <c r="D29" s="9" t="str">
        <f t="shared" si="1"/>
        <v/>
      </c>
      <c r="E29" s="69">
        <f>ATHLÈTES!D27</f>
        <v>1537256</v>
      </c>
      <c r="F29" s="73"/>
      <c r="G29" s="73"/>
      <c r="H29" s="73"/>
      <c r="I29" s="73"/>
      <c r="J29" s="73"/>
      <c r="K29" s="74"/>
      <c r="L29" s="73"/>
      <c r="M29" s="169"/>
      <c r="N29" s="73"/>
      <c r="O29" s="73"/>
      <c r="P29" s="73"/>
      <c r="Q29" s="74"/>
      <c r="R29" s="73"/>
      <c r="S29" s="73"/>
      <c r="T29" s="73"/>
      <c r="U29" s="74"/>
      <c r="V29" s="73"/>
      <c r="W29" s="73"/>
      <c r="X29" s="289"/>
      <c r="Y29" s="2" t="e">
        <f>IF(C29&lt;&gt;"",VLOOKUP(C29,#REF!,2,FALSE),"")</f>
        <v>#REF!</v>
      </c>
      <c r="Z29" s="2" t="str">
        <f t="shared" si="45"/>
        <v>US CRÉTEIL</v>
      </c>
      <c r="AA29" s="50" t="str">
        <f t="shared" si="3"/>
        <v/>
      </c>
      <c r="AB29" s="34" t="e">
        <f t="shared" si="4"/>
        <v>#REF!</v>
      </c>
      <c r="AC29" s="2" t="str">
        <f t="shared" si="5"/>
        <v>ZZZ  Rehu Magnifié  Rehu Magnifié</v>
      </c>
      <c r="AD29" s="2">
        <f t="shared" si="0"/>
        <v>0</v>
      </c>
      <c r="AE29" s="39"/>
      <c r="AF29" s="40" t="str">
        <f>IF(AE29&lt;&gt;"",VLOOKUP(AE29,#REF!,2,FALSE),"")</f>
        <v/>
      </c>
      <c r="AG29" s="2">
        <v>2043</v>
      </c>
      <c r="AH29" s="13">
        <f t="shared" si="6"/>
        <v>1977</v>
      </c>
      <c r="AI29" s="14" t="s">
        <v>86</v>
      </c>
      <c r="AJ29"/>
      <c r="AK29"/>
      <c r="AM29" s="140" t="e">
        <f t="shared" si="7"/>
        <v>#REF!</v>
      </c>
      <c r="AN29" s="157"/>
      <c r="AO29" s="136" t="e">
        <f t="shared" si="8"/>
        <v>#REF!</v>
      </c>
      <c r="AP29" s="152"/>
      <c r="AQ29" s="140" t="e">
        <f t="shared" si="9"/>
        <v>#REF!</v>
      </c>
      <c r="AR29" s="144"/>
      <c r="AS29" s="136" t="e">
        <f t="shared" si="10"/>
        <v>#REF!</v>
      </c>
      <c r="AT29" s="152"/>
      <c r="AU29" s="140" t="e">
        <f t="shared" si="11"/>
        <v>#REF!</v>
      </c>
      <c r="AV29" s="157"/>
      <c r="AW29" s="136" t="e">
        <f t="shared" si="12"/>
        <v>#REF!</v>
      </c>
      <c r="AX29" s="152"/>
      <c r="AY29" s="140" t="e">
        <f t="shared" si="13"/>
        <v>#REF!</v>
      </c>
      <c r="AZ29" s="144"/>
      <c r="BA29" s="136" t="e">
        <f t="shared" si="14"/>
        <v>#REF!</v>
      </c>
      <c r="BB29" s="152"/>
      <c r="BC29" s="140" t="e">
        <f t="shared" si="15"/>
        <v>#REF!</v>
      </c>
      <c r="BD29" s="144"/>
      <c r="BE29" s="136" t="e">
        <f t="shared" si="16"/>
        <v>#REF!</v>
      </c>
      <c r="BF29" s="152"/>
      <c r="BG29" s="140" t="e">
        <f t="shared" si="17"/>
        <v>#REF!</v>
      </c>
      <c r="BH29" s="144"/>
      <c r="BI29" s="136" t="e">
        <f t="shared" si="18"/>
        <v>#REF!</v>
      </c>
      <c r="BJ29" s="152"/>
      <c r="BK29" s="140" t="e">
        <f t="shared" si="19"/>
        <v>#REF!</v>
      </c>
      <c r="BL29" s="144"/>
      <c r="BM29" s="136" t="e">
        <f t="shared" si="20"/>
        <v>#REF!</v>
      </c>
      <c r="BN29" s="152"/>
      <c r="BO29" s="140" t="e">
        <f t="shared" si="21"/>
        <v>#REF!</v>
      </c>
      <c r="BP29" s="144"/>
      <c r="BQ29" s="136" t="e">
        <f t="shared" si="22"/>
        <v>#REF!</v>
      </c>
      <c r="BR29" s="152"/>
      <c r="BS29" s="140" t="e">
        <f t="shared" si="23"/>
        <v>#REF!</v>
      </c>
      <c r="BT29" s="144"/>
      <c r="BU29" s="136" t="e">
        <f t="shared" si="24"/>
        <v>#REF!</v>
      </c>
      <c r="BV29" s="152"/>
      <c r="BW29" s="140" t="e">
        <f t="shared" si="25"/>
        <v>#REF!</v>
      </c>
      <c r="BX29" s="144"/>
      <c r="BY29" s="136" t="e">
        <f t="shared" si="26"/>
        <v>#REF!</v>
      </c>
      <c r="BZ29" s="152"/>
      <c r="CA29" s="140" t="e">
        <f t="shared" si="27"/>
        <v>#REF!</v>
      </c>
      <c r="CB29" s="144"/>
      <c r="CC29" s="136" t="e">
        <f t="shared" si="28"/>
        <v>#REF!</v>
      </c>
      <c r="CD29" s="152"/>
      <c r="CE29" s="140" t="e">
        <f t="shared" si="29"/>
        <v>#REF!</v>
      </c>
      <c r="CF29" s="144"/>
      <c r="CG29" s="136" t="e">
        <f t="shared" si="30"/>
        <v>#REF!</v>
      </c>
      <c r="CH29" s="152"/>
      <c r="CI29" s="140" t="e">
        <f t="shared" si="31"/>
        <v>#REF!</v>
      </c>
      <c r="CJ29" s="144"/>
      <c r="CK29" s="136" t="e">
        <f t="shared" si="32"/>
        <v>#REF!</v>
      </c>
      <c r="CL29" s="140" t="e">
        <f t="shared" si="33"/>
        <v>#REF!</v>
      </c>
      <c r="CM29" s="144"/>
      <c r="CN29" s="136" t="e">
        <f t="shared" si="34"/>
        <v>#REF!</v>
      </c>
      <c r="CO29" s="152"/>
      <c r="CP29" s="140" t="e">
        <f t="shared" si="35"/>
        <v>#REF!</v>
      </c>
      <c r="CQ29" s="144"/>
      <c r="CR29" s="136" t="e">
        <f t="shared" si="36"/>
        <v>#REF!</v>
      </c>
      <c r="CS29" s="152"/>
      <c r="CT29" s="140" t="e">
        <f t="shared" si="37"/>
        <v>#REF!</v>
      </c>
      <c r="CU29" s="144"/>
      <c r="CV29" s="136" t="e">
        <f t="shared" si="38"/>
        <v>#REF!</v>
      </c>
      <c r="CW29" s="152"/>
      <c r="CX29" s="140" t="e">
        <f t="shared" si="39"/>
        <v>#REF!</v>
      </c>
      <c r="CY29" s="136" t="e">
        <f t="shared" si="40"/>
        <v>#REF!</v>
      </c>
      <c r="CZ29" s="152"/>
      <c r="DA29" s="144" t="e">
        <f t="shared" si="41"/>
        <v>#REF!</v>
      </c>
      <c r="DB29" s="144"/>
      <c r="DC29" s="136" t="e">
        <f t="shared" si="42"/>
        <v>#REF!</v>
      </c>
      <c r="DD29" s="152"/>
      <c r="DE29" s="140" t="e">
        <f t="shared" si="43"/>
        <v>#REF!</v>
      </c>
      <c r="DF29" s="144"/>
      <c r="DG29" s="136" t="e">
        <f t="shared" si="44"/>
        <v>#REF!</v>
      </c>
      <c r="DH29" s="152"/>
    </row>
    <row r="30" spans="1:112" ht="15.5" x14ac:dyDescent="0.35">
      <c r="A30" s="71">
        <v>27</v>
      </c>
      <c r="B30" s="309" t="str">
        <f>(ATHLÈTES!A28&amp;"  "&amp;ATHLÈTES!B28)</f>
        <v>AAABBB  Prisca</v>
      </c>
      <c r="C30" s="67" t="str">
        <f>ATHLÈTES!B28</f>
        <v>Prisca</v>
      </c>
      <c r="D30" s="9" t="str">
        <f t="shared" si="1"/>
        <v/>
      </c>
      <c r="E30" s="69">
        <f>ATHLÈTES!D28</f>
        <v>1939734</v>
      </c>
      <c r="F30" s="73"/>
      <c r="G30" s="73"/>
      <c r="H30" s="73"/>
      <c r="I30" s="73"/>
      <c r="J30" s="73"/>
      <c r="K30" s="74"/>
      <c r="L30" s="73"/>
      <c r="M30" s="169"/>
      <c r="N30" s="73"/>
      <c r="O30" s="73"/>
      <c r="P30" s="73"/>
      <c r="Q30" s="74"/>
      <c r="R30" s="73"/>
      <c r="S30" s="73"/>
      <c r="T30" s="73"/>
      <c r="U30" s="74"/>
      <c r="V30" s="73"/>
      <c r="W30" s="73"/>
      <c r="X30" s="289"/>
      <c r="Y30" s="2" t="e">
        <f>IF(C30&lt;&gt;"",VLOOKUP(C30,#REF!,2,FALSE),"")</f>
        <v>#REF!</v>
      </c>
      <c r="Z30" s="2" t="str">
        <f t="shared" si="45"/>
        <v>US CRÉTEIL</v>
      </c>
      <c r="AA30" s="50" t="str">
        <f t="shared" si="3"/>
        <v/>
      </c>
      <c r="AB30" s="34" t="e">
        <f t="shared" si="4"/>
        <v>#REF!</v>
      </c>
      <c r="AC30" s="2" t="str">
        <f t="shared" si="5"/>
        <v>AAABBB  Prisca  Prisca</v>
      </c>
      <c r="AD30" s="2">
        <f t="shared" si="0"/>
        <v>0</v>
      </c>
      <c r="AE30" s="39"/>
      <c r="AF30" s="40" t="str">
        <f>IF(AE30&lt;&gt;"",VLOOKUP(AE30,#REF!,2,FALSE),"")</f>
        <v/>
      </c>
      <c r="AG30" s="2">
        <v>2044</v>
      </c>
      <c r="AH30" s="13">
        <f t="shared" si="6"/>
        <v>1978</v>
      </c>
      <c r="AI30" s="14" t="s">
        <v>86</v>
      </c>
      <c r="AJ30"/>
      <c r="AK30"/>
      <c r="AM30" s="140" t="e">
        <f t="shared" si="7"/>
        <v>#REF!</v>
      </c>
      <c r="AN30" s="157"/>
      <c r="AO30" s="136" t="e">
        <f t="shared" si="8"/>
        <v>#REF!</v>
      </c>
      <c r="AP30" s="152"/>
      <c r="AQ30" s="140" t="e">
        <f t="shared" si="9"/>
        <v>#REF!</v>
      </c>
      <c r="AR30" s="144"/>
      <c r="AS30" s="136" t="e">
        <f t="shared" si="10"/>
        <v>#REF!</v>
      </c>
      <c r="AT30" s="152"/>
      <c r="AU30" s="140" t="e">
        <f t="shared" si="11"/>
        <v>#REF!</v>
      </c>
      <c r="AV30" s="157"/>
      <c r="AW30" s="136" t="e">
        <f t="shared" si="12"/>
        <v>#REF!</v>
      </c>
      <c r="AX30" s="152"/>
      <c r="AY30" s="140" t="e">
        <f t="shared" si="13"/>
        <v>#REF!</v>
      </c>
      <c r="AZ30" s="144"/>
      <c r="BA30" s="136" t="e">
        <f t="shared" si="14"/>
        <v>#REF!</v>
      </c>
      <c r="BB30" s="152"/>
      <c r="BC30" s="140" t="e">
        <f t="shared" si="15"/>
        <v>#REF!</v>
      </c>
      <c r="BD30" s="144"/>
      <c r="BE30" s="136" t="e">
        <f t="shared" si="16"/>
        <v>#REF!</v>
      </c>
      <c r="BF30" s="152"/>
      <c r="BG30" s="140" t="e">
        <f t="shared" si="17"/>
        <v>#REF!</v>
      </c>
      <c r="BH30" s="144"/>
      <c r="BI30" s="136" t="e">
        <f t="shared" si="18"/>
        <v>#REF!</v>
      </c>
      <c r="BJ30" s="152"/>
      <c r="BK30" s="140" t="e">
        <f t="shared" si="19"/>
        <v>#REF!</v>
      </c>
      <c r="BL30" s="144"/>
      <c r="BM30" s="136" t="e">
        <f t="shared" si="20"/>
        <v>#REF!</v>
      </c>
      <c r="BN30" s="152"/>
      <c r="BO30" s="140" t="e">
        <f t="shared" si="21"/>
        <v>#REF!</v>
      </c>
      <c r="BP30" s="144"/>
      <c r="BQ30" s="136" t="e">
        <f t="shared" si="22"/>
        <v>#REF!</v>
      </c>
      <c r="BR30" s="152"/>
      <c r="BS30" s="140" t="e">
        <f t="shared" si="23"/>
        <v>#REF!</v>
      </c>
      <c r="BT30" s="144"/>
      <c r="BU30" s="136" t="e">
        <f t="shared" si="24"/>
        <v>#REF!</v>
      </c>
      <c r="BV30" s="152"/>
      <c r="BW30" s="140" t="e">
        <f t="shared" si="25"/>
        <v>#REF!</v>
      </c>
      <c r="BX30" s="144"/>
      <c r="BY30" s="136" t="e">
        <f t="shared" si="26"/>
        <v>#REF!</v>
      </c>
      <c r="BZ30" s="152"/>
      <c r="CA30" s="140" t="e">
        <f t="shared" si="27"/>
        <v>#REF!</v>
      </c>
      <c r="CB30" s="144"/>
      <c r="CC30" s="136" t="e">
        <f t="shared" si="28"/>
        <v>#REF!</v>
      </c>
      <c r="CD30" s="152"/>
      <c r="CE30" s="140" t="e">
        <f t="shared" si="29"/>
        <v>#REF!</v>
      </c>
      <c r="CF30" s="144"/>
      <c r="CG30" s="136" t="e">
        <f t="shared" si="30"/>
        <v>#REF!</v>
      </c>
      <c r="CH30" s="152"/>
      <c r="CI30" s="140" t="e">
        <f t="shared" si="31"/>
        <v>#REF!</v>
      </c>
      <c r="CJ30" s="144"/>
      <c r="CK30" s="136" t="e">
        <f t="shared" si="32"/>
        <v>#REF!</v>
      </c>
      <c r="CL30" s="140" t="e">
        <f t="shared" si="33"/>
        <v>#REF!</v>
      </c>
      <c r="CM30" s="144"/>
      <c r="CN30" s="136" t="e">
        <f t="shared" si="34"/>
        <v>#REF!</v>
      </c>
      <c r="CO30" s="152"/>
      <c r="CP30" s="140" t="e">
        <f t="shared" si="35"/>
        <v>#REF!</v>
      </c>
      <c r="CQ30" s="144"/>
      <c r="CR30" s="136" t="e">
        <f t="shared" si="36"/>
        <v>#REF!</v>
      </c>
      <c r="CS30" s="152"/>
      <c r="CT30" s="140" t="e">
        <f t="shared" si="37"/>
        <v>#REF!</v>
      </c>
      <c r="CU30" s="144"/>
      <c r="CV30" s="136" t="e">
        <f t="shared" si="38"/>
        <v>#REF!</v>
      </c>
      <c r="CW30" s="152"/>
      <c r="CX30" s="140" t="e">
        <f t="shared" si="39"/>
        <v>#REF!</v>
      </c>
      <c r="CY30" s="136" t="e">
        <f t="shared" si="40"/>
        <v>#REF!</v>
      </c>
      <c r="CZ30" s="152"/>
      <c r="DA30" s="144" t="e">
        <f t="shared" si="41"/>
        <v>#REF!</v>
      </c>
      <c r="DB30" s="144"/>
      <c r="DC30" s="136" t="e">
        <f t="shared" si="42"/>
        <v>#REF!</v>
      </c>
      <c r="DD30" s="152"/>
      <c r="DE30" s="140" t="e">
        <f t="shared" si="43"/>
        <v>#REF!</v>
      </c>
      <c r="DF30" s="144"/>
      <c r="DG30" s="136" t="e">
        <f t="shared" si="44"/>
        <v>#REF!</v>
      </c>
      <c r="DH30" s="152"/>
    </row>
    <row r="31" spans="1:112" ht="16" thickBot="1" x14ac:dyDescent="0.4">
      <c r="A31" s="71">
        <v>28</v>
      </c>
      <c r="B31" s="309" t="str">
        <f>(ATHLÈTES!A29&amp;"  "&amp;ATHLÈTES!B29)</f>
        <v>BBBCCC  Océane</v>
      </c>
      <c r="C31" s="67" t="str">
        <f>ATHLÈTES!B29</f>
        <v>Océane</v>
      </c>
      <c r="D31" s="9" t="str">
        <f t="shared" si="1"/>
        <v/>
      </c>
      <c r="E31" s="69">
        <f>ATHLÈTES!D29</f>
        <v>1939723</v>
      </c>
      <c r="F31" s="73"/>
      <c r="G31" s="73"/>
      <c r="H31" s="73"/>
      <c r="I31" s="73"/>
      <c r="J31" s="73"/>
      <c r="K31" s="74"/>
      <c r="L31" s="73"/>
      <c r="M31" s="169"/>
      <c r="N31" s="73"/>
      <c r="O31" s="73"/>
      <c r="P31" s="73"/>
      <c r="Q31" s="74"/>
      <c r="R31" s="73"/>
      <c r="S31" s="73"/>
      <c r="T31" s="73"/>
      <c r="U31" s="74"/>
      <c r="V31" s="73"/>
      <c r="W31" s="73"/>
      <c r="X31" s="289"/>
      <c r="Y31" s="2" t="e">
        <f>IF(C31&lt;&gt;"",VLOOKUP(C31,#REF!,2,FALSE),"")</f>
        <v>#REF!</v>
      </c>
      <c r="Z31" s="2" t="str">
        <f t="shared" si="45"/>
        <v>US CRÉTEIL</v>
      </c>
      <c r="AA31" s="50" t="str">
        <f t="shared" si="3"/>
        <v/>
      </c>
      <c r="AB31" s="34" t="e">
        <f t="shared" si="4"/>
        <v>#REF!</v>
      </c>
      <c r="AC31" s="2" t="str">
        <f t="shared" si="5"/>
        <v>BBBCCC  Océane  Océane</v>
      </c>
      <c r="AD31" s="2">
        <f t="shared" si="0"/>
        <v>0</v>
      </c>
      <c r="AE31" s="39"/>
      <c r="AF31" s="40" t="str">
        <f>IF(AE31&lt;&gt;"",VLOOKUP(AE31,#REF!,2,FALSE),"")</f>
        <v/>
      </c>
      <c r="AG31" s="2">
        <v>2045</v>
      </c>
      <c r="AH31" s="21">
        <f t="shared" si="6"/>
        <v>1979</v>
      </c>
      <c r="AI31" s="33" t="s">
        <v>86</v>
      </c>
      <c r="AJ31"/>
      <c r="AK31"/>
      <c r="AM31" s="140" t="e">
        <f t="shared" si="7"/>
        <v>#REF!</v>
      </c>
      <c r="AN31" s="157"/>
      <c r="AO31" s="136" t="e">
        <f t="shared" si="8"/>
        <v>#REF!</v>
      </c>
      <c r="AP31" s="152"/>
      <c r="AQ31" s="140" t="e">
        <f t="shared" si="9"/>
        <v>#REF!</v>
      </c>
      <c r="AR31" s="144"/>
      <c r="AS31" s="136" t="e">
        <f t="shared" si="10"/>
        <v>#REF!</v>
      </c>
      <c r="AT31" s="152"/>
      <c r="AU31" s="140" t="e">
        <f t="shared" si="11"/>
        <v>#REF!</v>
      </c>
      <c r="AV31" s="157"/>
      <c r="AW31" s="136" t="e">
        <f t="shared" si="12"/>
        <v>#REF!</v>
      </c>
      <c r="AX31" s="152"/>
      <c r="AY31" s="140" t="e">
        <f t="shared" si="13"/>
        <v>#REF!</v>
      </c>
      <c r="AZ31" s="144"/>
      <c r="BA31" s="136" t="e">
        <f t="shared" si="14"/>
        <v>#REF!</v>
      </c>
      <c r="BB31" s="152"/>
      <c r="BC31" s="140" t="e">
        <f t="shared" si="15"/>
        <v>#REF!</v>
      </c>
      <c r="BD31" s="144"/>
      <c r="BE31" s="136" t="e">
        <f t="shared" si="16"/>
        <v>#REF!</v>
      </c>
      <c r="BF31" s="152"/>
      <c r="BG31" s="140" t="e">
        <f t="shared" si="17"/>
        <v>#REF!</v>
      </c>
      <c r="BH31" s="144"/>
      <c r="BI31" s="136" t="e">
        <f t="shared" si="18"/>
        <v>#REF!</v>
      </c>
      <c r="BJ31" s="152"/>
      <c r="BK31" s="140" t="e">
        <f t="shared" si="19"/>
        <v>#REF!</v>
      </c>
      <c r="BL31" s="144"/>
      <c r="BM31" s="136" t="e">
        <f t="shared" si="20"/>
        <v>#REF!</v>
      </c>
      <c r="BN31" s="152"/>
      <c r="BO31" s="140" t="e">
        <f t="shared" si="21"/>
        <v>#REF!</v>
      </c>
      <c r="BP31" s="144"/>
      <c r="BQ31" s="136" t="e">
        <f t="shared" si="22"/>
        <v>#REF!</v>
      </c>
      <c r="BR31" s="152"/>
      <c r="BS31" s="140" t="e">
        <f t="shared" si="23"/>
        <v>#REF!</v>
      </c>
      <c r="BT31" s="144"/>
      <c r="BU31" s="136" t="e">
        <f t="shared" si="24"/>
        <v>#REF!</v>
      </c>
      <c r="BV31" s="152"/>
      <c r="BW31" s="140" t="e">
        <f t="shared" si="25"/>
        <v>#REF!</v>
      </c>
      <c r="BX31" s="144"/>
      <c r="BY31" s="136" t="e">
        <f t="shared" si="26"/>
        <v>#REF!</v>
      </c>
      <c r="BZ31" s="152"/>
      <c r="CA31" s="140" t="e">
        <f t="shared" si="27"/>
        <v>#REF!</v>
      </c>
      <c r="CB31" s="144"/>
      <c r="CC31" s="136" t="e">
        <f t="shared" si="28"/>
        <v>#REF!</v>
      </c>
      <c r="CD31" s="152"/>
      <c r="CE31" s="140" t="e">
        <f t="shared" si="29"/>
        <v>#REF!</v>
      </c>
      <c r="CF31" s="144"/>
      <c r="CG31" s="136" t="e">
        <f t="shared" si="30"/>
        <v>#REF!</v>
      </c>
      <c r="CH31" s="152"/>
      <c r="CI31" s="140" t="e">
        <f t="shared" si="31"/>
        <v>#REF!</v>
      </c>
      <c r="CJ31" s="144"/>
      <c r="CK31" s="136" t="e">
        <f t="shared" si="32"/>
        <v>#REF!</v>
      </c>
      <c r="CL31" s="140" t="e">
        <f t="shared" si="33"/>
        <v>#REF!</v>
      </c>
      <c r="CM31" s="144"/>
      <c r="CN31" s="136" t="e">
        <f t="shared" si="34"/>
        <v>#REF!</v>
      </c>
      <c r="CO31" s="152"/>
      <c r="CP31" s="140" t="e">
        <f t="shared" si="35"/>
        <v>#REF!</v>
      </c>
      <c r="CQ31" s="144"/>
      <c r="CR31" s="136" t="e">
        <f t="shared" si="36"/>
        <v>#REF!</v>
      </c>
      <c r="CS31" s="152"/>
      <c r="CT31" s="140" t="e">
        <f t="shared" si="37"/>
        <v>#REF!</v>
      </c>
      <c r="CU31" s="144"/>
      <c r="CV31" s="136" t="e">
        <f t="shared" si="38"/>
        <v>#REF!</v>
      </c>
      <c r="CW31" s="152"/>
      <c r="CX31" s="140" t="e">
        <f t="shared" si="39"/>
        <v>#REF!</v>
      </c>
      <c r="CY31" s="136" t="e">
        <f t="shared" si="40"/>
        <v>#REF!</v>
      </c>
      <c r="CZ31" s="152"/>
      <c r="DA31" s="144" t="e">
        <f t="shared" si="41"/>
        <v>#REF!</v>
      </c>
      <c r="DB31" s="144"/>
      <c r="DC31" s="136" t="e">
        <f t="shared" si="42"/>
        <v>#REF!</v>
      </c>
      <c r="DD31" s="152"/>
      <c r="DE31" s="140" t="e">
        <f t="shared" si="43"/>
        <v>#REF!</v>
      </c>
      <c r="DF31" s="144"/>
      <c r="DG31" s="136" t="e">
        <f t="shared" si="44"/>
        <v>#REF!</v>
      </c>
      <c r="DH31" s="152"/>
    </row>
    <row r="32" spans="1:112" ht="15.5" x14ac:dyDescent="0.35">
      <c r="A32" s="71">
        <v>29</v>
      </c>
      <c r="B32" s="309" t="str">
        <f>(ATHLÈTES!A30&amp;"  "&amp;ATHLÈTES!B30)</f>
        <v>CCCDDD  Balkis-Imane</v>
      </c>
      <c r="C32" s="67" t="str">
        <f>ATHLÈTES!B30</f>
        <v>Balkis-Imane</v>
      </c>
      <c r="D32" s="9" t="str">
        <f t="shared" si="1"/>
        <v/>
      </c>
      <c r="E32" s="69">
        <f>ATHLÈTES!D30</f>
        <v>1939738</v>
      </c>
      <c r="F32" s="73"/>
      <c r="G32" s="73"/>
      <c r="H32" s="73"/>
      <c r="I32" s="73"/>
      <c r="J32" s="73"/>
      <c r="K32" s="73"/>
      <c r="L32" s="73"/>
      <c r="M32" s="169"/>
      <c r="N32" s="73"/>
      <c r="O32" s="73"/>
      <c r="P32" s="73"/>
      <c r="Q32" s="74"/>
      <c r="R32" s="73"/>
      <c r="S32" s="73"/>
      <c r="T32" s="73"/>
      <c r="U32" s="74"/>
      <c r="V32" s="73"/>
      <c r="W32" s="73"/>
      <c r="X32" s="289"/>
      <c r="Y32" s="2" t="e">
        <f>IF(C32&lt;&gt;"",VLOOKUP(C32,#REF!,2,FALSE),"")</f>
        <v>#REF!</v>
      </c>
      <c r="Z32" s="2" t="str">
        <f t="shared" si="45"/>
        <v>US CRÉTEIL</v>
      </c>
      <c r="AA32" s="50" t="str">
        <f t="shared" si="3"/>
        <v/>
      </c>
      <c r="AB32" s="34" t="e">
        <f t="shared" si="4"/>
        <v>#REF!</v>
      </c>
      <c r="AC32" s="2" t="str">
        <f t="shared" si="5"/>
        <v>CCCDDD  Balkis-Imane  Balkis-Imane</v>
      </c>
      <c r="AD32" s="2">
        <f t="shared" si="0"/>
        <v>0</v>
      </c>
      <c r="AE32" s="39"/>
      <c r="AF32" s="40" t="str">
        <f>IF(AE32&lt;&gt;"",VLOOKUP(AE32,#REF!,2,FALSE),"")</f>
        <v/>
      </c>
      <c r="AG32" s="2">
        <v>2046</v>
      </c>
      <c r="AH32" s="10">
        <f t="shared" si="6"/>
        <v>1980</v>
      </c>
      <c r="AI32" s="19" t="s">
        <v>87</v>
      </c>
      <c r="AJ32"/>
      <c r="AK32"/>
      <c r="AM32" s="140" t="e">
        <f t="shared" si="7"/>
        <v>#REF!</v>
      </c>
      <c r="AN32" s="157"/>
      <c r="AO32" s="136" t="e">
        <f t="shared" si="8"/>
        <v>#REF!</v>
      </c>
      <c r="AP32" s="152"/>
      <c r="AQ32" s="140" t="e">
        <f t="shared" si="9"/>
        <v>#REF!</v>
      </c>
      <c r="AR32" s="144"/>
      <c r="AS32" s="136" t="e">
        <f t="shared" si="10"/>
        <v>#REF!</v>
      </c>
      <c r="AT32" s="152"/>
      <c r="AU32" s="140" t="e">
        <f t="shared" si="11"/>
        <v>#REF!</v>
      </c>
      <c r="AV32" s="157"/>
      <c r="AW32" s="136" t="e">
        <f t="shared" si="12"/>
        <v>#REF!</v>
      </c>
      <c r="AX32" s="152"/>
      <c r="AY32" s="140" t="e">
        <f t="shared" si="13"/>
        <v>#REF!</v>
      </c>
      <c r="AZ32" s="144"/>
      <c r="BA32" s="136" t="e">
        <f t="shared" si="14"/>
        <v>#REF!</v>
      </c>
      <c r="BB32" s="152"/>
      <c r="BC32" s="140" t="e">
        <f t="shared" si="15"/>
        <v>#REF!</v>
      </c>
      <c r="BD32" s="144"/>
      <c r="BE32" s="136" t="e">
        <f t="shared" si="16"/>
        <v>#REF!</v>
      </c>
      <c r="BF32" s="152"/>
      <c r="BG32" s="140" t="e">
        <f t="shared" si="17"/>
        <v>#REF!</v>
      </c>
      <c r="BH32" s="144"/>
      <c r="BI32" s="136" t="e">
        <f t="shared" si="18"/>
        <v>#REF!</v>
      </c>
      <c r="BJ32" s="152"/>
      <c r="BK32" s="140" t="e">
        <f t="shared" si="19"/>
        <v>#REF!</v>
      </c>
      <c r="BL32" s="144"/>
      <c r="BM32" s="136" t="e">
        <f t="shared" si="20"/>
        <v>#REF!</v>
      </c>
      <c r="BN32" s="152"/>
      <c r="BO32" s="140" t="e">
        <f t="shared" si="21"/>
        <v>#REF!</v>
      </c>
      <c r="BP32" s="144"/>
      <c r="BQ32" s="136" t="e">
        <f t="shared" si="22"/>
        <v>#REF!</v>
      </c>
      <c r="BR32" s="152"/>
      <c r="BS32" s="140" t="e">
        <f t="shared" si="23"/>
        <v>#REF!</v>
      </c>
      <c r="BT32" s="144"/>
      <c r="BU32" s="136" t="e">
        <f t="shared" si="24"/>
        <v>#REF!</v>
      </c>
      <c r="BV32" s="152"/>
      <c r="BW32" s="140" t="e">
        <f t="shared" si="25"/>
        <v>#REF!</v>
      </c>
      <c r="BX32" s="144"/>
      <c r="BY32" s="136" t="e">
        <f t="shared" si="26"/>
        <v>#REF!</v>
      </c>
      <c r="BZ32" s="152"/>
      <c r="CA32" s="140" t="e">
        <f t="shared" si="27"/>
        <v>#REF!</v>
      </c>
      <c r="CB32" s="144"/>
      <c r="CC32" s="136" t="e">
        <f t="shared" si="28"/>
        <v>#REF!</v>
      </c>
      <c r="CD32" s="152"/>
      <c r="CE32" s="140" t="e">
        <f t="shared" si="29"/>
        <v>#REF!</v>
      </c>
      <c r="CF32" s="144"/>
      <c r="CG32" s="136" t="e">
        <f t="shared" si="30"/>
        <v>#REF!</v>
      </c>
      <c r="CH32" s="152"/>
      <c r="CI32" s="140" t="e">
        <f t="shared" si="31"/>
        <v>#REF!</v>
      </c>
      <c r="CJ32" s="144"/>
      <c r="CK32" s="136" t="e">
        <f t="shared" si="32"/>
        <v>#REF!</v>
      </c>
      <c r="CL32" s="140" t="e">
        <f t="shared" si="33"/>
        <v>#REF!</v>
      </c>
      <c r="CM32" s="144"/>
      <c r="CN32" s="136" t="e">
        <f t="shared" si="34"/>
        <v>#REF!</v>
      </c>
      <c r="CO32" s="152"/>
      <c r="CP32" s="140" t="e">
        <f t="shared" si="35"/>
        <v>#REF!</v>
      </c>
      <c r="CQ32" s="144"/>
      <c r="CR32" s="136" t="e">
        <f t="shared" si="36"/>
        <v>#REF!</v>
      </c>
      <c r="CS32" s="152"/>
      <c r="CT32" s="140" t="e">
        <f t="shared" si="37"/>
        <v>#REF!</v>
      </c>
      <c r="CU32" s="144"/>
      <c r="CV32" s="136" t="e">
        <f t="shared" si="38"/>
        <v>#REF!</v>
      </c>
      <c r="CW32" s="152"/>
      <c r="CX32" s="140" t="e">
        <f t="shared" si="39"/>
        <v>#REF!</v>
      </c>
      <c r="CY32" s="136" t="e">
        <f t="shared" si="40"/>
        <v>#REF!</v>
      </c>
      <c r="CZ32" s="152"/>
      <c r="DA32" s="144" t="e">
        <f t="shared" si="41"/>
        <v>#REF!</v>
      </c>
      <c r="DB32" s="144"/>
      <c r="DC32" s="136" t="e">
        <f t="shared" si="42"/>
        <v>#REF!</v>
      </c>
      <c r="DD32" s="152"/>
      <c r="DE32" s="140" t="e">
        <f t="shared" si="43"/>
        <v>#REF!</v>
      </c>
      <c r="DF32" s="144"/>
      <c r="DG32" s="136" t="e">
        <f t="shared" si="44"/>
        <v>#REF!</v>
      </c>
      <c r="DH32" s="152"/>
    </row>
    <row r="33" spans="1:112" ht="15.5" x14ac:dyDescent="0.35">
      <c r="A33" s="71">
        <v>30</v>
      </c>
      <c r="B33" s="309" t="str">
        <f>(ATHLÈTES!A31&amp;"  "&amp;ATHLÈTES!B31)</f>
        <v>DDDEEE  Hamza</v>
      </c>
      <c r="C33" s="67" t="str">
        <f>ATHLÈTES!B31</f>
        <v>Hamza</v>
      </c>
      <c r="D33" s="9" t="str">
        <f t="shared" si="1"/>
        <v/>
      </c>
      <c r="E33" s="69">
        <f>ATHLÈTES!D31</f>
        <v>611008</v>
      </c>
      <c r="F33" s="73"/>
      <c r="G33" s="73"/>
      <c r="H33" s="73"/>
      <c r="I33" s="73"/>
      <c r="J33" s="73"/>
      <c r="K33" s="73"/>
      <c r="L33" s="73"/>
      <c r="M33" s="169"/>
      <c r="N33" s="73"/>
      <c r="O33" s="73"/>
      <c r="P33" s="73"/>
      <c r="Q33" s="74"/>
      <c r="R33" s="73"/>
      <c r="S33" s="73"/>
      <c r="T33" s="73"/>
      <c r="U33" s="74"/>
      <c r="V33" s="73"/>
      <c r="W33" s="73"/>
      <c r="X33" s="289"/>
      <c r="Y33" s="2" t="e">
        <f>IF(C33&lt;&gt;"",VLOOKUP(C33,#REF!,2,FALSE),"")</f>
        <v>#REF!</v>
      </c>
      <c r="Z33" s="2" t="str">
        <f t="shared" si="45"/>
        <v>US CRÉTEIL</v>
      </c>
      <c r="AA33" s="50" t="str">
        <f t="shared" si="3"/>
        <v/>
      </c>
      <c r="AB33" s="34" t="e">
        <f t="shared" si="4"/>
        <v>#REF!</v>
      </c>
      <c r="AC33" s="2" t="str">
        <f t="shared" si="5"/>
        <v>DDDEEE  Hamza  Hamza</v>
      </c>
      <c r="AD33" s="2">
        <f t="shared" si="0"/>
        <v>0</v>
      </c>
      <c r="AE33" s="39"/>
      <c r="AF33" s="40" t="str">
        <f>IF(AE33&lt;&gt;"",VLOOKUP(AE33,#REF!,2,FALSE),"")</f>
        <v/>
      </c>
      <c r="AG33" s="2">
        <v>2047</v>
      </c>
      <c r="AH33" s="13">
        <f t="shared" si="6"/>
        <v>1981</v>
      </c>
      <c r="AI33" s="20" t="s">
        <v>87</v>
      </c>
      <c r="AJ33"/>
      <c r="AK33"/>
      <c r="AM33" s="140" t="e">
        <f t="shared" si="7"/>
        <v>#REF!</v>
      </c>
      <c r="AN33" s="157"/>
      <c r="AO33" s="136" t="e">
        <f t="shared" si="8"/>
        <v>#REF!</v>
      </c>
      <c r="AP33" s="152"/>
      <c r="AQ33" s="140" t="e">
        <f t="shared" si="9"/>
        <v>#REF!</v>
      </c>
      <c r="AR33" s="144"/>
      <c r="AS33" s="136" t="e">
        <f t="shared" si="10"/>
        <v>#REF!</v>
      </c>
      <c r="AT33" s="152"/>
      <c r="AU33" s="140" t="e">
        <f t="shared" si="11"/>
        <v>#REF!</v>
      </c>
      <c r="AV33" s="157"/>
      <c r="AW33" s="136" t="e">
        <f t="shared" si="12"/>
        <v>#REF!</v>
      </c>
      <c r="AX33" s="152"/>
      <c r="AY33" s="140" t="e">
        <f t="shared" si="13"/>
        <v>#REF!</v>
      </c>
      <c r="AZ33" s="144"/>
      <c r="BA33" s="136" t="e">
        <f t="shared" si="14"/>
        <v>#REF!</v>
      </c>
      <c r="BB33" s="152"/>
      <c r="BC33" s="140" t="e">
        <f t="shared" si="15"/>
        <v>#REF!</v>
      </c>
      <c r="BD33" s="144"/>
      <c r="BE33" s="136" t="e">
        <f t="shared" si="16"/>
        <v>#REF!</v>
      </c>
      <c r="BF33" s="152"/>
      <c r="BG33" s="140" t="e">
        <f t="shared" si="17"/>
        <v>#REF!</v>
      </c>
      <c r="BH33" s="144"/>
      <c r="BI33" s="136" t="e">
        <f t="shared" si="18"/>
        <v>#REF!</v>
      </c>
      <c r="BJ33" s="152"/>
      <c r="BK33" s="140" t="e">
        <f t="shared" si="19"/>
        <v>#REF!</v>
      </c>
      <c r="BL33" s="144"/>
      <c r="BM33" s="136" t="e">
        <f t="shared" si="20"/>
        <v>#REF!</v>
      </c>
      <c r="BN33" s="152"/>
      <c r="BO33" s="140" t="e">
        <f t="shared" si="21"/>
        <v>#REF!</v>
      </c>
      <c r="BP33" s="144"/>
      <c r="BQ33" s="136" t="e">
        <f t="shared" si="22"/>
        <v>#REF!</v>
      </c>
      <c r="BR33" s="152"/>
      <c r="BS33" s="140" t="e">
        <f t="shared" si="23"/>
        <v>#REF!</v>
      </c>
      <c r="BT33" s="144"/>
      <c r="BU33" s="136" t="e">
        <f t="shared" si="24"/>
        <v>#REF!</v>
      </c>
      <c r="BV33" s="152"/>
      <c r="BW33" s="140" t="e">
        <f t="shared" si="25"/>
        <v>#REF!</v>
      </c>
      <c r="BX33" s="144"/>
      <c r="BY33" s="136" t="e">
        <f t="shared" si="26"/>
        <v>#REF!</v>
      </c>
      <c r="BZ33" s="152"/>
      <c r="CA33" s="140" t="e">
        <f t="shared" si="27"/>
        <v>#REF!</v>
      </c>
      <c r="CB33" s="144"/>
      <c r="CC33" s="136" t="e">
        <f t="shared" si="28"/>
        <v>#REF!</v>
      </c>
      <c r="CD33" s="152"/>
      <c r="CE33" s="140" t="e">
        <f t="shared" si="29"/>
        <v>#REF!</v>
      </c>
      <c r="CF33" s="144"/>
      <c r="CG33" s="136" t="e">
        <f t="shared" si="30"/>
        <v>#REF!</v>
      </c>
      <c r="CH33" s="152"/>
      <c r="CI33" s="140" t="e">
        <f t="shared" si="31"/>
        <v>#REF!</v>
      </c>
      <c r="CJ33" s="144"/>
      <c r="CK33" s="136" t="e">
        <f t="shared" si="32"/>
        <v>#REF!</v>
      </c>
      <c r="CL33" s="140" t="e">
        <f t="shared" si="33"/>
        <v>#REF!</v>
      </c>
      <c r="CM33" s="144"/>
      <c r="CN33" s="136" t="e">
        <f t="shared" si="34"/>
        <v>#REF!</v>
      </c>
      <c r="CO33" s="152"/>
      <c r="CP33" s="140" t="e">
        <f t="shared" si="35"/>
        <v>#REF!</v>
      </c>
      <c r="CQ33" s="144"/>
      <c r="CR33" s="136" t="e">
        <f t="shared" si="36"/>
        <v>#REF!</v>
      </c>
      <c r="CS33" s="152"/>
      <c r="CT33" s="140" t="e">
        <f t="shared" si="37"/>
        <v>#REF!</v>
      </c>
      <c r="CU33" s="144"/>
      <c r="CV33" s="136" t="e">
        <f t="shared" si="38"/>
        <v>#REF!</v>
      </c>
      <c r="CW33" s="152"/>
      <c r="CX33" s="140" t="e">
        <f t="shared" si="39"/>
        <v>#REF!</v>
      </c>
      <c r="CY33" s="136" t="e">
        <f t="shared" si="40"/>
        <v>#REF!</v>
      </c>
      <c r="CZ33" s="152"/>
      <c r="DA33" s="144" t="e">
        <f t="shared" si="41"/>
        <v>#REF!</v>
      </c>
      <c r="DB33" s="144"/>
      <c r="DC33" s="136" t="e">
        <f t="shared" si="42"/>
        <v>#REF!</v>
      </c>
      <c r="DD33" s="152"/>
      <c r="DE33" s="140" t="e">
        <f t="shared" si="43"/>
        <v>#REF!</v>
      </c>
      <c r="DF33" s="144"/>
      <c r="DG33" s="136" t="e">
        <f t="shared" si="44"/>
        <v>#REF!</v>
      </c>
      <c r="DH33" s="152"/>
    </row>
    <row r="34" spans="1:112" ht="15.5" x14ac:dyDescent="0.35">
      <c r="A34" s="71">
        <v>31</v>
      </c>
      <c r="B34" s="309" t="str">
        <f>(ATHLÈTES!A32&amp;"  "&amp;ATHLÈTES!B32)</f>
        <v>EEEFFF  Beverly</v>
      </c>
      <c r="C34" s="67" t="str">
        <f>ATHLÈTES!B32</f>
        <v>Beverly</v>
      </c>
      <c r="D34" s="9" t="str">
        <f t="shared" si="1"/>
        <v/>
      </c>
      <c r="E34" s="69">
        <f>ATHLÈTES!D32</f>
        <v>1544950</v>
      </c>
      <c r="F34" s="73"/>
      <c r="G34" s="73"/>
      <c r="H34" s="73"/>
      <c r="I34" s="73"/>
      <c r="J34" s="73"/>
      <c r="K34" s="73"/>
      <c r="L34" s="73"/>
      <c r="M34" s="169"/>
      <c r="N34" s="73"/>
      <c r="O34" s="73"/>
      <c r="P34" s="73"/>
      <c r="Q34" s="74"/>
      <c r="R34" s="73"/>
      <c r="S34" s="73"/>
      <c r="T34" s="73"/>
      <c r="U34" s="74"/>
      <c r="V34" s="73"/>
      <c r="W34" s="73"/>
      <c r="X34" s="289"/>
      <c r="Y34" s="2" t="e">
        <f>IF(C34&lt;&gt;"",VLOOKUP(C34,#REF!,2,FALSE),"")</f>
        <v>#REF!</v>
      </c>
      <c r="Z34" s="2" t="str">
        <f t="shared" si="45"/>
        <v>US CRÉTEIL</v>
      </c>
      <c r="AA34" s="50" t="str">
        <f t="shared" si="3"/>
        <v/>
      </c>
      <c r="AB34" s="34" t="e">
        <f t="shared" si="4"/>
        <v>#REF!</v>
      </c>
      <c r="AC34" s="2" t="str">
        <f t="shared" si="5"/>
        <v>EEEFFF  Beverly  Beverly</v>
      </c>
      <c r="AD34" s="2">
        <f t="shared" si="0"/>
        <v>0</v>
      </c>
      <c r="AE34" s="39"/>
      <c r="AF34" s="40" t="str">
        <f>IF(AE34&lt;&gt;"",VLOOKUP(AE34,#REF!,2,FALSE),"")</f>
        <v/>
      </c>
      <c r="AG34" s="2">
        <v>2048</v>
      </c>
      <c r="AH34" s="13">
        <f t="shared" si="6"/>
        <v>1982</v>
      </c>
      <c r="AI34" s="20" t="s">
        <v>87</v>
      </c>
      <c r="AJ34"/>
      <c r="AK34"/>
      <c r="AM34" s="140" t="e">
        <f t="shared" si="7"/>
        <v>#REF!</v>
      </c>
      <c r="AN34" s="157"/>
      <c r="AO34" s="136" t="e">
        <f t="shared" si="8"/>
        <v>#REF!</v>
      </c>
      <c r="AP34" s="152"/>
      <c r="AQ34" s="140" t="e">
        <f t="shared" si="9"/>
        <v>#REF!</v>
      </c>
      <c r="AR34" s="144"/>
      <c r="AS34" s="136" t="e">
        <f t="shared" si="10"/>
        <v>#REF!</v>
      </c>
      <c r="AT34" s="152"/>
      <c r="AU34" s="140" t="e">
        <f t="shared" si="11"/>
        <v>#REF!</v>
      </c>
      <c r="AV34" s="157"/>
      <c r="AW34" s="136" t="e">
        <f t="shared" si="12"/>
        <v>#REF!</v>
      </c>
      <c r="AX34" s="152"/>
      <c r="AY34" s="140" t="e">
        <f t="shared" si="13"/>
        <v>#REF!</v>
      </c>
      <c r="AZ34" s="144"/>
      <c r="BA34" s="136" t="e">
        <f t="shared" si="14"/>
        <v>#REF!</v>
      </c>
      <c r="BB34" s="152"/>
      <c r="BC34" s="140" t="e">
        <f t="shared" si="15"/>
        <v>#REF!</v>
      </c>
      <c r="BD34" s="144"/>
      <c r="BE34" s="136" t="e">
        <f t="shared" si="16"/>
        <v>#REF!</v>
      </c>
      <c r="BF34" s="152"/>
      <c r="BG34" s="140" t="e">
        <f t="shared" si="17"/>
        <v>#REF!</v>
      </c>
      <c r="BH34" s="144"/>
      <c r="BI34" s="136" t="e">
        <f t="shared" si="18"/>
        <v>#REF!</v>
      </c>
      <c r="BJ34" s="152"/>
      <c r="BK34" s="140" t="e">
        <f t="shared" si="19"/>
        <v>#REF!</v>
      </c>
      <c r="BL34" s="144"/>
      <c r="BM34" s="136" t="e">
        <f t="shared" si="20"/>
        <v>#REF!</v>
      </c>
      <c r="BN34" s="152"/>
      <c r="BO34" s="140" t="e">
        <f t="shared" si="21"/>
        <v>#REF!</v>
      </c>
      <c r="BP34" s="144"/>
      <c r="BQ34" s="136" t="e">
        <f t="shared" si="22"/>
        <v>#REF!</v>
      </c>
      <c r="BR34" s="152"/>
      <c r="BS34" s="140" t="e">
        <f t="shared" si="23"/>
        <v>#REF!</v>
      </c>
      <c r="BT34" s="144"/>
      <c r="BU34" s="136" t="e">
        <f t="shared" si="24"/>
        <v>#REF!</v>
      </c>
      <c r="BV34" s="152"/>
      <c r="BW34" s="140" t="e">
        <f t="shared" si="25"/>
        <v>#REF!</v>
      </c>
      <c r="BX34" s="144"/>
      <c r="BY34" s="136" t="e">
        <f t="shared" si="26"/>
        <v>#REF!</v>
      </c>
      <c r="BZ34" s="152"/>
      <c r="CA34" s="140" t="e">
        <f t="shared" si="27"/>
        <v>#REF!</v>
      </c>
      <c r="CB34" s="144"/>
      <c r="CC34" s="136" t="e">
        <f t="shared" si="28"/>
        <v>#REF!</v>
      </c>
      <c r="CD34" s="152"/>
      <c r="CE34" s="140" t="e">
        <f t="shared" si="29"/>
        <v>#REF!</v>
      </c>
      <c r="CF34" s="144"/>
      <c r="CG34" s="136" t="e">
        <f t="shared" si="30"/>
        <v>#REF!</v>
      </c>
      <c r="CH34" s="152"/>
      <c r="CI34" s="140" t="e">
        <f t="shared" si="31"/>
        <v>#REF!</v>
      </c>
      <c r="CJ34" s="144"/>
      <c r="CK34" s="136" t="e">
        <f t="shared" si="32"/>
        <v>#REF!</v>
      </c>
      <c r="CL34" s="140" t="e">
        <f t="shared" si="33"/>
        <v>#REF!</v>
      </c>
      <c r="CM34" s="144"/>
      <c r="CN34" s="136" t="e">
        <f t="shared" si="34"/>
        <v>#REF!</v>
      </c>
      <c r="CO34" s="152"/>
      <c r="CP34" s="140" t="e">
        <f t="shared" si="35"/>
        <v>#REF!</v>
      </c>
      <c r="CQ34" s="144"/>
      <c r="CR34" s="136" t="e">
        <f t="shared" si="36"/>
        <v>#REF!</v>
      </c>
      <c r="CS34" s="152"/>
      <c r="CT34" s="140" t="e">
        <f t="shared" si="37"/>
        <v>#REF!</v>
      </c>
      <c r="CU34" s="144"/>
      <c r="CV34" s="136" t="e">
        <f t="shared" si="38"/>
        <v>#REF!</v>
      </c>
      <c r="CW34" s="152"/>
      <c r="CX34" s="140" t="e">
        <f t="shared" si="39"/>
        <v>#REF!</v>
      </c>
      <c r="CY34" s="136" t="e">
        <f t="shared" si="40"/>
        <v>#REF!</v>
      </c>
      <c r="CZ34" s="152"/>
      <c r="DA34" s="144" t="e">
        <f t="shared" si="41"/>
        <v>#REF!</v>
      </c>
      <c r="DB34" s="144"/>
      <c r="DC34" s="136" t="e">
        <f t="shared" si="42"/>
        <v>#REF!</v>
      </c>
      <c r="DD34" s="152"/>
      <c r="DE34" s="140" t="e">
        <f t="shared" si="43"/>
        <v>#REF!</v>
      </c>
      <c r="DF34" s="144"/>
      <c r="DG34" s="136" t="e">
        <f t="shared" si="44"/>
        <v>#REF!</v>
      </c>
      <c r="DH34" s="152"/>
    </row>
    <row r="35" spans="1:112" ht="15.5" x14ac:dyDescent="0.35">
      <c r="A35" s="71">
        <v>32</v>
      </c>
      <c r="B35" s="309" t="str">
        <f>(ATHLÈTES!A33&amp;"  "&amp;ATHLÈTES!B33)</f>
        <v>FFFGGG  Flore</v>
      </c>
      <c r="C35" s="67" t="str">
        <f>ATHLÈTES!B33</f>
        <v>Flore</v>
      </c>
      <c r="D35" s="9" t="str">
        <f t="shared" si="1"/>
        <v/>
      </c>
      <c r="E35" s="69">
        <f>ATHLÈTES!D33</f>
        <v>1840151</v>
      </c>
      <c r="F35" s="73"/>
      <c r="G35" s="73"/>
      <c r="H35" s="73"/>
      <c r="I35" s="73"/>
      <c r="J35" s="73"/>
      <c r="K35" s="73"/>
      <c r="L35" s="73"/>
      <c r="M35" s="169"/>
      <c r="N35" s="73"/>
      <c r="O35" s="73"/>
      <c r="P35" s="73"/>
      <c r="Q35" s="74"/>
      <c r="R35" s="73"/>
      <c r="S35" s="73"/>
      <c r="T35" s="73"/>
      <c r="U35" s="74"/>
      <c r="V35" s="73"/>
      <c r="W35" s="73"/>
      <c r="X35" s="289"/>
      <c r="Y35" s="2" t="e">
        <f>IF(C35&lt;&gt;"",VLOOKUP(C35,#REF!,2,FALSE),"")</f>
        <v>#REF!</v>
      </c>
      <c r="Z35" s="2" t="str">
        <f t="shared" si="45"/>
        <v>US CRÉTEIL</v>
      </c>
      <c r="AA35" s="50" t="str">
        <f t="shared" si="3"/>
        <v/>
      </c>
      <c r="AB35" s="34" t="e">
        <f t="shared" si="4"/>
        <v>#REF!</v>
      </c>
      <c r="AC35" s="2" t="str">
        <f t="shared" si="5"/>
        <v>FFFGGG  Flore  Flore</v>
      </c>
      <c r="AD35" s="2">
        <f t="shared" si="0"/>
        <v>0</v>
      </c>
      <c r="AE35" s="39"/>
      <c r="AF35" s="40" t="str">
        <f>IF(AE35&lt;&gt;"",VLOOKUP(AE35,#REF!,2,FALSE),"")</f>
        <v/>
      </c>
      <c r="AG35" s="2">
        <v>2049</v>
      </c>
      <c r="AH35" s="13">
        <f t="shared" si="6"/>
        <v>1983</v>
      </c>
      <c r="AI35" s="20" t="s">
        <v>87</v>
      </c>
      <c r="AJ35"/>
      <c r="AK35"/>
      <c r="AM35" s="140" t="e">
        <f t="shared" si="7"/>
        <v>#REF!</v>
      </c>
      <c r="AN35" s="157"/>
      <c r="AO35" s="136" t="e">
        <f t="shared" si="8"/>
        <v>#REF!</v>
      </c>
      <c r="AP35" s="152"/>
      <c r="AQ35" s="140" t="e">
        <f t="shared" si="9"/>
        <v>#REF!</v>
      </c>
      <c r="AR35" s="144"/>
      <c r="AS35" s="136" t="e">
        <f t="shared" si="10"/>
        <v>#REF!</v>
      </c>
      <c r="AT35" s="152"/>
      <c r="AU35" s="140" t="e">
        <f t="shared" si="11"/>
        <v>#REF!</v>
      </c>
      <c r="AV35" s="157"/>
      <c r="AW35" s="136" t="e">
        <f t="shared" si="12"/>
        <v>#REF!</v>
      </c>
      <c r="AX35" s="152"/>
      <c r="AY35" s="140" t="e">
        <f t="shared" si="13"/>
        <v>#REF!</v>
      </c>
      <c r="AZ35" s="144"/>
      <c r="BA35" s="136" t="e">
        <f t="shared" si="14"/>
        <v>#REF!</v>
      </c>
      <c r="BB35" s="152"/>
      <c r="BC35" s="140" t="e">
        <f t="shared" si="15"/>
        <v>#REF!</v>
      </c>
      <c r="BD35" s="144"/>
      <c r="BE35" s="136" t="e">
        <f t="shared" si="16"/>
        <v>#REF!</v>
      </c>
      <c r="BF35" s="152"/>
      <c r="BG35" s="140" t="e">
        <f t="shared" si="17"/>
        <v>#REF!</v>
      </c>
      <c r="BH35" s="144"/>
      <c r="BI35" s="136" t="e">
        <f t="shared" si="18"/>
        <v>#REF!</v>
      </c>
      <c r="BJ35" s="152"/>
      <c r="BK35" s="140" t="e">
        <f t="shared" si="19"/>
        <v>#REF!</v>
      </c>
      <c r="BL35" s="144"/>
      <c r="BM35" s="136" t="e">
        <f t="shared" si="20"/>
        <v>#REF!</v>
      </c>
      <c r="BN35" s="152"/>
      <c r="BO35" s="140" t="e">
        <f t="shared" si="21"/>
        <v>#REF!</v>
      </c>
      <c r="BP35" s="144"/>
      <c r="BQ35" s="136" t="e">
        <f t="shared" si="22"/>
        <v>#REF!</v>
      </c>
      <c r="BR35" s="152"/>
      <c r="BS35" s="140" t="e">
        <f t="shared" si="23"/>
        <v>#REF!</v>
      </c>
      <c r="BT35" s="144"/>
      <c r="BU35" s="136" t="e">
        <f t="shared" si="24"/>
        <v>#REF!</v>
      </c>
      <c r="BV35" s="152"/>
      <c r="BW35" s="140" t="e">
        <f t="shared" si="25"/>
        <v>#REF!</v>
      </c>
      <c r="BX35" s="144"/>
      <c r="BY35" s="136" t="e">
        <f t="shared" si="26"/>
        <v>#REF!</v>
      </c>
      <c r="BZ35" s="152"/>
      <c r="CA35" s="140" t="e">
        <f t="shared" si="27"/>
        <v>#REF!</v>
      </c>
      <c r="CB35" s="144"/>
      <c r="CC35" s="136" t="e">
        <f t="shared" si="28"/>
        <v>#REF!</v>
      </c>
      <c r="CD35" s="152"/>
      <c r="CE35" s="140" t="e">
        <f t="shared" si="29"/>
        <v>#REF!</v>
      </c>
      <c r="CF35" s="144"/>
      <c r="CG35" s="136" t="e">
        <f t="shared" si="30"/>
        <v>#REF!</v>
      </c>
      <c r="CH35" s="152"/>
      <c r="CI35" s="140" t="e">
        <f t="shared" si="31"/>
        <v>#REF!</v>
      </c>
      <c r="CJ35" s="144"/>
      <c r="CK35" s="136" t="e">
        <f t="shared" si="32"/>
        <v>#REF!</v>
      </c>
      <c r="CL35" s="140" t="e">
        <f t="shared" si="33"/>
        <v>#REF!</v>
      </c>
      <c r="CM35" s="144"/>
      <c r="CN35" s="136" t="e">
        <f t="shared" si="34"/>
        <v>#REF!</v>
      </c>
      <c r="CO35" s="152"/>
      <c r="CP35" s="140" t="e">
        <f t="shared" si="35"/>
        <v>#REF!</v>
      </c>
      <c r="CQ35" s="144"/>
      <c r="CR35" s="136" t="e">
        <f t="shared" si="36"/>
        <v>#REF!</v>
      </c>
      <c r="CS35" s="152"/>
      <c r="CT35" s="140" t="e">
        <f t="shared" si="37"/>
        <v>#REF!</v>
      </c>
      <c r="CU35" s="144"/>
      <c r="CV35" s="136" t="e">
        <f t="shared" si="38"/>
        <v>#REF!</v>
      </c>
      <c r="CW35" s="152"/>
      <c r="CX35" s="140" t="e">
        <f t="shared" si="39"/>
        <v>#REF!</v>
      </c>
      <c r="CY35" s="136" t="e">
        <f t="shared" si="40"/>
        <v>#REF!</v>
      </c>
      <c r="CZ35" s="152"/>
      <c r="DA35" s="144" t="e">
        <f t="shared" si="41"/>
        <v>#REF!</v>
      </c>
      <c r="DB35" s="144"/>
      <c r="DC35" s="136" t="e">
        <f t="shared" si="42"/>
        <v>#REF!</v>
      </c>
      <c r="DD35" s="152"/>
      <c r="DE35" s="140" t="e">
        <f t="shared" si="43"/>
        <v>#REF!</v>
      </c>
      <c r="DF35" s="144"/>
      <c r="DG35" s="136" t="e">
        <f t="shared" si="44"/>
        <v>#REF!</v>
      </c>
      <c r="DH35" s="152"/>
    </row>
    <row r="36" spans="1:112" ht="15.5" x14ac:dyDescent="0.35">
      <c r="A36" s="71">
        <v>33</v>
      </c>
      <c r="B36" s="309" t="str">
        <f>(ATHLÈTES!A34&amp;"  "&amp;ATHLÈTES!B34)</f>
        <v>GGGGHHH  Lauryne</v>
      </c>
      <c r="C36" s="67" t="str">
        <f>ATHLÈTES!B34</f>
        <v>Lauryne</v>
      </c>
      <c r="D36" s="9" t="str">
        <f t="shared" si="1"/>
        <v/>
      </c>
      <c r="E36" s="69">
        <f>ATHLÈTES!D34</f>
        <v>1026527</v>
      </c>
      <c r="F36" s="73"/>
      <c r="G36" s="73"/>
      <c r="H36" s="73"/>
      <c r="I36" s="73"/>
      <c r="J36" s="73"/>
      <c r="K36" s="73"/>
      <c r="L36" s="73"/>
      <c r="M36" s="169"/>
      <c r="N36" s="73"/>
      <c r="O36" s="73"/>
      <c r="P36" s="73"/>
      <c r="Q36" s="74"/>
      <c r="R36" s="73"/>
      <c r="S36" s="73"/>
      <c r="T36" s="73"/>
      <c r="U36" s="74"/>
      <c r="V36" s="73"/>
      <c r="W36" s="73"/>
      <c r="X36" s="289"/>
      <c r="Y36" s="2" t="e">
        <f>IF(C36&lt;&gt;"",VLOOKUP(C36,#REF!,2,FALSE),"")</f>
        <v>#REF!</v>
      </c>
      <c r="Z36" s="2" t="str">
        <f t="shared" si="45"/>
        <v>US CRÉTEIL</v>
      </c>
      <c r="AA36" s="50" t="str">
        <f t="shared" si="3"/>
        <v/>
      </c>
      <c r="AB36" s="34" t="e">
        <f t="shared" si="4"/>
        <v>#REF!</v>
      </c>
      <c r="AC36" s="2" t="str">
        <f t="shared" si="5"/>
        <v>GGGGHHH  Lauryne  Lauryne</v>
      </c>
      <c r="AD36" s="2">
        <f t="shared" si="0"/>
        <v>0</v>
      </c>
      <c r="AE36" s="39"/>
      <c r="AF36" s="40" t="str">
        <f>IF(AE36&lt;&gt;"",VLOOKUP(AE36,#REF!,2,FALSE),"")</f>
        <v/>
      </c>
      <c r="AG36" s="2">
        <v>2050</v>
      </c>
      <c r="AH36" s="13">
        <f t="shared" si="6"/>
        <v>1984</v>
      </c>
      <c r="AI36" s="20" t="s">
        <v>87</v>
      </c>
      <c r="AJ36"/>
      <c r="AK36"/>
      <c r="AM36" s="140" t="e">
        <f t="shared" si="7"/>
        <v>#REF!</v>
      </c>
      <c r="AN36" s="157"/>
      <c r="AO36" s="136" t="e">
        <f t="shared" si="8"/>
        <v>#REF!</v>
      </c>
      <c r="AP36" s="152"/>
      <c r="AQ36" s="140" t="e">
        <f t="shared" si="9"/>
        <v>#REF!</v>
      </c>
      <c r="AR36" s="144"/>
      <c r="AS36" s="136" t="e">
        <f t="shared" si="10"/>
        <v>#REF!</v>
      </c>
      <c r="AT36" s="152"/>
      <c r="AU36" s="140" t="e">
        <f t="shared" si="11"/>
        <v>#REF!</v>
      </c>
      <c r="AV36" s="157"/>
      <c r="AW36" s="136" t="e">
        <f t="shared" si="12"/>
        <v>#REF!</v>
      </c>
      <c r="AX36" s="152"/>
      <c r="AY36" s="140" t="e">
        <f t="shared" si="13"/>
        <v>#REF!</v>
      </c>
      <c r="AZ36" s="144"/>
      <c r="BA36" s="136" t="e">
        <f t="shared" si="14"/>
        <v>#REF!</v>
      </c>
      <c r="BB36" s="152"/>
      <c r="BC36" s="140" t="e">
        <f t="shared" si="15"/>
        <v>#REF!</v>
      </c>
      <c r="BD36" s="144"/>
      <c r="BE36" s="136" t="e">
        <f t="shared" si="16"/>
        <v>#REF!</v>
      </c>
      <c r="BF36" s="152"/>
      <c r="BG36" s="140" t="e">
        <f t="shared" si="17"/>
        <v>#REF!</v>
      </c>
      <c r="BH36" s="144"/>
      <c r="BI36" s="136" t="e">
        <f t="shared" si="18"/>
        <v>#REF!</v>
      </c>
      <c r="BJ36" s="152"/>
      <c r="BK36" s="140" t="e">
        <f t="shared" si="19"/>
        <v>#REF!</v>
      </c>
      <c r="BL36" s="144"/>
      <c r="BM36" s="136" t="e">
        <f t="shared" si="20"/>
        <v>#REF!</v>
      </c>
      <c r="BN36" s="152"/>
      <c r="BO36" s="140" t="e">
        <f t="shared" si="21"/>
        <v>#REF!</v>
      </c>
      <c r="BP36" s="144"/>
      <c r="BQ36" s="136" t="e">
        <f t="shared" si="22"/>
        <v>#REF!</v>
      </c>
      <c r="BR36" s="152"/>
      <c r="BS36" s="140" t="e">
        <f t="shared" si="23"/>
        <v>#REF!</v>
      </c>
      <c r="BT36" s="144"/>
      <c r="BU36" s="136" t="e">
        <f t="shared" si="24"/>
        <v>#REF!</v>
      </c>
      <c r="BV36" s="152"/>
      <c r="BW36" s="140" t="e">
        <f t="shared" si="25"/>
        <v>#REF!</v>
      </c>
      <c r="BX36" s="144"/>
      <c r="BY36" s="136" t="e">
        <f t="shared" si="26"/>
        <v>#REF!</v>
      </c>
      <c r="BZ36" s="152"/>
      <c r="CA36" s="140" t="e">
        <f t="shared" si="27"/>
        <v>#REF!</v>
      </c>
      <c r="CB36" s="144"/>
      <c r="CC36" s="136" t="e">
        <f t="shared" si="28"/>
        <v>#REF!</v>
      </c>
      <c r="CD36" s="152"/>
      <c r="CE36" s="140" t="e">
        <f t="shared" si="29"/>
        <v>#REF!</v>
      </c>
      <c r="CF36" s="144"/>
      <c r="CG36" s="136" t="e">
        <f t="shared" si="30"/>
        <v>#REF!</v>
      </c>
      <c r="CH36" s="152"/>
      <c r="CI36" s="140" t="e">
        <f t="shared" si="31"/>
        <v>#REF!</v>
      </c>
      <c r="CJ36" s="144"/>
      <c r="CK36" s="136" t="e">
        <f t="shared" si="32"/>
        <v>#REF!</v>
      </c>
      <c r="CL36" s="140" t="e">
        <f t="shared" si="33"/>
        <v>#REF!</v>
      </c>
      <c r="CM36" s="144"/>
      <c r="CN36" s="136" t="e">
        <f t="shared" si="34"/>
        <v>#REF!</v>
      </c>
      <c r="CO36" s="152"/>
      <c r="CP36" s="140" t="e">
        <f t="shared" si="35"/>
        <v>#REF!</v>
      </c>
      <c r="CQ36" s="144"/>
      <c r="CR36" s="136" t="e">
        <f t="shared" si="36"/>
        <v>#REF!</v>
      </c>
      <c r="CS36" s="152"/>
      <c r="CT36" s="140" t="e">
        <f t="shared" si="37"/>
        <v>#REF!</v>
      </c>
      <c r="CU36" s="144"/>
      <c r="CV36" s="136" t="e">
        <f t="shared" si="38"/>
        <v>#REF!</v>
      </c>
      <c r="CW36" s="152"/>
      <c r="CX36" s="140" t="e">
        <f t="shared" si="39"/>
        <v>#REF!</v>
      </c>
      <c r="CY36" s="136" t="e">
        <f t="shared" si="40"/>
        <v>#REF!</v>
      </c>
      <c r="CZ36" s="152"/>
      <c r="DA36" s="144" t="e">
        <f t="shared" si="41"/>
        <v>#REF!</v>
      </c>
      <c r="DB36" s="144"/>
      <c r="DC36" s="136" t="e">
        <f t="shared" si="42"/>
        <v>#REF!</v>
      </c>
      <c r="DD36" s="152"/>
      <c r="DE36" s="140" t="e">
        <f t="shared" si="43"/>
        <v>#REF!</v>
      </c>
      <c r="DF36" s="144"/>
      <c r="DG36" s="136" t="e">
        <f t="shared" si="44"/>
        <v>#REF!</v>
      </c>
      <c r="DH36" s="152"/>
    </row>
    <row r="37" spans="1:112" ht="15.5" x14ac:dyDescent="0.35">
      <c r="A37" s="71">
        <v>34</v>
      </c>
      <c r="B37" s="309" t="str">
        <f>(ATHLÈTES!A35&amp;"  "&amp;ATHLÈTES!B35)</f>
        <v>HHHHIII  Steven</v>
      </c>
      <c r="C37" s="67" t="str">
        <f>ATHLÈTES!B35</f>
        <v>Steven</v>
      </c>
      <c r="D37" s="9" t="str">
        <f t="shared" si="1"/>
        <v/>
      </c>
      <c r="E37" s="69">
        <f>ATHLÈTES!D35</f>
        <v>1746478</v>
      </c>
      <c r="F37" s="73"/>
      <c r="G37" s="73"/>
      <c r="H37" s="73"/>
      <c r="I37" s="73"/>
      <c r="J37" s="73"/>
      <c r="K37" s="73"/>
      <c r="L37" s="73"/>
      <c r="M37" s="169"/>
      <c r="N37" s="73"/>
      <c r="O37" s="73"/>
      <c r="P37" s="73"/>
      <c r="Q37" s="74"/>
      <c r="R37" s="73"/>
      <c r="S37" s="73"/>
      <c r="T37" s="73"/>
      <c r="U37" s="74"/>
      <c r="V37" s="73"/>
      <c r="W37" s="73"/>
      <c r="X37" s="289"/>
      <c r="Y37" s="2" t="e">
        <f>IF(C37&lt;&gt;"",VLOOKUP(C37,#REF!,2,FALSE),"")</f>
        <v>#REF!</v>
      </c>
      <c r="Z37" s="2" t="str">
        <f t="shared" si="45"/>
        <v>US CRÉTEIL</v>
      </c>
      <c r="AA37" s="50" t="str">
        <f t="shared" si="3"/>
        <v/>
      </c>
      <c r="AB37" s="34" t="e">
        <f t="shared" si="4"/>
        <v>#REF!</v>
      </c>
      <c r="AC37" s="2" t="str">
        <f t="shared" si="5"/>
        <v>HHHHIII  Steven  Steven</v>
      </c>
      <c r="AD37" s="2">
        <f t="shared" si="0"/>
        <v>0</v>
      </c>
      <c r="AE37" s="39"/>
      <c r="AF37" s="40" t="str">
        <f>IF(AE37&lt;&gt;"",VLOOKUP(AE37,#REF!,2,FALSE),"")</f>
        <v/>
      </c>
      <c r="AH37" s="13">
        <f t="shared" si="6"/>
        <v>1985</v>
      </c>
      <c r="AI37" s="20" t="s">
        <v>87</v>
      </c>
      <c r="AJ37"/>
      <c r="AK37"/>
      <c r="AM37" s="140" t="e">
        <f>IF($Y37=$AC$1,F4,$AI$1)</f>
        <v>#REF!</v>
      </c>
      <c r="AN37" s="157"/>
      <c r="AO37" s="136" t="e">
        <f>IF($Y37=$AC$2,F4,$AI$1)</f>
        <v>#REF!</v>
      </c>
      <c r="AP37" s="152"/>
      <c r="AQ37" s="140" t="e">
        <f>IF($Y37=$AC$1,G4,$AI$1)</f>
        <v>#REF!</v>
      </c>
      <c r="AR37" s="144"/>
      <c r="AS37" s="136" t="e">
        <f>IF($Y37=$AC$2,G4,$AI$1)</f>
        <v>#REF!</v>
      </c>
      <c r="AT37" s="152"/>
      <c r="AU37" s="140" t="e">
        <f>IF($Y37=$AC$1,H4,$AI$1)</f>
        <v>#REF!</v>
      </c>
      <c r="AV37" s="157"/>
      <c r="AW37" s="136" t="e">
        <f>IF($Y37=$AC$2,H4,$AI$1)</f>
        <v>#REF!</v>
      </c>
      <c r="AX37" s="152"/>
      <c r="AY37" s="140" t="e">
        <f>IF($Y37=$AC$1,I4,$AI$1)</f>
        <v>#REF!</v>
      </c>
      <c r="AZ37" s="144"/>
      <c r="BA37" s="136" t="e">
        <f>IF($Y37=$AC$2,I4,$AI$1)</f>
        <v>#REF!</v>
      </c>
      <c r="BB37" s="152"/>
      <c r="BC37" s="140" t="e">
        <f>IF($Y37=$AC$1,J4,$AI$1)</f>
        <v>#REF!</v>
      </c>
      <c r="BD37" s="144"/>
      <c r="BE37" s="136" t="e">
        <f>IF($Y37=$AC$2,J4,$AI$1)</f>
        <v>#REF!</v>
      </c>
      <c r="BF37" s="152"/>
      <c r="BG37" s="140" t="e">
        <f>IF($Y37=$AC$1,K4,$AI$1)</f>
        <v>#REF!</v>
      </c>
      <c r="BH37" s="144"/>
      <c r="BI37" s="136" t="e">
        <f>IF($Y37=$AC$2,K4,$AI$1)</f>
        <v>#REF!</v>
      </c>
      <c r="BJ37" s="152"/>
      <c r="BK37" s="140" t="e">
        <f>IF($Y37=$AC$1,L4,$AI$1)</f>
        <v>#REF!</v>
      </c>
      <c r="BL37" s="144"/>
      <c r="BM37" s="136" t="e">
        <f>IF($Y37=$AC$2,L4,$AI$1)</f>
        <v>#REF!</v>
      </c>
      <c r="BN37" s="152"/>
      <c r="BO37" s="140" t="e">
        <f>IF($Y37=$AC$1,M4,$AI$1)</f>
        <v>#REF!</v>
      </c>
      <c r="BP37" s="144"/>
      <c r="BQ37" s="136" t="e">
        <f>IF($Y37=$AC$2,M4,$AI$1)</f>
        <v>#REF!</v>
      </c>
      <c r="BR37" s="152"/>
      <c r="BS37" s="140" t="e">
        <f>IF($Y37=$AC$1,N4,$AI$1)</f>
        <v>#REF!</v>
      </c>
      <c r="BT37" s="144"/>
      <c r="BU37" s="136" t="e">
        <f>IF($Y37=$AC$2,N4,$AI$1)</f>
        <v>#REF!</v>
      </c>
      <c r="BV37" s="152"/>
      <c r="BW37" s="140" t="e">
        <f>IF($Y37=$AC$1,O4,$AI$1)</f>
        <v>#REF!</v>
      </c>
      <c r="BX37" s="144"/>
      <c r="BY37" s="136" t="e">
        <f>IF($Y37=$AC$2,O4,$AI$1)</f>
        <v>#REF!</v>
      </c>
      <c r="BZ37" s="152"/>
      <c r="CA37" s="140" t="e">
        <f>IF($Y37=$AC$1,O4,$AI$1)</f>
        <v>#REF!</v>
      </c>
      <c r="CB37" s="144"/>
      <c r="CC37" s="136" t="e">
        <f>IF($Y37=$AC$2,P4,$AI$1)</f>
        <v>#REF!</v>
      </c>
      <c r="CD37" s="152"/>
      <c r="CE37" s="140" t="e">
        <f>IF($Y37=$AC$1,P4,$AI$1)</f>
        <v>#REF!</v>
      </c>
      <c r="CF37" s="144"/>
      <c r="CG37" s="136" t="e">
        <f>IF($Y37=$AC$2,Q4,$AI$1)</f>
        <v>#REF!</v>
      </c>
      <c r="CH37" s="152"/>
      <c r="CI37" s="140" t="e">
        <f>IF($Y37=$AC$1,Q4,$AI$1)</f>
        <v>#REF!</v>
      </c>
      <c r="CJ37" s="144"/>
      <c r="CK37" s="136" t="e">
        <f>IF($Y37=$AC$2,R4,$AI$1)</f>
        <v>#REF!</v>
      </c>
      <c r="CL37" s="140" t="e">
        <f>IF($Y37=$AC$1,R4,$AI$1)</f>
        <v>#REF!</v>
      </c>
      <c r="CM37" s="144"/>
      <c r="CN37" s="136" t="e">
        <f>IF($Y37=$AC$2,S4,$AI$1)</f>
        <v>#REF!</v>
      </c>
      <c r="CO37" s="152"/>
      <c r="CP37" s="140" t="e">
        <f>IF($Y37=$AC$1,S4,$AI$1)</f>
        <v>#REF!</v>
      </c>
      <c r="CQ37" s="144"/>
      <c r="CR37" s="136" t="e">
        <f>IF($Y37=$AC$2,T4,$AI$1)</f>
        <v>#REF!</v>
      </c>
      <c r="CS37" s="152"/>
      <c r="CT37" s="140" t="e">
        <f>IF($Y37=$AC$1,T4,$AI$1)</f>
        <v>#REF!</v>
      </c>
      <c r="CU37" s="144"/>
      <c r="CV37" s="136" t="e">
        <f>IF($Y37=$AC$2,U4,$AI$1)</f>
        <v>#REF!</v>
      </c>
      <c r="CW37" s="152"/>
      <c r="CX37" s="140" t="e">
        <f>IF($Y37=$AC$1,U4,$AI$1)</f>
        <v>#REF!</v>
      </c>
      <c r="CY37" s="136" t="e">
        <f>IF($Y37=$AC$2,V4,$AI$1)</f>
        <v>#REF!</v>
      </c>
      <c r="CZ37" s="152"/>
      <c r="DA37" s="144" t="e">
        <f>IF($Y37=$AC$1,V4,$AI$1)</f>
        <v>#REF!</v>
      </c>
      <c r="DB37" s="144"/>
      <c r="DC37" s="136" t="e">
        <f>IF($Y37=$AC$2,W4,$AI$1)</f>
        <v>#REF!</v>
      </c>
      <c r="DD37" s="152"/>
      <c r="DE37" s="140" t="e">
        <f>IF($Y37=$AC$1,W4,$AI$1)</f>
        <v>#REF!</v>
      </c>
      <c r="DF37" s="144"/>
      <c r="DG37" s="136" t="e">
        <f>IF($Y37=$AC$2,X4,$AI$1)</f>
        <v>#REF!</v>
      </c>
      <c r="DH37" s="152"/>
    </row>
    <row r="38" spans="1:112" ht="15.5" x14ac:dyDescent="0.35">
      <c r="A38" s="71">
        <v>35</v>
      </c>
      <c r="B38" s="309" t="str">
        <f>(ATHLÈTES!A36&amp;"  "&amp;ATHLÈTES!B36)</f>
        <v>IIIJJJJJ  PIERRE</v>
      </c>
      <c r="C38" s="67" t="str">
        <f>ATHLÈTES!B36</f>
        <v>PIERRE</v>
      </c>
      <c r="D38" s="9" t="str">
        <f t="shared" si="1"/>
        <v/>
      </c>
      <c r="E38" s="69">
        <f>ATHLÈTES!D36</f>
        <v>1577594</v>
      </c>
      <c r="F38" s="73"/>
      <c r="G38" s="73"/>
      <c r="H38" s="73"/>
      <c r="I38" s="73"/>
      <c r="J38" s="73"/>
      <c r="K38" s="73"/>
      <c r="L38" s="73"/>
      <c r="M38" s="169"/>
      <c r="N38" s="73"/>
      <c r="O38" s="73"/>
      <c r="P38" s="73"/>
      <c r="Q38" s="74"/>
      <c r="R38" s="73"/>
      <c r="S38" s="73"/>
      <c r="T38" s="73"/>
      <c r="U38" s="74"/>
      <c r="V38" s="73"/>
      <c r="W38" s="73"/>
      <c r="X38" s="289"/>
      <c r="Y38" s="2" t="e">
        <f>IF(C38&lt;&gt;"",VLOOKUP(C38,#REF!,2,FALSE),"")</f>
        <v>#REF!</v>
      </c>
      <c r="Z38" s="2" t="str">
        <f t="shared" si="45"/>
        <v>US CRÉTEIL</v>
      </c>
      <c r="AA38" s="50" t="str">
        <f t="shared" si="3"/>
        <v/>
      </c>
      <c r="AB38" s="34" t="e">
        <f t="shared" si="4"/>
        <v>#REF!</v>
      </c>
      <c r="AC38" s="2" t="str">
        <f t="shared" si="5"/>
        <v>IIIJJJJJ  PIERRE  PIERRE</v>
      </c>
      <c r="AD38" s="2">
        <f t="shared" si="0"/>
        <v>0</v>
      </c>
      <c r="AE38" s="39"/>
      <c r="AF38" s="40" t="str">
        <f>IF(AE38&lt;&gt;"",VLOOKUP(AE38,#REF!,2,FALSE),"")</f>
        <v/>
      </c>
      <c r="AH38" s="13">
        <f t="shared" si="6"/>
        <v>1986</v>
      </c>
      <c r="AI38" s="20" t="s">
        <v>87</v>
      </c>
      <c r="AJ38"/>
      <c r="AK38"/>
      <c r="AM38" s="140" t="e">
        <f>IF($Y38=$AC$1,F5,$AI$1)</f>
        <v>#REF!</v>
      </c>
      <c r="AN38" s="157"/>
      <c r="AO38" s="136" t="e">
        <f>IF($Y38=$AC$2,F5,$AI$1)</f>
        <v>#REF!</v>
      </c>
      <c r="AP38" s="152"/>
      <c r="AQ38" s="140" t="e">
        <f>IF($Y38=$AC$1,G5,$AI$1)</f>
        <v>#REF!</v>
      </c>
      <c r="AR38" s="144"/>
      <c r="AS38" s="136" t="e">
        <f>IF($Y38=$AC$2,G5,$AI$1)</f>
        <v>#REF!</v>
      </c>
      <c r="AT38" s="152"/>
      <c r="AU38" s="140" t="e">
        <f>IF($Y38=$AC$1,H5,$AI$1)</f>
        <v>#REF!</v>
      </c>
      <c r="AV38" s="157"/>
      <c r="AW38" s="136" t="e">
        <f>IF($Y38=$AC$2,H5,$AI$1)</f>
        <v>#REF!</v>
      </c>
      <c r="AX38" s="152"/>
      <c r="AY38" s="140" t="e">
        <f>IF($Y38=$AC$1,I5,$AI$1)</f>
        <v>#REF!</v>
      </c>
      <c r="AZ38" s="144"/>
      <c r="BA38" s="136" t="e">
        <f>IF($Y38=$AC$2,I5,$AI$1)</f>
        <v>#REF!</v>
      </c>
      <c r="BB38" s="152"/>
      <c r="BC38" s="140" t="e">
        <f>IF($Y38=$AC$1,J5,$AI$1)</f>
        <v>#REF!</v>
      </c>
      <c r="BD38" s="144"/>
      <c r="BE38" s="136" t="e">
        <f>IF($Y38=$AC$2,J5,$AI$1)</f>
        <v>#REF!</v>
      </c>
      <c r="BF38" s="152"/>
      <c r="BG38" s="140" t="e">
        <f>IF($Y38=$AC$1,K5,$AI$1)</f>
        <v>#REF!</v>
      </c>
      <c r="BH38" s="144"/>
      <c r="BI38" s="136" t="e">
        <f>IF($Y38=$AC$2,K5,$AI$1)</f>
        <v>#REF!</v>
      </c>
      <c r="BJ38" s="152"/>
      <c r="BK38" s="140" t="e">
        <f>IF($Y38=$AC$1,L5,$AI$1)</f>
        <v>#REF!</v>
      </c>
      <c r="BL38" s="144"/>
      <c r="BM38" s="136" t="e">
        <f>IF($Y38=$AC$2,L5,$AI$1)</f>
        <v>#REF!</v>
      </c>
      <c r="BN38" s="152"/>
      <c r="BO38" s="140" t="e">
        <f>IF($Y38=$AC$1,M5,$AI$1)</f>
        <v>#REF!</v>
      </c>
      <c r="BP38" s="144"/>
      <c r="BQ38" s="136" t="e">
        <f>IF($Y38=$AC$2,M5,$AI$1)</f>
        <v>#REF!</v>
      </c>
      <c r="BR38" s="152"/>
      <c r="BS38" s="140" t="e">
        <f>IF($Y38=$AC$1,N5,$AI$1)</f>
        <v>#REF!</v>
      </c>
      <c r="BT38" s="144"/>
      <c r="BU38" s="136" t="e">
        <f>IF($Y38=$AC$2,N5,$AI$1)</f>
        <v>#REF!</v>
      </c>
      <c r="BV38" s="152"/>
      <c r="BW38" s="140" t="e">
        <f>IF($Y38=$AC$1,O5,$AI$1)</f>
        <v>#REF!</v>
      </c>
      <c r="BX38" s="144"/>
      <c r="BY38" s="136" t="e">
        <f>IF($Y38=$AC$2,O5,$AI$1)</f>
        <v>#REF!</v>
      </c>
      <c r="BZ38" s="152"/>
      <c r="CA38" s="140" t="e">
        <f>IF($Y38=$AC$1,O5,$AI$1)</f>
        <v>#REF!</v>
      </c>
      <c r="CB38" s="144"/>
      <c r="CC38" s="136" t="e">
        <f>IF($Y38=$AC$2,P5,$AI$1)</f>
        <v>#REF!</v>
      </c>
      <c r="CD38" s="152"/>
      <c r="CE38" s="140" t="e">
        <f>IF($Y38=$AC$1,P5,$AI$1)</f>
        <v>#REF!</v>
      </c>
      <c r="CF38" s="144"/>
      <c r="CG38" s="136" t="e">
        <f>IF($Y38=$AC$2,Q5,$AI$1)</f>
        <v>#REF!</v>
      </c>
      <c r="CH38" s="152"/>
      <c r="CI38" s="140" t="e">
        <f>IF($Y38=$AC$1,Q5,$AI$1)</f>
        <v>#REF!</v>
      </c>
      <c r="CJ38" s="144"/>
      <c r="CK38" s="136" t="e">
        <f>IF($Y38=$AC$2,R5,$AI$1)</f>
        <v>#REF!</v>
      </c>
      <c r="CL38" s="140" t="e">
        <f>IF($Y38=$AC$1,R5,$AI$1)</f>
        <v>#REF!</v>
      </c>
      <c r="CM38" s="144"/>
      <c r="CN38" s="136" t="e">
        <f>IF($Y38=$AC$2,S5,$AI$1)</f>
        <v>#REF!</v>
      </c>
      <c r="CO38" s="152"/>
      <c r="CP38" s="140" t="e">
        <f>IF($Y38=$AC$1,S5,$AI$1)</f>
        <v>#REF!</v>
      </c>
      <c r="CQ38" s="144"/>
      <c r="CR38" s="136" t="e">
        <f>IF($Y38=$AC$2,T5,$AI$1)</f>
        <v>#REF!</v>
      </c>
      <c r="CS38" s="152"/>
      <c r="CT38" s="140" t="e">
        <f>IF($Y38=$AC$1,T5,$AI$1)</f>
        <v>#REF!</v>
      </c>
      <c r="CU38" s="144"/>
      <c r="CV38" s="136" t="e">
        <f>IF($Y38=$AC$2,U5,$AI$1)</f>
        <v>#REF!</v>
      </c>
      <c r="CW38" s="152"/>
      <c r="CX38" s="140" t="e">
        <f>IF($Y38=$AC$1,U5,$AI$1)</f>
        <v>#REF!</v>
      </c>
      <c r="CY38" s="136" t="e">
        <f>IF($Y38=$AC$2,V5,$AI$1)</f>
        <v>#REF!</v>
      </c>
      <c r="CZ38" s="152"/>
      <c r="DA38" s="144" t="e">
        <f>IF($Y38=$AC$1,V5,$AI$1)</f>
        <v>#REF!</v>
      </c>
      <c r="DB38" s="144"/>
      <c r="DC38" s="136" t="e">
        <f>IF($Y38=$AC$2,W5,$AI$1)</f>
        <v>#REF!</v>
      </c>
      <c r="DD38" s="152"/>
      <c r="DE38" s="140" t="e">
        <f>IF($Y38=$AC$1,W5,$AI$1)</f>
        <v>#REF!</v>
      </c>
      <c r="DF38" s="144"/>
      <c r="DG38" s="136" t="e">
        <f>IF($Y38=$AC$2,X5,$AI$1)</f>
        <v>#REF!</v>
      </c>
      <c r="DH38" s="152"/>
    </row>
    <row r="39" spans="1:112" ht="15.5" x14ac:dyDescent="0.35">
      <c r="A39" s="71">
        <v>36</v>
      </c>
      <c r="B39" s="309" t="str">
        <f>(ATHLÈTES!A37&amp;"  "&amp;ATHLÈTES!B37)</f>
        <v>JJJJKKKK  Christelle</v>
      </c>
      <c r="C39" s="67" t="str">
        <f>ATHLÈTES!B37</f>
        <v>Christelle</v>
      </c>
      <c r="D39" s="9" t="str">
        <f t="shared" si="1"/>
        <v/>
      </c>
      <c r="E39" s="69">
        <f>ATHLÈTES!D37</f>
        <v>1577755</v>
      </c>
      <c r="F39" s="73"/>
      <c r="G39" s="73"/>
      <c r="H39" s="73"/>
      <c r="I39" s="73"/>
      <c r="J39" s="73"/>
      <c r="K39" s="73"/>
      <c r="L39" s="73"/>
      <c r="M39" s="169"/>
      <c r="N39" s="73"/>
      <c r="O39" s="73"/>
      <c r="P39" s="73"/>
      <c r="Q39" s="74"/>
      <c r="R39" s="73"/>
      <c r="S39" s="73"/>
      <c r="T39" s="73"/>
      <c r="U39" s="74"/>
      <c r="V39" s="73"/>
      <c r="W39" s="73"/>
      <c r="X39" s="289"/>
      <c r="Y39" s="2" t="e">
        <f>IF(C39&lt;&gt;"",VLOOKUP(C39,#REF!,2,FALSE),"")</f>
        <v>#REF!</v>
      </c>
      <c r="Z39" s="2" t="str">
        <f t="shared" si="45"/>
        <v>US CRÉTEIL</v>
      </c>
      <c r="AA39" s="50" t="str">
        <f t="shared" si="3"/>
        <v/>
      </c>
      <c r="AB39" s="34" t="e">
        <f t="shared" si="4"/>
        <v>#REF!</v>
      </c>
      <c r="AC39" s="2" t="str">
        <f t="shared" si="5"/>
        <v>JJJJKKKK  Christelle  Christelle</v>
      </c>
      <c r="AD39" s="2">
        <f t="shared" si="0"/>
        <v>0</v>
      </c>
      <c r="AE39" s="39"/>
      <c r="AF39" s="40" t="str">
        <f>IF(AE39&lt;&gt;"",VLOOKUP(AE39,#REF!,2,FALSE),"")</f>
        <v/>
      </c>
      <c r="AH39" s="13">
        <f t="shared" si="6"/>
        <v>1987</v>
      </c>
      <c r="AI39" s="20" t="s">
        <v>87</v>
      </c>
      <c r="AJ39"/>
      <c r="AK39"/>
      <c r="AM39" s="140" t="e">
        <f>IF($Y39=$AC$1,F6,$AI$1)</f>
        <v>#REF!</v>
      </c>
      <c r="AN39" s="157"/>
      <c r="AO39" s="136" t="e">
        <f>IF($Y39=$AC$2,F6,$AI$1)</f>
        <v>#REF!</v>
      </c>
      <c r="AP39" s="152"/>
      <c r="AQ39" s="140" t="e">
        <f>IF($Y39=$AC$1,G6,$AI$1)</f>
        <v>#REF!</v>
      </c>
      <c r="AR39" s="144"/>
      <c r="AS39" s="136" t="e">
        <f>IF($Y39=$AC$2,G6,$AI$1)</f>
        <v>#REF!</v>
      </c>
      <c r="AT39" s="152"/>
      <c r="AU39" s="140" t="e">
        <f>IF($Y39=$AC$1,H6,$AI$1)</f>
        <v>#REF!</v>
      </c>
      <c r="AV39" s="157"/>
      <c r="AW39" s="136" t="e">
        <f>IF($Y39=$AC$2,H6,$AI$1)</f>
        <v>#REF!</v>
      </c>
      <c r="AX39" s="152"/>
      <c r="AY39" s="140" t="e">
        <f>IF($Y39=$AC$1,I6,$AI$1)</f>
        <v>#REF!</v>
      </c>
      <c r="AZ39" s="144"/>
      <c r="BA39" s="136" t="e">
        <f>IF($Y39=$AC$2,I6,$AI$1)</f>
        <v>#REF!</v>
      </c>
      <c r="BB39" s="152"/>
      <c r="BC39" s="140" t="e">
        <f>IF($Y39=$AC$1,J6,$AI$1)</f>
        <v>#REF!</v>
      </c>
      <c r="BD39" s="144"/>
      <c r="BE39" s="136" t="e">
        <f>IF($Y39=$AC$2,J6,$AI$1)</f>
        <v>#REF!</v>
      </c>
      <c r="BF39" s="152"/>
      <c r="BG39" s="140" t="e">
        <f>IF($Y39=$AC$1,K6,$AI$1)</f>
        <v>#REF!</v>
      </c>
      <c r="BH39" s="144"/>
      <c r="BI39" s="136" t="e">
        <f>IF($Y39=$AC$2,K6,$AI$1)</f>
        <v>#REF!</v>
      </c>
      <c r="BJ39" s="152"/>
      <c r="BK39" s="140" t="e">
        <f>IF($Y39=$AC$1,L6,$AI$1)</f>
        <v>#REF!</v>
      </c>
      <c r="BL39" s="144"/>
      <c r="BM39" s="136" t="e">
        <f>IF($Y39=$AC$2,L6,$AI$1)</f>
        <v>#REF!</v>
      </c>
      <c r="BN39" s="152"/>
      <c r="BO39" s="140" t="e">
        <f>IF($Y39=$AC$1,M6,$AI$1)</f>
        <v>#REF!</v>
      </c>
      <c r="BP39" s="144"/>
      <c r="BQ39" s="136" t="e">
        <f>IF($Y39=$AC$2,M6,$AI$1)</f>
        <v>#REF!</v>
      </c>
      <c r="BR39" s="152"/>
      <c r="BS39" s="140" t="e">
        <f>IF($Y39=$AC$1,N6,$AI$1)</f>
        <v>#REF!</v>
      </c>
      <c r="BT39" s="144"/>
      <c r="BU39" s="136" t="e">
        <f>IF($Y39=$AC$2,N6,$AI$1)</f>
        <v>#REF!</v>
      </c>
      <c r="BV39" s="152"/>
      <c r="BW39" s="140" t="e">
        <f>IF($Y39=$AC$1,O6,$AI$1)</f>
        <v>#REF!</v>
      </c>
      <c r="BX39" s="144"/>
      <c r="BY39" s="136" t="e">
        <f>IF($Y39=$AC$2,O6,$AI$1)</f>
        <v>#REF!</v>
      </c>
      <c r="BZ39" s="152"/>
      <c r="CA39" s="140" t="e">
        <f>IF($Y39=$AC$1,O6,$AI$1)</f>
        <v>#REF!</v>
      </c>
      <c r="CB39" s="144"/>
      <c r="CC39" s="136" t="e">
        <f>IF($Y39=$AC$2,P6,$AI$1)</f>
        <v>#REF!</v>
      </c>
      <c r="CD39" s="152"/>
      <c r="CE39" s="140" t="e">
        <f>IF($Y39=$AC$1,P6,$AI$1)</f>
        <v>#REF!</v>
      </c>
      <c r="CF39" s="144"/>
      <c r="CG39" s="136" t="e">
        <f>IF($Y39=$AC$2,Q6,$AI$1)</f>
        <v>#REF!</v>
      </c>
      <c r="CH39" s="152"/>
      <c r="CI39" s="140" t="e">
        <f>IF($Y39=$AC$1,Q6,$AI$1)</f>
        <v>#REF!</v>
      </c>
      <c r="CJ39" s="144"/>
      <c r="CK39" s="136" t="e">
        <f>IF($Y39=$AC$2,R6,$AI$1)</f>
        <v>#REF!</v>
      </c>
      <c r="CL39" s="140" t="e">
        <f>IF($Y39=$AC$1,R6,$AI$1)</f>
        <v>#REF!</v>
      </c>
      <c r="CM39" s="144"/>
      <c r="CN39" s="136" t="e">
        <f>IF($Y39=$AC$2,S6,$AI$1)</f>
        <v>#REF!</v>
      </c>
      <c r="CO39" s="152"/>
      <c r="CP39" s="140" t="e">
        <f>IF($Y39=$AC$1,S6,$AI$1)</f>
        <v>#REF!</v>
      </c>
      <c r="CQ39" s="144"/>
      <c r="CR39" s="136" t="e">
        <f>IF($Y39=$AC$2,T6,$AI$1)</f>
        <v>#REF!</v>
      </c>
      <c r="CS39" s="152"/>
      <c r="CT39" s="140" t="e">
        <f>IF($Y39=$AC$1,T6,$AI$1)</f>
        <v>#REF!</v>
      </c>
      <c r="CU39" s="144"/>
      <c r="CV39" s="136" t="e">
        <f>IF($Y39=$AC$2,U6,$AI$1)</f>
        <v>#REF!</v>
      </c>
      <c r="CW39" s="152"/>
      <c r="CX39" s="140" t="e">
        <f>IF($Y39=$AC$1,U6,$AI$1)</f>
        <v>#REF!</v>
      </c>
      <c r="CY39" s="136" t="e">
        <f>IF($Y39=$AC$2,V6,$AI$1)</f>
        <v>#REF!</v>
      </c>
      <c r="CZ39" s="152"/>
      <c r="DA39" s="144" t="e">
        <f>IF($Y39=$AC$1,V6,$AI$1)</f>
        <v>#REF!</v>
      </c>
      <c r="DB39" s="144"/>
      <c r="DC39" s="136" t="e">
        <f>IF($Y39=$AC$2,W6,$AI$1)</f>
        <v>#REF!</v>
      </c>
      <c r="DD39" s="152"/>
      <c r="DE39" s="140" t="e">
        <f>IF($Y39=$AC$1,W6,$AI$1)</f>
        <v>#REF!</v>
      </c>
      <c r="DF39" s="144"/>
      <c r="DG39" s="136" t="e">
        <f>IF($Y39=$AC$2,X6,$AI$1)</f>
        <v>#REF!</v>
      </c>
      <c r="DH39" s="152"/>
    </row>
    <row r="40" spans="1:112" ht="15.5" x14ac:dyDescent="0.35">
      <c r="A40" s="71">
        <v>37</v>
      </c>
      <c r="B40" s="309" t="str">
        <f>(ATHLÈTES!A38&amp;"  "&amp;ATHLÈTES!B38)</f>
        <v>KKKLLL  Pierre</v>
      </c>
      <c r="C40" s="67" t="str">
        <f>ATHLÈTES!B38</f>
        <v>Pierre</v>
      </c>
      <c r="D40" s="9" t="str">
        <f t="shared" si="1"/>
        <v/>
      </c>
      <c r="E40" s="69">
        <f>ATHLÈTES!D38</f>
        <v>1346497</v>
      </c>
      <c r="F40" s="73"/>
      <c r="G40" s="73"/>
      <c r="H40" s="73"/>
      <c r="I40" s="73"/>
      <c r="J40" s="73"/>
      <c r="K40" s="73"/>
      <c r="L40" s="73"/>
      <c r="M40" s="169"/>
      <c r="N40" s="73"/>
      <c r="O40" s="73"/>
      <c r="P40" s="73"/>
      <c r="Q40" s="74"/>
      <c r="R40" s="73"/>
      <c r="S40" s="73"/>
      <c r="T40" s="73"/>
      <c r="U40" s="73"/>
      <c r="V40" s="73"/>
      <c r="W40" s="73"/>
      <c r="X40" s="289"/>
      <c r="Y40" s="2" t="e">
        <f>IF(C40&lt;&gt;"",VLOOKUP(C40,#REF!,2,FALSE),"")</f>
        <v>#REF!</v>
      </c>
      <c r="Z40" s="2" t="str">
        <f t="shared" si="45"/>
        <v>US CRÉTEIL</v>
      </c>
      <c r="AA40" s="50" t="str">
        <f t="shared" si="3"/>
        <v/>
      </c>
      <c r="AB40" s="34" t="e">
        <f t="shared" si="4"/>
        <v>#REF!</v>
      </c>
      <c r="AC40" s="2" t="str">
        <f t="shared" si="5"/>
        <v>KKKLLL  Pierre  Pierre</v>
      </c>
      <c r="AD40" s="2">
        <f t="shared" si="0"/>
        <v>0</v>
      </c>
      <c r="AE40" s="39"/>
      <c r="AF40" s="40" t="str">
        <f>IF(AE40&lt;&gt;"",VLOOKUP(AE40,#REF!,2,FALSE),"")</f>
        <v/>
      </c>
      <c r="AH40" s="13">
        <f t="shared" si="6"/>
        <v>1988</v>
      </c>
      <c r="AI40" s="20" t="s">
        <v>87</v>
      </c>
      <c r="AJ40"/>
      <c r="AK40"/>
      <c r="AM40" s="140" t="e">
        <f>IF($Y40=$AC$1,F7,$AI$1)</f>
        <v>#REF!</v>
      </c>
      <c r="AN40" s="157"/>
      <c r="AO40" s="136" t="e">
        <f>IF($Y40=$AC$2,F7,$AI$1)</f>
        <v>#REF!</v>
      </c>
      <c r="AP40" s="152"/>
      <c r="AQ40" s="140" t="e">
        <f>IF($Y40=$AC$1,G7,$AI$1)</f>
        <v>#REF!</v>
      </c>
      <c r="AR40" s="144"/>
      <c r="AS40" s="136" t="e">
        <f>IF($Y40=$AC$2,G7,$AI$1)</f>
        <v>#REF!</v>
      </c>
      <c r="AT40" s="152"/>
      <c r="AU40" s="140" t="e">
        <f>IF($Y40=$AC$1,H7,$AI$1)</f>
        <v>#REF!</v>
      </c>
      <c r="AV40" s="157"/>
      <c r="AW40" s="136" t="e">
        <f>IF($Y40=$AC$2,H7,$AI$1)</f>
        <v>#REF!</v>
      </c>
      <c r="AX40" s="152"/>
      <c r="AY40" s="140" t="e">
        <f>IF($Y40=$AC$1,I7,$AI$1)</f>
        <v>#REF!</v>
      </c>
      <c r="AZ40" s="144"/>
      <c r="BA40" s="136" t="e">
        <f>IF($Y40=$AC$2,I7,$AI$1)</f>
        <v>#REF!</v>
      </c>
      <c r="BB40" s="152"/>
      <c r="BC40" s="140" t="e">
        <f>IF($Y40=$AC$1,J7,$AI$1)</f>
        <v>#REF!</v>
      </c>
      <c r="BD40" s="144"/>
      <c r="BE40" s="136" t="e">
        <f>IF($Y40=$AC$2,J7,$AI$1)</f>
        <v>#REF!</v>
      </c>
      <c r="BF40" s="152"/>
      <c r="BG40" s="140" t="e">
        <f>IF($Y40=$AC$1,K7,$AI$1)</f>
        <v>#REF!</v>
      </c>
      <c r="BH40" s="144"/>
      <c r="BI40" s="136" t="e">
        <f>IF($Y40=$AC$2,K7,$AI$1)</f>
        <v>#REF!</v>
      </c>
      <c r="BJ40" s="152"/>
      <c r="BK40" s="140" t="e">
        <f>IF($Y40=$AC$1,L7,$AI$1)</f>
        <v>#REF!</v>
      </c>
      <c r="BL40" s="144"/>
      <c r="BM40" s="136" t="e">
        <f>IF($Y40=$AC$2,L7,$AI$1)</f>
        <v>#REF!</v>
      </c>
      <c r="BN40" s="152"/>
      <c r="BO40" s="140" t="e">
        <f>IF($Y40=$AC$1,M7,$AI$1)</f>
        <v>#REF!</v>
      </c>
      <c r="BP40" s="144"/>
      <c r="BQ40" s="136" t="e">
        <f>IF($Y40=$AC$2,M7,$AI$1)</f>
        <v>#REF!</v>
      </c>
      <c r="BR40" s="152"/>
      <c r="BS40" s="140" t="e">
        <f>IF($Y40=$AC$1,N7,$AI$1)</f>
        <v>#REF!</v>
      </c>
      <c r="BT40" s="144"/>
      <c r="BU40" s="136" t="e">
        <f>IF($Y40=$AC$2,N7,$AI$1)</f>
        <v>#REF!</v>
      </c>
      <c r="BV40" s="152"/>
      <c r="BW40" s="140" t="e">
        <f>IF($Y40=$AC$1,O7,$AI$1)</f>
        <v>#REF!</v>
      </c>
      <c r="BX40" s="144"/>
      <c r="BY40" s="136" t="e">
        <f>IF($Y40=$AC$2,O7,$AI$1)</f>
        <v>#REF!</v>
      </c>
      <c r="BZ40" s="152"/>
      <c r="CA40" s="140" t="e">
        <f>IF($Y40=$AC$1,O7,$AI$1)</f>
        <v>#REF!</v>
      </c>
      <c r="CB40" s="144"/>
      <c r="CC40" s="136" t="e">
        <f>IF($Y40=$AC$2,P7,$AI$1)</f>
        <v>#REF!</v>
      </c>
      <c r="CD40" s="152"/>
      <c r="CE40" s="140" t="e">
        <f>IF($Y40=$AC$1,P7,$AI$1)</f>
        <v>#REF!</v>
      </c>
      <c r="CF40" s="144"/>
      <c r="CG40" s="136" t="e">
        <f>IF($Y40=$AC$2,Q7,$AI$1)</f>
        <v>#REF!</v>
      </c>
      <c r="CH40" s="152"/>
      <c r="CI40" s="140" t="e">
        <f>IF($Y40=$AC$1,Q7,$AI$1)</f>
        <v>#REF!</v>
      </c>
      <c r="CJ40" s="144"/>
      <c r="CK40" s="136" t="e">
        <f>IF($Y40=$AC$2,R7,$AI$1)</f>
        <v>#REF!</v>
      </c>
      <c r="CL40" s="140" t="e">
        <f>IF($Y40=$AC$1,R7,$AI$1)</f>
        <v>#REF!</v>
      </c>
      <c r="CM40" s="144"/>
      <c r="CN40" s="136" t="e">
        <f>IF($Y40=$AC$2,S7,$AI$1)</f>
        <v>#REF!</v>
      </c>
      <c r="CO40" s="152"/>
      <c r="CP40" s="140" t="e">
        <f>IF($Y40=$AC$1,S7,$AI$1)</f>
        <v>#REF!</v>
      </c>
      <c r="CQ40" s="144"/>
      <c r="CR40" s="136" t="e">
        <f>IF($Y40=$AC$2,T7,$AI$1)</f>
        <v>#REF!</v>
      </c>
      <c r="CS40" s="152"/>
      <c r="CT40" s="140" t="e">
        <f>IF($Y40=$AC$1,T7,$AI$1)</f>
        <v>#REF!</v>
      </c>
      <c r="CU40" s="144"/>
      <c r="CV40" s="136" t="e">
        <f>IF($Y40=$AC$2,U7,$AI$1)</f>
        <v>#REF!</v>
      </c>
      <c r="CW40" s="152"/>
      <c r="CX40" s="140" t="e">
        <f>IF($Y40=$AC$1,U7,$AI$1)</f>
        <v>#REF!</v>
      </c>
      <c r="CY40" s="136" t="e">
        <f>IF($Y40=$AC$2,V7,$AI$1)</f>
        <v>#REF!</v>
      </c>
      <c r="CZ40" s="152"/>
      <c r="DA40" s="144" t="e">
        <f>IF($Y40=$AC$1,V7,$AI$1)</f>
        <v>#REF!</v>
      </c>
      <c r="DB40" s="144"/>
      <c r="DC40" s="136" t="e">
        <f>IF($Y40=$AC$2,W7,$AI$1)</f>
        <v>#REF!</v>
      </c>
      <c r="DD40" s="152"/>
      <c r="DE40" s="140" t="e">
        <f>IF($Y40=$AC$1,W7,$AI$1)</f>
        <v>#REF!</v>
      </c>
      <c r="DF40" s="144"/>
      <c r="DG40" s="136" t="e">
        <f>IF($Y40=$AC$2,X7,$AI$1)</f>
        <v>#REF!</v>
      </c>
      <c r="DH40" s="152"/>
    </row>
    <row r="41" spans="1:112" ht="15.5" x14ac:dyDescent="0.35">
      <c r="A41" s="71">
        <v>38</v>
      </c>
      <c r="B41" s="309" t="str">
        <f>(ATHLÈTES!A39&amp;"  "&amp;ATHLÈTES!B39)</f>
        <v>LLLLMMMM  Didier</v>
      </c>
      <c r="C41" s="67" t="str">
        <f>ATHLÈTES!B39</f>
        <v>Didier</v>
      </c>
      <c r="D41" s="9" t="str">
        <f t="shared" si="1"/>
        <v/>
      </c>
      <c r="E41" s="69">
        <f>ATHLÈTES!D39</f>
        <v>1748108</v>
      </c>
      <c r="F41" s="73"/>
      <c r="G41" s="73"/>
      <c r="H41" s="73"/>
      <c r="I41" s="73"/>
      <c r="J41" s="73"/>
      <c r="K41" s="73"/>
      <c r="L41" s="73"/>
      <c r="M41" s="169"/>
      <c r="N41" s="73"/>
      <c r="O41" s="73"/>
      <c r="P41" s="73"/>
      <c r="Q41" s="74"/>
      <c r="R41" s="73"/>
      <c r="S41" s="73"/>
      <c r="T41" s="73"/>
      <c r="U41" s="73"/>
      <c r="V41" s="73"/>
      <c r="W41" s="73"/>
      <c r="X41" s="289"/>
      <c r="Y41" s="2" t="e">
        <f>IF(C41&lt;&gt;"",VLOOKUP(C41,#REF!,2,FALSE),"")</f>
        <v>#REF!</v>
      </c>
      <c r="Z41" s="2" t="str">
        <f t="shared" si="45"/>
        <v>US CRÉTEIL</v>
      </c>
      <c r="AA41" s="50" t="str">
        <f t="shared" si="3"/>
        <v/>
      </c>
      <c r="AB41" s="34" t="e">
        <f t="shared" si="4"/>
        <v>#REF!</v>
      </c>
      <c r="AC41" s="2" t="str">
        <f t="shared" si="5"/>
        <v>LLLLMMMM  Didier  Didier</v>
      </c>
      <c r="AD41" s="2">
        <f t="shared" si="0"/>
        <v>0</v>
      </c>
      <c r="AE41" s="39"/>
      <c r="AF41" s="40" t="str">
        <f>IF(AE41&lt;&gt;"",VLOOKUP(AE41,#REF!,2,FALSE),"")</f>
        <v/>
      </c>
      <c r="AH41" s="13">
        <f t="shared" si="6"/>
        <v>1989</v>
      </c>
      <c r="AI41" s="20" t="s">
        <v>87</v>
      </c>
      <c r="AJ41"/>
      <c r="AK41"/>
      <c r="AM41" s="140" t="e">
        <f>IF($Y41=$AC$1,F8,$AI$1)</f>
        <v>#REF!</v>
      </c>
      <c r="AN41" s="157"/>
      <c r="AO41" s="136" t="e">
        <f>IF($Y41=$AC$2,F8,$AI$1)</f>
        <v>#REF!</v>
      </c>
      <c r="AP41" s="152"/>
      <c r="AQ41" s="140" t="e">
        <f>IF($Y41=$AC$1,G8,$AI$1)</f>
        <v>#REF!</v>
      </c>
      <c r="AR41" s="144"/>
      <c r="AS41" s="136" t="e">
        <f>IF($Y41=$AC$2,G8,$AI$1)</f>
        <v>#REF!</v>
      </c>
      <c r="AT41" s="152"/>
      <c r="AU41" s="140" t="e">
        <f>IF($Y41=$AC$1,H8,$AI$1)</f>
        <v>#REF!</v>
      </c>
      <c r="AV41" s="157"/>
      <c r="AW41" s="136" t="e">
        <f>IF($Y41=$AC$2,H8,$AI$1)</f>
        <v>#REF!</v>
      </c>
      <c r="AX41" s="152"/>
      <c r="AY41" s="140" t="e">
        <f>IF($Y41=$AC$1,I8,$AI$1)</f>
        <v>#REF!</v>
      </c>
      <c r="AZ41" s="144"/>
      <c r="BA41" s="136" t="e">
        <f>IF($Y41=$AC$2,I8,$AI$1)</f>
        <v>#REF!</v>
      </c>
      <c r="BB41" s="152"/>
      <c r="BC41" s="140" t="e">
        <f>IF($Y41=$AC$1,J8,$AI$1)</f>
        <v>#REF!</v>
      </c>
      <c r="BD41" s="144"/>
      <c r="BE41" s="136" t="e">
        <f>IF($Y41=$AC$2,J8,$AI$1)</f>
        <v>#REF!</v>
      </c>
      <c r="BF41" s="152"/>
      <c r="BG41" s="140" t="e">
        <f>IF($Y41=$AC$1,K8,$AI$1)</f>
        <v>#REF!</v>
      </c>
      <c r="BH41" s="144"/>
      <c r="BI41" s="136" t="e">
        <f>IF($Y41=$AC$2,K8,$AI$1)</f>
        <v>#REF!</v>
      </c>
      <c r="BJ41" s="152"/>
      <c r="BK41" s="140" t="e">
        <f>IF($Y41=$AC$1,L8,$AI$1)</f>
        <v>#REF!</v>
      </c>
      <c r="BL41" s="144"/>
      <c r="BM41" s="136" t="e">
        <f>IF($Y41=$AC$2,L8,$AI$1)</f>
        <v>#REF!</v>
      </c>
      <c r="BN41" s="152"/>
      <c r="BO41" s="140" t="e">
        <f>IF($Y41=$AC$1,M8,$AI$1)</f>
        <v>#REF!</v>
      </c>
      <c r="BP41" s="144"/>
      <c r="BQ41" s="136" t="e">
        <f>IF($Y41=$AC$2,M8,$AI$1)</f>
        <v>#REF!</v>
      </c>
      <c r="BR41" s="152"/>
      <c r="BS41" s="140" t="e">
        <f>IF($Y41=$AC$1,N8,$AI$1)</f>
        <v>#REF!</v>
      </c>
      <c r="BT41" s="144"/>
      <c r="BU41" s="136" t="e">
        <f>IF($Y41=$AC$2,N8,$AI$1)</f>
        <v>#REF!</v>
      </c>
      <c r="BV41" s="152"/>
      <c r="BW41" s="140" t="e">
        <f>IF($Y41=$AC$1,O8,$AI$1)</f>
        <v>#REF!</v>
      </c>
      <c r="BX41" s="144"/>
      <c r="BY41" s="136" t="e">
        <f>IF($Y41=$AC$2,O8,$AI$1)</f>
        <v>#REF!</v>
      </c>
      <c r="BZ41" s="152"/>
      <c r="CA41" s="140" t="e">
        <f>IF($Y41=$AC$1,O8,$AI$1)</f>
        <v>#REF!</v>
      </c>
      <c r="CB41" s="144"/>
      <c r="CC41" s="136" t="e">
        <f>IF($Y41=$AC$2,P8,$AI$1)</f>
        <v>#REF!</v>
      </c>
      <c r="CD41" s="152"/>
      <c r="CE41" s="140" t="e">
        <f>IF($Y41=$AC$1,P8,$AI$1)</f>
        <v>#REF!</v>
      </c>
      <c r="CF41" s="144"/>
      <c r="CG41" s="136" t="e">
        <f>IF($Y41=$AC$2,Q8,$AI$1)</f>
        <v>#REF!</v>
      </c>
      <c r="CH41" s="152"/>
      <c r="CI41" s="140" t="e">
        <f>IF($Y41=$AC$1,Q8,$AI$1)</f>
        <v>#REF!</v>
      </c>
      <c r="CJ41" s="144"/>
      <c r="CK41" s="136" t="e">
        <f>IF($Y41=$AC$2,R8,$AI$1)</f>
        <v>#REF!</v>
      </c>
      <c r="CL41" s="140" t="e">
        <f>IF($Y41=$AC$1,R8,$AI$1)</f>
        <v>#REF!</v>
      </c>
      <c r="CM41" s="144"/>
      <c r="CN41" s="136" t="e">
        <f>IF($Y41=$AC$2,S8,$AI$1)</f>
        <v>#REF!</v>
      </c>
      <c r="CO41" s="152"/>
      <c r="CP41" s="140" t="e">
        <f>IF($Y41=$AC$1,S8,$AI$1)</f>
        <v>#REF!</v>
      </c>
      <c r="CQ41" s="144"/>
      <c r="CR41" s="136" t="e">
        <f>IF($Y41=$AC$2,T8,$AI$1)</f>
        <v>#REF!</v>
      </c>
      <c r="CS41" s="152"/>
      <c r="CT41" s="140" t="e">
        <f>IF($Y41=$AC$1,T8,$AI$1)</f>
        <v>#REF!</v>
      </c>
      <c r="CU41" s="144"/>
      <c r="CV41" s="136" t="e">
        <f>IF($Y41=$AC$2,U8,$AI$1)</f>
        <v>#REF!</v>
      </c>
      <c r="CW41" s="152"/>
      <c r="CX41" s="140" t="e">
        <f>IF($Y41=$AC$1,U8,$AI$1)</f>
        <v>#REF!</v>
      </c>
      <c r="CY41" s="136" t="e">
        <f>IF($Y41=$AC$2,V8,$AI$1)</f>
        <v>#REF!</v>
      </c>
      <c r="CZ41" s="152"/>
      <c r="DA41" s="144" t="e">
        <f>IF($Y41=$AC$1,V8,$AI$1)</f>
        <v>#REF!</v>
      </c>
      <c r="DB41" s="144"/>
      <c r="DC41" s="136" t="e">
        <f>IF($Y41=$AC$2,W8,$AI$1)</f>
        <v>#REF!</v>
      </c>
      <c r="DD41" s="152"/>
      <c r="DE41" s="140" t="e">
        <f>IF($Y41=$AC$1,W8,$AI$1)</f>
        <v>#REF!</v>
      </c>
      <c r="DF41" s="144"/>
      <c r="DG41" s="136" t="e">
        <f>IF($Y41=$AC$2,X8,$AI$1)</f>
        <v>#REF!</v>
      </c>
      <c r="DH41" s="152"/>
    </row>
    <row r="42" spans="1:112" ht="15.5" x14ac:dyDescent="0.35">
      <c r="A42" s="71">
        <v>39</v>
      </c>
      <c r="B42" s="309" t="str">
        <f>(ATHLÈTES!A40&amp;"  "&amp;ATHLÈTES!B40)</f>
        <v>MMMNNN  Barbara</v>
      </c>
      <c r="C42" s="67" t="str">
        <f>ATHLÈTES!B40</f>
        <v>Barbara</v>
      </c>
      <c r="D42" s="9" t="str">
        <f t="shared" si="1"/>
        <v/>
      </c>
      <c r="E42" s="69">
        <f>ATHLÈTES!D40</f>
        <v>1026525</v>
      </c>
      <c r="F42" s="73"/>
      <c r="G42" s="73"/>
      <c r="H42" s="73"/>
      <c r="I42" s="73"/>
      <c r="J42" s="73"/>
      <c r="K42" s="73"/>
      <c r="L42" s="73"/>
      <c r="M42" s="169"/>
      <c r="N42" s="73"/>
      <c r="O42" s="73"/>
      <c r="P42" s="73"/>
      <c r="Q42" s="74"/>
      <c r="R42" s="73"/>
      <c r="S42" s="73"/>
      <c r="T42" s="73"/>
      <c r="U42" s="73"/>
      <c r="V42" s="73"/>
      <c r="W42" s="73"/>
      <c r="X42" s="289"/>
      <c r="Y42" s="2" t="e">
        <f>IF(C42&lt;&gt;"",VLOOKUP(C42,#REF!,2,FALSE),"")</f>
        <v>#REF!</v>
      </c>
      <c r="Z42" s="2" t="str">
        <f t="shared" si="45"/>
        <v>US CRÉTEIL</v>
      </c>
      <c r="AA42" s="50" t="str">
        <f t="shared" si="3"/>
        <v/>
      </c>
      <c r="AB42" s="34" t="e">
        <f t="shared" si="4"/>
        <v>#REF!</v>
      </c>
      <c r="AC42" s="2" t="str">
        <f t="shared" si="5"/>
        <v>MMMNNN  Barbara  Barbara</v>
      </c>
      <c r="AD42" s="2">
        <f t="shared" si="0"/>
        <v>0</v>
      </c>
      <c r="AE42" s="39"/>
      <c r="AF42" s="40" t="str">
        <f>IF(AE42&lt;&gt;"",VLOOKUP(AE42,#REF!,2,FALSE),"")</f>
        <v/>
      </c>
      <c r="AH42" s="13">
        <f t="shared" si="6"/>
        <v>1990</v>
      </c>
      <c r="AI42" s="20" t="s">
        <v>87</v>
      </c>
      <c r="AJ42"/>
      <c r="AK42"/>
      <c r="AM42" s="140" t="e">
        <f t="shared" si="7"/>
        <v>#REF!</v>
      </c>
      <c r="AN42" s="157"/>
      <c r="AO42" s="136" t="e">
        <f t="shared" si="8"/>
        <v>#REF!</v>
      </c>
      <c r="AP42" s="152"/>
      <c r="AQ42" s="140" t="e">
        <f t="shared" si="9"/>
        <v>#REF!</v>
      </c>
      <c r="AR42" s="144"/>
      <c r="AS42" s="136" t="e">
        <f t="shared" si="10"/>
        <v>#REF!</v>
      </c>
      <c r="AT42" s="152"/>
      <c r="AU42" s="140" t="e">
        <f t="shared" si="11"/>
        <v>#REF!</v>
      </c>
      <c r="AV42" s="157"/>
      <c r="AW42" s="136" t="e">
        <f t="shared" si="12"/>
        <v>#REF!</v>
      </c>
      <c r="AX42" s="152"/>
      <c r="AY42" s="140" t="e">
        <f t="shared" si="13"/>
        <v>#REF!</v>
      </c>
      <c r="AZ42" s="144"/>
      <c r="BA42" s="136" t="e">
        <f t="shared" si="14"/>
        <v>#REF!</v>
      </c>
      <c r="BB42" s="152"/>
      <c r="BC42" s="140" t="e">
        <f t="shared" si="15"/>
        <v>#REF!</v>
      </c>
      <c r="BD42" s="144"/>
      <c r="BE42" s="136" t="e">
        <f t="shared" si="16"/>
        <v>#REF!</v>
      </c>
      <c r="BF42" s="152"/>
      <c r="BG42" s="140" t="e">
        <f t="shared" si="17"/>
        <v>#REF!</v>
      </c>
      <c r="BH42" s="144"/>
      <c r="BI42" s="136" t="e">
        <f t="shared" si="18"/>
        <v>#REF!</v>
      </c>
      <c r="BJ42" s="152"/>
      <c r="BK42" s="140" t="e">
        <f t="shared" si="19"/>
        <v>#REF!</v>
      </c>
      <c r="BL42" s="144"/>
      <c r="BM42" s="136" t="e">
        <f t="shared" si="20"/>
        <v>#REF!</v>
      </c>
      <c r="BN42" s="152"/>
      <c r="BO42" s="140" t="e">
        <f t="shared" si="21"/>
        <v>#REF!</v>
      </c>
      <c r="BP42" s="144"/>
      <c r="BQ42" s="136" t="e">
        <f t="shared" si="22"/>
        <v>#REF!</v>
      </c>
      <c r="BR42" s="152"/>
      <c r="BS42" s="140" t="e">
        <f t="shared" si="23"/>
        <v>#REF!</v>
      </c>
      <c r="BT42" s="144"/>
      <c r="BU42" s="136" t="e">
        <f t="shared" si="24"/>
        <v>#REF!</v>
      </c>
      <c r="BV42" s="152"/>
      <c r="BW42" s="140" t="e">
        <f t="shared" si="25"/>
        <v>#REF!</v>
      </c>
      <c r="BX42" s="144"/>
      <c r="BY42" s="136" t="e">
        <f t="shared" si="26"/>
        <v>#REF!</v>
      </c>
      <c r="BZ42" s="152"/>
      <c r="CA42" s="140" t="e">
        <f t="shared" si="27"/>
        <v>#REF!</v>
      </c>
      <c r="CB42" s="144"/>
      <c r="CC42" s="136" t="e">
        <f t="shared" si="28"/>
        <v>#REF!</v>
      </c>
      <c r="CD42" s="152"/>
      <c r="CE42" s="140" t="e">
        <f t="shared" si="29"/>
        <v>#REF!</v>
      </c>
      <c r="CF42" s="144"/>
      <c r="CG42" s="136" t="e">
        <f t="shared" si="30"/>
        <v>#REF!</v>
      </c>
      <c r="CH42" s="152"/>
      <c r="CI42" s="140" t="e">
        <f t="shared" si="31"/>
        <v>#REF!</v>
      </c>
      <c r="CJ42" s="144"/>
      <c r="CK42" s="136" t="e">
        <f t="shared" si="32"/>
        <v>#REF!</v>
      </c>
      <c r="CL42" s="140" t="e">
        <f t="shared" si="33"/>
        <v>#REF!</v>
      </c>
      <c r="CM42" s="144"/>
      <c r="CN42" s="136" t="e">
        <f t="shared" si="34"/>
        <v>#REF!</v>
      </c>
      <c r="CO42" s="152"/>
      <c r="CP42" s="140" t="e">
        <f t="shared" si="35"/>
        <v>#REF!</v>
      </c>
      <c r="CQ42" s="144"/>
      <c r="CR42" s="136" t="e">
        <f t="shared" si="36"/>
        <v>#REF!</v>
      </c>
      <c r="CS42" s="152"/>
      <c r="CT42" s="140" t="e">
        <f t="shared" si="37"/>
        <v>#REF!</v>
      </c>
      <c r="CU42" s="144"/>
      <c r="CV42" s="136" t="e">
        <f t="shared" si="38"/>
        <v>#REF!</v>
      </c>
      <c r="CW42" s="152"/>
      <c r="CX42" s="140" t="e">
        <f t="shared" si="39"/>
        <v>#REF!</v>
      </c>
      <c r="CY42" s="136" t="e">
        <f t="shared" si="40"/>
        <v>#REF!</v>
      </c>
      <c r="CZ42" s="152"/>
      <c r="DA42" s="144" t="e">
        <f t="shared" si="41"/>
        <v>#REF!</v>
      </c>
      <c r="DB42" s="144"/>
      <c r="DC42" s="136" t="e">
        <f t="shared" si="42"/>
        <v>#REF!</v>
      </c>
      <c r="DD42" s="152"/>
      <c r="DE42" s="140" t="e">
        <f t="shared" si="43"/>
        <v>#REF!</v>
      </c>
      <c r="DF42" s="144"/>
      <c r="DG42" s="136" t="e">
        <f t="shared" si="44"/>
        <v>#REF!</v>
      </c>
      <c r="DH42" s="152"/>
    </row>
    <row r="43" spans="1:112" ht="15.5" x14ac:dyDescent="0.35">
      <c r="A43" s="71">
        <v>40</v>
      </c>
      <c r="B43" s="309" t="str">
        <f>(ATHLÈTES!A41&amp;"  "&amp;ATHLÈTES!B41)</f>
        <v>NNNNOOO  Julie</v>
      </c>
      <c r="C43" s="67" t="str">
        <f>ATHLÈTES!B41</f>
        <v>Julie</v>
      </c>
      <c r="D43" s="9" t="str">
        <f t="shared" si="1"/>
        <v/>
      </c>
      <c r="E43" s="69">
        <f>ATHLÈTES!D41</f>
        <v>405929</v>
      </c>
      <c r="F43" s="73"/>
      <c r="G43" s="73"/>
      <c r="H43" s="73"/>
      <c r="I43" s="73"/>
      <c r="J43" s="73"/>
      <c r="K43" s="73"/>
      <c r="L43" s="73"/>
      <c r="M43" s="169"/>
      <c r="N43" s="73"/>
      <c r="O43" s="73"/>
      <c r="P43" s="73"/>
      <c r="Q43" s="74"/>
      <c r="R43" s="73"/>
      <c r="S43" s="73"/>
      <c r="T43" s="73"/>
      <c r="U43" s="73"/>
      <c r="V43" s="73"/>
      <c r="W43" s="73"/>
      <c r="X43" s="289"/>
      <c r="Y43" s="2" t="e">
        <f>IF(C43&lt;&gt;"",VLOOKUP(C43,#REF!,2,FALSE),"")</f>
        <v>#REF!</v>
      </c>
      <c r="Z43" s="2" t="str">
        <f t="shared" si="45"/>
        <v>US CRÉTEIL</v>
      </c>
      <c r="AA43" s="50" t="str">
        <f t="shared" si="3"/>
        <v/>
      </c>
      <c r="AB43" s="34" t="e">
        <f t="shared" si="4"/>
        <v>#REF!</v>
      </c>
      <c r="AC43" s="2" t="str">
        <f t="shared" si="5"/>
        <v>NNNNOOO  Julie  Julie</v>
      </c>
      <c r="AD43" s="2">
        <f t="shared" si="0"/>
        <v>0</v>
      </c>
      <c r="AE43" s="39"/>
      <c r="AF43" s="40" t="str">
        <f>IF(AE43&lt;&gt;"",VLOOKUP(AE43,#REF!,2,FALSE),"")</f>
        <v/>
      </c>
      <c r="AH43" s="13">
        <f t="shared" si="6"/>
        <v>1991</v>
      </c>
      <c r="AI43" s="20" t="s">
        <v>87</v>
      </c>
      <c r="AJ43"/>
      <c r="AK43"/>
      <c r="AM43" s="140" t="e">
        <f t="shared" si="7"/>
        <v>#REF!</v>
      </c>
      <c r="AN43" s="157"/>
      <c r="AO43" s="136" t="e">
        <f t="shared" si="8"/>
        <v>#REF!</v>
      </c>
      <c r="AP43" s="152"/>
      <c r="AQ43" s="140" t="e">
        <f t="shared" si="9"/>
        <v>#REF!</v>
      </c>
      <c r="AR43" s="144"/>
      <c r="AS43" s="136" t="e">
        <f t="shared" si="10"/>
        <v>#REF!</v>
      </c>
      <c r="AT43" s="152"/>
      <c r="AU43" s="140" t="e">
        <f t="shared" si="11"/>
        <v>#REF!</v>
      </c>
      <c r="AV43" s="157"/>
      <c r="AW43" s="136" t="e">
        <f t="shared" si="12"/>
        <v>#REF!</v>
      </c>
      <c r="AX43" s="152"/>
      <c r="AY43" s="140" t="e">
        <f t="shared" si="13"/>
        <v>#REF!</v>
      </c>
      <c r="AZ43" s="144"/>
      <c r="BA43" s="136" t="e">
        <f t="shared" si="14"/>
        <v>#REF!</v>
      </c>
      <c r="BB43" s="152"/>
      <c r="BC43" s="140" t="e">
        <f t="shared" si="15"/>
        <v>#REF!</v>
      </c>
      <c r="BD43" s="144"/>
      <c r="BE43" s="136" t="e">
        <f t="shared" si="16"/>
        <v>#REF!</v>
      </c>
      <c r="BF43" s="152"/>
      <c r="BG43" s="140" t="e">
        <f t="shared" si="17"/>
        <v>#REF!</v>
      </c>
      <c r="BH43" s="144"/>
      <c r="BI43" s="136" t="e">
        <f t="shared" si="18"/>
        <v>#REF!</v>
      </c>
      <c r="BJ43" s="152"/>
      <c r="BK43" s="140" t="e">
        <f t="shared" si="19"/>
        <v>#REF!</v>
      </c>
      <c r="BL43" s="144"/>
      <c r="BM43" s="136" t="e">
        <f t="shared" si="20"/>
        <v>#REF!</v>
      </c>
      <c r="BN43" s="152"/>
      <c r="BO43" s="140" t="e">
        <f t="shared" si="21"/>
        <v>#REF!</v>
      </c>
      <c r="BP43" s="144"/>
      <c r="BQ43" s="136" t="e">
        <f t="shared" si="22"/>
        <v>#REF!</v>
      </c>
      <c r="BR43" s="152"/>
      <c r="BS43" s="140" t="e">
        <f t="shared" si="23"/>
        <v>#REF!</v>
      </c>
      <c r="BT43" s="144"/>
      <c r="BU43" s="136" t="e">
        <f t="shared" si="24"/>
        <v>#REF!</v>
      </c>
      <c r="BV43" s="152"/>
      <c r="BW43" s="140" t="e">
        <f t="shared" si="25"/>
        <v>#REF!</v>
      </c>
      <c r="BX43" s="144"/>
      <c r="BY43" s="136" t="e">
        <f t="shared" si="26"/>
        <v>#REF!</v>
      </c>
      <c r="BZ43" s="152"/>
      <c r="CA43" s="140" t="e">
        <f t="shared" si="27"/>
        <v>#REF!</v>
      </c>
      <c r="CB43" s="144"/>
      <c r="CC43" s="136" t="e">
        <f t="shared" si="28"/>
        <v>#REF!</v>
      </c>
      <c r="CD43" s="152"/>
      <c r="CE43" s="140" t="e">
        <f t="shared" si="29"/>
        <v>#REF!</v>
      </c>
      <c r="CF43" s="144"/>
      <c r="CG43" s="136" t="e">
        <f t="shared" si="30"/>
        <v>#REF!</v>
      </c>
      <c r="CH43" s="152"/>
      <c r="CI43" s="140" t="e">
        <f t="shared" si="31"/>
        <v>#REF!</v>
      </c>
      <c r="CJ43" s="144"/>
      <c r="CK43" s="136" t="e">
        <f t="shared" si="32"/>
        <v>#REF!</v>
      </c>
      <c r="CL43" s="140" t="e">
        <f t="shared" si="33"/>
        <v>#REF!</v>
      </c>
      <c r="CM43" s="144"/>
      <c r="CN43" s="136" t="e">
        <f t="shared" si="34"/>
        <v>#REF!</v>
      </c>
      <c r="CO43" s="152"/>
      <c r="CP43" s="140" t="e">
        <f t="shared" si="35"/>
        <v>#REF!</v>
      </c>
      <c r="CQ43" s="144"/>
      <c r="CR43" s="136" t="e">
        <f t="shared" si="36"/>
        <v>#REF!</v>
      </c>
      <c r="CS43" s="152"/>
      <c r="CT43" s="140" t="e">
        <f t="shared" si="37"/>
        <v>#REF!</v>
      </c>
      <c r="CU43" s="144"/>
      <c r="CV43" s="136" t="e">
        <f t="shared" si="38"/>
        <v>#REF!</v>
      </c>
      <c r="CW43" s="152"/>
      <c r="CX43" s="140" t="e">
        <f t="shared" si="39"/>
        <v>#REF!</v>
      </c>
      <c r="CY43" s="136" t="e">
        <f t="shared" si="40"/>
        <v>#REF!</v>
      </c>
      <c r="CZ43" s="152"/>
      <c r="DA43" s="144" t="e">
        <f t="shared" si="41"/>
        <v>#REF!</v>
      </c>
      <c r="DB43" s="144"/>
      <c r="DC43" s="136" t="e">
        <f t="shared" si="42"/>
        <v>#REF!</v>
      </c>
      <c r="DD43" s="152"/>
      <c r="DE43" s="140" t="e">
        <f t="shared" si="43"/>
        <v>#REF!</v>
      </c>
      <c r="DF43" s="144"/>
      <c r="DG43" s="136" t="e">
        <f t="shared" si="44"/>
        <v>#REF!</v>
      </c>
      <c r="DH43" s="152"/>
    </row>
    <row r="44" spans="1:112" ht="15.5" x14ac:dyDescent="0.35">
      <c r="A44" s="71">
        <v>41</v>
      </c>
      <c r="B44" s="309" t="str">
        <f>(ATHLÈTES!A42&amp;"  "&amp;ATHLÈTES!B42)</f>
        <v>OOOPPP  André</v>
      </c>
      <c r="C44" s="67" t="str">
        <f>ATHLÈTES!B42</f>
        <v>André</v>
      </c>
      <c r="D44" s="9" t="str">
        <f t="shared" si="1"/>
        <v/>
      </c>
      <c r="E44" s="69">
        <f>ATHLÈTES!D42</f>
        <v>1513486</v>
      </c>
      <c r="F44" s="73"/>
      <c r="G44" s="73"/>
      <c r="H44" s="73"/>
      <c r="I44" s="73"/>
      <c r="J44" s="73"/>
      <c r="K44" s="73"/>
      <c r="L44" s="73"/>
      <c r="M44" s="169"/>
      <c r="N44" s="73"/>
      <c r="O44" s="73"/>
      <c r="P44" s="73"/>
      <c r="Q44" s="74"/>
      <c r="R44" s="73"/>
      <c r="S44" s="73"/>
      <c r="T44" s="73"/>
      <c r="U44" s="73"/>
      <c r="V44" s="73"/>
      <c r="W44" s="73"/>
      <c r="X44" s="289"/>
      <c r="Y44" s="2" t="e">
        <f>IF(C44&lt;&gt;"",VLOOKUP(C44,#REF!,2,FALSE),"")</f>
        <v>#REF!</v>
      </c>
      <c r="Z44" s="2" t="str">
        <f t="shared" si="45"/>
        <v>US CRÉTEIL</v>
      </c>
      <c r="AA44" s="50" t="str">
        <f t="shared" si="3"/>
        <v/>
      </c>
      <c r="AB44" s="34" t="e">
        <f t="shared" si="4"/>
        <v>#REF!</v>
      </c>
      <c r="AC44" s="2" t="str">
        <f t="shared" si="5"/>
        <v>OOOPPP  André  André</v>
      </c>
      <c r="AD44" s="2">
        <f t="shared" si="0"/>
        <v>0</v>
      </c>
      <c r="AE44" s="39"/>
      <c r="AF44" s="40" t="str">
        <f>IF(AE44&lt;&gt;"",VLOOKUP(AE44,#REF!,2,FALSE),"")</f>
        <v/>
      </c>
      <c r="AH44" s="13">
        <f t="shared" si="6"/>
        <v>1992</v>
      </c>
      <c r="AI44" s="20" t="s">
        <v>87</v>
      </c>
      <c r="AJ44"/>
      <c r="AK44"/>
      <c r="AM44" s="140" t="e">
        <f t="shared" si="7"/>
        <v>#REF!</v>
      </c>
      <c r="AN44" s="157"/>
      <c r="AO44" s="136" t="e">
        <f t="shared" si="8"/>
        <v>#REF!</v>
      </c>
      <c r="AP44" s="152"/>
      <c r="AQ44" s="140" t="e">
        <f t="shared" si="9"/>
        <v>#REF!</v>
      </c>
      <c r="AR44" s="144"/>
      <c r="AS44" s="136" t="e">
        <f t="shared" si="10"/>
        <v>#REF!</v>
      </c>
      <c r="AT44" s="152"/>
      <c r="AU44" s="140" t="e">
        <f t="shared" si="11"/>
        <v>#REF!</v>
      </c>
      <c r="AV44" s="157"/>
      <c r="AW44" s="136" t="e">
        <f t="shared" si="12"/>
        <v>#REF!</v>
      </c>
      <c r="AX44" s="152"/>
      <c r="AY44" s="140" t="e">
        <f t="shared" si="13"/>
        <v>#REF!</v>
      </c>
      <c r="AZ44" s="144"/>
      <c r="BA44" s="136" t="e">
        <f t="shared" si="14"/>
        <v>#REF!</v>
      </c>
      <c r="BB44" s="152"/>
      <c r="BC44" s="140" t="e">
        <f t="shared" si="15"/>
        <v>#REF!</v>
      </c>
      <c r="BD44" s="144"/>
      <c r="BE44" s="136" t="e">
        <f t="shared" si="16"/>
        <v>#REF!</v>
      </c>
      <c r="BF44" s="152"/>
      <c r="BG44" s="140" t="e">
        <f t="shared" si="17"/>
        <v>#REF!</v>
      </c>
      <c r="BH44" s="144"/>
      <c r="BI44" s="136" t="e">
        <f t="shared" si="18"/>
        <v>#REF!</v>
      </c>
      <c r="BJ44" s="152"/>
      <c r="BK44" s="140" t="e">
        <f t="shared" si="19"/>
        <v>#REF!</v>
      </c>
      <c r="BL44" s="144"/>
      <c r="BM44" s="136" t="e">
        <f t="shared" si="20"/>
        <v>#REF!</v>
      </c>
      <c r="BN44" s="152"/>
      <c r="BO44" s="140" t="e">
        <f t="shared" si="21"/>
        <v>#REF!</v>
      </c>
      <c r="BP44" s="144"/>
      <c r="BQ44" s="136" t="e">
        <f t="shared" si="22"/>
        <v>#REF!</v>
      </c>
      <c r="BR44" s="152"/>
      <c r="BS44" s="140" t="e">
        <f t="shared" si="23"/>
        <v>#REF!</v>
      </c>
      <c r="BT44" s="144"/>
      <c r="BU44" s="136" t="e">
        <f t="shared" si="24"/>
        <v>#REF!</v>
      </c>
      <c r="BV44" s="152"/>
      <c r="BW44" s="140" t="e">
        <f t="shared" si="25"/>
        <v>#REF!</v>
      </c>
      <c r="BX44" s="144"/>
      <c r="BY44" s="136" t="e">
        <f t="shared" si="26"/>
        <v>#REF!</v>
      </c>
      <c r="BZ44" s="152"/>
      <c r="CA44" s="140" t="e">
        <f t="shared" si="27"/>
        <v>#REF!</v>
      </c>
      <c r="CB44" s="144"/>
      <c r="CC44" s="136" t="e">
        <f t="shared" si="28"/>
        <v>#REF!</v>
      </c>
      <c r="CD44" s="152"/>
      <c r="CE44" s="140" t="e">
        <f t="shared" si="29"/>
        <v>#REF!</v>
      </c>
      <c r="CF44" s="144"/>
      <c r="CG44" s="136" t="e">
        <f t="shared" si="30"/>
        <v>#REF!</v>
      </c>
      <c r="CH44" s="152"/>
      <c r="CI44" s="140" t="e">
        <f t="shared" si="31"/>
        <v>#REF!</v>
      </c>
      <c r="CJ44" s="144"/>
      <c r="CK44" s="136" t="e">
        <f t="shared" si="32"/>
        <v>#REF!</v>
      </c>
      <c r="CL44" s="140" t="e">
        <f t="shared" si="33"/>
        <v>#REF!</v>
      </c>
      <c r="CM44" s="144"/>
      <c r="CN44" s="136" t="e">
        <f t="shared" si="34"/>
        <v>#REF!</v>
      </c>
      <c r="CO44" s="152"/>
      <c r="CP44" s="140" t="e">
        <f t="shared" si="35"/>
        <v>#REF!</v>
      </c>
      <c r="CQ44" s="144"/>
      <c r="CR44" s="136" t="e">
        <f t="shared" si="36"/>
        <v>#REF!</v>
      </c>
      <c r="CS44" s="152"/>
      <c r="CT44" s="140" t="e">
        <f t="shared" si="37"/>
        <v>#REF!</v>
      </c>
      <c r="CU44" s="144"/>
      <c r="CV44" s="136" t="e">
        <f t="shared" si="38"/>
        <v>#REF!</v>
      </c>
      <c r="CW44" s="152"/>
      <c r="CX44" s="140" t="e">
        <f t="shared" si="39"/>
        <v>#REF!</v>
      </c>
      <c r="CY44" s="136" t="e">
        <f t="shared" si="40"/>
        <v>#REF!</v>
      </c>
      <c r="CZ44" s="152"/>
      <c r="DA44" s="144" t="e">
        <f t="shared" si="41"/>
        <v>#REF!</v>
      </c>
      <c r="DB44" s="144"/>
      <c r="DC44" s="136" t="e">
        <f t="shared" si="42"/>
        <v>#REF!</v>
      </c>
      <c r="DD44" s="152"/>
      <c r="DE44" s="140" t="e">
        <f t="shared" si="43"/>
        <v>#REF!</v>
      </c>
      <c r="DF44" s="144"/>
      <c r="DG44" s="136" t="e">
        <f t="shared" si="44"/>
        <v>#REF!</v>
      </c>
      <c r="DH44" s="152"/>
    </row>
    <row r="45" spans="1:112" ht="15.5" x14ac:dyDescent="0.35">
      <c r="A45" s="71">
        <v>42</v>
      </c>
      <c r="B45" s="309" t="str">
        <f>(ATHLÈTES!A43&amp;"  "&amp;ATHLÈTES!B43)</f>
        <v>PPPQQQQ  Roland</v>
      </c>
      <c r="C45" s="67" t="str">
        <f>ATHLÈTES!B43</f>
        <v>Roland</v>
      </c>
      <c r="D45" s="9" t="str">
        <f t="shared" si="1"/>
        <v/>
      </c>
      <c r="E45" s="69">
        <f>ATHLÈTES!D43</f>
        <v>1797650</v>
      </c>
      <c r="F45" s="73"/>
      <c r="G45" s="73"/>
      <c r="H45" s="73"/>
      <c r="I45" s="73"/>
      <c r="J45" s="73"/>
      <c r="K45" s="73"/>
      <c r="L45" s="73"/>
      <c r="M45" s="169"/>
      <c r="N45" s="73"/>
      <c r="O45" s="73"/>
      <c r="P45" s="73"/>
      <c r="Q45" s="74"/>
      <c r="R45" s="73"/>
      <c r="S45" s="73"/>
      <c r="T45" s="73"/>
      <c r="U45" s="73"/>
      <c r="V45" s="73"/>
      <c r="W45" s="73"/>
      <c r="X45" s="289"/>
      <c r="Y45" s="2" t="e">
        <f>IF(C45&lt;&gt;"",VLOOKUP(C45,#REF!,2,FALSE),"")</f>
        <v>#REF!</v>
      </c>
      <c r="Z45" s="2" t="str">
        <f t="shared" si="45"/>
        <v>US CRÉTEIL</v>
      </c>
      <c r="AA45" s="50" t="str">
        <f t="shared" si="3"/>
        <v/>
      </c>
      <c r="AB45" s="34" t="e">
        <f t="shared" si="4"/>
        <v>#REF!</v>
      </c>
      <c r="AC45" s="2" t="str">
        <f t="shared" si="5"/>
        <v>PPPQQQQ  Roland  Roland</v>
      </c>
      <c r="AD45" s="2">
        <f t="shared" si="0"/>
        <v>0</v>
      </c>
      <c r="AE45" s="39"/>
      <c r="AF45" s="40" t="str">
        <f>IF(AE45&lt;&gt;"",VLOOKUP(AE45,#REF!,2,FALSE),"")</f>
        <v/>
      </c>
      <c r="AH45" s="13">
        <f t="shared" si="6"/>
        <v>1993</v>
      </c>
      <c r="AI45" s="20" t="s">
        <v>87</v>
      </c>
      <c r="AJ45"/>
      <c r="AK45"/>
      <c r="AM45" s="140" t="e">
        <f t="shared" si="7"/>
        <v>#REF!</v>
      </c>
      <c r="AN45" s="157"/>
      <c r="AO45" s="136" t="e">
        <f t="shared" si="8"/>
        <v>#REF!</v>
      </c>
      <c r="AP45" s="152"/>
      <c r="AQ45" s="140" t="e">
        <f t="shared" si="9"/>
        <v>#REF!</v>
      </c>
      <c r="AR45" s="144"/>
      <c r="AS45" s="136" t="e">
        <f t="shared" si="10"/>
        <v>#REF!</v>
      </c>
      <c r="AT45" s="152"/>
      <c r="AU45" s="140" t="e">
        <f t="shared" si="11"/>
        <v>#REF!</v>
      </c>
      <c r="AV45" s="157"/>
      <c r="AW45" s="136" t="e">
        <f t="shared" si="12"/>
        <v>#REF!</v>
      </c>
      <c r="AX45" s="152"/>
      <c r="AY45" s="140" t="e">
        <f t="shared" si="13"/>
        <v>#REF!</v>
      </c>
      <c r="AZ45" s="144"/>
      <c r="BA45" s="136" t="e">
        <f t="shared" si="14"/>
        <v>#REF!</v>
      </c>
      <c r="BB45" s="152"/>
      <c r="BC45" s="140" t="e">
        <f t="shared" si="15"/>
        <v>#REF!</v>
      </c>
      <c r="BD45" s="144"/>
      <c r="BE45" s="136" t="e">
        <f t="shared" si="16"/>
        <v>#REF!</v>
      </c>
      <c r="BF45" s="152"/>
      <c r="BG45" s="140" t="e">
        <f t="shared" si="17"/>
        <v>#REF!</v>
      </c>
      <c r="BH45" s="144"/>
      <c r="BI45" s="136" t="e">
        <f t="shared" si="18"/>
        <v>#REF!</v>
      </c>
      <c r="BJ45" s="152"/>
      <c r="BK45" s="140" t="e">
        <f t="shared" si="19"/>
        <v>#REF!</v>
      </c>
      <c r="BL45" s="144"/>
      <c r="BM45" s="136" t="e">
        <f t="shared" si="20"/>
        <v>#REF!</v>
      </c>
      <c r="BN45" s="152"/>
      <c r="BO45" s="140" t="e">
        <f t="shared" si="21"/>
        <v>#REF!</v>
      </c>
      <c r="BP45" s="144"/>
      <c r="BQ45" s="136" t="e">
        <f t="shared" si="22"/>
        <v>#REF!</v>
      </c>
      <c r="BR45" s="152"/>
      <c r="BS45" s="140" t="e">
        <f t="shared" si="23"/>
        <v>#REF!</v>
      </c>
      <c r="BT45" s="144"/>
      <c r="BU45" s="136" t="e">
        <f t="shared" si="24"/>
        <v>#REF!</v>
      </c>
      <c r="BV45" s="152"/>
      <c r="BW45" s="140" t="e">
        <f t="shared" si="25"/>
        <v>#REF!</v>
      </c>
      <c r="BX45" s="144"/>
      <c r="BY45" s="136" t="e">
        <f t="shared" si="26"/>
        <v>#REF!</v>
      </c>
      <c r="BZ45" s="152"/>
      <c r="CA45" s="140" t="e">
        <f t="shared" si="27"/>
        <v>#REF!</v>
      </c>
      <c r="CB45" s="144"/>
      <c r="CC45" s="136" t="e">
        <f t="shared" si="28"/>
        <v>#REF!</v>
      </c>
      <c r="CD45" s="152"/>
      <c r="CE45" s="140" t="e">
        <f t="shared" si="29"/>
        <v>#REF!</v>
      </c>
      <c r="CF45" s="144"/>
      <c r="CG45" s="136" t="e">
        <f t="shared" si="30"/>
        <v>#REF!</v>
      </c>
      <c r="CH45" s="152"/>
      <c r="CI45" s="140" t="e">
        <f t="shared" si="31"/>
        <v>#REF!</v>
      </c>
      <c r="CJ45" s="144"/>
      <c r="CK45" s="136" t="e">
        <f t="shared" si="32"/>
        <v>#REF!</v>
      </c>
      <c r="CL45" s="140" t="e">
        <f t="shared" si="33"/>
        <v>#REF!</v>
      </c>
      <c r="CM45" s="144"/>
      <c r="CN45" s="136" t="e">
        <f t="shared" si="34"/>
        <v>#REF!</v>
      </c>
      <c r="CO45" s="152"/>
      <c r="CP45" s="140" t="e">
        <f t="shared" si="35"/>
        <v>#REF!</v>
      </c>
      <c r="CQ45" s="144"/>
      <c r="CR45" s="136" t="e">
        <f t="shared" si="36"/>
        <v>#REF!</v>
      </c>
      <c r="CS45" s="152"/>
      <c r="CT45" s="140" t="e">
        <f t="shared" si="37"/>
        <v>#REF!</v>
      </c>
      <c r="CU45" s="144"/>
      <c r="CV45" s="136" t="e">
        <f t="shared" si="38"/>
        <v>#REF!</v>
      </c>
      <c r="CW45" s="152"/>
      <c r="CX45" s="140" t="e">
        <f t="shared" si="39"/>
        <v>#REF!</v>
      </c>
      <c r="CY45" s="136" t="e">
        <f t="shared" si="40"/>
        <v>#REF!</v>
      </c>
      <c r="CZ45" s="152"/>
      <c r="DA45" s="144" t="e">
        <f t="shared" si="41"/>
        <v>#REF!</v>
      </c>
      <c r="DB45" s="144"/>
      <c r="DC45" s="136" t="e">
        <f t="shared" si="42"/>
        <v>#REF!</v>
      </c>
      <c r="DD45" s="152"/>
      <c r="DE45" s="140" t="e">
        <f t="shared" si="43"/>
        <v>#REF!</v>
      </c>
      <c r="DF45" s="144"/>
      <c r="DG45" s="136" t="e">
        <f t="shared" si="44"/>
        <v>#REF!</v>
      </c>
      <c r="DH45" s="152"/>
    </row>
    <row r="46" spans="1:112" ht="15.5" x14ac:dyDescent="0.35">
      <c r="A46" s="71">
        <v>43</v>
      </c>
      <c r="B46" s="309" t="str">
        <f>(ATHLÈTES!A44&amp;"  "&amp;ATHLÈTES!B44)</f>
        <v>QQQRRR  Sylvain</v>
      </c>
      <c r="C46" s="67" t="str">
        <f>ATHLÈTES!B44</f>
        <v>Sylvain</v>
      </c>
      <c r="D46" s="9" t="str">
        <f t="shared" si="1"/>
        <v/>
      </c>
      <c r="E46" s="69">
        <f>ATHLÈTES!D44</f>
        <v>604004</v>
      </c>
      <c r="F46" s="73"/>
      <c r="G46" s="73"/>
      <c r="H46" s="73"/>
      <c r="I46" s="73"/>
      <c r="J46" s="73"/>
      <c r="K46" s="73"/>
      <c r="L46" s="73"/>
      <c r="M46" s="169"/>
      <c r="N46" s="73"/>
      <c r="O46" s="73"/>
      <c r="P46" s="73"/>
      <c r="Q46" s="74"/>
      <c r="R46" s="73"/>
      <c r="S46" s="73"/>
      <c r="T46" s="73"/>
      <c r="U46" s="73"/>
      <c r="V46" s="73"/>
      <c r="W46" s="73"/>
      <c r="X46" s="289"/>
      <c r="Y46" s="2" t="e">
        <f>IF(C46&lt;&gt;"",VLOOKUP(C46,#REF!,2,FALSE),"")</f>
        <v>#REF!</v>
      </c>
      <c r="Z46" s="2" t="str">
        <f t="shared" si="45"/>
        <v>US CRÉTEIL</v>
      </c>
      <c r="AA46" s="50" t="str">
        <f t="shared" si="3"/>
        <v/>
      </c>
      <c r="AB46" s="34" t="e">
        <f t="shared" si="4"/>
        <v>#REF!</v>
      </c>
      <c r="AC46" s="2" t="str">
        <f t="shared" si="5"/>
        <v>QQQRRR  Sylvain  Sylvain</v>
      </c>
      <c r="AD46" s="2">
        <f t="shared" si="0"/>
        <v>0</v>
      </c>
      <c r="AE46" s="39"/>
      <c r="AF46" s="40" t="str">
        <f>IF(AE46&lt;&gt;"",VLOOKUP(AE46,#REF!,2,FALSE),"")</f>
        <v/>
      </c>
      <c r="AH46" s="13">
        <f t="shared" si="6"/>
        <v>1994</v>
      </c>
      <c r="AI46" s="20" t="s">
        <v>87</v>
      </c>
      <c r="AJ46"/>
      <c r="AK46"/>
      <c r="AM46" s="140" t="e">
        <f t="shared" si="7"/>
        <v>#REF!</v>
      </c>
      <c r="AN46" s="157"/>
      <c r="AO46" s="136" t="e">
        <f t="shared" si="8"/>
        <v>#REF!</v>
      </c>
      <c r="AP46" s="152"/>
      <c r="AQ46" s="140" t="e">
        <f t="shared" si="9"/>
        <v>#REF!</v>
      </c>
      <c r="AR46" s="144"/>
      <c r="AS46" s="136" t="e">
        <f t="shared" si="10"/>
        <v>#REF!</v>
      </c>
      <c r="AT46" s="152"/>
      <c r="AU46" s="140" t="e">
        <f t="shared" si="11"/>
        <v>#REF!</v>
      </c>
      <c r="AV46" s="157"/>
      <c r="AW46" s="136" t="e">
        <f t="shared" si="12"/>
        <v>#REF!</v>
      </c>
      <c r="AX46" s="152"/>
      <c r="AY46" s="140" t="e">
        <f t="shared" si="13"/>
        <v>#REF!</v>
      </c>
      <c r="AZ46" s="144"/>
      <c r="BA46" s="136" t="e">
        <f t="shared" si="14"/>
        <v>#REF!</v>
      </c>
      <c r="BB46" s="152"/>
      <c r="BC46" s="140" t="e">
        <f t="shared" si="15"/>
        <v>#REF!</v>
      </c>
      <c r="BD46" s="144"/>
      <c r="BE46" s="136" t="e">
        <f t="shared" si="16"/>
        <v>#REF!</v>
      </c>
      <c r="BF46" s="152"/>
      <c r="BG46" s="140" t="e">
        <f t="shared" si="17"/>
        <v>#REF!</v>
      </c>
      <c r="BH46" s="144"/>
      <c r="BI46" s="136" t="e">
        <f t="shared" si="18"/>
        <v>#REF!</v>
      </c>
      <c r="BJ46" s="152"/>
      <c r="BK46" s="140" t="e">
        <f t="shared" si="19"/>
        <v>#REF!</v>
      </c>
      <c r="BL46" s="144"/>
      <c r="BM46" s="136" t="e">
        <f t="shared" si="20"/>
        <v>#REF!</v>
      </c>
      <c r="BN46" s="152"/>
      <c r="BO46" s="140" t="e">
        <f t="shared" si="21"/>
        <v>#REF!</v>
      </c>
      <c r="BP46" s="144"/>
      <c r="BQ46" s="136" t="e">
        <f t="shared" si="22"/>
        <v>#REF!</v>
      </c>
      <c r="BR46" s="152"/>
      <c r="BS46" s="140" t="e">
        <f t="shared" si="23"/>
        <v>#REF!</v>
      </c>
      <c r="BT46" s="144"/>
      <c r="BU46" s="136" t="e">
        <f t="shared" si="24"/>
        <v>#REF!</v>
      </c>
      <c r="BV46" s="152"/>
      <c r="BW46" s="140" t="e">
        <f t="shared" si="25"/>
        <v>#REF!</v>
      </c>
      <c r="BX46" s="144"/>
      <c r="BY46" s="136" t="e">
        <f t="shared" si="26"/>
        <v>#REF!</v>
      </c>
      <c r="BZ46" s="152"/>
      <c r="CA46" s="140" t="e">
        <f t="shared" si="27"/>
        <v>#REF!</v>
      </c>
      <c r="CB46" s="144"/>
      <c r="CC46" s="136" t="e">
        <f t="shared" si="28"/>
        <v>#REF!</v>
      </c>
      <c r="CD46" s="152"/>
      <c r="CE46" s="140" t="e">
        <f t="shared" si="29"/>
        <v>#REF!</v>
      </c>
      <c r="CF46" s="144"/>
      <c r="CG46" s="136" t="e">
        <f t="shared" si="30"/>
        <v>#REF!</v>
      </c>
      <c r="CH46" s="152"/>
      <c r="CI46" s="140" t="e">
        <f t="shared" si="31"/>
        <v>#REF!</v>
      </c>
      <c r="CJ46" s="144"/>
      <c r="CK46" s="136" t="e">
        <f t="shared" si="32"/>
        <v>#REF!</v>
      </c>
      <c r="CL46" s="140" t="e">
        <f t="shared" si="33"/>
        <v>#REF!</v>
      </c>
      <c r="CM46" s="144"/>
      <c r="CN46" s="136" t="e">
        <f t="shared" si="34"/>
        <v>#REF!</v>
      </c>
      <c r="CO46" s="152"/>
      <c r="CP46" s="140" t="e">
        <f t="shared" si="35"/>
        <v>#REF!</v>
      </c>
      <c r="CQ46" s="144"/>
      <c r="CR46" s="136" t="e">
        <f t="shared" si="36"/>
        <v>#REF!</v>
      </c>
      <c r="CS46" s="152"/>
      <c r="CT46" s="140" t="e">
        <f t="shared" si="37"/>
        <v>#REF!</v>
      </c>
      <c r="CU46" s="144"/>
      <c r="CV46" s="136" t="e">
        <f t="shared" si="38"/>
        <v>#REF!</v>
      </c>
      <c r="CW46" s="152"/>
      <c r="CX46" s="140" t="e">
        <f t="shared" si="39"/>
        <v>#REF!</v>
      </c>
      <c r="CY46" s="136" t="e">
        <f t="shared" si="40"/>
        <v>#REF!</v>
      </c>
      <c r="CZ46" s="152"/>
      <c r="DA46" s="144" t="e">
        <f t="shared" si="41"/>
        <v>#REF!</v>
      </c>
      <c r="DB46" s="144"/>
      <c r="DC46" s="136" t="e">
        <f t="shared" si="42"/>
        <v>#REF!</v>
      </c>
      <c r="DD46" s="152"/>
      <c r="DE46" s="140" t="e">
        <f t="shared" si="43"/>
        <v>#REF!</v>
      </c>
      <c r="DF46" s="144"/>
      <c r="DG46" s="136" t="e">
        <f t="shared" si="44"/>
        <v>#REF!</v>
      </c>
      <c r="DH46" s="152"/>
    </row>
    <row r="47" spans="1:112" ht="15.5" x14ac:dyDescent="0.35">
      <c r="A47" s="71">
        <v>44</v>
      </c>
      <c r="B47" s="309" t="str">
        <f>(ATHLÈTES!A45&amp;"  "&amp;ATHLÈTES!B45)</f>
        <v>RRRSSS  Veronica</v>
      </c>
      <c r="C47" s="67" t="str">
        <f>ATHLÈTES!B45</f>
        <v>Veronica</v>
      </c>
      <c r="D47" s="9" t="str">
        <f t="shared" si="1"/>
        <v/>
      </c>
      <c r="E47" s="69">
        <f>ATHLÈTES!D45</f>
        <v>1046319</v>
      </c>
      <c r="F47" s="73"/>
      <c r="G47" s="73"/>
      <c r="H47" s="73"/>
      <c r="I47" s="73"/>
      <c r="J47" s="73"/>
      <c r="K47" s="73"/>
      <c r="L47" s="73"/>
      <c r="M47" s="169"/>
      <c r="N47" s="73"/>
      <c r="O47" s="73"/>
      <c r="P47" s="73"/>
      <c r="Q47" s="74"/>
      <c r="R47" s="73"/>
      <c r="S47" s="73"/>
      <c r="T47" s="73"/>
      <c r="U47" s="73"/>
      <c r="V47" s="73"/>
      <c r="W47" s="73"/>
      <c r="X47" s="289"/>
      <c r="Y47" s="2" t="e">
        <f>IF(C47&lt;&gt;"",VLOOKUP(C47,#REF!,2,FALSE),"")</f>
        <v>#REF!</v>
      </c>
      <c r="Z47" s="2" t="str">
        <f t="shared" si="45"/>
        <v>US CRÉTEIL</v>
      </c>
      <c r="AA47" s="50" t="str">
        <f t="shared" si="3"/>
        <v/>
      </c>
      <c r="AB47" s="34" t="e">
        <f t="shared" si="4"/>
        <v>#REF!</v>
      </c>
      <c r="AC47" s="2" t="str">
        <f t="shared" si="5"/>
        <v>RRRSSS  Veronica  Veronica</v>
      </c>
      <c r="AD47" s="2">
        <f t="shared" si="0"/>
        <v>0</v>
      </c>
      <c r="AE47" s="39"/>
      <c r="AF47" s="40" t="str">
        <f>IF(AE47&lt;&gt;"",VLOOKUP(AE47,#REF!,2,FALSE),"")</f>
        <v/>
      </c>
      <c r="AH47" s="13">
        <f t="shared" si="6"/>
        <v>1995</v>
      </c>
      <c r="AI47" s="20" t="s">
        <v>87</v>
      </c>
      <c r="AJ47"/>
      <c r="AK47"/>
      <c r="AM47" s="140" t="e">
        <f t="shared" si="7"/>
        <v>#REF!</v>
      </c>
      <c r="AN47" s="157"/>
      <c r="AO47" s="136" t="e">
        <f t="shared" si="8"/>
        <v>#REF!</v>
      </c>
      <c r="AP47" s="152"/>
      <c r="AQ47" s="140" t="e">
        <f t="shared" si="9"/>
        <v>#REF!</v>
      </c>
      <c r="AR47" s="144"/>
      <c r="AS47" s="136" t="e">
        <f t="shared" si="10"/>
        <v>#REF!</v>
      </c>
      <c r="AT47" s="152"/>
      <c r="AU47" s="140" t="e">
        <f t="shared" si="11"/>
        <v>#REF!</v>
      </c>
      <c r="AV47" s="157"/>
      <c r="AW47" s="136" t="e">
        <f t="shared" si="12"/>
        <v>#REF!</v>
      </c>
      <c r="AX47" s="152"/>
      <c r="AY47" s="140" t="e">
        <f t="shared" si="13"/>
        <v>#REF!</v>
      </c>
      <c r="AZ47" s="144"/>
      <c r="BA47" s="136" t="e">
        <f t="shared" si="14"/>
        <v>#REF!</v>
      </c>
      <c r="BB47" s="152"/>
      <c r="BC47" s="140" t="e">
        <f t="shared" si="15"/>
        <v>#REF!</v>
      </c>
      <c r="BD47" s="144"/>
      <c r="BE47" s="136" t="e">
        <f t="shared" si="16"/>
        <v>#REF!</v>
      </c>
      <c r="BF47" s="152"/>
      <c r="BG47" s="140" t="e">
        <f t="shared" si="17"/>
        <v>#REF!</v>
      </c>
      <c r="BH47" s="144"/>
      <c r="BI47" s="136" t="e">
        <f t="shared" si="18"/>
        <v>#REF!</v>
      </c>
      <c r="BJ47" s="152"/>
      <c r="BK47" s="140" t="e">
        <f t="shared" si="19"/>
        <v>#REF!</v>
      </c>
      <c r="BL47" s="144"/>
      <c r="BM47" s="136" t="e">
        <f t="shared" si="20"/>
        <v>#REF!</v>
      </c>
      <c r="BN47" s="152"/>
      <c r="BO47" s="140" t="e">
        <f t="shared" si="21"/>
        <v>#REF!</v>
      </c>
      <c r="BP47" s="144"/>
      <c r="BQ47" s="136" t="e">
        <f t="shared" si="22"/>
        <v>#REF!</v>
      </c>
      <c r="BR47" s="152"/>
      <c r="BS47" s="140" t="e">
        <f t="shared" si="23"/>
        <v>#REF!</v>
      </c>
      <c r="BT47" s="144"/>
      <c r="BU47" s="136" t="e">
        <f t="shared" si="24"/>
        <v>#REF!</v>
      </c>
      <c r="BV47" s="152"/>
      <c r="BW47" s="140" t="e">
        <f t="shared" si="25"/>
        <v>#REF!</v>
      </c>
      <c r="BX47" s="144"/>
      <c r="BY47" s="136" t="e">
        <f t="shared" si="26"/>
        <v>#REF!</v>
      </c>
      <c r="BZ47" s="152"/>
      <c r="CA47" s="140" t="e">
        <f t="shared" si="27"/>
        <v>#REF!</v>
      </c>
      <c r="CB47" s="144"/>
      <c r="CC47" s="136" t="e">
        <f t="shared" si="28"/>
        <v>#REF!</v>
      </c>
      <c r="CD47" s="152"/>
      <c r="CE47" s="140" t="e">
        <f t="shared" si="29"/>
        <v>#REF!</v>
      </c>
      <c r="CF47" s="144"/>
      <c r="CG47" s="136" t="e">
        <f t="shared" si="30"/>
        <v>#REF!</v>
      </c>
      <c r="CH47" s="152"/>
      <c r="CI47" s="140" t="e">
        <f t="shared" si="31"/>
        <v>#REF!</v>
      </c>
      <c r="CJ47" s="144"/>
      <c r="CK47" s="136" t="e">
        <f t="shared" si="32"/>
        <v>#REF!</v>
      </c>
      <c r="CL47" s="140" t="e">
        <f t="shared" si="33"/>
        <v>#REF!</v>
      </c>
      <c r="CM47" s="144"/>
      <c r="CN47" s="136" t="e">
        <f t="shared" si="34"/>
        <v>#REF!</v>
      </c>
      <c r="CO47" s="152"/>
      <c r="CP47" s="140" t="e">
        <f t="shared" si="35"/>
        <v>#REF!</v>
      </c>
      <c r="CQ47" s="144"/>
      <c r="CR47" s="136" t="e">
        <f t="shared" si="36"/>
        <v>#REF!</v>
      </c>
      <c r="CS47" s="152"/>
      <c r="CT47" s="140" t="e">
        <f t="shared" si="37"/>
        <v>#REF!</v>
      </c>
      <c r="CU47" s="144"/>
      <c r="CV47" s="136" t="e">
        <f t="shared" si="38"/>
        <v>#REF!</v>
      </c>
      <c r="CW47" s="152"/>
      <c r="CX47" s="140" t="e">
        <f t="shared" si="39"/>
        <v>#REF!</v>
      </c>
      <c r="CY47" s="136" t="e">
        <f t="shared" si="40"/>
        <v>#REF!</v>
      </c>
      <c r="CZ47" s="152"/>
      <c r="DA47" s="144" t="e">
        <f t="shared" si="41"/>
        <v>#REF!</v>
      </c>
      <c r="DB47" s="144"/>
      <c r="DC47" s="136" t="e">
        <f t="shared" si="42"/>
        <v>#REF!</v>
      </c>
      <c r="DD47" s="152"/>
      <c r="DE47" s="140" t="e">
        <f t="shared" si="43"/>
        <v>#REF!</v>
      </c>
      <c r="DF47" s="144"/>
      <c r="DG47" s="136" t="e">
        <f t="shared" si="44"/>
        <v>#REF!</v>
      </c>
      <c r="DH47" s="152"/>
    </row>
    <row r="48" spans="1:112" ht="16" thickBot="1" x14ac:dyDescent="0.4">
      <c r="A48" s="71">
        <v>45</v>
      </c>
      <c r="B48" s="309" t="str">
        <f>(ATHLÈTES!A46&amp;"  "&amp;ATHLÈTES!B46)</f>
        <v>SSSTTT  Luc</v>
      </c>
      <c r="C48" s="67" t="str">
        <f>ATHLÈTES!B46</f>
        <v>Luc</v>
      </c>
      <c r="D48" s="9" t="str">
        <f t="shared" si="1"/>
        <v/>
      </c>
      <c r="E48" s="69">
        <f>ATHLÈTES!D46</f>
        <v>1561046</v>
      </c>
      <c r="F48" s="73"/>
      <c r="G48" s="73"/>
      <c r="H48" s="73"/>
      <c r="I48" s="73"/>
      <c r="J48" s="73"/>
      <c r="K48" s="73"/>
      <c r="L48" s="73"/>
      <c r="M48" s="169"/>
      <c r="N48" s="73"/>
      <c r="O48" s="73"/>
      <c r="P48" s="73"/>
      <c r="Q48" s="74"/>
      <c r="R48" s="73"/>
      <c r="S48" s="73"/>
      <c r="T48" s="73"/>
      <c r="U48" s="73"/>
      <c r="V48" s="73"/>
      <c r="W48" s="73"/>
      <c r="X48" s="289"/>
      <c r="Y48" s="2" t="e">
        <f>IF(C48&lt;&gt;"",VLOOKUP(C48,#REF!,2,FALSE),"")</f>
        <v>#REF!</v>
      </c>
      <c r="Z48" s="2" t="str">
        <f t="shared" si="45"/>
        <v>US CRÉTEIL</v>
      </c>
      <c r="AA48" s="50" t="str">
        <f t="shared" si="3"/>
        <v/>
      </c>
      <c r="AB48" s="34" t="e">
        <f t="shared" si="4"/>
        <v>#REF!</v>
      </c>
      <c r="AC48" s="2" t="str">
        <f t="shared" si="5"/>
        <v>SSSTTT  Luc  Luc</v>
      </c>
      <c r="AD48" s="2">
        <f t="shared" si="0"/>
        <v>0</v>
      </c>
      <c r="AE48" s="39"/>
      <c r="AF48" s="40" t="str">
        <f>IF(AE48&lt;&gt;"",VLOOKUP(AE48,#REF!,2,FALSE),"")</f>
        <v/>
      </c>
      <c r="AH48" s="21">
        <f t="shared" si="6"/>
        <v>1996</v>
      </c>
      <c r="AI48" s="22" t="s">
        <v>87</v>
      </c>
      <c r="AJ48"/>
      <c r="AK48"/>
      <c r="AM48" s="140" t="e">
        <f t="shared" si="7"/>
        <v>#REF!</v>
      </c>
      <c r="AN48" s="157"/>
      <c r="AO48" s="136" t="e">
        <f t="shared" si="8"/>
        <v>#REF!</v>
      </c>
      <c r="AP48" s="152"/>
      <c r="AQ48" s="140" t="e">
        <f t="shared" si="9"/>
        <v>#REF!</v>
      </c>
      <c r="AR48" s="144"/>
      <c r="AS48" s="136" t="e">
        <f t="shared" si="10"/>
        <v>#REF!</v>
      </c>
      <c r="AT48" s="152"/>
      <c r="AU48" s="140" t="e">
        <f t="shared" si="11"/>
        <v>#REF!</v>
      </c>
      <c r="AV48" s="157"/>
      <c r="AW48" s="136" t="e">
        <f t="shared" si="12"/>
        <v>#REF!</v>
      </c>
      <c r="AX48" s="152"/>
      <c r="AY48" s="140" t="e">
        <f t="shared" si="13"/>
        <v>#REF!</v>
      </c>
      <c r="AZ48" s="144"/>
      <c r="BA48" s="136" t="e">
        <f t="shared" si="14"/>
        <v>#REF!</v>
      </c>
      <c r="BB48" s="152"/>
      <c r="BC48" s="140" t="e">
        <f t="shared" si="15"/>
        <v>#REF!</v>
      </c>
      <c r="BD48" s="144"/>
      <c r="BE48" s="136" t="e">
        <f t="shared" si="16"/>
        <v>#REF!</v>
      </c>
      <c r="BF48" s="152"/>
      <c r="BG48" s="140" t="e">
        <f t="shared" si="17"/>
        <v>#REF!</v>
      </c>
      <c r="BH48" s="144"/>
      <c r="BI48" s="136" t="e">
        <f t="shared" si="18"/>
        <v>#REF!</v>
      </c>
      <c r="BJ48" s="152"/>
      <c r="BK48" s="140" t="e">
        <f t="shared" si="19"/>
        <v>#REF!</v>
      </c>
      <c r="BL48" s="144"/>
      <c r="BM48" s="136" t="e">
        <f t="shared" si="20"/>
        <v>#REF!</v>
      </c>
      <c r="BN48" s="152"/>
      <c r="BO48" s="140" t="e">
        <f t="shared" si="21"/>
        <v>#REF!</v>
      </c>
      <c r="BP48" s="144"/>
      <c r="BQ48" s="136" t="e">
        <f t="shared" si="22"/>
        <v>#REF!</v>
      </c>
      <c r="BR48" s="152"/>
      <c r="BS48" s="140" t="e">
        <f t="shared" si="23"/>
        <v>#REF!</v>
      </c>
      <c r="BT48" s="144"/>
      <c r="BU48" s="136" t="e">
        <f t="shared" si="24"/>
        <v>#REF!</v>
      </c>
      <c r="BV48" s="152"/>
      <c r="BW48" s="140" t="e">
        <f t="shared" si="25"/>
        <v>#REF!</v>
      </c>
      <c r="BX48" s="144"/>
      <c r="BY48" s="136" t="e">
        <f t="shared" si="26"/>
        <v>#REF!</v>
      </c>
      <c r="BZ48" s="152"/>
      <c r="CA48" s="140" t="e">
        <f t="shared" si="27"/>
        <v>#REF!</v>
      </c>
      <c r="CB48" s="144"/>
      <c r="CC48" s="136" t="e">
        <f t="shared" si="28"/>
        <v>#REF!</v>
      </c>
      <c r="CD48" s="152"/>
      <c r="CE48" s="140" t="e">
        <f t="shared" si="29"/>
        <v>#REF!</v>
      </c>
      <c r="CF48" s="144"/>
      <c r="CG48" s="136" t="e">
        <f t="shared" si="30"/>
        <v>#REF!</v>
      </c>
      <c r="CH48" s="152"/>
      <c r="CI48" s="140" t="e">
        <f t="shared" si="31"/>
        <v>#REF!</v>
      </c>
      <c r="CJ48" s="144"/>
      <c r="CK48" s="136" t="e">
        <f t="shared" si="32"/>
        <v>#REF!</v>
      </c>
      <c r="CL48" s="140" t="e">
        <f t="shared" si="33"/>
        <v>#REF!</v>
      </c>
      <c r="CM48" s="144"/>
      <c r="CN48" s="136" t="e">
        <f t="shared" si="34"/>
        <v>#REF!</v>
      </c>
      <c r="CO48" s="152"/>
      <c r="CP48" s="140" t="e">
        <f t="shared" si="35"/>
        <v>#REF!</v>
      </c>
      <c r="CQ48" s="144"/>
      <c r="CR48" s="136" t="e">
        <f t="shared" si="36"/>
        <v>#REF!</v>
      </c>
      <c r="CS48" s="152"/>
      <c r="CT48" s="140" t="e">
        <f t="shared" si="37"/>
        <v>#REF!</v>
      </c>
      <c r="CU48" s="144"/>
      <c r="CV48" s="136" t="e">
        <f t="shared" si="38"/>
        <v>#REF!</v>
      </c>
      <c r="CW48" s="152"/>
      <c r="CX48" s="140" t="e">
        <f t="shared" si="39"/>
        <v>#REF!</v>
      </c>
      <c r="CY48" s="136" t="e">
        <f t="shared" si="40"/>
        <v>#REF!</v>
      </c>
      <c r="CZ48" s="152"/>
      <c r="DA48" s="144" t="e">
        <f t="shared" si="41"/>
        <v>#REF!</v>
      </c>
      <c r="DB48" s="144"/>
      <c r="DC48" s="136" t="e">
        <f t="shared" si="42"/>
        <v>#REF!</v>
      </c>
      <c r="DD48" s="152"/>
      <c r="DE48" s="140" t="e">
        <f t="shared" si="43"/>
        <v>#REF!</v>
      </c>
      <c r="DF48" s="144"/>
      <c r="DG48" s="136" t="e">
        <f t="shared" si="44"/>
        <v>#REF!</v>
      </c>
      <c r="DH48" s="152"/>
    </row>
    <row r="49" spans="1:112" ht="15.5" x14ac:dyDescent="0.35">
      <c r="A49" s="71">
        <v>46</v>
      </c>
      <c r="B49" s="309" t="str">
        <f>(ATHLÈTES!A47&amp;"  "&amp;ATHLÈTES!B47)</f>
        <v>TTTUUU  Cryss</v>
      </c>
      <c r="C49" s="67" t="str">
        <f>ATHLÈTES!B47</f>
        <v>Cryss</v>
      </c>
      <c r="D49" s="9" t="str">
        <f t="shared" si="1"/>
        <v/>
      </c>
      <c r="E49" s="69">
        <f>ATHLÈTES!D47</f>
        <v>1537256</v>
      </c>
      <c r="F49" s="73"/>
      <c r="G49" s="73"/>
      <c r="H49" s="73"/>
      <c r="I49" s="73"/>
      <c r="J49" s="73"/>
      <c r="K49" s="73"/>
      <c r="L49" s="73"/>
      <c r="M49" s="169"/>
      <c r="N49" s="73"/>
      <c r="O49" s="73"/>
      <c r="P49" s="73"/>
      <c r="Q49" s="74"/>
      <c r="R49" s="73"/>
      <c r="S49" s="73"/>
      <c r="T49" s="73"/>
      <c r="U49" s="73"/>
      <c r="V49" s="73"/>
      <c r="W49" s="73"/>
      <c r="X49" s="289"/>
      <c r="Y49" s="2" t="e">
        <f>IF(C49&lt;&gt;"",VLOOKUP(C49,#REF!,2,FALSE),"")</f>
        <v>#REF!</v>
      </c>
      <c r="Z49" s="2" t="str">
        <f t="shared" si="45"/>
        <v>US CRÉTEIL</v>
      </c>
      <c r="AA49" s="50" t="str">
        <f t="shared" si="3"/>
        <v/>
      </c>
      <c r="AB49" s="34" t="e">
        <f t="shared" si="4"/>
        <v>#REF!</v>
      </c>
      <c r="AC49" s="2" t="str">
        <f t="shared" si="5"/>
        <v>TTTUUU  Cryss  Cryss</v>
      </c>
      <c r="AD49" s="2">
        <f t="shared" si="0"/>
        <v>0</v>
      </c>
      <c r="AE49" s="39"/>
      <c r="AF49" s="40" t="str">
        <f>IF(AE49&lt;&gt;"",VLOOKUP(AE49,#REF!,2,FALSE),"")</f>
        <v/>
      </c>
      <c r="AH49" s="13">
        <f t="shared" si="6"/>
        <v>1997</v>
      </c>
      <c r="AI49" s="23" t="s">
        <v>88</v>
      </c>
      <c r="AJ49"/>
      <c r="AK49"/>
      <c r="AM49" s="140" t="e">
        <f t="shared" si="7"/>
        <v>#REF!</v>
      </c>
      <c r="AN49" s="157"/>
      <c r="AO49" s="136" t="e">
        <f t="shared" si="8"/>
        <v>#REF!</v>
      </c>
      <c r="AP49" s="152"/>
      <c r="AQ49" s="140" t="e">
        <f t="shared" si="9"/>
        <v>#REF!</v>
      </c>
      <c r="AR49" s="144"/>
      <c r="AS49" s="136" t="e">
        <f t="shared" si="10"/>
        <v>#REF!</v>
      </c>
      <c r="AT49" s="152"/>
      <c r="AU49" s="140" t="e">
        <f t="shared" si="11"/>
        <v>#REF!</v>
      </c>
      <c r="AV49" s="157"/>
      <c r="AW49" s="136" t="e">
        <f t="shared" si="12"/>
        <v>#REF!</v>
      </c>
      <c r="AX49" s="152"/>
      <c r="AY49" s="140" t="e">
        <f t="shared" si="13"/>
        <v>#REF!</v>
      </c>
      <c r="AZ49" s="144"/>
      <c r="BA49" s="136" t="e">
        <f t="shared" si="14"/>
        <v>#REF!</v>
      </c>
      <c r="BB49" s="152"/>
      <c r="BC49" s="140" t="e">
        <f t="shared" si="15"/>
        <v>#REF!</v>
      </c>
      <c r="BD49" s="144"/>
      <c r="BE49" s="136" t="e">
        <f t="shared" si="16"/>
        <v>#REF!</v>
      </c>
      <c r="BF49" s="152"/>
      <c r="BG49" s="140" t="e">
        <f t="shared" si="17"/>
        <v>#REF!</v>
      </c>
      <c r="BH49" s="144"/>
      <c r="BI49" s="136" t="e">
        <f t="shared" si="18"/>
        <v>#REF!</v>
      </c>
      <c r="BJ49" s="152"/>
      <c r="BK49" s="140" t="e">
        <f t="shared" si="19"/>
        <v>#REF!</v>
      </c>
      <c r="BL49" s="144"/>
      <c r="BM49" s="136" t="e">
        <f t="shared" si="20"/>
        <v>#REF!</v>
      </c>
      <c r="BN49" s="152"/>
      <c r="BO49" s="140" t="e">
        <f t="shared" si="21"/>
        <v>#REF!</v>
      </c>
      <c r="BP49" s="144"/>
      <c r="BQ49" s="136" t="e">
        <f t="shared" si="22"/>
        <v>#REF!</v>
      </c>
      <c r="BR49" s="152"/>
      <c r="BS49" s="140" t="e">
        <f t="shared" si="23"/>
        <v>#REF!</v>
      </c>
      <c r="BT49" s="144"/>
      <c r="BU49" s="136" t="e">
        <f t="shared" si="24"/>
        <v>#REF!</v>
      </c>
      <c r="BV49" s="152"/>
      <c r="BW49" s="140" t="e">
        <f t="shared" si="25"/>
        <v>#REF!</v>
      </c>
      <c r="BX49" s="144"/>
      <c r="BY49" s="136" t="e">
        <f t="shared" si="26"/>
        <v>#REF!</v>
      </c>
      <c r="BZ49" s="152"/>
      <c r="CA49" s="140" t="e">
        <f t="shared" si="27"/>
        <v>#REF!</v>
      </c>
      <c r="CB49" s="144"/>
      <c r="CC49" s="136" t="e">
        <f t="shared" si="28"/>
        <v>#REF!</v>
      </c>
      <c r="CD49" s="152"/>
      <c r="CE49" s="140" t="e">
        <f t="shared" si="29"/>
        <v>#REF!</v>
      </c>
      <c r="CF49" s="144"/>
      <c r="CG49" s="136" t="e">
        <f t="shared" si="30"/>
        <v>#REF!</v>
      </c>
      <c r="CH49" s="152"/>
      <c r="CI49" s="140" t="e">
        <f t="shared" si="31"/>
        <v>#REF!</v>
      </c>
      <c r="CJ49" s="144"/>
      <c r="CK49" s="136" t="e">
        <f t="shared" si="32"/>
        <v>#REF!</v>
      </c>
      <c r="CL49" s="140" t="e">
        <f t="shared" si="33"/>
        <v>#REF!</v>
      </c>
      <c r="CM49" s="144"/>
      <c r="CN49" s="136" t="e">
        <f t="shared" si="34"/>
        <v>#REF!</v>
      </c>
      <c r="CO49" s="152"/>
      <c r="CP49" s="140" t="e">
        <f t="shared" si="35"/>
        <v>#REF!</v>
      </c>
      <c r="CQ49" s="144"/>
      <c r="CR49" s="136" t="e">
        <f t="shared" si="36"/>
        <v>#REF!</v>
      </c>
      <c r="CS49" s="152"/>
      <c r="CT49" s="140" t="e">
        <f t="shared" si="37"/>
        <v>#REF!</v>
      </c>
      <c r="CU49" s="144"/>
      <c r="CV49" s="136" t="e">
        <f t="shared" si="38"/>
        <v>#REF!</v>
      </c>
      <c r="CW49" s="152"/>
      <c r="CX49" s="140" t="e">
        <f t="shared" si="39"/>
        <v>#REF!</v>
      </c>
      <c r="CY49" s="136" t="e">
        <f t="shared" si="40"/>
        <v>#REF!</v>
      </c>
      <c r="CZ49" s="152"/>
      <c r="DA49" s="144" t="e">
        <f t="shared" si="41"/>
        <v>#REF!</v>
      </c>
      <c r="DB49" s="144"/>
      <c r="DC49" s="136" t="e">
        <f t="shared" si="42"/>
        <v>#REF!</v>
      </c>
      <c r="DD49" s="152"/>
      <c r="DE49" s="140" t="e">
        <f t="shared" si="43"/>
        <v>#REF!</v>
      </c>
      <c r="DF49" s="144"/>
      <c r="DG49" s="136" t="e">
        <f t="shared" si="44"/>
        <v>#REF!</v>
      </c>
      <c r="DH49" s="152"/>
    </row>
    <row r="50" spans="1:112" ht="15.5" x14ac:dyDescent="0.35">
      <c r="A50" s="71">
        <v>47</v>
      </c>
      <c r="B50" s="309" t="str">
        <f>(ATHLÈTES!A48&amp;"  "&amp;ATHLÈTES!B48)</f>
        <v>UUUVVV  Sambou</v>
      </c>
      <c r="C50" s="67" t="str">
        <f>ATHLÈTES!B48</f>
        <v>Sambou</v>
      </c>
      <c r="D50" s="9" t="str">
        <f t="shared" si="1"/>
        <v/>
      </c>
      <c r="E50" s="69">
        <f>ATHLÈTES!D48</f>
        <v>1939734</v>
      </c>
      <c r="F50" s="73"/>
      <c r="G50" s="73"/>
      <c r="H50" s="73"/>
      <c r="I50" s="73"/>
      <c r="J50" s="73"/>
      <c r="K50" s="73"/>
      <c r="L50" s="73"/>
      <c r="M50" s="169"/>
      <c r="N50" s="73"/>
      <c r="O50" s="73"/>
      <c r="P50" s="73"/>
      <c r="Q50" s="74"/>
      <c r="R50" s="73"/>
      <c r="S50" s="73"/>
      <c r="T50" s="73"/>
      <c r="U50" s="73"/>
      <c r="V50" s="73"/>
      <c r="W50" s="73"/>
      <c r="X50" s="289"/>
      <c r="Y50" s="2" t="e">
        <f>IF(C50&lt;&gt;"",VLOOKUP(C50,#REF!,2,FALSE),"")</f>
        <v>#REF!</v>
      </c>
      <c r="Z50" s="2" t="str">
        <f t="shared" si="45"/>
        <v>US CRÉTEIL</v>
      </c>
      <c r="AA50" s="50" t="str">
        <f t="shared" si="3"/>
        <v/>
      </c>
      <c r="AB50" s="34" t="e">
        <f t="shared" si="4"/>
        <v>#REF!</v>
      </c>
      <c r="AC50" s="2" t="str">
        <f t="shared" si="5"/>
        <v>UUUVVV  Sambou  Sambou</v>
      </c>
      <c r="AD50" s="2">
        <f t="shared" si="0"/>
        <v>0</v>
      </c>
      <c r="AE50" s="39"/>
      <c r="AF50" s="40" t="str">
        <f>IF(AE50&lt;&gt;"",VLOOKUP(AE50,#REF!,2,FALSE),"")</f>
        <v/>
      </c>
      <c r="AH50" s="13">
        <f t="shared" si="6"/>
        <v>1998</v>
      </c>
      <c r="AI50" s="24" t="s">
        <v>88</v>
      </c>
      <c r="AJ50"/>
      <c r="AK50"/>
      <c r="AM50" s="140" t="e">
        <f t="shared" si="7"/>
        <v>#REF!</v>
      </c>
      <c r="AN50" s="157"/>
      <c r="AO50" s="136" t="e">
        <f t="shared" si="8"/>
        <v>#REF!</v>
      </c>
      <c r="AP50" s="152"/>
      <c r="AQ50" s="140" t="e">
        <f t="shared" si="9"/>
        <v>#REF!</v>
      </c>
      <c r="AR50" s="144"/>
      <c r="AS50" s="136" t="e">
        <f t="shared" si="10"/>
        <v>#REF!</v>
      </c>
      <c r="AT50" s="152"/>
      <c r="AU50" s="140" t="e">
        <f t="shared" si="11"/>
        <v>#REF!</v>
      </c>
      <c r="AV50" s="157"/>
      <c r="AW50" s="136" t="e">
        <f t="shared" si="12"/>
        <v>#REF!</v>
      </c>
      <c r="AX50" s="152"/>
      <c r="AY50" s="140" t="e">
        <f t="shared" si="13"/>
        <v>#REF!</v>
      </c>
      <c r="AZ50" s="144"/>
      <c r="BA50" s="136" t="e">
        <f t="shared" si="14"/>
        <v>#REF!</v>
      </c>
      <c r="BB50" s="152"/>
      <c r="BC50" s="140" t="e">
        <f t="shared" si="15"/>
        <v>#REF!</v>
      </c>
      <c r="BD50" s="144"/>
      <c r="BE50" s="136" t="e">
        <f t="shared" si="16"/>
        <v>#REF!</v>
      </c>
      <c r="BF50" s="152"/>
      <c r="BG50" s="140" t="e">
        <f t="shared" si="17"/>
        <v>#REF!</v>
      </c>
      <c r="BH50" s="144"/>
      <c r="BI50" s="136" t="e">
        <f t="shared" si="18"/>
        <v>#REF!</v>
      </c>
      <c r="BJ50" s="152"/>
      <c r="BK50" s="140" t="e">
        <f t="shared" si="19"/>
        <v>#REF!</v>
      </c>
      <c r="BL50" s="144"/>
      <c r="BM50" s="136" t="e">
        <f t="shared" si="20"/>
        <v>#REF!</v>
      </c>
      <c r="BN50" s="152"/>
      <c r="BO50" s="140" t="e">
        <f t="shared" si="21"/>
        <v>#REF!</v>
      </c>
      <c r="BP50" s="144"/>
      <c r="BQ50" s="136" t="e">
        <f t="shared" si="22"/>
        <v>#REF!</v>
      </c>
      <c r="BR50" s="152"/>
      <c r="BS50" s="140" t="e">
        <f t="shared" si="23"/>
        <v>#REF!</v>
      </c>
      <c r="BT50" s="144"/>
      <c r="BU50" s="136" t="e">
        <f t="shared" si="24"/>
        <v>#REF!</v>
      </c>
      <c r="BV50" s="152"/>
      <c r="BW50" s="140" t="e">
        <f t="shared" si="25"/>
        <v>#REF!</v>
      </c>
      <c r="BX50" s="144"/>
      <c r="BY50" s="136" t="e">
        <f t="shared" si="26"/>
        <v>#REF!</v>
      </c>
      <c r="BZ50" s="152"/>
      <c r="CA50" s="140" t="e">
        <f t="shared" si="27"/>
        <v>#REF!</v>
      </c>
      <c r="CB50" s="144"/>
      <c r="CC50" s="136" t="e">
        <f t="shared" si="28"/>
        <v>#REF!</v>
      </c>
      <c r="CD50" s="152"/>
      <c r="CE50" s="140" t="e">
        <f t="shared" si="29"/>
        <v>#REF!</v>
      </c>
      <c r="CF50" s="144"/>
      <c r="CG50" s="136" t="e">
        <f t="shared" si="30"/>
        <v>#REF!</v>
      </c>
      <c r="CH50" s="152"/>
      <c r="CI50" s="140" t="e">
        <f t="shared" si="31"/>
        <v>#REF!</v>
      </c>
      <c r="CJ50" s="144"/>
      <c r="CK50" s="136" t="e">
        <f t="shared" si="32"/>
        <v>#REF!</v>
      </c>
      <c r="CL50" s="140" t="e">
        <f t="shared" si="33"/>
        <v>#REF!</v>
      </c>
      <c r="CM50" s="144"/>
      <c r="CN50" s="136" t="e">
        <f t="shared" si="34"/>
        <v>#REF!</v>
      </c>
      <c r="CO50" s="152"/>
      <c r="CP50" s="140" t="e">
        <f t="shared" si="35"/>
        <v>#REF!</v>
      </c>
      <c r="CQ50" s="144"/>
      <c r="CR50" s="136" t="e">
        <f t="shared" si="36"/>
        <v>#REF!</v>
      </c>
      <c r="CS50" s="152"/>
      <c r="CT50" s="140" t="e">
        <f t="shared" si="37"/>
        <v>#REF!</v>
      </c>
      <c r="CU50" s="144"/>
      <c r="CV50" s="136" t="e">
        <f t="shared" si="38"/>
        <v>#REF!</v>
      </c>
      <c r="CW50" s="152"/>
      <c r="CX50" s="140" t="e">
        <f t="shared" si="39"/>
        <v>#REF!</v>
      </c>
      <c r="CY50" s="136" t="e">
        <f t="shared" si="40"/>
        <v>#REF!</v>
      </c>
      <c r="CZ50" s="152"/>
      <c r="DA50" s="144" t="e">
        <f t="shared" si="41"/>
        <v>#REF!</v>
      </c>
      <c r="DB50" s="144"/>
      <c r="DC50" s="136" t="e">
        <f t="shared" si="42"/>
        <v>#REF!</v>
      </c>
      <c r="DD50" s="152"/>
      <c r="DE50" s="140" t="e">
        <f t="shared" si="43"/>
        <v>#REF!</v>
      </c>
      <c r="DF50" s="144"/>
      <c r="DG50" s="136" t="e">
        <f t="shared" si="44"/>
        <v>#REF!</v>
      </c>
      <c r="DH50" s="152"/>
    </row>
    <row r="51" spans="1:112" ht="16" thickBot="1" x14ac:dyDescent="0.4">
      <c r="A51" s="71">
        <v>48</v>
      </c>
      <c r="B51" s="309" t="str">
        <f>(ATHLÈTES!A49&amp;"  "&amp;ATHLÈTES!B49)</f>
        <v>VVVVXXX  Dylan</v>
      </c>
      <c r="C51" s="67" t="str">
        <f>ATHLÈTES!B49</f>
        <v>Dylan</v>
      </c>
      <c r="D51" s="9" t="str">
        <f t="shared" si="1"/>
        <v/>
      </c>
      <c r="E51" s="69">
        <f>ATHLÈTES!D49</f>
        <v>1939723</v>
      </c>
      <c r="F51" s="73"/>
      <c r="G51" s="73"/>
      <c r="H51" s="73"/>
      <c r="I51" s="73"/>
      <c r="J51" s="73"/>
      <c r="K51" s="73"/>
      <c r="L51" s="73"/>
      <c r="M51" s="169"/>
      <c r="N51" s="73"/>
      <c r="O51" s="73"/>
      <c r="P51" s="73"/>
      <c r="Q51" s="74"/>
      <c r="R51" s="73"/>
      <c r="S51" s="73"/>
      <c r="T51" s="73"/>
      <c r="U51" s="73"/>
      <c r="V51" s="73"/>
      <c r="W51" s="73"/>
      <c r="X51" s="289"/>
      <c r="Y51" s="2" t="e">
        <f>IF(C51&lt;&gt;"",VLOOKUP(C51,#REF!,2,FALSE),"")</f>
        <v>#REF!</v>
      </c>
      <c r="Z51" s="2" t="str">
        <f t="shared" si="45"/>
        <v>US CRÉTEIL</v>
      </c>
      <c r="AA51" s="50" t="str">
        <f t="shared" si="3"/>
        <v/>
      </c>
      <c r="AB51" s="34" t="e">
        <f t="shared" si="4"/>
        <v>#REF!</v>
      </c>
      <c r="AC51" s="2" t="str">
        <f t="shared" si="5"/>
        <v>VVVVXXX  Dylan  Dylan</v>
      </c>
      <c r="AD51" s="2">
        <f t="shared" si="0"/>
        <v>0</v>
      </c>
      <c r="AE51" s="39"/>
      <c r="AF51" s="40" t="str">
        <f>IF(AE51&lt;&gt;"",VLOOKUP(AE51,#REF!,2,FALSE),"")</f>
        <v/>
      </c>
      <c r="AH51" s="13">
        <f t="shared" si="6"/>
        <v>1999</v>
      </c>
      <c r="AI51" s="24" t="s">
        <v>88</v>
      </c>
      <c r="AJ51"/>
      <c r="AK51"/>
      <c r="AM51" s="140" t="e">
        <f t="shared" si="7"/>
        <v>#REF!</v>
      </c>
      <c r="AN51" s="157"/>
      <c r="AO51" s="136" t="e">
        <f t="shared" si="8"/>
        <v>#REF!</v>
      </c>
      <c r="AP51" s="152"/>
      <c r="AQ51" s="140" t="e">
        <f t="shared" si="9"/>
        <v>#REF!</v>
      </c>
      <c r="AR51" s="144"/>
      <c r="AS51" s="136" t="e">
        <f t="shared" si="10"/>
        <v>#REF!</v>
      </c>
      <c r="AT51" s="152"/>
      <c r="AU51" s="140" t="e">
        <f t="shared" si="11"/>
        <v>#REF!</v>
      </c>
      <c r="AV51" s="157"/>
      <c r="AW51" s="136" t="e">
        <f t="shared" si="12"/>
        <v>#REF!</v>
      </c>
      <c r="AX51" s="152"/>
      <c r="AY51" s="140" t="e">
        <f t="shared" si="13"/>
        <v>#REF!</v>
      </c>
      <c r="AZ51" s="144"/>
      <c r="BA51" s="136" t="e">
        <f t="shared" si="14"/>
        <v>#REF!</v>
      </c>
      <c r="BB51" s="152"/>
      <c r="BC51" s="140" t="e">
        <f t="shared" si="15"/>
        <v>#REF!</v>
      </c>
      <c r="BD51" s="144"/>
      <c r="BE51" s="136" t="e">
        <f t="shared" si="16"/>
        <v>#REF!</v>
      </c>
      <c r="BF51" s="152"/>
      <c r="BG51" s="140" t="e">
        <f t="shared" si="17"/>
        <v>#REF!</v>
      </c>
      <c r="BH51" s="144"/>
      <c r="BI51" s="136" t="e">
        <f t="shared" si="18"/>
        <v>#REF!</v>
      </c>
      <c r="BJ51" s="152"/>
      <c r="BK51" s="140" t="e">
        <f t="shared" si="19"/>
        <v>#REF!</v>
      </c>
      <c r="BL51" s="144"/>
      <c r="BM51" s="136" t="e">
        <f t="shared" si="20"/>
        <v>#REF!</v>
      </c>
      <c r="BN51" s="152"/>
      <c r="BO51" s="140" t="e">
        <f t="shared" si="21"/>
        <v>#REF!</v>
      </c>
      <c r="BP51" s="144"/>
      <c r="BQ51" s="136" t="e">
        <f t="shared" si="22"/>
        <v>#REF!</v>
      </c>
      <c r="BR51" s="152"/>
      <c r="BS51" s="140" t="e">
        <f t="shared" si="23"/>
        <v>#REF!</v>
      </c>
      <c r="BT51" s="144"/>
      <c r="BU51" s="136" t="e">
        <f t="shared" si="24"/>
        <v>#REF!</v>
      </c>
      <c r="BV51" s="152"/>
      <c r="BW51" s="140" t="e">
        <f t="shared" si="25"/>
        <v>#REF!</v>
      </c>
      <c r="BX51" s="144"/>
      <c r="BY51" s="136" t="e">
        <f t="shared" si="26"/>
        <v>#REF!</v>
      </c>
      <c r="BZ51" s="152"/>
      <c r="CA51" s="140" t="e">
        <f t="shared" si="27"/>
        <v>#REF!</v>
      </c>
      <c r="CB51" s="144"/>
      <c r="CC51" s="136" t="e">
        <f t="shared" si="28"/>
        <v>#REF!</v>
      </c>
      <c r="CD51" s="152"/>
      <c r="CE51" s="140" t="e">
        <f t="shared" si="29"/>
        <v>#REF!</v>
      </c>
      <c r="CF51" s="144"/>
      <c r="CG51" s="136" t="e">
        <f t="shared" si="30"/>
        <v>#REF!</v>
      </c>
      <c r="CH51" s="152"/>
      <c r="CI51" s="140" t="e">
        <f t="shared" si="31"/>
        <v>#REF!</v>
      </c>
      <c r="CJ51" s="144"/>
      <c r="CK51" s="136" t="e">
        <f t="shared" si="32"/>
        <v>#REF!</v>
      </c>
      <c r="CL51" s="140" t="e">
        <f t="shared" si="33"/>
        <v>#REF!</v>
      </c>
      <c r="CM51" s="144"/>
      <c r="CN51" s="136" t="e">
        <f t="shared" si="34"/>
        <v>#REF!</v>
      </c>
      <c r="CO51" s="152"/>
      <c r="CP51" s="140" t="e">
        <f t="shared" si="35"/>
        <v>#REF!</v>
      </c>
      <c r="CQ51" s="144"/>
      <c r="CR51" s="136" t="e">
        <f t="shared" si="36"/>
        <v>#REF!</v>
      </c>
      <c r="CS51" s="152"/>
      <c r="CT51" s="140" t="e">
        <f t="shared" si="37"/>
        <v>#REF!</v>
      </c>
      <c r="CU51" s="144"/>
      <c r="CV51" s="136" t="e">
        <f t="shared" si="38"/>
        <v>#REF!</v>
      </c>
      <c r="CW51" s="152"/>
      <c r="CX51" s="140" t="e">
        <f t="shared" si="39"/>
        <v>#REF!</v>
      </c>
      <c r="CY51" s="136" t="e">
        <f t="shared" si="40"/>
        <v>#REF!</v>
      </c>
      <c r="CZ51" s="152"/>
      <c r="DA51" s="144" t="e">
        <f t="shared" si="41"/>
        <v>#REF!</v>
      </c>
      <c r="DB51" s="144"/>
      <c r="DC51" s="136" t="e">
        <f t="shared" si="42"/>
        <v>#REF!</v>
      </c>
      <c r="DD51" s="152"/>
      <c r="DE51" s="140" t="e">
        <f t="shared" si="43"/>
        <v>#REF!</v>
      </c>
      <c r="DF51" s="144"/>
      <c r="DG51" s="136" t="e">
        <f t="shared" si="44"/>
        <v>#REF!</v>
      </c>
      <c r="DH51" s="152"/>
    </row>
    <row r="52" spans="1:112" ht="15.5" x14ac:dyDescent="0.35">
      <c r="A52" s="71">
        <v>49</v>
      </c>
      <c r="B52" s="309" t="str">
        <f>(ATHLÈTES!A50&amp;"  "&amp;ATHLÈTES!B50)</f>
        <v>XXXYYY  Lucie</v>
      </c>
      <c r="C52" s="67" t="str">
        <f>ATHLÈTES!B50</f>
        <v>Lucie</v>
      </c>
      <c r="D52" s="9" t="str">
        <f t="shared" si="1"/>
        <v/>
      </c>
      <c r="E52" s="69">
        <f>ATHLÈTES!D50</f>
        <v>1939738</v>
      </c>
      <c r="F52" s="73"/>
      <c r="G52" s="73"/>
      <c r="H52" s="73"/>
      <c r="I52" s="73"/>
      <c r="J52" s="73"/>
      <c r="K52" s="73"/>
      <c r="L52" s="73"/>
      <c r="M52" s="169"/>
      <c r="N52" s="73"/>
      <c r="O52" s="73"/>
      <c r="P52" s="73"/>
      <c r="Q52" s="74"/>
      <c r="R52" s="73"/>
      <c r="S52" s="73"/>
      <c r="T52" s="73"/>
      <c r="U52" s="73"/>
      <c r="V52" s="73"/>
      <c r="W52" s="73"/>
      <c r="X52" s="289"/>
      <c r="Y52" s="2" t="e">
        <f>IF(C52&lt;&gt;"",VLOOKUP(C52,#REF!,2,FALSE),"")</f>
        <v>#REF!</v>
      </c>
      <c r="Z52" s="2" t="str">
        <f t="shared" si="45"/>
        <v>US CRÉTEIL</v>
      </c>
      <c r="AA52" s="50" t="str">
        <f t="shared" si="3"/>
        <v/>
      </c>
      <c r="AB52" s="34" t="e">
        <f t="shared" si="4"/>
        <v>#REF!</v>
      </c>
      <c r="AC52" s="2" t="str">
        <f t="shared" si="5"/>
        <v>XXXYYY  Lucie  Lucie</v>
      </c>
      <c r="AD52" s="2">
        <f t="shared" si="0"/>
        <v>0</v>
      </c>
      <c r="AE52" s="39"/>
      <c r="AF52" s="40" t="str">
        <f>IF(AE52&lt;&gt;"",VLOOKUP(AE52,#REF!,2,FALSE),"")</f>
        <v/>
      </c>
      <c r="AH52" s="10">
        <f t="shared" si="6"/>
        <v>2000</v>
      </c>
      <c r="AI52" s="25" t="s">
        <v>89</v>
      </c>
      <c r="AJ52"/>
      <c r="AK52"/>
      <c r="AM52" s="140" t="e">
        <f t="shared" si="7"/>
        <v>#REF!</v>
      </c>
      <c r="AN52" s="157"/>
      <c r="AO52" s="136" t="e">
        <f t="shared" si="8"/>
        <v>#REF!</v>
      </c>
      <c r="AP52" s="152"/>
      <c r="AQ52" s="140" t="e">
        <f t="shared" si="9"/>
        <v>#REF!</v>
      </c>
      <c r="AR52" s="144"/>
      <c r="AS52" s="136" t="e">
        <f t="shared" si="10"/>
        <v>#REF!</v>
      </c>
      <c r="AT52" s="152"/>
      <c r="AU52" s="140" t="e">
        <f t="shared" si="11"/>
        <v>#REF!</v>
      </c>
      <c r="AV52" s="157"/>
      <c r="AW52" s="136" t="e">
        <f t="shared" si="12"/>
        <v>#REF!</v>
      </c>
      <c r="AX52" s="152"/>
      <c r="AY52" s="140" t="e">
        <f t="shared" si="13"/>
        <v>#REF!</v>
      </c>
      <c r="AZ52" s="144"/>
      <c r="BA52" s="136" t="e">
        <f t="shared" si="14"/>
        <v>#REF!</v>
      </c>
      <c r="BB52" s="152"/>
      <c r="BC52" s="140" t="e">
        <f t="shared" si="15"/>
        <v>#REF!</v>
      </c>
      <c r="BD52" s="144"/>
      <c r="BE52" s="136" t="e">
        <f t="shared" si="16"/>
        <v>#REF!</v>
      </c>
      <c r="BF52" s="152"/>
      <c r="BG52" s="140" t="e">
        <f t="shared" si="17"/>
        <v>#REF!</v>
      </c>
      <c r="BH52" s="144"/>
      <c r="BI52" s="136" t="e">
        <f t="shared" si="18"/>
        <v>#REF!</v>
      </c>
      <c r="BJ52" s="152"/>
      <c r="BK52" s="140" t="e">
        <f t="shared" si="19"/>
        <v>#REF!</v>
      </c>
      <c r="BL52" s="144"/>
      <c r="BM52" s="136" t="e">
        <f t="shared" si="20"/>
        <v>#REF!</v>
      </c>
      <c r="BN52" s="152"/>
      <c r="BO52" s="140" t="e">
        <f t="shared" si="21"/>
        <v>#REF!</v>
      </c>
      <c r="BP52" s="144"/>
      <c r="BQ52" s="136" t="e">
        <f t="shared" si="22"/>
        <v>#REF!</v>
      </c>
      <c r="BR52" s="152"/>
      <c r="BS52" s="140" t="e">
        <f t="shared" si="23"/>
        <v>#REF!</v>
      </c>
      <c r="BT52" s="144"/>
      <c r="BU52" s="136" t="e">
        <f t="shared" si="24"/>
        <v>#REF!</v>
      </c>
      <c r="BV52" s="152"/>
      <c r="BW52" s="140" t="e">
        <f t="shared" si="25"/>
        <v>#REF!</v>
      </c>
      <c r="BX52" s="144"/>
      <c r="BY52" s="136" t="e">
        <f t="shared" si="26"/>
        <v>#REF!</v>
      </c>
      <c r="BZ52" s="152"/>
      <c r="CA52" s="140" t="e">
        <f t="shared" si="27"/>
        <v>#REF!</v>
      </c>
      <c r="CB52" s="144"/>
      <c r="CC52" s="136" t="e">
        <f t="shared" si="28"/>
        <v>#REF!</v>
      </c>
      <c r="CD52" s="152"/>
      <c r="CE52" s="140" t="e">
        <f t="shared" si="29"/>
        <v>#REF!</v>
      </c>
      <c r="CF52" s="144"/>
      <c r="CG52" s="136" t="e">
        <f t="shared" si="30"/>
        <v>#REF!</v>
      </c>
      <c r="CH52" s="152"/>
      <c r="CI52" s="140" t="e">
        <f t="shared" si="31"/>
        <v>#REF!</v>
      </c>
      <c r="CJ52" s="144"/>
      <c r="CK52" s="136" t="e">
        <f t="shared" si="32"/>
        <v>#REF!</v>
      </c>
      <c r="CL52" s="140" t="e">
        <f t="shared" si="33"/>
        <v>#REF!</v>
      </c>
      <c r="CM52" s="144"/>
      <c r="CN52" s="136" t="e">
        <f t="shared" si="34"/>
        <v>#REF!</v>
      </c>
      <c r="CO52" s="152"/>
      <c r="CP52" s="140" t="e">
        <f t="shared" si="35"/>
        <v>#REF!</v>
      </c>
      <c r="CQ52" s="144"/>
      <c r="CR52" s="136" t="e">
        <f t="shared" si="36"/>
        <v>#REF!</v>
      </c>
      <c r="CS52" s="152"/>
      <c r="CT52" s="140" t="e">
        <f t="shared" si="37"/>
        <v>#REF!</v>
      </c>
      <c r="CU52" s="144"/>
      <c r="CV52" s="136" t="e">
        <f t="shared" si="38"/>
        <v>#REF!</v>
      </c>
      <c r="CW52" s="152"/>
      <c r="CX52" s="140" t="e">
        <f t="shared" si="39"/>
        <v>#REF!</v>
      </c>
      <c r="CY52" s="136" t="e">
        <f t="shared" si="40"/>
        <v>#REF!</v>
      </c>
      <c r="CZ52" s="152"/>
      <c r="DA52" s="144" t="e">
        <f t="shared" si="41"/>
        <v>#REF!</v>
      </c>
      <c r="DB52" s="144"/>
      <c r="DC52" s="136" t="e">
        <f t="shared" si="42"/>
        <v>#REF!</v>
      </c>
      <c r="DD52" s="152"/>
      <c r="DE52" s="140" t="e">
        <f t="shared" si="43"/>
        <v>#REF!</v>
      </c>
      <c r="DF52" s="144"/>
      <c r="DG52" s="136" t="e">
        <f t="shared" si="44"/>
        <v>#REF!</v>
      </c>
      <c r="DH52" s="152"/>
    </row>
    <row r="53" spans="1:112" ht="16" thickBot="1" x14ac:dyDescent="0.4">
      <c r="A53" s="72">
        <v>50</v>
      </c>
      <c r="B53" s="344" t="str">
        <f>(ATHLÈTES!A51&amp;"  "&amp;ATHLÈTES!B51)</f>
        <v>YYYZZZ  Eva</v>
      </c>
      <c r="C53" s="310" t="str">
        <f>ATHLÈTES!B51</f>
        <v>Eva</v>
      </c>
      <c r="D53" s="291" t="str">
        <f t="shared" si="1"/>
        <v/>
      </c>
      <c r="E53" s="311">
        <f>ATHLÈTES!D51</f>
        <v>1026527</v>
      </c>
      <c r="F53" s="293"/>
      <c r="G53" s="293"/>
      <c r="H53" s="293"/>
      <c r="I53" s="293"/>
      <c r="J53" s="293"/>
      <c r="K53" s="293"/>
      <c r="L53" s="293"/>
      <c r="M53" s="294"/>
      <c r="N53" s="293"/>
      <c r="O53" s="293"/>
      <c r="P53" s="293"/>
      <c r="Q53" s="297"/>
      <c r="R53" s="293"/>
      <c r="S53" s="293"/>
      <c r="T53" s="293"/>
      <c r="U53" s="293"/>
      <c r="V53" s="293"/>
      <c r="W53" s="293"/>
      <c r="X53" s="295"/>
      <c r="Y53" s="2" t="e">
        <f>IF(C53&lt;&gt;"",VLOOKUP(C53,#REF!,2,FALSE),"")</f>
        <v>#REF!</v>
      </c>
      <c r="Z53" s="2" t="str">
        <f t="shared" si="45"/>
        <v>US CRÉTEIL</v>
      </c>
      <c r="AA53" s="50" t="str">
        <f t="shared" si="3"/>
        <v/>
      </c>
      <c r="AB53" s="34" t="e">
        <f t="shared" si="4"/>
        <v>#REF!</v>
      </c>
      <c r="AC53" s="2" t="str">
        <f t="shared" si="5"/>
        <v>YYYZZZ  Eva  Eva</v>
      </c>
      <c r="AD53" s="2">
        <f t="shared" si="0"/>
        <v>0</v>
      </c>
      <c r="AE53" s="39"/>
      <c r="AF53" s="40" t="str">
        <f>IF(AE53&lt;&gt;"",VLOOKUP(AE53,#REF!,2,FALSE),"")</f>
        <v/>
      </c>
      <c r="AH53" s="21">
        <f t="shared" si="6"/>
        <v>2001</v>
      </c>
      <c r="AI53" s="26" t="s">
        <v>89</v>
      </c>
      <c r="AJ53"/>
      <c r="AK53"/>
      <c r="AM53" s="140" t="e">
        <f t="shared" si="7"/>
        <v>#REF!</v>
      </c>
      <c r="AN53" s="157"/>
      <c r="AO53" s="136" t="e">
        <f t="shared" si="8"/>
        <v>#REF!</v>
      </c>
      <c r="AP53" s="152"/>
      <c r="AQ53" s="140" t="e">
        <f t="shared" si="9"/>
        <v>#REF!</v>
      </c>
      <c r="AR53" s="144"/>
      <c r="AS53" s="136" t="e">
        <f t="shared" si="10"/>
        <v>#REF!</v>
      </c>
      <c r="AT53" s="152"/>
      <c r="AU53" s="140" t="e">
        <f t="shared" si="11"/>
        <v>#REF!</v>
      </c>
      <c r="AV53" s="157"/>
      <c r="AW53" s="136" t="e">
        <f t="shared" si="12"/>
        <v>#REF!</v>
      </c>
      <c r="AX53" s="152"/>
      <c r="AY53" s="140" t="e">
        <f t="shared" si="13"/>
        <v>#REF!</v>
      </c>
      <c r="AZ53" s="144"/>
      <c r="BA53" s="136" t="e">
        <f t="shared" si="14"/>
        <v>#REF!</v>
      </c>
      <c r="BB53" s="152"/>
      <c r="BC53" s="140" t="e">
        <f t="shared" si="15"/>
        <v>#REF!</v>
      </c>
      <c r="BD53" s="144"/>
      <c r="BE53" s="136" t="e">
        <f t="shared" si="16"/>
        <v>#REF!</v>
      </c>
      <c r="BF53" s="152"/>
      <c r="BG53" s="140" t="e">
        <f t="shared" si="17"/>
        <v>#REF!</v>
      </c>
      <c r="BH53" s="144"/>
      <c r="BI53" s="136" t="e">
        <f t="shared" si="18"/>
        <v>#REF!</v>
      </c>
      <c r="BJ53" s="152"/>
      <c r="BK53" s="140" t="e">
        <f t="shared" si="19"/>
        <v>#REF!</v>
      </c>
      <c r="BL53" s="144"/>
      <c r="BM53" s="136" t="e">
        <f t="shared" si="20"/>
        <v>#REF!</v>
      </c>
      <c r="BN53" s="152"/>
      <c r="BO53" s="140" t="e">
        <f t="shared" si="21"/>
        <v>#REF!</v>
      </c>
      <c r="BP53" s="144"/>
      <c r="BQ53" s="136" t="e">
        <f t="shared" si="22"/>
        <v>#REF!</v>
      </c>
      <c r="BR53" s="152"/>
      <c r="BS53" s="140" t="e">
        <f t="shared" si="23"/>
        <v>#REF!</v>
      </c>
      <c r="BT53" s="144"/>
      <c r="BU53" s="136" t="e">
        <f t="shared" si="24"/>
        <v>#REF!</v>
      </c>
      <c r="BV53" s="152"/>
      <c r="BW53" s="140" t="e">
        <f t="shared" si="25"/>
        <v>#REF!</v>
      </c>
      <c r="BX53" s="144"/>
      <c r="BY53" s="136" t="e">
        <f t="shared" si="26"/>
        <v>#REF!</v>
      </c>
      <c r="BZ53" s="152"/>
      <c r="CA53" s="140" t="e">
        <f t="shared" si="27"/>
        <v>#REF!</v>
      </c>
      <c r="CB53" s="144"/>
      <c r="CC53" s="136" t="e">
        <f t="shared" si="28"/>
        <v>#REF!</v>
      </c>
      <c r="CD53" s="152"/>
      <c r="CE53" s="140" t="e">
        <f t="shared" si="29"/>
        <v>#REF!</v>
      </c>
      <c r="CF53" s="144"/>
      <c r="CG53" s="136" t="e">
        <f t="shared" si="30"/>
        <v>#REF!</v>
      </c>
      <c r="CH53" s="152"/>
      <c r="CI53" s="140" t="e">
        <f t="shared" si="31"/>
        <v>#REF!</v>
      </c>
      <c r="CJ53" s="144"/>
      <c r="CK53" s="136" t="e">
        <f t="shared" si="32"/>
        <v>#REF!</v>
      </c>
      <c r="CL53" s="140" t="e">
        <f t="shared" si="33"/>
        <v>#REF!</v>
      </c>
      <c r="CM53" s="144"/>
      <c r="CN53" s="136" t="e">
        <f t="shared" si="34"/>
        <v>#REF!</v>
      </c>
      <c r="CO53" s="152"/>
      <c r="CP53" s="140" t="e">
        <f t="shared" si="35"/>
        <v>#REF!</v>
      </c>
      <c r="CQ53" s="144"/>
      <c r="CR53" s="136" t="e">
        <f t="shared" si="36"/>
        <v>#REF!</v>
      </c>
      <c r="CS53" s="152"/>
      <c r="CT53" s="140" t="e">
        <f t="shared" si="37"/>
        <v>#REF!</v>
      </c>
      <c r="CU53" s="144"/>
      <c r="CV53" s="136" t="e">
        <f t="shared" si="38"/>
        <v>#REF!</v>
      </c>
      <c r="CW53" s="152"/>
      <c r="CX53" s="140" t="e">
        <f t="shared" si="39"/>
        <v>#REF!</v>
      </c>
      <c r="CY53" s="136" t="e">
        <f t="shared" si="40"/>
        <v>#REF!</v>
      </c>
      <c r="CZ53" s="152"/>
      <c r="DA53" s="144" t="e">
        <f t="shared" si="41"/>
        <v>#REF!</v>
      </c>
      <c r="DB53" s="144"/>
      <c r="DC53" s="136" t="e">
        <f t="shared" si="42"/>
        <v>#REF!</v>
      </c>
      <c r="DD53" s="152"/>
      <c r="DE53" s="140" t="e">
        <f t="shared" si="43"/>
        <v>#REF!</v>
      </c>
      <c r="DF53" s="144"/>
      <c r="DG53" s="136" t="e">
        <f t="shared" si="44"/>
        <v>#REF!</v>
      </c>
      <c r="DH53" s="152"/>
    </row>
    <row r="54" spans="1:112" ht="27.75" customHeight="1" thickBot="1" x14ac:dyDescent="0.4">
      <c r="C54" s="51"/>
      <c r="D54" s="52"/>
      <c r="E54" s="51"/>
      <c r="AA54" s="50"/>
      <c r="AB54" s="34"/>
      <c r="AD54" s="2">
        <f t="shared" si="0"/>
        <v>0</v>
      </c>
      <c r="AE54" s="39"/>
      <c r="AF54" s="40" t="str">
        <f>IF(AE54&lt;&gt;"",VLOOKUP(AE54,#REF!,2,FALSE),"")</f>
        <v/>
      </c>
      <c r="AH54" s="13">
        <f t="shared" si="6"/>
        <v>2002</v>
      </c>
      <c r="AI54" s="27" t="s">
        <v>90</v>
      </c>
      <c r="AJ54"/>
      <c r="AK54"/>
      <c r="AM54" s="140">
        <f t="shared" si="7"/>
        <v>0</v>
      </c>
      <c r="AN54" s="157"/>
      <c r="AO54" s="136">
        <f t="shared" si="8"/>
        <v>0</v>
      </c>
      <c r="AP54" s="152"/>
      <c r="AQ54" s="140">
        <f t="shared" si="9"/>
        <v>0</v>
      </c>
      <c r="AR54" s="144"/>
      <c r="AS54" s="136">
        <f t="shared" si="10"/>
        <v>0</v>
      </c>
      <c r="AT54" s="152"/>
      <c r="AU54" s="140">
        <f t="shared" si="11"/>
        <v>0</v>
      </c>
      <c r="AV54" s="157"/>
      <c r="AW54" s="136">
        <f t="shared" si="12"/>
        <v>0</v>
      </c>
      <c r="AX54" s="152"/>
      <c r="AY54" s="140">
        <f t="shared" si="13"/>
        <v>0</v>
      </c>
      <c r="AZ54" s="144"/>
      <c r="BA54" s="136">
        <f t="shared" si="14"/>
        <v>0</v>
      </c>
      <c r="BB54" s="152"/>
      <c r="BC54" s="140">
        <f t="shared" si="15"/>
        <v>0</v>
      </c>
      <c r="BD54" s="144"/>
      <c r="BE54" s="136">
        <f t="shared" si="16"/>
        <v>0</v>
      </c>
      <c r="BF54" s="152"/>
      <c r="BG54" s="140">
        <f t="shared" si="17"/>
        <v>0</v>
      </c>
      <c r="BH54" s="144"/>
      <c r="BI54" s="136">
        <f t="shared" si="18"/>
        <v>0</v>
      </c>
      <c r="BJ54" s="152"/>
      <c r="BK54" s="140">
        <f t="shared" si="19"/>
        <v>0</v>
      </c>
      <c r="BL54" s="144"/>
      <c r="BM54" s="136">
        <f t="shared" si="20"/>
        <v>0</v>
      </c>
      <c r="BN54" s="152"/>
      <c r="BO54" s="140">
        <f t="shared" si="21"/>
        <v>0</v>
      </c>
      <c r="BP54" s="144"/>
      <c r="BQ54" s="136">
        <f t="shared" si="22"/>
        <v>0</v>
      </c>
      <c r="BR54" s="152"/>
      <c r="BS54" s="140">
        <f t="shared" si="23"/>
        <v>0</v>
      </c>
      <c r="BT54" s="144"/>
      <c r="BU54" s="136">
        <f t="shared" si="24"/>
        <v>0</v>
      </c>
      <c r="BV54" s="152"/>
      <c r="BW54" s="140">
        <f t="shared" si="25"/>
        <v>0</v>
      </c>
      <c r="BX54" s="144"/>
      <c r="BY54" s="136">
        <f t="shared" si="26"/>
        <v>0</v>
      </c>
      <c r="BZ54" s="152"/>
      <c r="CA54" s="140">
        <f t="shared" si="27"/>
        <v>0</v>
      </c>
      <c r="CB54" s="144"/>
      <c r="CC54" s="136">
        <f t="shared" si="28"/>
        <v>0</v>
      </c>
      <c r="CD54" s="152"/>
      <c r="CE54" s="140">
        <f t="shared" si="29"/>
        <v>0</v>
      </c>
      <c r="CF54" s="144"/>
      <c r="CG54" s="136">
        <f t="shared" si="30"/>
        <v>0</v>
      </c>
      <c r="CH54" s="152"/>
      <c r="CI54" s="140">
        <f t="shared" si="31"/>
        <v>0</v>
      </c>
      <c r="CJ54" s="144"/>
      <c r="CK54" s="136">
        <f t="shared" si="32"/>
        <v>0</v>
      </c>
      <c r="CL54" s="140">
        <f t="shared" si="33"/>
        <v>0</v>
      </c>
      <c r="CM54" s="144"/>
      <c r="CN54" s="136">
        <f t="shared" si="34"/>
        <v>0</v>
      </c>
      <c r="CO54" s="152"/>
      <c r="CP54" s="140">
        <f t="shared" si="35"/>
        <v>0</v>
      </c>
      <c r="CQ54" s="144"/>
      <c r="CR54" s="136">
        <f t="shared" si="36"/>
        <v>0</v>
      </c>
      <c r="CS54" s="152"/>
      <c r="CT54" s="140">
        <f t="shared" si="37"/>
        <v>0</v>
      </c>
      <c r="CU54" s="144"/>
      <c r="CV54" s="136">
        <f t="shared" si="38"/>
        <v>0</v>
      </c>
      <c r="CW54" s="152"/>
      <c r="CX54" s="140">
        <f t="shared" si="39"/>
        <v>0</v>
      </c>
      <c r="CY54" s="136">
        <f t="shared" si="40"/>
        <v>0</v>
      </c>
      <c r="CZ54" s="152"/>
      <c r="DA54" s="144">
        <f t="shared" si="41"/>
        <v>0</v>
      </c>
      <c r="DB54" s="144"/>
      <c r="DC54" s="136">
        <f t="shared" si="42"/>
        <v>0</v>
      </c>
      <c r="DD54" s="152"/>
      <c r="DE54" s="140">
        <f t="shared" si="43"/>
        <v>0</v>
      </c>
      <c r="DF54" s="144"/>
      <c r="DG54" s="136">
        <f t="shared" si="44"/>
        <v>0</v>
      </c>
      <c r="DH54" s="152"/>
    </row>
    <row r="55" spans="1:112" ht="23.25" customHeight="1" thickBot="1" x14ac:dyDescent="0.4">
      <c r="B55" s="281">
        <f>Calendrier!$E33</f>
        <v>43133</v>
      </c>
      <c r="C55" s="525">
        <f>COUNTIF(D56:D105,$AE$2)</f>
        <v>0</v>
      </c>
      <c r="D55" s="526"/>
      <c r="E55" s="527"/>
      <c r="F55" s="528" t="str">
        <f>Calendrier!BO4</f>
        <v>Championnats départementaux à Créteil</v>
      </c>
      <c r="G55" s="528"/>
      <c r="H55" s="528"/>
      <c r="I55" s="528"/>
      <c r="J55" s="528"/>
      <c r="K55" s="528"/>
      <c r="L55" s="528"/>
      <c r="M55" s="528"/>
      <c r="N55" s="528"/>
      <c r="O55" s="528"/>
      <c r="P55" s="528"/>
      <c r="Q55" s="528"/>
      <c r="R55" s="528"/>
      <c r="S55" s="528"/>
      <c r="T55" s="528"/>
      <c r="U55" s="528"/>
      <c r="V55" s="528"/>
      <c r="W55" s="528"/>
      <c r="X55" s="529"/>
      <c r="AA55" s="50"/>
      <c r="AB55" s="34"/>
      <c r="AE55" s="39"/>
      <c r="AF55" s="40" t="str">
        <f>IF(AE55&lt;&gt;"",VLOOKUP(AE55,#REF!,2,FALSE),"")</f>
        <v/>
      </c>
      <c r="AH55" s="13">
        <f t="shared" si="6"/>
        <v>2003</v>
      </c>
      <c r="AI55" s="27" t="s">
        <v>90</v>
      </c>
      <c r="AJ55"/>
      <c r="AK55"/>
      <c r="AM55" s="140">
        <f t="shared" si="7"/>
        <v>0</v>
      </c>
      <c r="AN55" s="157"/>
      <c r="AO55" s="136">
        <f t="shared" si="8"/>
        <v>0</v>
      </c>
      <c r="AP55" s="152"/>
      <c r="AQ55" s="140">
        <f t="shared" si="9"/>
        <v>0</v>
      </c>
      <c r="AR55" s="144"/>
      <c r="AS55" s="136">
        <f t="shared" si="10"/>
        <v>0</v>
      </c>
      <c r="AT55" s="152"/>
      <c r="AU55" s="140">
        <f t="shared" si="11"/>
        <v>0</v>
      </c>
      <c r="AV55" s="157"/>
      <c r="AW55" s="136">
        <f t="shared" si="12"/>
        <v>0</v>
      </c>
      <c r="AX55" s="152"/>
      <c r="AY55" s="140">
        <f t="shared" si="13"/>
        <v>0</v>
      </c>
      <c r="AZ55" s="144"/>
      <c r="BA55" s="136">
        <f t="shared" si="14"/>
        <v>0</v>
      </c>
      <c r="BB55" s="152"/>
      <c r="BC55" s="140">
        <f t="shared" si="15"/>
        <v>0</v>
      </c>
      <c r="BD55" s="144"/>
      <c r="BE55" s="136">
        <f t="shared" si="16"/>
        <v>0</v>
      </c>
      <c r="BF55" s="152"/>
      <c r="BG55" s="140">
        <f t="shared" si="17"/>
        <v>0</v>
      </c>
      <c r="BH55" s="144"/>
      <c r="BI55" s="136">
        <f t="shared" si="18"/>
        <v>0</v>
      </c>
      <c r="BJ55" s="152"/>
      <c r="BK55" s="140">
        <f t="shared" si="19"/>
        <v>0</v>
      </c>
      <c r="BL55" s="144"/>
      <c r="BM55" s="136">
        <f t="shared" si="20"/>
        <v>0</v>
      </c>
      <c r="BN55" s="152"/>
      <c r="BO55" s="140">
        <f t="shared" si="21"/>
        <v>0</v>
      </c>
      <c r="BP55" s="144"/>
      <c r="BQ55" s="136">
        <f t="shared" si="22"/>
        <v>0</v>
      </c>
      <c r="BR55" s="152"/>
      <c r="BS55" s="140">
        <f t="shared" si="23"/>
        <v>0</v>
      </c>
      <c r="BT55" s="144"/>
      <c r="BU55" s="136">
        <f t="shared" si="24"/>
        <v>0</v>
      </c>
      <c r="BV55" s="152"/>
      <c r="BW55" s="140">
        <f t="shared" si="25"/>
        <v>0</v>
      </c>
      <c r="BX55" s="144"/>
      <c r="BY55" s="136">
        <f t="shared" si="26"/>
        <v>0</v>
      </c>
      <c r="BZ55" s="152"/>
      <c r="CA55" s="140">
        <f t="shared" si="27"/>
        <v>0</v>
      </c>
      <c r="CB55" s="144"/>
      <c r="CC55" s="136">
        <f t="shared" si="28"/>
        <v>0</v>
      </c>
      <c r="CD55" s="152"/>
      <c r="CE55" s="140">
        <f t="shared" si="29"/>
        <v>0</v>
      </c>
      <c r="CF55" s="144"/>
      <c r="CG55" s="136">
        <f t="shared" si="30"/>
        <v>0</v>
      </c>
      <c r="CH55" s="152"/>
      <c r="CI55" s="140">
        <f t="shared" si="31"/>
        <v>0</v>
      </c>
      <c r="CJ55" s="144"/>
      <c r="CK55" s="136">
        <f t="shared" si="32"/>
        <v>0</v>
      </c>
      <c r="CL55" s="140">
        <f t="shared" si="33"/>
        <v>0</v>
      </c>
      <c r="CM55" s="144"/>
      <c r="CN55" s="136">
        <f t="shared" si="34"/>
        <v>0</v>
      </c>
      <c r="CO55" s="152"/>
      <c r="CP55" s="140">
        <f t="shared" si="35"/>
        <v>0</v>
      </c>
      <c r="CQ55" s="144"/>
      <c r="CR55" s="136">
        <f t="shared" si="36"/>
        <v>0</v>
      </c>
      <c r="CS55" s="152"/>
      <c r="CT55" s="140">
        <f t="shared" si="37"/>
        <v>0</v>
      </c>
      <c r="CU55" s="144"/>
      <c r="CV55" s="136">
        <f t="shared" si="38"/>
        <v>0</v>
      </c>
      <c r="CW55" s="152"/>
      <c r="CX55" s="140">
        <f t="shared" si="39"/>
        <v>0</v>
      </c>
      <c r="CY55" s="136">
        <f t="shared" si="40"/>
        <v>0</v>
      </c>
      <c r="CZ55" s="152"/>
      <c r="DA55" s="144">
        <f t="shared" si="41"/>
        <v>0</v>
      </c>
      <c r="DB55" s="144"/>
      <c r="DC55" s="136">
        <f t="shared" si="42"/>
        <v>0</v>
      </c>
      <c r="DD55" s="152"/>
      <c r="DE55" s="140">
        <f t="shared" si="43"/>
        <v>0</v>
      </c>
      <c r="DF55" s="144"/>
      <c r="DG55" s="136">
        <f t="shared" si="44"/>
        <v>0</v>
      </c>
      <c r="DH55" s="152"/>
    </row>
    <row r="56" spans="1:112" ht="15.5" x14ac:dyDescent="0.35">
      <c r="A56" s="70">
        <v>1</v>
      </c>
      <c r="B56" s="343" t="str">
        <f>B4</f>
        <v>AAA  LUC</v>
      </c>
      <c r="C56" s="282" t="str">
        <f t="shared" ref="B56:C75" si="46">C4</f>
        <v>LUC</v>
      </c>
      <c r="D56" s="302" t="str">
        <f t="shared" ref="D56:D105" si="47">IF(AD56&lt;&gt;$AE$1,$AE$2,"")</f>
        <v/>
      </c>
      <c r="E56" s="284">
        <f t="shared" ref="E56:E87" si="48">E4</f>
        <v>409092</v>
      </c>
      <c r="F56" s="285"/>
      <c r="G56" s="285"/>
      <c r="H56" s="285"/>
      <c r="I56" s="285"/>
      <c r="J56" s="285"/>
      <c r="K56" s="285"/>
      <c r="L56" s="285"/>
      <c r="M56" s="286"/>
      <c r="N56" s="285"/>
      <c r="O56" s="285"/>
      <c r="P56" s="285"/>
      <c r="Q56" s="285"/>
      <c r="R56" s="285"/>
      <c r="S56" s="285"/>
      <c r="T56" s="285"/>
      <c r="U56" s="285"/>
      <c r="V56" s="285"/>
      <c r="W56" s="285"/>
      <c r="X56" s="287"/>
      <c r="Y56" s="2" t="e">
        <f>IF(C56&lt;&gt;"",VLOOKUP(C56,#REF!,2,FALSE),"")</f>
        <v>#REF!</v>
      </c>
      <c r="Z56" s="2" t="str">
        <f t="shared" si="45"/>
        <v>US CRÉTEIL</v>
      </c>
      <c r="AA56" s="50" t="str">
        <f t="shared" si="3"/>
        <v/>
      </c>
      <c r="AB56" s="34" t="e">
        <f t="shared" si="4"/>
        <v>#REF!</v>
      </c>
      <c r="AC56" s="2" t="str">
        <f t="shared" si="5"/>
        <v>AAA  LUC  LUC</v>
      </c>
      <c r="AD56" s="2">
        <f t="shared" si="0"/>
        <v>0</v>
      </c>
      <c r="AE56" s="39"/>
      <c r="AF56" s="40" t="str">
        <f>IF(AE56&lt;&gt;"",VLOOKUP(AE56,#REF!,2,FALSE),"")</f>
        <v/>
      </c>
      <c r="AH56" s="10">
        <f t="shared" si="6"/>
        <v>2004</v>
      </c>
      <c r="AI56" s="25" t="s">
        <v>91</v>
      </c>
      <c r="AJ56"/>
      <c r="AK56"/>
      <c r="AM56" s="140" t="e">
        <f t="shared" si="7"/>
        <v>#REF!</v>
      </c>
      <c r="AN56" s="157"/>
      <c r="AO56" s="136" t="e">
        <f t="shared" si="8"/>
        <v>#REF!</v>
      </c>
      <c r="AP56" s="152"/>
      <c r="AQ56" s="140" t="e">
        <f t="shared" si="9"/>
        <v>#REF!</v>
      </c>
      <c r="AR56" s="144"/>
      <c r="AS56" s="136" t="e">
        <f t="shared" si="10"/>
        <v>#REF!</v>
      </c>
      <c r="AT56" s="152"/>
      <c r="AU56" s="140" t="e">
        <f t="shared" si="11"/>
        <v>#REF!</v>
      </c>
      <c r="AV56" s="157"/>
      <c r="AW56" s="136" t="e">
        <f t="shared" si="12"/>
        <v>#REF!</v>
      </c>
      <c r="AX56" s="152"/>
      <c r="AY56" s="140" t="e">
        <f t="shared" si="13"/>
        <v>#REF!</v>
      </c>
      <c r="AZ56" s="144"/>
      <c r="BA56" s="136" t="e">
        <f t="shared" si="14"/>
        <v>#REF!</v>
      </c>
      <c r="BB56" s="152"/>
      <c r="BC56" s="140" t="e">
        <f t="shared" si="15"/>
        <v>#REF!</v>
      </c>
      <c r="BD56" s="144"/>
      <c r="BE56" s="136" t="e">
        <f t="shared" si="16"/>
        <v>#REF!</v>
      </c>
      <c r="BF56" s="152"/>
      <c r="BG56" s="140" t="e">
        <f t="shared" si="17"/>
        <v>#REF!</v>
      </c>
      <c r="BH56" s="144"/>
      <c r="BI56" s="136" t="e">
        <f t="shared" si="18"/>
        <v>#REF!</v>
      </c>
      <c r="BJ56" s="152"/>
      <c r="BK56" s="140" t="e">
        <f t="shared" si="19"/>
        <v>#REF!</v>
      </c>
      <c r="BL56" s="144"/>
      <c r="BM56" s="136" t="e">
        <f t="shared" si="20"/>
        <v>#REF!</v>
      </c>
      <c r="BN56" s="152"/>
      <c r="BO56" s="140" t="e">
        <f t="shared" si="21"/>
        <v>#REF!</v>
      </c>
      <c r="BP56" s="144"/>
      <c r="BQ56" s="136" t="e">
        <f t="shared" si="22"/>
        <v>#REF!</v>
      </c>
      <c r="BR56" s="152"/>
      <c r="BS56" s="140" t="e">
        <f t="shared" si="23"/>
        <v>#REF!</v>
      </c>
      <c r="BT56" s="144"/>
      <c r="BU56" s="136" t="e">
        <f t="shared" si="24"/>
        <v>#REF!</v>
      </c>
      <c r="BV56" s="152"/>
      <c r="BW56" s="140" t="e">
        <f t="shared" si="25"/>
        <v>#REF!</v>
      </c>
      <c r="BX56" s="144"/>
      <c r="BY56" s="136" t="e">
        <f t="shared" si="26"/>
        <v>#REF!</v>
      </c>
      <c r="BZ56" s="152"/>
      <c r="CA56" s="140" t="e">
        <f t="shared" si="27"/>
        <v>#REF!</v>
      </c>
      <c r="CB56" s="144"/>
      <c r="CC56" s="136" t="e">
        <f t="shared" si="28"/>
        <v>#REF!</v>
      </c>
      <c r="CD56" s="152"/>
      <c r="CE56" s="140" t="e">
        <f t="shared" si="29"/>
        <v>#REF!</v>
      </c>
      <c r="CF56" s="144"/>
      <c r="CG56" s="136" t="e">
        <f t="shared" si="30"/>
        <v>#REF!</v>
      </c>
      <c r="CH56" s="152"/>
      <c r="CI56" s="140" t="e">
        <f t="shared" si="31"/>
        <v>#REF!</v>
      </c>
      <c r="CJ56" s="144"/>
      <c r="CK56" s="136" t="e">
        <f t="shared" si="32"/>
        <v>#REF!</v>
      </c>
      <c r="CL56" s="140" t="e">
        <f t="shared" si="33"/>
        <v>#REF!</v>
      </c>
      <c r="CM56" s="144"/>
      <c r="CN56" s="136" t="e">
        <f t="shared" si="34"/>
        <v>#REF!</v>
      </c>
      <c r="CO56" s="152"/>
      <c r="CP56" s="140" t="e">
        <f t="shared" si="35"/>
        <v>#REF!</v>
      </c>
      <c r="CQ56" s="144"/>
      <c r="CR56" s="136" t="e">
        <f t="shared" si="36"/>
        <v>#REF!</v>
      </c>
      <c r="CS56" s="152"/>
      <c r="CT56" s="140" t="e">
        <f t="shared" si="37"/>
        <v>#REF!</v>
      </c>
      <c r="CU56" s="144"/>
      <c r="CV56" s="136" t="e">
        <f t="shared" si="38"/>
        <v>#REF!</v>
      </c>
      <c r="CW56" s="152"/>
      <c r="CX56" s="140" t="e">
        <f t="shared" si="39"/>
        <v>#REF!</v>
      </c>
      <c r="CY56" s="136" t="e">
        <f t="shared" si="40"/>
        <v>#REF!</v>
      </c>
      <c r="CZ56" s="152"/>
      <c r="DA56" s="144" t="e">
        <f t="shared" si="41"/>
        <v>#REF!</v>
      </c>
      <c r="DB56" s="144"/>
      <c r="DC56" s="136" t="e">
        <f t="shared" si="42"/>
        <v>#REF!</v>
      </c>
      <c r="DD56" s="152"/>
      <c r="DE56" s="140" t="e">
        <f t="shared" si="43"/>
        <v>#REF!</v>
      </c>
      <c r="DF56" s="144"/>
      <c r="DG56" s="136" t="e">
        <f t="shared" si="44"/>
        <v>#REF!</v>
      </c>
      <c r="DH56" s="152"/>
    </row>
    <row r="57" spans="1:112" ht="15.5" x14ac:dyDescent="0.35">
      <c r="A57" s="71">
        <v>2</v>
      </c>
      <c r="B57" s="309" t="str">
        <f>B5</f>
        <v>BBB  isabelle</v>
      </c>
      <c r="C57" s="71" t="str">
        <f t="shared" si="46"/>
        <v>isabelle</v>
      </c>
      <c r="D57" s="68" t="str">
        <f t="shared" si="47"/>
        <v/>
      </c>
      <c r="E57" s="6">
        <f t="shared" si="48"/>
        <v>707564</v>
      </c>
      <c r="F57" s="74"/>
      <c r="G57" s="74"/>
      <c r="H57" s="74"/>
      <c r="I57" s="74"/>
      <c r="J57" s="74"/>
      <c r="K57" s="74"/>
      <c r="L57" s="74"/>
      <c r="M57" s="168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288"/>
      <c r="Y57" s="2" t="e">
        <f>IF(C57&lt;&gt;"",VLOOKUP(C57,#REF!,2,FALSE),"")</f>
        <v>#REF!</v>
      </c>
      <c r="Z57" s="2" t="str">
        <f t="shared" si="45"/>
        <v>US CRÉTEIL</v>
      </c>
      <c r="AA57" s="50" t="str">
        <f t="shared" si="3"/>
        <v/>
      </c>
      <c r="AB57" s="34" t="e">
        <f t="shared" si="4"/>
        <v>#REF!</v>
      </c>
      <c r="AC57" s="2" t="str">
        <f t="shared" si="5"/>
        <v>BBB  isabelle  isabelle</v>
      </c>
      <c r="AD57" s="2">
        <f t="shared" si="0"/>
        <v>0</v>
      </c>
      <c r="AE57" s="39"/>
      <c r="AF57" s="40" t="str">
        <f>IF(AE57&lt;&gt;"",VLOOKUP(AE57,#REF!,2,FALSE),"")</f>
        <v/>
      </c>
      <c r="AH57" s="13">
        <f t="shared" si="6"/>
        <v>2005</v>
      </c>
      <c r="AI57" s="28" t="s">
        <v>91</v>
      </c>
      <c r="AJ57"/>
      <c r="AK57"/>
      <c r="AM57" s="140" t="e">
        <f t="shared" si="7"/>
        <v>#REF!</v>
      </c>
      <c r="AN57" s="157"/>
      <c r="AO57" s="136" t="e">
        <f t="shared" si="8"/>
        <v>#REF!</v>
      </c>
      <c r="AP57" s="152"/>
      <c r="AQ57" s="140" t="e">
        <f t="shared" si="9"/>
        <v>#REF!</v>
      </c>
      <c r="AR57" s="144"/>
      <c r="AS57" s="136" t="e">
        <f t="shared" si="10"/>
        <v>#REF!</v>
      </c>
      <c r="AT57" s="152"/>
      <c r="AU57" s="140" t="e">
        <f t="shared" si="11"/>
        <v>#REF!</v>
      </c>
      <c r="AV57" s="157"/>
      <c r="AW57" s="136" t="e">
        <f t="shared" si="12"/>
        <v>#REF!</v>
      </c>
      <c r="AX57" s="152"/>
      <c r="AY57" s="140" t="e">
        <f t="shared" si="13"/>
        <v>#REF!</v>
      </c>
      <c r="AZ57" s="144"/>
      <c r="BA57" s="136" t="e">
        <f t="shared" si="14"/>
        <v>#REF!</v>
      </c>
      <c r="BB57" s="152"/>
      <c r="BC57" s="140" t="e">
        <f t="shared" si="15"/>
        <v>#REF!</v>
      </c>
      <c r="BD57" s="144"/>
      <c r="BE57" s="136" t="e">
        <f t="shared" si="16"/>
        <v>#REF!</v>
      </c>
      <c r="BF57" s="152"/>
      <c r="BG57" s="140" t="e">
        <f t="shared" si="17"/>
        <v>#REF!</v>
      </c>
      <c r="BH57" s="144"/>
      <c r="BI57" s="136" t="e">
        <f t="shared" si="18"/>
        <v>#REF!</v>
      </c>
      <c r="BJ57" s="152"/>
      <c r="BK57" s="140" t="e">
        <f t="shared" si="19"/>
        <v>#REF!</v>
      </c>
      <c r="BL57" s="144"/>
      <c r="BM57" s="136" t="e">
        <f t="shared" si="20"/>
        <v>#REF!</v>
      </c>
      <c r="BN57" s="152"/>
      <c r="BO57" s="140" t="e">
        <f t="shared" si="21"/>
        <v>#REF!</v>
      </c>
      <c r="BP57" s="144"/>
      <c r="BQ57" s="136" t="e">
        <f t="shared" si="22"/>
        <v>#REF!</v>
      </c>
      <c r="BR57" s="152"/>
      <c r="BS57" s="140" t="e">
        <f t="shared" si="23"/>
        <v>#REF!</v>
      </c>
      <c r="BT57" s="144"/>
      <c r="BU57" s="136" t="e">
        <f t="shared" si="24"/>
        <v>#REF!</v>
      </c>
      <c r="BV57" s="152"/>
      <c r="BW57" s="140" t="e">
        <f t="shared" si="25"/>
        <v>#REF!</v>
      </c>
      <c r="BX57" s="144"/>
      <c r="BY57" s="136" t="e">
        <f t="shared" si="26"/>
        <v>#REF!</v>
      </c>
      <c r="BZ57" s="152"/>
      <c r="CA57" s="140" t="e">
        <f t="shared" si="27"/>
        <v>#REF!</v>
      </c>
      <c r="CB57" s="144"/>
      <c r="CC57" s="136" t="e">
        <f t="shared" si="28"/>
        <v>#REF!</v>
      </c>
      <c r="CD57" s="152"/>
      <c r="CE57" s="140" t="e">
        <f t="shared" si="29"/>
        <v>#REF!</v>
      </c>
      <c r="CF57" s="144"/>
      <c r="CG57" s="136" t="e">
        <f t="shared" si="30"/>
        <v>#REF!</v>
      </c>
      <c r="CH57" s="152"/>
      <c r="CI57" s="140" t="e">
        <f t="shared" si="31"/>
        <v>#REF!</v>
      </c>
      <c r="CJ57" s="144"/>
      <c r="CK57" s="136" t="e">
        <f t="shared" si="32"/>
        <v>#REF!</v>
      </c>
      <c r="CL57" s="140" t="e">
        <f t="shared" si="33"/>
        <v>#REF!</v>
      </c>
      <c r="CM57" s="144"/>
      <c r="CN57" s="136" t="e">
        <f t="shared" si="34"/>
        <v>#REF!</v>
      </c>
      <c r="CO57" s="152"/>
      <c r="CP57" s="140" t="e">
        <f t="shared" si="35"/>
        <v>#REF!</v>
      </c>
      <c r="CQ57" s="144"/>
      <c r="CR57" s="136" t="e">
        <f t="shared" si="36"/>
        <v>#REF!</v>
      </c>
      <c r="CS57" s="152"/>
      <c r="CT57" s="140" t="e">
        <f t="shared" si="37"/>
        <v>#REF!</v>
      </c>
      <c r="CU57" s="144"/>
      <c r="CV57" s="136" t="e">
        <f t="shared" si="38"/>
        <v>#REF!</v>
      </c>
      <c r="CW57" s="152"/>
      <c r="CX57" s="140" t="e">
        <f t="shared" si="39"/>
        <v>#REF!</v>
      </c>
      <c r="CY57" s="136" t="e">
        <f t="shared" si="40"/>
        <v>#REF!</v>
      </c>
      <c r="CZ57" s="152"/>
      <c r="DA57" s="144" t="e">
        <f t="shared" si="41"/>
        <v>#REF!</v>
      </c>
      <c r="DB57" s="144"/>
      <c r="DC57" s="136" t="e">
        <f t="shared" si="42"/>
        <v>#REF!</v>
      </c>
      <c r="DD57" s="152"/>
      <c r="DE57" s="140" t="e">
        <f t="shared" si="43"/>
        <v>#REF!</v>
      </c>
      <c r="DF57" s="144"/>
      <c r="DG57" s="136" t="e">
        <f t="shared" si="44"/>
        <v>#REF!</v>
      </c>
      <c r="DH57" s="152"/>
    </row>
    <row r="58" spans="1:112" ht="15.5" x14ac:dyDescent="0.35">
      <c r="A58" s="71">
        <v>3</v>
      </c>
      <c r="B58" s="345" t="str">
        <f t="shared" si="46"/>
        <v>KJKLJDFKJG  Agathe</v>
      </c>
      <c r="C58" s="71" t="str">
        <f t="shared" si="46"/>
        <v>Agathe</v>
      </c>
      <c r="D58" s="68" t="str">
        <f t="shared" si="47"/>
        <v/>
      </c>
      <c r="E58" s="6">
        <f t="shared" si="48"/>
        <v>1467847</v>
      </c>
      <c r="F58" s="74"/>
      <c r="G58" s="74"/>
      <c r="H58" s="74"/>
      <c r="I58" s="74"/>
      <c r="J58" s="74"/>
      <c r="K58" s="74"/>
      <c r="L58" s="74"/>
      <c r="M58" s="168"/>
      <c r="N58" s="74"/>
      <c r="O58" s="74"/>
      <c r="P58" s="74"/>
      <c r="Q58" s="74"/>
      <c r="R58" s="74"/>
      <c r="S58" s="74"/>
      <c r="T58" s="74"/>
      <c r="U58" s="74"/>
      <c r="V58" s="74"/>
      <c r="W58" s="74"/>
      <c r="X58" s="288"/>
      <c r="Y58" s="2" t="e">
        <f>IF(C58&lt;&gt;"",VLOOKUP(C58,#REF!,2,FALSE),"")</f>
        <v>#REF!</v>
      </c>
      <c r="Z58" s="2" t="str">
        <f t="shared" si="45"/>
        <v>US CRÉTEIL</v>
      </c>
      <c r="AA58" s="50" t="str">
        <f t="shared" si="3"/>
        <v/>
      </c>
      <c r="AB58" s="34" t="e">
        <f t="shared" si="4"/>
        <v>#REF!</v>
      </c>
      <c r="AC58" s="2" t="str">
        <f t="shared" si="5"/>
        <v>KJKLJDFKJG  Agathe  Agathe</v>
      </c>
      <c r="AD58" s="2">
        <f t="shared" si="0"/>
        <v>0</v>
      </c>
      <c r="AE58" s="39"/>
      <c r="AF58" s="40" t="str">
        <f>IF(AE58&lt;&gt;"",VLOOKUP(AE58,#REF!,2,FALSE),"")</f>
        <v/>
      </c>
      <c r="AH58" s="13">
        <f t="shared" si="6"/>
        <v>2006</v>
      </c>
      <c r="AI58" s="29"/>
      <c r="AJ58"/>
      <c r="AK58"/>
      <c r="AM58" s="140" t="e">
        <f t="shared" si="7"/>
        <v>#REF!</v>
      </c>
      <c r="AN58" s="157"/>
      <c r="AO58" s="136" t="e">
        <f t="shared" si="8"/>
        <v>#REF!</v>
      </c>
      <c r="AP58" s="152"/>
      <c r="AQ58" s="140" t="e">
        <f t="shared" si="9"/>
        <v>#REF!</v>
      </c>
      <c r="AR58" s="144"/>
      <c r="AS58" s="136" t="e">
        <f t="shared" si="10"/>
        <v>#REF!</v>
      </c>
      <c r="AT58" s="152"/>
      <c r="AU58" s="140" t="e">
        <f t="shared" si="11"/>
        <v>#REF!</v>
      </c>
      <c r="AV58" s="157"/>
      <c r="AW58" s="136" t="e">
        <f t="shared" si="12"/>
        <v>#REF!</v>
      </c>
      <c r="AX58" s="152"/>
      <c r="AY58" s="140" t="e">
        <f t="shared" si="13"/>
        <v>#REF!</v>
      </c>
      <c r="AZ58" s="144"/>
      <c r="BA58" s="136" t="e">
        <f t="shared" si="14"/>
        <v>#REF!</v>
      </c>
      <c r="BB58" s="152"/>
      <c r="BC58" s="140" t="e">
        <f t="shared" si="15"/>
        <v>#REF!</v>
      </c>
      <c r="BD58" s="144"/>
      <c r="BE58" s="136" t="e">
        <f t="shared" si="16"/>
        <v>#REF!</v>
      </c>
      <c r="BF58" s="152"/>
      <c r="BG58" s="140" t="e">
        <f t="shared" si="17"/>
        <v>#REF!</v>
      </c>
      <c r="BH58" s="144"/>
      <c r="BI58" s="136" t="e">
        <f t="shared" si="18"/>
        <v>#REF!</v>
      </c>
      <c r="BJ58" s="152"/>
      <c r="BK58" s="140" t="e">
        <f t="shared" si="19"/>
        <v>#REF!</v>
      </c>
      <c r="BL58" s="144"/>
      <c r="BM58" s="136" t="e">
        <f t="shared" si="20"/>
        <v>#REF!</v>
      </c>
      <c r="BN58" s="152"/>
      <c r="BO58" s="140" t="e">
        <f t="shared" si="21"/>
        <v>#REF!</v>
      </c>
      <c r="BP58" s="144"/>
      <c r="BQ58" s="136" t="e">
        <f t="shared" si="22"/>
        <v>#REF!</v>
      </c>
      <c r="BR58" s="152"/>
      <c r="BS58" s="140" t="e">
        <f t="shared" si="23"/>
        <v>#REF!</v>
      </c>
      <c r="BT58" s="144"/>
      <c r="BU58" s="136" t="e">
        <f t="shared" si="24"/>
        <v>#REF!</v>
      </c>
      <c r="BV58" s="152"/>
      <c r="BW58" s="140" t="e">
        <f t="shared" si="25"/>
        <v>#REF!</v>
      </c>
      <c r="BX58" s="144"/>
      <c r="BY58" s="136" t="e">
        <f t="shared" si="26"/>
        <v>#REF!</v>
      </c>
      <c r="BZ58" s="152"/>
      <c r="CA58" s="140" t="e">
        <f t="shared" si="27"/>
        <v>#REF!</v>
      </c>
      <c r="CB58" s="144"/>
      <c r="CC58" s="136" t="e">
        <f t="shared" si="28"/>
        <v>#REF!</v>
      </c>
      <c r="CD58" s="152"/>
      <c r="CE58" s="140" t="e">
        <f t="shared" si="29"/>
        <v>#REF!</v>
      </c>
      <c r="CF58" s="144"/>
      <c r="CG58" s="136" t="e">
        <f t="shared" si="30"/>
        <v>#REF!</v>
      </c>
      <c r="CH58" s="152"/>
      <c r="CI58" s="140" t="e">
        <f t="shared" si="31"/>
        <v>#REF!</v>
      </c>
      <c r="CJ58" s="144"/>
      <c r="CK58" s="136" t="e">
        <f t="shared" si="32"/>
        <v>#REF!</v>
      </c>
      <c r="CL58" s="140" t="e">
        <f t="shared" si="33"/>
        <v>#REF!</v>
      </c>
      <c r="CM58" s="144"/>
      <c r="CN58" s="136" t="e">
        <f t="shared" si="34"/>
        <v>#REF!</v>
      </c>
      <c r="CO58" s="152"/>
      <c r="CP58" s="140" t="e">
        <f t="shared" si="35"/>
        <v>#REF!</v>
      </c>
      <c r="CQ58" s="144"/>
      <c r="CR58" s="136" t="e">
        <f t="shared" si="36"/>
        <v>#REF!</v>
      </c>
      <c r="CS58" s="152"/>
      <c r="CT58" s="140" t="e">
        <f t="shared" si="37"/>
        <v>#REF!</v>
      </c>
      <c r="CU58" s="144"/>
      <c r="CV58" s="136" t="e">
        <f t="shared" si="38"/>
        <v>#REF!</v>
      </c>
      <c r="CW58" s="152"/>
      <c r="CX58" s="140" t="e">
        <f t="shared" si="39"/>
        <v>#REF!</v>
      </c>
      <c r="CY58" s="136" t="e">
        <f t="shared" si="40"/>
        <v>#REF!</v>
      </c>
      <c r="CZ58" s="152"/>
      <c r="DA58" s="144" t="e">
        <f t="shared" si="41"/>
        <v>#REF!</v>
      </c>
      <c r="DB58" s="144"/>
      <c r="DC58" s="136" t="e">
        <f t="shared" si="42"/>
        <v>#REF!</v>
      </c>
      <c r="DD58" s="152"/>
      <c r="DE58" s="140" t="e">
        <f t="shared" si="43"/>
        <v>#REF!</v>
      </c>
      <c r="DF58" s="144"/>
      <c r="DG58" s="136" t="e">
        <f t="shared" si="44"/>
        <v>#REF!</v>
      </c>
      <c r="DH58" s="152"/>
    </row>
    <row r="59" spans="1:112" ht="15.5" x14ac:dyDescent="0.35">
      <c r="A59" s="71">
        <v>4</v>
      </c>
      <c r="B59" s="345" t="str">
        <f t="shared" si="46"/>
        <v>DDD  Léa</v>
      </c>
      <c r="C59" s="71" t="str">
        <f t="shared" si="46"/>
        <v>Léa</v>
      </c>
      <c r="D59" s="68" t="str">
        <f t="shared" si="47"/>
        <v/>
      </c>
      <c r="E59" s="6">
        <f t="shared" si="48"/>
        <v>1263818</v>
      </c>
      <c r="F59" s="74"/>
      <c r="G59" s="74"/>
      <c r="H59" s="74"/>
      <c r="I59" s="74"/>
      <c r="J59" s="74"/>
      <c r="K59" s="74"/>
      <c r="L59" s="74"/>
      <c r="M59" s="168"/>
      <c r="N59" s="74"/>
      <c r="O59" s="74"/>
      <c r="P59" s="74"/>
      <c r="Q59" s="74"/>
      <c r="R59" s="74"/>
      <c r="S59" s="74"/>
      <c r="T59" s="74"/>
      <c r="U59" s="74"/>
      <c r="V59" s="74"/>
      <c r="W59" s="74"/>
      <c r="X59" s="288"/>
      <c r="Y59" s="2" t="e">
        <f>IF(C59&lt;&gt;"",VLOOKUP(C59,#REF!,2,FALSE),"")</f>
        <v>#REF!</v>
      </c>
      <c r="Z59" s="2" t="str">
        <f t="shared" si="45"/>
        <v>US CRÉTEIL</v>
      </c>
      <c r="AA59" s="50" t="str">
        <f t="shared" si="3"/>
        <v/>
      </c>
      <c r="AB59" s="34" t="e">
        <f t="shared" si="4"/>
        <v>#REF!</v>
      </c>
      <c r="AC59" s="2" t="str">
        <f t="shared" si="5"/>
        <v>DDD  Léa  Léa</v>
      </c>
      <c r="AD59" s="2">
        <f t="shared" si="0"/>
        <v>0</v>
      </c>
      <c r="AE59" s="39"/>
      <c r="AF59" s="40" t="str">
        <f>IF(AE59&lt;&gt;"",VLOOKUP(AE59,#REF!,2,FALSE),"")</f>
        <v/>
      </c>
      <c r="AH59" s="13">
        <f t="shared" si="6"/>
        <v>2007</v>
      </c>
      <c r="AI59" s="29"/>
      <c r="AJ59"/>
      <c r="AK59"/>
      <c r="AM59" s="140" t="e">
        <f t="shared" si="7"/>
        <v>#REF!</v>
      </c>
      <c r="AN59" s="157"/>
      <c r="AO59" s="136" t="e">
        <f t="shared" si="8"/>
        <v>#REF!</v>
      </c>
      <c r="AP59" s="152"/>
      <c r="AQ59" s="140" t="e">
        <f t="shared" si="9"/>
        <v>#REF!</v>
      </c>
      <c r="AR59" s="144"/>
      <c r="AS59" s="136" t="e">
        <f t="shared" si="10"/>
        <v>#REF!</v>
      </c>
      <c r="AT59" s="152"/>
      <c r="AU59" s="140" t="e">
        <f t="shared" si="11"/>
        <v>#REF!</v>
      </c>
      <c r="AV59" s="157"/>
      <c r="AW59" s="136" t="e">
        <f t="shared" si="12"/>
        <v>#REF!</v>
      </c>
      <c r="AX59" s="152"/>
      <c r="AY59" s="140" t="e">
        <f t="shared" si="13"/>
        <v>#REF!</v>
      </c>
      <c r="AZ59" s="144"/>
      <c r="BA59" s="136" t="e">
        <f t="shared" si="14"/>
        <v>#REF!</v>
      </c>
      <c r="BB59" s="152"/>
      <c r="BC59" s="140" t="e">
        <f t="shared" si="15"/>
        <v>#REF!</v>
      </c>
      <c r="BD59" s="144"/>
      <c r="BE59" s="136" t="e">
        <f t="shared" si="16"/>
        <v>#REF!</v>
      </c>
      <c r="BF59" s="152"/>
      <c r="BG59" s="140" t="e">
        <f t="shared" si="17"/>
        <v>#REF!</v>
      </c>
      <c r="BH59" s="144"/>
      <c r="BI59" s="136" t="e">
        <f t="shared" si="18"/>
        <v>#REF!</v>
      </c>
      <c r="BJ59" s="152"/>
      <c r="BK59" s="140" t="e">
        <f t="shared" si="19"/>
        <v>#REF!</v>
      </c>
      <c r="BL59" s="144"/>
      <c r="BM59" s="136" t="e">
        <f t="shared" si="20"/>
        <v>#REF!</v>
      </c>
      <c r="BN59" s="152"/>
      <c r="BO59" s="140" t="e">
        <f t="shared" si="21"/>
        <v>#REF!</v>
      </c>
      <c r="BP59" s="144"/>
      <c r="BQ59" s="136" t="e">
        <f t="shared" si="22"/>
        <v>#REF!</v>
      </c>
      <c r="BR59" s="152"/>
      <c r="BS59" s="140" t="e">
        <f t="shared" si="23"/>
        <v>#REF!</v>
      </c>
      <c r="BT59" s="144"/>
      <c r="BU59" s="136" t="e">
        <f t="shared" si="24"/>
        <v>#REF!</v>
      </c>
      <c r="BV59" s="152"/>
      <c r="BW59" s="140" t="e">
        <f t="shared" si="25"/>
        <v>#REF!</v>
      </c>
      <c r="BX59" s="144"/>
      <c r="BY59" s="136" t="e">
        <f t="shared" si="26"/>
        <v>#REF!</v>
      </c>
      <c r="BZ59" s="152"/>
      <c r="CA59" s="140" t="e">
        <f t="shared" si="27"/>
        <v>#REF!</v>
      </c>
      <c r="CB59" s="144"/>
      <c r="CC59" s="136" t="e">
        <f t="shared" si="28"/>
        <v>#REF!</v>
      </c>
      <c r="CD59" s="152"/>
      <c r="CE59" s="140" t="e">
        <f t="shared" si="29"/>
        <v>#REF!</v>
      </c>
      <c r="CF59" s="144"/>
      <c r="CG59" s="136" t="e">
        <f t="shared" si="30"/>
        <v>#REF!</v>
      </c>
      <c r="CH59" s="152"/>
      <c r="CI59" s="140" t="e">
        <f t="shared" si="31"/>
        <v>#REF!</v>
      </c>
      <c r="CJ59" s="144"/>
      <c r="CK59" s="136" t="e">
        <f t="shared" si="32"/>
        <v>#REF!</v>
      </c>
      <c r="CL59" s="140" t="e">
        <f t="shared" si="33"/>
        <v>#REF!</v>
      </c>
      <c r="CM59" s="144"/>
      <c r="CN59" s="136" t="e">
        <f t="shared" si="34"/>
        <v>#REF!</v>
      </c>
      <c r="CO59" s="152"/>
      <c r="CP59" s="140" t="e">
        <f t="shared" si="35"/>
        <v>#REF!</v>
      </c>
      <c r="CQ59" s="144"/>
      <c r="CR59" s="136" t="e">
        <f t="shared" si="36"/>
        <v>#REF!</v>
      </c>
      <c r="CS59" s="152"/>
      <c r="CT59" s="140" t="e">
        <f t="shared" si="37"/>
        <v>#REF!</v>
      </c>
      <c r="CU59" s="144"/>
      <c r="CV59" s="136" t="e">
        <f t="shared" si="38"/>
        <v>#REF!</v>
      </c>
      <c r="CW59" s="152"/>
      <c r="CX59" s="140" t="e">
        <f t="shared" si="39"/>
        <v>#REF!</v>
      </c>
      <c r="CY59" s="136" t="e">
        <f t="shared" si="40"/>
        <v>#REF!</v>
      </c>
      <c r="CZ59" s="152"/>
      <c r="DA59" s="144" t="e">
        <f t="shared" si="41"/>
        <v>#REF!</v>
      </c>
      <c r="DB59" s="144"/>
      <c r="DC59" s="136" t="e">
        <f t="shared" si="42"/>
        <v>#REF!</v>
      </c>
      <c r="DD59" s="152"/>
      <c r="DE59" s="140" t="e">
        <f t="shared" si="43"/>
        <v>#REF!</v>
      </c>
      <c r="DF59" s="144"/>
      <c r="DG59" s="136" t="e">
        <f t="shared" si="44"/>
        <v>#REF!</v>
      </c>
      <c r="DH59" s="152"/>
    </row>
    <row r="60" spans="1:112" ht="15.5" x14ac:dyDescent="0.35">
      <c r="A60" s="71">
        <v>5</v>
      </c>
      <c r="B60" s="345" t="str">
        <f t="shared" si="46"/>
        <v>KUYFRJGF  Mélissa</v>
      </c>
      <c r="C60" s="71" t="str">
        <f t="shared" si="46"/>
        <v>Mélissa</v>
      </c>
      <c r="D60" s="68" t="str">
        <f t="shared" si="47"/>
        <v/>
      </c>
      <c r="E60" s="6">
        <f t="shared" si="48"/>
        <v>1499588</v>
      </c>
      <c r="F60" s="74"/>
      <c r="G60" s="74"/>
      <c r="H60" s="74"/>
      <c r="I60" s="74"/>
      <c r="J60" s="74"/>
      <c r="K60" s="74"/>
      <c r="L60" s="74"/>
      <c r="M60" s="168"/>
      <c r="N60" s="74"/>
      <c r="O60" s="74"/>
      <c r="P60" s="74"/>
      <c r="Q60" s="74"/>
      <c r="R60" s="74"/>
      <c r="S60" s="74"/>
      <c r="T60" s="74"/>
      <c r="U60" s="74"/>
      <c r="V60" s="74"/>
      <c r="W60" s="74"/>
      <c r="X60" s="288"/>
      <c r="Y60" s="2" t="e">
        <f>IF(C60&lt;&gt;"",VLOOKUP(C60,#REF!,2,FALSE),"")</f>
        <v>#REF!</v>
      </c>
      <c r="Z60" s="2" t="str">
        <f t="shared" si="45"/>
        <v>US CRÉTEIL</v>
      </c>
      <c r="AA60" s="50" t="str">
        <f t="shared" si="3"/>
        <v/>
      </c>
      <c r="AB60" s="34" t="e">
        <f t="shared" si="4"/>
        <v>#REF!</v>
      </c>
      <c r="AC60" s="2" t="str">
        <f t="shared" si="5"/>
        <v>KUYFRJGF  Mélissa  Mélissa</v>
      </c>
      <c r="AD60" s="2">
        <f t="shared" si="0"/>
        <v>0</v>
      </c>
      <c r="AE60" s="39"/>
      <c r="AF60" s="40" t="str">
        <f>IF(AE60&lt;&gt;"",VLOOKUP(AE60,#REF!,2,FALSE),"")</f>
        <v/>
      </c>
      <c r="AH60" s="13">
        <f t="shared" si="6"/>
        <v>2008</v>
      </c>
      <c r="AI60" s="29"/>
      <c r="AJ60"/>
      <c r="AK60"/>
      <c r="AM60" s="140" t="e">
        <f t="shared" si="7"/>
        <v>#REF!</v>
      </c>
      <c r="AN60" s="157"/>
      <c r="AO60" s="136" t="e">
        <f t="shared" si="8"/>
        <v>#REF!</v>
      </c>
      <c r="AP60" s="152"/>
      <c r="AQ60" s="140" t="e">
        <f t="shared" si="9"/>
        <v>#REF!</v>
      </c>
      <c r="AR60" s="144"/>
      <c r="AS60" s="136" t="e">
        <f t="shared" si="10"/>
        <v>#REF!</v>
      </c>
      <c r="AT60" s="152"/>
      <c r="AU60" s="140" t="e">
        <f t="shared" si="11"/>
        <v>#REF!</v>
      </c>
      <c r="AV60" s="157"/>
      <c r="AW60" s="136" t="e">
        <f t="shared" si="12"/>
        <v>#REF!</v>
      </c>
      <c r="AX60" s="152"/>
      <c r="AY60" s="140" t="e">
        <f t="shared" si="13"/>
        <v>#REF!</v>
      </c>
      <c r="AZ60" s="144"/>
      <c r="BA60" s="136" t="e">
        <f t="shared" si="14"/>
        <v>#REF!</v>
      </c>
      <c r="BB60" s="152"/>
      <c r="BC60" s="140" t="e">
        <f t="shared" si="15"/>
        <v>#REF!</v>
      </c>
      <c r="BD60" s="144"/>
      <c r="BE60" s="136" t="e">
        <f t="shared" si="16"/>
        <v>#REF!</v>
      </c>
      <c r="BF60" s="152"/>
      <c r="BG60" s="140" t="e">
        <f t="shared" si="17"/>
        <v>#REF!</v>
      </c>
      <c r="BH60" s="144"/>
      <c r="BI60" s="136" t="e">
        <f t="shared" si="18"/>
        <v>#REF!</v>
      </c>
      <c r="BJ60" s="152"/>
      <c r="BK60" s="140" t="e">
        <f t="shared" si="19"/>
        <v>#REF!</v>
      </c>
      <c r="BL60" s="144"/>
      <c r="BM60" s="136" t="e">
        <f t="shared" si="20"/>
        <v>#REF!</v>
      </c>
      <c r="BN60" s="152"/>
      <c r="BO60" s="140" t="e">
        <f t="shared" si="21"/>
        <v>#REF!</v>
      </c>
      <c r="BP60" s="144"/>
      <c r="BQ60" s="136" t="e">
        <f t="shared" si="22"/>
        <v>#REF!</v>
      </c>
      <c r="BR60" s="152"/>
      <c r="BS60" s="140" t="e">
        <f t="shared" si="23"/>
        <v>#REF!</v>
      </c>
      <c r="BT60" s="144"/>
      <c r="BU60" s="136" t="e">
        <f t="shared" si="24"/>
        <v>#REF!</v>
      </c>
      <c r="BV60" s="152"/>
      <c r="BW60" s="140" t="e">
        <f t="shared" si="25"/>
        <v>#REF!</v>
      </c>
      <c r="BX60" s="144"/>
      <c r="BY60" s="136" t="e">
        <f t="shared" si="26"/>
        <v>#REF!</v>
      </c>
      <c r="BZ60" s="152"/>
      <c r="CA60" s="140" t="e">
        <f t="shared" si="27"/>
        <v>#REF!</v>
      </c>
      <c r="CB60" s="144"/>
      <c r="CC60" s="136" t="e">
        <f t="shared" si="28"/>
        <v>#REF!</v>
      </c>
      <c r="CD60" s="152"/>
      <c r="CE60" s="140" t="e">
        <f t="shared" si="29"/>
        <v>#REF!</v>
      </c>
      <c r="CF60" s="144"/>
      <c r="CG60" s="136" t="e">
        <f t="shared" si="30"/>
        <v>#REF!</v>
      </c>
      <c r="CH60" s="152"/>
      <c r="CI60" s="140" t="e">
        <f t="shared" si="31"/>
        <v>#REF!</v>
      </c>
      <c r="CJ60" s="144"/>
      <c r="CK60" s="136" t="e">
        <f t="shared" si="32"/>
        <v>#REF!</v>
      </c>
      <c r="CL60" s="140" t="e">
        <f t="shared" si="33"/>
        <v>#REF!</v>
      </c>
      <c r="CM60" s="144"/>
      <c r="CN60" s="136" t="e">
        <f t="shared" si="34"/>
        <v>#REF!</v>
      </c>
      <c r="CO60" s="152"/>
      <c r="CP60" s="140" t="e">
        <f t="shared" si="35"/>
        <v>#REF!</v>
      </c>
      <c r="CQ60" s="144"/>
      <c r="CR60" s="136" t="e">
        <f t="shared" si="36"/>
        <v>#REF!</v>
      </c>
      <c r="CS60" s="152"/>
      <c r="CT60" s="140" t="e">
        <f t="shared" si="37"/>
        <v>#REF!</v>
      </c>
      <c r="CU60" s="144"/>
      <c r="CV60" s="136" t="e">
        <f t="shared" si="38"/>
        <v>#REF!</v>
      </c>
      <c r="CW60" s="152"/>
      <c r="CX60" s="140" t="e">
        <f t="shared" si="39"/>
        <v>#REF!</v>
      </c>
      <c r="CY60" s="136" t="e">
        <f t="shared" si="40"/>
        <v>#REF!</v>
      </c>
      <c r="CZ60" s="152"/>
      <c r="DA60" s="144" t="e">
        <f t="shared" si="41"/>
        <v>#REF!</v>
      </c>
      <c r="DB60" s="144"/>
      <c r="DC60" s="136" t="e">
        <f t="shared" si="42"/>
        <v>#REF!</v>
      </c>
      <c r="DD60" s="152"/>
      <c r="DE60" s="140" t="e">
        <f t="shared" si="43"/>
        <v>#REF!</v>
      </c>
      <c r="DF60" s="144"/>
      <c r="DG60" s="136" t="e">
        <f t="shared" si="44"/>
        <v>#REF!</v>
      </c>
      <c r="DH60" s="152"/>
    </row>
    <row r="61" spans="1:112" ht="15.5" x14ac:dyDescent="0.35">
      <c r="A61" s="71">
        <v>6</v>
      </c>
      <c r="B61" s="345" t="str">
        <f t="shared" si="46"/>
        <v>FFF  Eric</v>
      </c>
      <c r="C61" s="71" t="str">
        <f t="shared" si="46"/>
        <v>Eric</v>
      </c>
      <c r="D61" s="68" t="str">
        <f t="shared" si="47"/>
        <v/>
      </c>
      <c r="E61" s="6">
        <f t="shared" si="48"/>
        <v>1499669</v>
      </c>
      <c r="F61" s="74"/>
      <c r="G61" s="74"/>
      <c r="H61" s="74"/>
      <c r="I61" s="74"/>
      <c r="J61" s="74"/>
      <c r="K61" s="74"/>
      <c r="L61" s="74"/>
      <c r="M61" s="168"/>
      <c r="N61" s="74"/>
      <c r="O61" s="74"/>
      <c r="P61" s="74"/>
      <c r="Q61" s="74"/>
      <c r="R61" s="74"/>
      <c r="S61" s="74"/>
      <c r="T61" s="74"/>
      <c r="U61" s="74"/>
      <c r="V61" s="74"/>
      <c r="W61" s="74"/>
      <c r="X61" s="288"/>
      <c r="Y61" s="2" t="e">
        <f>IF(C61&lt;&gt;"",VLOOKUP(C61,#REF!,2,FALSE),"")</f>
        <v>#REF!</v>
      </c>
      <c r="Z61" s="2" t="str">
        <f t="shared" si="45"/>
        <v>US CRÉTEIL</v>
      </c>
      <c r="AA61" s="50" t="str">
        <f t="shared" si="3"/>
        <v/>
      </c>
      <c r="AB61" s="34" t="e">
        <f t="shared" si="4"/>
        <v>#REF!</v>
      </c>
      <c r="AC61" s="2" t="str">
        <f t="shared" si="5"/>
        <v>FFF  Eric  Eric</v>
      </c>
      <c r="AD61" s="2">
        <f t="shared" si="0"/>
        <v>0</v>
      </c>
      <c r="AE61" s="39"/>
      <c r="AF61" s="40" t="str">
        <f>IF(AE61&lt;&gt;"",VLOOKUP(AE61,#REF!,2,FALSE),"")</f>
        <v/>
      </c>
      <c r="AH61" s="13">
        <f t="shared" si="6"/>
        <v>2009</v>
      </c>
      <c r="AI61" s="29"/>
      <c r="AJ61"/>
      <c r="AK61"/>
      <c r="AM61" s="140" t="e">
        <f t="shared" si="7"/>
        <v>#REF!</v>
      </c>
      <c r="AN61" s="157"/>
      <c r="AO61" s="136" t="e">
        <f t="shared" si="8"/>
        <v>#REF!</v>
      </c>
      <c r="AP61" s="152"/>
      <c r="AQ61" s="140" t="e">
        <f t="shared" si="9"/>
        <v>#REF!</v>
      </c>
      <c r="AR61" s="144"/>
      <c r="AS61" s="136" t="e">
        <f t="shared" si="10"/>
        <v>#REF!</v>
      </c>
      <c r="AT61" s="152"/>
      <c r="AU61" s="140" t="e">
        <f t="shared" si="11"/>
        <v>#REF!</v>
      </c>
      <c r="AV61" s="157"/>
      <c r="AW61" s="136" t="e">
        <f t="shared" si="12"/>
        <v>#REF!</v>
      </c>
      <c r="AX61" s="152"/>
      <c r="AY61" s="140" t="e">
        <f t="shared" si="13"/>
        <v>#REF!</v>
      </c>
      <c r="AZ61" s="144"/>
      <c r="BA61" s="136" t="e">
        <f t="shared" si="14"/>
        <v>#REF!</v>
      </c>
      <c r="BB61" s="152"/>
      <c r="BC61" s="140" t="e">
        <f t="shared" si="15"/>
        <v>#REF!</v>
      </c>
      <c r="BD61" s="144"/>
      <c r="BE61" s="136" t="e">
        <f t="shared" si="16"/>
        <v>#REF!</v>
      </c>
      <c r="BF61" s="152"/>
      <c r="BG61" s="140" t="e">
        <f t="shared" si="17"/>
        <v>#REF!</v>
      </c>
      <c r="BH61" s="144"/>
      <c r="BI61" s="136" t="e">
        <f t="shared" si="18"/>
        <v>#REF!</v>
      </c>
      <c r="BJ61" s="152"/>
      <c r="BK61" s="140" t="e">
        <f t="shared" si="19"/>
        <v>#REF!</v>
      </c>
      <c r="BL61" s="144"/>
      <c r="BM61" s="136" t="e">
        <f t="shared" si="20"/>
        <v>#REF!</v>
      </c>
      <c r="BN61" s="152"/>
      <c r="BO61" s="140" t="e">
        <f t="shared" si="21"/>
        <v>#REF!</v>
      </c>
      <c r="BP61" s="144"/>
      <c r="BQ61" s="136" t="e">
        <f t="shared" si="22"/>
        <v>#REF!</v>
      </c>
      <c r="BR61" s="152"/>
      <c r="BS61" s="140" t="e">
        <f t="shared" si="23"/>
        <v>#REF!</v>
      </c>
      <c r="BT61" s="144"/>
      <c r="BU61" s="136" t="e">
        <f t="shared" si="24"/>
        <v>#REF!</v>
      </c>
      <c r="BV61" s="152"/>
      <c r="BW61" s="140" t="e">
        <f t="shared" si="25"/>
        <v>#REF!</v>
      </c>
      <c r="BX61" s="144"/>
      <c r="BY61" s="136" t="e">
        <f t="shared" si="26"/>
        <v>#REF!</v>
      </c>
      <c r="BZ61" s="152"/>
      <c r="CA61" s="140" t="e">
        <f t="shared" si="27"/>
        <v>#REF!</v>
      </c>
      <c r="CB61" s="144"/>
      <c r="CC61" s="136" t="e">
        <f t="shared" si="28"/>
        <v>#REF!</v>
      </c>
      <c r="CD61" s="152"/>
      <c r="CE61" s="140" t="e">
        <f t="shared" si="29"/>
        <v>#REF!</v>
      </c>
      <c r="CF61" s="144"/>
      <c r="CG61" s="136" t="e">
        <f t="shared" si="30"/>
        <v>#REF!</v>
      </c>
      <c r="CH61" s="152"/>
      <c r="CI61" s="140" t="e">
        <f t="shared" si="31"/>
        <v>#REF!</v>
      </c>
      <c r="CJ61" s="144"/>
      <c r="CK61" s="136" t="e">
        <f t="shared" si="32"/>
        <v>#REF!</v>
      </c>
      <c r="CL61" s="140" t="e">
        <f t="shared" si="33"/>
        <v>#REF!</v>
      </c>
      <c r="CM61" s="144"/>
      <c r="CN61" s="136" t="e">
        <f t="shared" si="34"/>
        <v>#REF!</v>
      </c>
      <c r="CO61" s="152"/>
      <c r="CP61" s="140" t="e">
        <f t="shared" si="35"/>
        <v>#REF!</v>
      </c>
      <c r="CQ61" s="144"/>
      <c r="CR61" s="136" t="e">
        <f t="shared" si="36"/>
        <v>#REF!</v>
      </c>
      <c r="CS61" s="152"/>
      <c r="CT61" s="140" t="e">
        <f t="shared" si="37"/>
        <v>#REF!</v>
      </c>
      <c r="CU61" s="144"/>
      <c r="CV61" s="136" t="e">
        <f t="shared" si="38"/>
        <v>#REF!</v>
      </c>
      <c r="CW61" s="152"/>
      <c r="CX61" s="140" t="e">
        <f t="shared" si="39"/>
        <v>#REF!</v>
      </c>
      <c r="CY61" s="136" t="e">
        <f t="shared" si="40"/>
        <v>#REF!</v>
      </c>
      <c r="CZ61" s="152"/>
      <c r="DA61" s="144" t="e">
        <f t="shared" si="41"/>
        <v>#REF!</v>
      </c>
      <c r="DB61" s="144"/>
      <c r="DC61" s="136" t="e">
        <f t="shared" si="42"/>
        <v>#REF!</v>
      </c>
      <c r="DD61" s="152"/>
      <c r="DE61" s="140" t="e">
        <f t="shared" si="43"/>
        <v>#REF!</v>
      </c>
      <c r="DF61" s="144"/>
      <c r="DG61" s="136" t="e">
        <f t="shared" si="44"/>
        <v>#REF!</v>
      </c>
      <c r="DH61" s="152"/>
    </row>
    <row r="62" spans="1:112" ht="15.5" x14ac:dyDescent="0.35">
      <c r="A62" s="71">
        <v>7</v>
      </c>
      <c r="B62" s="345" t="str">
        <f t="shared" si="46"/>
        <v>GGG  Lucie</v>
      </c>
      <c r="C62" s="71" t="str">
        <f t="shared" si="46"/>
        <v>Lucie</v>
      </c>
      <c r="D62" s="68" t="str">
        <f t="shared" si="47"/>
        <v/>
      </c>
      <c r="E62" s="6">
        <f t="shared" si="48"/>
        <v>1680038</v>
      </c>
      <c r="F62" s="74"/>
      <c r="G62" s="74"/>
      <c r="H62" s="74"/>
      <c r="I62" s="74"/>
      <c r="J62" s="74"/>
      <c r="K62" s="74"/>
      <c r="L62" s="74"/>
      <c r="M62" s="168"/>
      <c r="N62" s="74"/>
      <c r="O62" s="74"/>
      <c r="P62" s="74"/>
      <c r="Q62" s="74"/>
      <c r="R62" s="74"/>
      <c r="S62" s="74"/>
      <c r="T62" s="74"/>
      <c r="U62" s="74"/>
      <c r="V62" s="74"/>
      <c r="W62" s="74"/>
      <c r="X62" s="288"/>
      <c r="Y62" s="2" t="e">
        <f>IF(C62&lt;&gt;"",VLOOKUP(C62,#REF!,2,FALSE),"")</f>
        <v>#REF!</v>
      </c>
      <c r="Z62" s="2" t="str">
        <f t="shared" si="45"/>
        <v>US CRÉTEIL</v>
      </c>
      <c r="AA62" s="50" t="str">
        <f t="shared" si="3"/>
        <v/>
      </c>
      <c r="AB62" s="34" t="e">
        <f t="shared" si="4"/>
        <v>#REF!</v>
      </c>
      <c r="AC62" s="2" t="str">
        <f t="shared" si="5"/>
        <v>GGG  Lucie  Lucie</v>
      </c>
      <c r="AD62" s="2">
        <f t="shared" si="0"/>
        <v>0</v>
      </c>
      <c r="AE62" s="39"/>
      <c r="AF62" s="40" t="str">
        <f>IF(AE62&lt;&gt;"",VLOOKUP(AE62,#REF!,2,FALSE),"")</f>
        <v/>
      </c>
      <c r="AH62" s="13">
        <f t="shared" si="6"/>
        <v>2010</v>
      </c>
      <c r="AI62" s="29"/>
      <c r="AJ62"/>
      <c r="AK62"/>
      <c r="AM62" s="140" t="e">
        <f t="shared" si="7"/>
        <v>#REF!</v>
      </c>
      <c r="AN62" s="157"/>
      <c r="AO62" s="136" t="e">
        <f t="shared" si="8"/>
        <v>#REF!</v>
      </c>
      <c r="AP62" s="152"/>
      <c r="AQ62" s="140" t="e">
        <f t="shared" si="9"/>
        <v>#REF!</v>
      </c>
      <c r="AR62" s="144"/>
      <c r="AS62" s="136" t="e">
        <f t="shared" si="10"/>
        <v>#REF!</v>
      </c>
      <c r="AT62" s="152"/>
      <c r="AU62" s="140" t="e">
        <f t="shared" si="11"/>
        <v>#REF!</v>
      </c>
      <c r="AV62" s="157"/>
      <c r="AW62" s="136" t="e">
        <f t="shared" si="12"/>
        <v>#REF!</v>
      </c>
      <c r="AX62" s="152"/>
      <c r="AY62" s="140" t="e">
        <f t="shared" si="13"/>
        <v>#REF!</v>
      </c>
      <c r="AZ62" s="144"/>
      <c r="BA62" s="136" t="e">
        <f t="shared" si="14"/>
        <v>#REF!</v>
      </c>
      <c r="BB62" s="152"/>
      <c r="BC62" s="140" t="e">
        <f t="shared" si="15"/>
        <v>#REF!</v>
      </c>
      <c r="BD62" s="144"/>
      <c r="BE62" s="136" t="e">
        <f t="shared" si="16"/>
        <v>#REF!</v>
      </c>
      <c r="BF62" s="152"/>
      <c r="BG62" s="140" t="e">
        <f t="shared" si="17"/>
        <v>#REF!</v>
      </c>
      <c r="BH62" s="144"/>
      <c r="BI62" s="136" t="e">
        <f t="shared" si="18"/>
        <v>#REF!</v>
      </c>
      <c r="BJ62" s="152"/>
      <c r="BK62" s="140" t="e">
        <f t="shared" si="19"/>
        <v>#REF!</v>
      </c>
      <c r="BL62" s="144"/>
      <c r="BM62" s="136" t="e">
        <f t="shared" si="20"/>
        <v>#REF!</v>
      </c>
      <c r="BN62" s="152"/>
      <c r="BO62" s="140" t="e">
        <f t="shared" si="21"/>
        <v>#REF!</v>
      </c>
      <c r="BP62" s="144"/>
      <c r="BQ62" s="136" t="e">
        <f t="shared" si="22"/>
        <v>#REF!</v>
      </c>
      <c r="BR62" s="152"/>
      <c r="BS62" s="140" t="e">
        <f t="shared" si="23"/>
        <v>#REF!</v>
      </c>
      <c r="BT62" s="144"/>
      <c r="BU62" s="136" t="e">
        <f t="shared" si="24"/>
        <v>#REF!</v>
      </c>
      <c r="BV62" s="152"/>
      <c r="BW62" s="140" t="e">
        <f t="shared" si="25"/>
        <v>#REF!</v>
      </c>
      <c r="BX62" s="144"/>
      <c r="BY62" s="136" t="e">
        <f t="shared" si="26"/>
        <v>#REF!</v>
      </c>
      <c r="BZ62" s="152"/>
      <c r="CA62" s="140" t="e">
        <f t="shared" si="27"/>
        <v>#REF!</v>
      </c>
      <c r="CB62" s="144"/>
      <c r="CC62" s="136" t="e">
        <f t="shared" si="28"/>
        <v>#REF!</v>
      </c>
      <c r="CD62" s="152"/>
      <c r="CE62" s="140" t="e">
        <f t="shared" si="29"/>
        <v>#REF!</v>
      </c>
      <c r="CF62" s="144"/>
      <c r="CG62" s="136" t="e">
        <f t="shared" si="30"/>
        <v>#REF!</v>
      </c>
      <c r="CH62" s="152"/>
      <c r="CI62" s="140" t="e">
        <f t="shared" si="31"/>
        <v>#REF!</v>
      </c>
      <c r="CJ62" s="144"/>
      <c r="CK62" s="136" t="e">
        <f t="shared" si="32"/>
        <v>#REF!</v>
      </c>
      <c r="CL62" s="140" t="e">
        <f t="shared" si="33"/>
        <v>#REF!</v>
      </c>
      <c r="CM62" s="144"/>
      <c r="CN62" s="136" t="e">
        <f t="shared" si="34"/>
        <v>#REF!</v>
      </c>
      <c r="CO62" s="152"/>
      <c r="CP62" s="140" t="e">
        <f t="shared" si="35"/>
        <v>#REF!</v>
      </c>
      <c r="CQ62" s="144"/>
      <c r="CR62" s="136" t="e">
        <f t="shared" si="36"/>
        <v>#REF!</v>
      </c>
      <c r="CS62" s="152"/>
      <c r="CT62" s="140" t="e">
        <f t="shared" si="37"/>
        <v>#REF!</v>
      </c>
      <c r="CU62" s="144"/>
      <c r="CV62" s="136" t="e">
        <f t="shared" si="38"/>
        <v>#REF!</v>
      </c>
      <c r="CW62" s="152"/>
      <c r="CX62" s="140" t="e">
        <f t="shared" si="39"/>
        <v>#REF!</v>
      </c>
      <c r="CY62" s="136" t="e">
        <f t="shared" si="40"/>
        <v>#REF!</v>
      </c>
      <c r="CZ62" s="152"/>
      <c r="DA62" s="144" t="e">
        <f t="shared" si="41"/>
        <v>#REF!</v>
      </c>
      <c r="DB62" s="144"/>
      <c r="DC62" s="136" t="e">
        <f t="shared" si="42"/>
        <v>#REF!</v>
      </c>
      <c r="DD62" s="152"/>
      <c r="DE62" s="140" t="e">
        <f t="shared" si="43"/>
        <v>#REF!</v>
      </c>
      <c r="DF62" s="144"/>
      <c r="DG62" s="136" t="e">
        <f t="shared" si="44"/>
        <v>#REF!</v>
      </c>
      <c r="DH62" s="152"/>
    </row>
    <row r="63" spans="1:112" ht="15.5" x14ac:dyDescent="0.35">
      <c r="A63" s="71">
        <v>8</v>
      </c>
      <c r="B63" s="345" t="str">
        <f t="shared" si="46"/>
        <v>HHH  Eva</v>
      </c>
      <c r="C63" s="71" t="str">
        <f t="shared" si="46"/>
        <v>Eva</v>
      </c>
      <c r="D63" s="68" t="str">
        <f t="shared" si="47"/>
        <v/>
      </c>
      <c r="E63" s="6">
        <f t="shared" si="48"/>
        <v>1577746</v>
      </c>
      <c r="F63" s="74"/>
      <c r="G63" s="74"/>
      <c r="H63" s="74"/>
      <c r="I63" s="74"/>
      <c r="J63" s="74"/>
      <c r="K63" s="74"/>
      <c r="L63" s="74"/>
      <c r="M63" s="168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288"/>
      <c r="Y63" s="2" t="e">
        <f>IF(C63&lt;&gt;"",VLOOKUP(C63,#REF!,2,FALSE),"")</f>
        <v>#REF!</v>
      </c>
      <c r="Z63" s="2" t="str">
        <f t="shared" si="45"/>
        <v>US CRÉTEIL</v>
      </c>
      <c r="AA63" s="50" t="str">
        <f t="shared" si="3"/>
        <v/>
      </c>
      <c r="AB63" s="34" t="e">
        <f t="shared" si="4"/>
        <v>#REF!</v>
      </c>
      <c r="AC63" s="2" t="str">
        <f t="shared" si="5"/>
        <v>HHH  Eva  Eva</v>
      </c>
      <c r="AD63" s="2">
        <f t="shared" si="0"/>
        <v>0</v>
      </c>
      <c r="AE63" s="39"/>
      <c r="AF63" s="40" t="str">
        <f>IF(AE63&lt;&gt;"",VLOOKUP(AE63,#REF!,2,FALSE),"")</f>
        <v/>
      </c>
      <c r="AH63" s="13">
        <f t="shared" si="6"/>
        <v>2011</v>
      </c>
      <c r="AI63" s="29"/>
      <c r="AJ63"/>
      <c r="AK63"/>
      <c r="AM63" s="140" t="e">
        <f t="shared" si="7"/>
        <v>#REF!</v>
      </c>
      <c r="AN63" s="157"/>
      <c r="AO63" s="136" t="e">
        <f t="shared" si="8"/>
        <v>#REF!</v>
      </c>
      <c r="AP63" s="152"/>
      <c r="AQ63" s="140" t="e">
        <f t="shared" si="9"/>
        <v>#REF!</v>
      </c>
      <c r="AR63" s="144"/>
      <c r="AS63" s="136" t="e">
        <f t="shared" si="10"/>
        <v>#REF!</v>
      </c>
      <c r="AT63" s="152"/>
      <c r="AU63" s="140" t="e">
        <f t="shared" si="11"/>
        <v>#REF!</v>
      </c>
      <c r="AV63" s="157"/>
      <c r="AW63" s="136" t="e">
        <f t="shared" si="12"/>
        <v>#REF!</v>
      </c>
      <c r="AX63" s="152"/>
      <c r="AY63" s="140" t="e">
        <f t="shared" si="13"/>
        <v>#REF!</v>
      </c>
      <c r="AZ63" s="144"/>
      <c r="BA63" s="136" t="e">
        <f t="shared" si="14"/>
        <v>#REF!</v>
      </c>
      <c r="BB63" s="152"/>
      <c r="BC63" s="140" t="e">
        <f t="shared" si="15"/>
        <v>#REF!</v>
      </c>
      <c r="BD63" s="144"/>
      <c r="BE63" s="136" t="e">
        <f t="shared" si="16"/>
        <v>#REF!</v>
      </c>
      <c r="BF63" s="152"/>
      <c r="BG63" s="140" t="e">
        <f t="shared" si="17"/>
        <v>#REF!</v>
      </c>
      <c r="BH63" s="144"/>
      <c r="BI63" s="136" t="e">
        <f t="shared" si="18"/>
        <v>#REF!</v>
      </c>
      <c r="BJ63" s="152"/>
      <c r="BK63" s="140" t="e">
        <f t="shared" si="19"/>
        <v>#REF!</v>
      </c>
      <c r="BL63" s="144"/>
      <c r="BM63" s="136" t="e">
        <f t="shared" si="20"/>
        <v>#REF!</v>
      </c>
      <c r="BN63" s="152"/>
      <c r="BO63" s="140" t="e">
        <f t="shared" si="21"/>
        <v>#REF!</v>
      </c>
      <c r="BP63" s="144"/>
      <c r="BQ63" s="136" t="e">
        <f t="shared" si="22"/>
        <v>#REF!</v>
      </c>
      <c r="BR63" s="152"/>
      <c r="BS63" s="140" t="e">
        <f t="shared" si="23"/>
        <v>#REF!</v>
      </c>
      <c r="BT63" s="144"/>
      <c r="BU63" s="136" t="e">
        <f t="shared" si="24"/>
        <v>#REF!</v>
      </c>
      <c r="BV63" s="152"/>
      <c r="BW63" s="140" t="e">
        <f t="shared" si="25"/>
        <v>#REF!</v>
      </c>
      <c r="BX63" s="144"/>
      <c r="BY63" s="136" t="e">
        <f t="shared" si="26"/>
        <v>#REF!</v>
      </c>
      <c r="BZ63" s="152"/>
      <c r="CA63" s="140" t="e">
        <f t="shared" si="27"/>
        <v>#REF!</v>
      </c>
      <c r="CB63" s="144"/>
      <c r="CC63" s="136" t="e">
        <f t="shared" si="28"/>
        <v>#REF!</v>
      </c>
      <c r="CD63" s="152"/>
      <c r="CE63" s="140" t="e">
        <f t="shared" si="29"/>
        <v>#REF!</v>
      </c>
      <c r="CF63" s="144"/>
      <c r="CG63" s="136" t="e">
        <f t="shared" si="30"/>
        <v>#REF!</v>
      </c>
      <c r="CH63" s="152"/>
      <c r="CI63" s="140" t="e">
        <f t="shared" si="31"/>
        <v>#REF!</v>
      </c>
      <c r="CJ63" s="144"/>
      <c r="CK63" s="136" t="e">
        <f t="shared" si="32"/>
        <v>#REF!</v>
      </c>
      <c r="CL63" s="140" t="e">
        <f t="shared" si="33"/>
        <v>#REF!</v>
      </c>
      <c r="CM63" s="144"/>
      <c r="CN63" s="136" t="e">
        <f t="shared" si="34"/>
        <v>#REF!</v>
      </c>
      <c r="CO63" s="152"/>
      <c r="CP63" s="140" t="e">
        <f t="shared" si="35"/>
        <v>#REF!</v>
      </c>
      <c r="CQ63" s="144"/>
      <c r="CR63" s="136" t="e">
        <f t="shared" si="36"/>
        <v>#REF!</v>
      </c>
      <c r="CS63" s="152"/>
      <c r="CT63" s="140" t="e">
        <f t="shared" si="37"/>
        <v>#REF!</v>
      </c>
      <c r="CU63" s="144"/>
      <c r="CV63" s="136" t="e">
        <f t="shared" si="38"/>
        <v>#REF!</v>
      </c>
      <c r="CW63" s="152"/>
      <c r="CX63" s="140" t="e">
        <f t="shared" si="39"/>
        <v>#REF!</v>
      </c>
      <c r="CY63" s="136" t="e">
        <f t="shared" si="40"/>
        <v>#REF!</v>
      </c>
      <c r="CZ63" s="152"/>
      <c r="DA63" s="144" t="e">
        <f t="shared" si="41"/>
        <v>#REF!</v>
      </c>
      <c r="DB63" s="144"/>
      <c r="DC63" s="136" t="e">
        <f t="shared" si="42"/>
        <v>#REF!</v>
      </c>
      <c r="DD63" s="152"/>
      <c r="DE63" s="140" t="e">
        <f t="shared" si="43"/>
        <v>#REF!</v>
      </c>
      <c r="DF63" s="144"/>
      <c r="DG63" s="136" t="e">
        <f t="shared" si="44"/>
        <v>#REF!</v>
      </c>
      <c r="DH63" s="152"/>
    </row>
    <row r="64" spans="1:112" ht="16" thickBot="1" x14ac:dyDescent="0.4">
      <c r="A64" s="71">
        <v>9</v>
      </c>
      <c r="B64" s="345" t="str">
        <f t="shared" si="46"/>
        <v>PERNOIS  LUC</v>
      </c>
      <c r="C64" s="71" t="str">
        <f t="shared" si="46"/>
        <v>LUC</v>
      </c>
      <c r="D64" s="68" t="str">
        <f t="shared" si="47"/>
        <v/>
      </c>
      <c r="E64" s="6">
        <f t="shared" si="48"/>
        <v>707564</v>
      </c>
      <c r="F64" s="74"/>
      <c r="G64" s="74"/>
      <c r="H64" s="74"/>
      <c r="I64" s="74"/>
      <c r="J64" s="74"/>
      <c r="K64" s="74"/>
      <c r="L64" s="74"/>
      <c r="M64" s="168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288"/>
      <c r="Y64" s="2" t="e">
        <f>IF(C64&lt;&gt;"",VLOOKUP(C64,#REF!,2,FALSE),"")</f>
        <v>#REF!</v>
      </c>
      <c r="Z64" s="2" t="str">
        <f t="shared" si="45"/>
        <v>US CRÉTEIL</v>
      </c>
      <c r="AA64" s="50" t="str">
        <f t="shared" si="3"/>
        <v/>
      </c>
      <c r="AB64" s="34" t="e">
        <f t="shared" si="4"/>
        <v>#REF!</v>
      </c>
      <c r="AC64" s="2" t="str">
        <f t="shared" si="5"/>
        <v>PERNOIS  LUC  LUC</v>
      </c>
      <c r="AD64" s="2">
        <f t="shared" si="0"/>
        <v>0</v>
      </c>
      <c r="AE64" s="39"/>
      <c r="AF64" s="40" t="str">
        <f>IF(AE64&lt;&gt;"",VLOOKUP(AE64,#REF!,2,FALSE),"")</f>
        <v/>
      </c>
      <c r="AH64" s="21">
        <f t="shared" si="6"/>
        <v>2012</v>
      </c>
      <c r="AI64" s="30"/>
      <c r="AJ64"/>
      <c r="AK64"/>
      <c r="AM64" s="140" t="e">
        <f t="shared" si="7"/>
        <v>#REF!</v>
      </c>
      <c r="AN64" s="157"/>
      <c r="AO64" s="136" t="e">
        <f t="shared" si="8"/>
        <v>#REF!</v>
      </c>
      <c r="AP64" s="152"/>
      <c r="AQ64" s="140" t="e">
        <f t="shared" si="9"/>
        <v>#REF!</v>
      </c>
      <c r="AR64" s="144"/>
      <c r="AS64" s="136" t="e">
        <f t="shared" si="10"/>
        <v>#REF!</v>
      </c>
      <c r="AT64" s="152"/>
      <c r="AU64" s="140" t="e">
        <f t="shared" si="11"/>
        <v>#REF!</v>
      </c>
      <c r="AV64" s="157"/>
      <c r="AW64" s="136" t="e">
        <f t="shared" si="12"/>
        <v>#REF!</v>
      </c>
      <c r="AX64" s="152"/>
      <c r="AY64" s="140" t="e">
        <f t="shared" si="13"/>
        <v>#REF!</v>
      </c>
      <c r="AZ64" s="144"/>
      <c r="BA64" s="136" t="e">
        <f t="shared" si="14"/>
        <v>#REF!</v>
      </c>
      <c r="BB64" s="152"/>
      <c r="BC64" s="140" t="e">
        <f t="shared" si="15"/>
        <v>#REF!</v>
      </c>
      <c r="BD64" s="144"/>
      <c r="BE64" s="136" t="e">
        <f t="shared" si="16"/>
        <v>#REF!</v>
      </c>
      <c r="BF64" s="152"/>
      <c r="BG64" s="140" t="e">
        <f t="shared" si="17"/>
        <v>#REF!</v>
      </c>
      <c r="BH64" s="144"/>
      <c r="BI64" s="136" t="e">
        <f t="shared" si="18"/>
        <v>#REF!</v>
      </c>
      <c r="BJ64" s="152"/>
      <c r="BK64" s="140" t="e">
        <f t="shared" si="19"/>
        <v>#REF!</v>
      </c>
      <c r="BL64" s="144"/>
      <c r="BM64" s="136" t="e">
        <f t="shared" si="20"/>
        <v>#REF!</v>
      </c>
      <c r="BN64" s="152"/>
      <c r="BO64" s="140" t="e">
        <f t="shared" si="21"/>
        <v>#REF!</v>
      </c>
      <c r="BP64" s="144"/>
      <c r="BQ64" s="136" t="e">
        <f t="shared" si="22"/>
        <v>#REF!</v>
      </c>
      <c r="BR64" s="152"/>
      <c r="BS64" s="140" t="e">
        <f t="shared" si="23"/>
        <v>#REF!</v>
      </c>
      <c r="BT64" s="144"/>
      <c r="BU64" s="136" t="e">
        <f t="shared" si="24"/>
        <v>#REF!</v>
      </c>
      <c r="BV64" s="152"/>
      <c r="BW64" s="140" t="e">
        <f t="shared" si="25"/>
        <v>#REF!</v>
      </c>
      <c r="BX64" s="144"/>
      <c r="BY64" s="136" t="e">
        <f t="shared" si="26"/>
        <v>#REF!</v>
      </c>
      <c r="BZ64" s="152"/>
      <c r="CA64" s="140" t="e">
        <f t="shared" si="27"/>
        <v>#REF!</v>
      </c>
      <c r="CB64" s="144"/>
      <c r="CC64" s="136" t="e">
        <f t="shared" si="28"/>
        <v>#REF!</v>
      </c>
      <c r="CD64" s="152"/>
      <c r="CE64" s="140" t="e">
        <f t="shared" si="29"/>
        <v>#REF!</v>
      </c>
      <c r="CF64" s="144"/>
      <c r="CG64" s="136" t="e">
        <f t="shared" si="30"/>
        <v>#REF!</v>
      </c>
      <c r="CH64" s="152"/>
      <c r="CI64" s="140" t="e">
        <f t="shared" si="31"/>
        <v>#REF!</v>
      </c>
      <c r="CJ64" s="144"/>
      <c r="CK64" s="136" t="e">
        <f t="shared" si="32"/>
        <v>#REF!</v>
      </c>
      <c r="CL64" s="140" t="e">
        <f t="shared" si="33"/>
        <v>#REF!</v>
      </c>
      <c r="CM64" s="144"/>
      <c r="CN64" s="136" t="e">
        <f t="shared" si="34"/>
        <v>#REF!</v>
      </c>
      <c r="CO64" s="152"/>
      <c r="CP64" s="140" t="e">
        <f t="shared" si="35"/>
        <v>#REF!</v>
      </c>
      <c r="CQ64" s="144"/>
      <c r="CR64" s="136" t="e">
        <f t="shared" si="36"/>
        <v>#REF!</v>
      </c>
      <c r="CS64" s="152"/>
      <c r="CT64" s="140" t="e">
        <f t="shared" si="37"/>
        <v>#REF!</v>
      </c>
      <c r="CU64" s="144"/>
      <c r="CV64" s="136" t="e">
        <f t="shared" si="38"/>
        <v>#REF!</v>
      </c>
      <c r="CW64" s="152"/>
      <c r="CX64" s="140" t="e">
        <f t="shared" si="39"/>
        <v>#REF!</v>
      </c>
      <c r="CY64" s="136" t="e">
        <f t="shared" si="40"/>
        <v>#REF!</v>
      </c>
      <c r="CZ64" s="152"/>
      <c r="DA64" s="144" t="e">
        <f t="shared" si="41"/>
        <v>#REF!</v>
      </c>
      <c r="DB64" s="144"/>
      <c r="DC64" s="136" t="e">
        <f t="shared" si="42"/>
        <v>#REF!</v>
      </c>
      <c r="DD64" s="152"/>
      <c r="DE64" s="140" t="e">
        <f t="shared" si="43"/>
        <v>#REF!</v>
      </c>
      <c r="DF64" s="144"/>
      <c r="DG64" s="136" t="e">
        <f t="shared" si="44"/>
        <v>#REF!</v>
      </c>
      <c r="DH64" s="152"/>
    </row>
    <row r="65" spans="1:112" ht="16" thickBot="1" x14ac:dyDescent="0.4">
      <c r="A65" s="71">
        <v>10</v>
      </c>
      <c r="B65" s="345" t="str">
        <f t="shared" si="46"/>
        <v>JJJ  Mélania</v>
      </c>
      <c r="C65" s="71" t="str">
        <f t="shared" si="46"/>
        <v>Mélania</v>
      </c>
      <c r="D65" s="68" t="str">
        <f t="shared" si="47"/>
        <v/>
      </c>
      <c r="E65" s="6">
        <f t="shared" si="48"/>
        <v>1926597</v>
      </c>
      <c r="F65" s="74"/>
      <c r="G65" s="74"/>
      <c r="H65" s="74"/>
      <c r="I65" s="74"/>
      <c r="J65" s="74"/>
      <c r="K65" s="74"/>
      <c r="L65" s="74"/>
      <c r="M65" s="168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288"/>
      <c r="Y65" s="2" t="e">
        <f>IF(C65&lt;&gt;"",VLOOKUP(C65,#REF!,2,FALSE),"")</f>
        <v>#REF!</v>
      </c>
      <c r="Z65" s="2" t="str">
        <f t="shared" si="45"/>
        <v>US CRÉTEIL</v>
      </c>
      <c r="AA65" s="50" t="str">
        <f t="shared" si="3"/>
        <v/>
      </c>
      <c r="AB65" s="34" t="e">
        <f t="shared" si="4"/>
        <v>#REF!</v>
      </c>
      <c r="AC65" s="2" t="str">
        <f t="shared" si="5"/>
        <v>JJJ  Mélania  Mélania</v>
      </c>
      <c r="AD65" s="2">
        <f t="shared" si="0"/>
        <v>0</v>
      </c>
      <c r="AE65" s="39"/>
      <c r="AF65" s="40" t="str">
        <f>IF(AE65&lt;&gt;"",VLOOKUP(AE65,#REF!,2,FALSE),"")</f>
        <v/>
      </c>
      <c r="AH65" s="31">
        <f>SUM(B1-6)</f>
        <v>2013</v>
      </c>
      <c r="AI65" s="32"/>
      <c r="AJ65"/>
      <c r="AK65"/>
      <c r="AM65" s="140" t="e">
        <f t="shared" si="7"/>
        <v>#REF!</v>
      </c>
      <c r="AN65" s="157"/>
      <c r="AO65" s="136" t="e">
        <f t="shared" si="8"/>
        <v>#REF!</v>
      </c>
      <c r="AP65" s="152"/>
      <c r="AQ65" s="140" t="e">
        <f t="shared" si="9"/>
        <v>#REF!</v>
      </c>
      <c r="AR65" s="144"/>
      <c r="AS65" s="136" t="e">
        <f t="shared" si="10"/>
        <v>#REF!</v>
      </c>
      <c r="AT65" s="152"/>
      <c r="AU65" s="140" t="e">
        <f t="shared" si="11"/>
        <v>#REF!</v>
      </c>
      <c r="AV65" s="157"/>
      <c r="AW65" s="136" t="e">
        <f t="shared" si="12"/>
        <v>#REF!</v>
      </c>
      <c r="AX65" s="152"/>
      <c r="AY65" s="140" t="e">
        <f t="shared" si="13"/>
        <v>#REF!</v>
      </c>
      <c r="AZ65" s="144"/>
      <c r="BA65" s="136" t="e">
        <f t="shared" si="14"/>
        <v>#REF!</v>
      </c>
      <c r="BB65" s="152"/>
      <c r="BC65" s="140" t="e">
        <f t="shared" si="15"/>
        <v>#REF!</v>
      </c>
      <c r="BD65" s="144"/>
      <c r="BE65" s="136" t="e">
        <f t="shared" si="16"/>
        <v>#REF!</v>
      </c>
      <c r="BF65" s="152"/>
      <c r="BG65" s="140" t="e">
        <f t="shared" si="17"/>
        <v>#REF!</v>
      </c>
      <c r="BH65" s="144"/>
      <c r="BI65" s="136" t="e">
        <f t="shared" si="18"/>
        <v>#REF!</v>
      </c>
      <c r="BJ65" s="152"/>
      <c r="BK65" s="140" t="e">
        <f t="shared" si="19"/>
        <v>#REF!</v>
      </c>
      <c r="BL65" s="144"/>
      <c r="BM65" s="136" t="e">
        <f t="shared" si="20"/>
        <v>#REF!</v>
      </c>
      <c r="BN65" s="152"/>
      <c r="BO65" s="140" t="e">
        <f t="shared" si="21"/>
        <v>#REF!</v>
      </c>
      <c r="BP65" s="144"/>
      <c r="BQ65" s="136" t="e">
        <f t="shared" si="22"/>
        <v>#REF!</v>
      </c>
      <c r="BR65" s="152"/>
      <c r="BS65" s="140" t="e">
        <f t="shared" si="23"/>
        <v>#REF!</v>
      </c>
      <c r="BT65" s="144"/>
      <c r="BU65" s="136" t="e">
        <f t="shared" si="24"/>
        <v>#REF!</v>
      </c>
      <c r="BV65" s="152"/>
      <c r="BW65" s="140" t="e">
        <f t="shared" si="25"/>
        <v>#REF!</v>
      </c>
      <c r="BX65" s="144"/>
      <c r="BY65" s="136" t="e">
        <f t="shared" si="26"/>
        <v>#REF!</v>
      </c>
      <c r="BZ65" s="152"/>
      <c r="CA65" s="140" t="e">
        <f t="shared" si="27"/>
        <v>#REF!</v>
      </c>
      <c r="CB65" s="144"/>
      <c r="CC65" s="136" t="e">
        <f t="shared" si="28"/>
        <v>#REF!</v>
      </c>
      <c r="CD65" s="152"/>
      <c r="CE65" s="140" t="e">
        <f t="shared" si="29"/>
        <v>#REF!</v>
      </c>
      <c r="CF65" s="144"/>
      <c r="CG65" s="136" t="e">
        <f t="shared" si="30"/>
        <v>#REF!</v>
      </c>
      <c r="CH65" s="152"/>
      <c r="CI65" s="140" t="e">
        <f t="shared" si="31"/>
        <v>#REF!</v>
      </c>
      <c r="CJ65" s="144"/>
      <c r="CK65" s="136" t="e">
        <f t="shared" si="32"/>
        <v>#REF!</v>
      </c>
      <c r="CL65" s="140" t="e">
        <f t="shared" si="33"/>
        <v>#REF!</v>
      </c>
      <c r="CM65" s="144"/>
      <c r="CN65" s="136" t="e">
        <f t="shared" si="34"/>
        <v>#REF!</v>
      </c>
      <c r="CO65" s="152"/>
      <c r="CP65" s="140" t="e">
        <f t="shared" si="35"/>
        <v>#REF!</v>
      </c>
      <c r="CQ65" s="144"/>
      <c r="CR65" s="136" t="e">
        <f t="shared" si="36"/>
        <v>#REF!</v>
      </c>
      <c r="CS65" s="152"/>
      <c r="CT65" s="140" t="e">
        <f t="shared" si="37"/>
        <v>#REF!</v>
      </c>
      <c r="CU65" s="144"/>
      <c r="CV65" s="136" t="e">
        <f t="shared" si="38"/>
        <v>#REF!</v>
      </c>
      <c r="CW65" s="152"/>
      <c r="CX65" s="140" t="e">
        <f t="shared" si="39"/>
        <v>#REF!</v>
      </c>
      <c r="CY65" s="136" t="e">
        <f t="shared" si="40"/>
        <v>#REF!</v>
      </c>
      <c r="CZ65" s="152"/>
      <c r="DA65" s="144" t="e">
        <f t="shared" si="41"/>
        <v>#REF!</v>
      </c>
      <c r="DB65" s="144"/>
      <c r="DC65" s="136" t="e">
        <f t="shared" si="42"/>
        <v>#REF!</v>
      </c>
      <c r="DD65" s="152"/>
      <c r="DE65" s="140" t="e">
        <f t="shared" si="43"/>
        <v>#REF!</v>
      </c>
      <c r="DF65" s="144"/>
      <c r="DG65" s="136" t="e">
        <f t="shared" si="44"/>
        <v>#REF!</v>
      </c>
      <c r="DH65" s="152"/>
    </row>
    <row r="66" spans="1:112" ht="15.5" x14ac:dyDescent="0.35">
      <c r="A66" s="71">
        <v>11</v>
      </c>
      <c r="B66" s="345" t="str">
        <f t="shared" si="46"/>
        <v>KKK  Mélanie</v>
      </c>
      <c r="C66" s="71" t="str">
        <f t="shared" si="46"/>
        <v>Mélanie</v>
      </c>
      <c r="D66" s="68" t="str">
        <f t="shared" si="47"/>
        <v/>
      </c>
      <c r="E66" s="6">
        <f t="shared" si="48"/>
        <v>1698208</v>
      </c>
      <c r="F66" s="74"/>
      <c r="G66" s="74"/>
      <c r="H66" s="74"/>
      <c r="I66" s="74"/>
      <c r="J66" s="74"/>
      <c r="K66" s="74"/>
      <c r="L66" s="74"/>
      <c r="M66" s="168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288"/>
      <c r="Y66" s="2" t="e">
        <f>IF(C66&lt;&gt;"",VLOOKUP(C66,#REF!,2,FALSE),"")</f>
        <v>#REF!</v>
      </c>
      <c r="Z66" s="2" t="str">
        <f t="shared" si="45"/>
        <v>US CRÉTEIL</v>
      </c>
      <c r="AA66" s="50" t="str">
        <f t="shared" si="3"/>
        <v/>
      </c>
      <c r="AB66" s="34" t="e">
        <f t="shared" si="4"/>
        <v>#REF!</v>
      </c>
      <c r="AC66" s="2" t="str">
        <f t="shared" si="5"/>
        <v>KKK  Mélanie  Mélanie</v>
      </c>
      <c r="AD66" s="2">
        <f t="shared" si="0"/>
        <v>0</v>
      </c>
      <c r="AE66" s="39"/>
      <c r="AF66" s="40" t="str">
        <f>IF(AE66&lt;&gt;"",VLOOKUP(AE66,#REF!,2,FALSE),"")</f>
        <v/>
      </c>
      <c r="AM66" s="140" t="e">
        <f t="shared" si="7"/>
        <v>#REF!</v>
      </c>
      <c r="AN66" s="157"/>
      <c r="AO66" s="136" t="e">
        <f t="shared" si="8"/>
        <v>#REF!</v>
      </c>
      <c r="AP66" s="152"/>
      <c r="AQ66" s="140" t="e">
        <f t="shared" si="9"/>
        <v>#REF!</v>
      </c>
      <c r="AR66" s="144"/>
      <c r="AS66" s="136" t="e">
        <f t="shared" si="10"/>
        <v>#REF!</v>
      </c>
      <c r="AT66" s="152"/>
      <c r="AU66" s="140" t="e">
        <f t="shared" si="11"/>
        <v>#REF!</v>
      </c>
      <c r="AV66" s="157"/>
      <c r="AW66" s="136" t="e">
        <f t="shared" si="12"/>
        <v>#REF!</v>
      </c>
      <c r="AX66" s="152"/>
      <c r="AY66" s="140" t="e">
        <f t="shared" si="13"/>
        <v>#REF!</v>
      </c>
      <c r="AZ66" s="144"/>
      <c r="BA66" s="136" t="e">
        <f t="shared" si="14"/>
        <v>#REF!</v>
      </c>
      <c r="BB66" s="152"/>
      <c r="BC66" s="140" t="e">
        <f t="shared" si="15"/>
        <v>#REF!</v>
      </c>
      <c r="BD66" s="144"/>
      <c r="BE66" s="136" t="e">
        <f t="shared" si="16"/>
        <v>#REF!</v>
      </c>
      <c r="BF66" s="152"/>
      <c r="BG66" s="140" t="e">
        <f t="shared" si="17"/>
        <v>#REF!</v>
      </c>
      <c r="BH66" s="144"/>
      <c r="BI66" s="136" t="e">
        <f t="shared" si="18"/>
        <v>#REF!</v>
      </c>
      <c r="BJ66" s="152"/>
      <c r="BK66" s="140" t="e">
        <f t="shared" si="19"/>
        <v>#REF!</v>
      </c>
      <c r="BL66" s="144"/>
      <c r="BM66" s="136" t="e">
        <f t="shared" si="20"/>
        <v>#REF!</v>
      </c>
      <c r="BN66" s="152"/>
      <c r="BO66" s="140" t="e">
        <f t="shared" si="21"/>
        <v>#REF!</v>
      </c>
      <c r="BP66" s="144"/>
      <c r="BQ66" s="136" t="e">
        <f t="shared" si="22"/>
        <v>#REF!</v>
      </c>
      <c r="BR66" s="152"/>
      <c r="BS66" s="140" t="e">
        <f t="shared" si="23"/>
        <v>#REF!</v>
      </c>
      <c r="BT66" s="144"/>
      <c r="BU66" s="136" t="e">
        <f t="shared" si="24"/>
        <v>#REF!</v>
      </c>
      <c r="BV66" s="152"/>
      <c r="BW66" s="140" t="e">
        <f t="shared" si="25"/>
        <v>#REF!</v>
      </c>
      <c r="BX66" s="144"/>
      <c r="BY66" s="136" t="e">
        <f t="shared" si="26"/>
        <v>#REF!</v>
      </c>
      <c r="BZ66" s="152"/>
      <c r="CA66" s="140" t="e">
        <f t="shared" si="27"/>
        <v>#REF!</v>
      </c>
      <c r="CB66" s="144"/>
      <c r="CC66" s="136" t="e">
        <f t="shared" si="28"/>
        <v>#REF!</v>
      </c>
      <c r="CD66" s="152"/>
      <c r="CE66" s="140" t="e">
        <f t="shared" si="29"/>
        <v>#REF!</v>
      </c>
      <c r="CF66" s="144"/>
      <c r="CG66" s="136" t="e">
        <f t="shared" si="30"/>
        <v>#REF!</v>
      </c>
      <c r="CH66" s="152"/>
      <c r="CI66" s="140" t="e">
        <f t="shared" si="31"/>
        <v>#REF!</v>
      </c>
      <c r="CJ66" s="144"/>
      <c r="CK66" s="136" t="e">
        <f t="shared" si="32"/>
        <v>#REF!</v>
      </c>
      <c r="CL66" s="140" t="e">
        <f t="shared" si="33"/>
        <v>#REF!</v>
      </c>
      <c r="CM66" s="144"/>
      <c r="CN66" s="136" t="e">
        <f t="shared" si="34"/>
        <v>#REF!</v>
      </c>
      <c r="CO66" s="152"/>
      <c r="CP66" s="140" t="e">
        <f t="shared" si="35"/>
        <v>#REF!</v>
      </c>
      <c r="CQ66" s="144"/>
      <c r="CR66" s="136" t="e">
        <f t="shared" si="36"/>
        <v>#REF!</v>
      </c>
      <c r="CS66" s="152"/>
      <c r="CT66" s="140" t="e">
        <f t="shared" si="37"/>
        <v>#REF!</v>
      </c>
      <c r="CU66" s="144"/>
      <c r="CV66" s="136" t="e">
        <f t="shared" si="38"/>
        <v>#REF!</v>
      </c>
      <c r="CW66" s="152"/>
      <c r="CX66" s="140" t="e">
        <f t="shared" si="39"/>
        <v>#REF!</v>
      </c>
      <c r="CY66" s="136" t="e">
        <f t="shared" si="40"/>
        <v>#REF!</v>
      </c>
      <c r="CZ66" s="152"/>
      <c r="DA66" s="144" t="e">
        <f t="shared" si="41"/>
        <v>#REF!</v>
      </c>
      <c r="DB66" s="144"/>
      <c r="DC66" s="136" t="e">
        <f t="shared" si="42"/>
        <v>#REF!</v>
      </c>
      <c r="DD66" s="152"/>
      <c r="DE66" s="140" t="e">
        <f t="shared" si="43"/>
        <v>#REF!</v>
      </c>
      <c r="DF66" s="144"/>
      <c r="DG66" s="136" t="e">
        <f t="shared" si="44"/>
        <v>#REF!</v>
      </c>
      <c r="DH66" s="152"/>
    </row>
    <row r="67" spans="1:112" ht="15.5" x14ac:dyDescent="0.35">
      <c r="A67" s="71">
        <v>12</v>
      </c>
      <c r="B67" s="345" t="str">
        <f t="shared" si="46"/>
        <v>LLL  Cryss</v>
      </c>
      <c r="C67" s="71" t="str">
        <f t="shared" si="46"/>
        <v>Cryss</v>
      </c>
      <c r="D67" s="68" t="str">
        <f t="shared" si="47"/>
        <v/>
      </c>
      <c r="E67" s="6">
        <f t="shared" si="48"/>
        <v>1590592</v>
      </c>
      <c r="F67" s="74"/>
      <c r="G67" s="74"/>
      <c r="H67" s="74"/>
      <c r="I67" s="74"/>
      <c r="J67" s="74"/>
      <c r="K67" s="74"/>
      <c r="L67" s="74"/>
      <c r="M67" s="168"/>
      <c r="N67" s="74"/>
      <c r="O67" s="74"/>
      <c r="P67" s="74"/>
      <c r="Q67" s="74"/>
      <c r="R67" s="74"/>
      <c r="S67" s="74"/>
      <c r="T67" s="74"/>
      <c r="U67" s="74"/>
      <c r="V67" s="74"/>
      <c r="W67" s="74"/>
      <c r="X67" s="288"/>
      <c r="Y67" s="2" t="e">
        <f>IF(C67&lt;&gt;"",VLOOKUP(C67,#REF!,2,FALSE),"")</f>
        <v>#REF!</v>
      </c>
      <c r="Z67" s="2" t="str">
        <f t="shared" si="45"/>
        <v>US CRÉTEIL</v>
      </c>
      <c r="AA67" s="50" t="str">
        <f t="shared" si="3"/>
        <v/>
      </c>
      <c r="AB67" s="34" t="e">
        <f t="shared" si="4"/>
        <v>#REF!</v>
      </c>
      <c r="AC67" s="2" t="str">
        <f t="shared" si="5"/>
        <v>LLL  Cryss  Cryss</v>
      </c>
      <c r="AD67" s="2">
        <f t="shared" si="0"/>
        <v>0</v>
      </c>
      <c r="AE67" s="39"/>
      <c r="AF67" s="40" t="str">
        <f>IF(AE67&lt;&gt;"",VLOOKUP(AE67,#REF!,2,FALSE),"")</f>
        <v/>
      </c>
      <c r="AM67" s="140" t="e">
        <f t="shared" si="7"/>
        <v>#REF!</v>
      </c>
      <c r="AN67" s="157"/>
      <c r="AO67" s="136" t="e">
        <f t="shared" si="8"/>
        <v>#REF!</v>
      </c>
      <c r="AP67" s="152"/>
      <c r="AQ67" s="140" t="e">
        <f t="shared" si="9"/>
        <v>#REF!</v>
      </c>
      <c r="AR67" s="144"/>
      <c r="AS67" s="136" t="e">
        <f t="shared" si="10"/>
        <v>#REF!</v>
      </c>
      <c r="AT67" s="152"/>
      <c r="AU67" s="140" t="e">
        <f t="shared" si="11"/>
        <v>#REF!</v>
      </c>
      <c r="AV67" s="157"/>
      <c r="AW67" s="136" t="e">
        <f t="shared" si="12"/>
        <v>#REF!</v>
      </c>
      <c r="AX67" s="152"/>
      <c r="AY67" s="140" t="e">
        <f t="shared" si="13"/>
        <v>#REF!</v>
      </c>
      <c r="AZ67" s="144"/>
      <c r="BA67" s="136" t="e">
        <f t="shared" si="14"/>
        <v>#REF!</v>
      </c>
      <c r="BB67" s="152"/>
      <c r="BC67" s="140" t="e">
        <f t="shared" si="15"/>
        <v>#REF!</v>
      </c>
      <c r="BD67" s="144"/>
      <c r="BE67" s="136" t="e">
        <f t="shared" si="16"/>
        <v>#REF!</v>
      </c>
      <c r="BF67" s="152"/>
      <c r="BG67" s="140" t="e">
        <f t="shared" si="17"/>
        <v>#REF!</v>
      </c>
      <c r="BH67" s="144"/>
      <c r="BI67" s="136" t="e">
        <f t="shared" si="18"/>
        <v>#REF!</v>
      </c>
      <c r="BJ67" s="152"/>
      <c r="BK67" s="140" t="e">
        <f t="shared" si="19"/>
        <v>#REF!</v>
      </c>
      <c r="BL67" s="144"/>
      <c r="BM67" s="136" t="e">
        <f t="shared" si="20"/>
        <v>#REF!</v>
      </c>
      <c r="BN67" s="152"/>
      <c r="BO67" s="140" t="e">
        <f t="shared" si="21"/>
        <v>#REF!</v>
      </c>
      <c r="BP67" s="144"/>
      <c r="BQ67" s="136" t="e">
        <f t="shared" si="22"/>
        <v>#REF!</v>
      </c>
      <c r="BR67" s="152"/>
      <c r="BS67" s="140" t="e">
        <f t="shared" si="23"/>
        <v>#REF!</v>
      </c>
      <c r="BT67" s="144"/>
      <c r="BU67" s="136" t="e">
        <f t="shared" si="24"/>
        <v>#REF!</v>
      </c>
      <c r="BV67" s="152"/>
      <c r="BW67" s="140" t="e">
        <f t="shared" si="25"/>
        <v>#REF!</v>
      </c>
      <c r="BX67" s="144"/>
      <c r="BY67" s="136" t="e">
        <f t="shared" si="26"/>
        <v>#REF!</v>
      </c>
      <c r="BZ67" s="152"/>
      <c r="CA67" s="140" t="e">
        <f t="shared" si="27"/>
        <v>#REF!</v>
      </c>
      <c r="CB67" s="144"/>
      <c r="CC67" s="136" t="e">
        <f t="shared" si="28"/>
        <v>#REF!</v>
      </c>
      <c r="CD67" s="152"/>
      <c r="CE67" s="140" t="e">
        <f t="shared" si="29"/>
        <v>#REF!</v>
      </c>
      <c r="CF67" s="144"/>
      <c r="CG67" s="136" t="e">
        <f t="shared" si="30"/>
        <v>#REF!</v>
      </c>
      <c r="CH67" s="152"/>
      <c r="CI67" s="140" t="e">
        <f t="shared" si="31"/>
        <v>#REF!</v>
      </c>
      <c r="CJ67" s="144"/>
      <c r="CK67" s="136" t="e">
        <f t="shared" si="32"/>
        <v>#REF!</v>
      </c>
      <c r="CL67" s="140" t="e">
        <f t="shared" si="33"/>
        <v>#REF!</v>
      </c>
      <c r="CM67" s="144"/>
      <c r="CN67" s="136" t="e">
        <f t="shared" si="34"/>
        <v>#REF!</v>
      </c>
      <c r="CO67" s="152"/>
      <c r="CP67" s="140" t="e">
        <f t="shared" si="35"/>
        <v>#REF!</v>
      </c>
      <c r="CQ67" s="144"/>
      <c r="CR67" s="136" t="e">
        <f t="shared" si="36"/>
        <v>#REF!</v>
      </c>
      <c r="CS67" s="152"/>
      <c r="CT67" s="140" t="e">
        <f t="shared" si="37"/>
        <v>#REF!</v>
      </c>
      <c r="CU67" s="144"/>
      <c r="CV67" s="136" t="e">
        <f t="shared" si="38"/>
        <v>#REF!</v>
      </c>
      <c r="CW67" s="152"/>
      <c r="CX67" s="140" t="e">
        <f t="shared" si="39"/>
        <v>#REF!</v>
      </c>
      <c r="CY67" s="136" t="e">
        <f t="shared" si="40"/>
        <v>#REF!</v>
      </c>
      <c r="CZ67" s="152"/>
      <c r="DA67" s="144" t="e">
        <f t="shared" si="41"/>
        <v>#REF!</v>
      </c>
      <c r="DB67" s="144"/>
      <c r="DC67" s="136" t="e">
        <f t="shared" si="42"/>
        <v>#REF!</v>
      </c>
      <c r="DD67" s="152"/>
      <c r="DE67" s="140" t="e">
        <f t="shared" si="43"/>
        <v>#REF!</v>
      </c>
      <c r="DF67" s="144"/>
      <c r="DG67" s="136" t="e">
        <f t="shared" si="44"/>
        <v>#REF!</v>
      </c>
      <c r="DH67" s="152"/>
    </row>
    <row r="68" spans="1:112" ht="15.5" x14ac:dyDescent="0.35">
      <c r="A68" s="71">
        <v>13</v>
      </c>
      <c r="B68" s="345" t="str">
        <f t="shared" si="46"/>
        <v>MMMM  Sambou</v>
      </c>
      <c r="C68" s="71" t="str">
        <f t="shared" si="46"/>
        <v>Sambou</v>
      </c>
      <c r="D68" s="68" t="str">
        <f t="shared" si="47"/>
        <v/>
      </c>
      <c r="E68" s="6">
        <f t="shared" si="48"/>
        <v>1553373</v>
      </c>
      <c r="F68" s="74"/>
      <c r="G68" s="74"/>
      <c r="H68" s="74"/>
      <c r="I68" s="74"/>
      <c r="J68" s="74"/>
      <c r="K68" s="74"/>
      <c r="L68" s="74"/>
      <c r="M68" s="168"/>
      <c r="N68" s="74"/>
      <c r="O68" s="74"/>
      <c r="P68" s="74"/>
      <c r="Q68" s="74"/>
      <c r="R68" s="74"/>
      <c r="S68" s="74"/>
      <c r="T68" s="74"/>
      <c r="U68" s="74"/>
      <c r="V68" s="74"/>
      <c r="W68" s="74"/>
      <c r="X68" s="288"/>
      <c r="Y68" s="2" t="e">
        <f>IF(C68&lt;&gt;"",VLOOKUP(C68,#REF!,2,FALSE),"")</f>
        <v>#REF!</v>
      </c>
      <c r="Z68" s="2" t="str">
        <f t="shared" si="45"/>
        <v>US CRÉTEIL</v>
      </c>
      <c r="AA68" s="50" t="str">
        <f t="shared" si="3"/>
        <v/>
      </c>
      <c r="AB68" s="34" t="e">
        <f t="shared" si="4"/>
        <v>#REF!</v>
      </c>
      <c r="AC68" s="2" t="str">
        <f t="shared" si="5"/>
        <v>MMMM  Sambou  Sambou</v>
      </c>
      <c r="AD68" s="2">
        <f t="shared" si="0"/>
        <v>0</v>
      </c>
      <c r="AE68" s="39"/>
      <c r="AF68" s="40" t="str">
        <f>IF(AE68&lt;&gt;"",VLOOKUP(AE68,#REF!,2,FALSE),"")</f>
        <v/>
      </c>
      <c r="AM68" s="140" t="e">
        <f t="shared" si="7"/>
        <v>#REF!</v>
      </c>
      <c r="AN68" s="157"/>
      <c r="AO68" s="136" t="e">
        <f t="shared" si="8"/>
        <v>#REF!</v>
      </c>
      <c r="AP68" s="152"/>
      <c r="AQ68" s="140" t="e">
        <f t="shared" si="9"/>
        <v>#REF!</v>
      </c>
      <c r="AR68" s="144"/>
      <c r="AS68" s="136" t="e">
        <f t="shared" si="10"/>
        <v>#REF!</v>
      </c>
      <c r="AT68" s="152"/>
      <c r="AU68" s="140" t="e">
        <f t="shared" si="11"/>
        <v>#REF!</v>
      </c>
      <c r="AV68" s="157"/>
      <c r="AW68" s="136" t="e">
        <f t="shared" si="12"/>
        <v>#REF!</v>
      </c>
      <c r="AX68" s="152"/>
      <c r="AY68" s="140" t="e">
        <f t="shared" si="13"/>
        <v>#REF!</v>
      </c>
      <c r="AZ68" s="144"/>
      <c r="BA68" s="136" t="e">
        <f t="shared" si="14"/>
        <v>#REF!</v>
      </c>
      <c r="BB68" s="152"/>
      <c r="BC68" s="140" t="e">
        <f t="shared" si="15"/>
        <v>#REF!</v>
      </c>
      <c r="BD68" s="144"/>
      <c r="BE68" s="136" t="e">
        <f t="shared" si="16"/>
        <v>#REF!</v>
      </c>
      <c r="BF68" s="152"/>
      <c r="BG68" s="140" t="e">
        <f t="shared" si="17"/>
        <v>#REF!</v>
      </c>
      <c r="BH68" s="144"/>
      <c r="BI68" s="136" t="e">
        <f t="shared" si="18"/>
        <v>#REF!</v>
      </c>
      <c r="BJ68" s="152"/>
      <c r="BK68" s="140" t="e">
        <f t="shared" si="19"/>
        <v>#REF!</v>
      </c>
      <c r="BL68" s="144"/>
      <c r="BM68" s="136" t="e">
        <f t="shared" si="20"/>
        <v>#REF!</v>
      </c>
      <c r="BN68" s="152"/>
      <c r="BO68" s="140" t="e">
        <f t="shared" si="21"/>
        <v>#REF!</v>
      </c>
      <c r="BP68" s="144"/>
      <c r="BQ68" s="136" t="e">
        <f t="shared" si="22"/>
        <v>#REF!</v>
      </c>
      <c r="BR68" s="152"/>
      <c r="BS68" s="140" t="e">
        <f t="shared" si="23"/>
        <v>#REF!</v>
      </c>
      <c r="BT68" s="144"/>
      <c r="BU68" s="136" t="e">
        <f t="shared" si="24"/>
        <v>#REF!</v>
      </c>
      <c r="BV68" s="152"/>
      <c r="BW68" s="140" t="e">
        <f t="shared" si="25"/>
        <v>#REF!</v>
      </c>
      <c r="BX68" s="144"/>
      <c r="BY68" s="136" t="e">
        <f t="shared" si="26"/>
        <v>#REF!</v>
      </c>
      <c r="BZ68" s="152"/>
      <c r="CA68" s="140" t="e">
        <f t="shared" si="27"/>
        <v>#REF!</v>
      </c>
      <c r="CB68" s="144"/>
      <c r="CC68" s="136" t="e">
        <f t="shared" si="28"/>
        <v>#REF!</v>
      </c>
      <c r="CD68" s="152"/>
      <c r="CE68" s="140" t="e">
        <f t="shared" si="29"/>
        <v>#REF!</v>
      </c>
      <c r="CF68" s="144"/>
      <c r="CG68" s="136" t="e">
        <f t="shared" si="30"/>
        <v>#REF!</v>
      </c>
      <c r="CH68" s="152"/>
      <c r="CI68" s="140" t="e">
        <f t="shared" si="31"/>
        <v>#REF!</v>
      </c>
      <c r="CJ68" s="144"/>
      <c r="CK68" s="136" t="e">
        <f t="shared" si="32"/>
        <v>#REF!</v>
      </c>
      <c r="CL68" s="140" t="e">
        <f t="shared" si="33"/>
        <v>#REF!</v>
      </c>
      <c r="CM68" s="144"/>
      <c r="CN68" s="136" t="e">
        <f t="shared" si="34"/>
        <v>#REF!</v>
      </c>
      <c r="CO68" s="152"/>
      <c r="CP68" s="140" t="e">
        <f t="shared" si="35"/>
        <v>#REF!</v>
      </c>
      <c r="CQ68" s="144"/>
      <c r="CR68" s="136" t="e">
        <f t="shared" si="36"/>
        <v>#REF!</v>
      </c>
      <c r="CS68" s="152"/>
      <c r="CT68" s="140" t="e">
        <f t="shared" si="37"/>
        <v>#REF!</v>
      </c>
      <c r="CU68" s="144"/>
      <c r="CV68" s="136" t="e">
        <f t="shared" si="38"/>
        <v>#REF!</v>
      </c>
      <c r="CW68" s="152"/>
      <c r="CX68" s="140" t="e">
        <f t="shared" si="39"/>
        <v>#REF!</v>
      </c>
      <c r="CY68" s="136" t="e">
        <f t="shared" si="40"/>
        <v>#REF!</v>
      </c>
      <c r="CZ68" s="152"/>
      <c r="DA68" s="144" t="e">
        <f t="shared" si="41"/>
        <v>#REF!</v>
      </c>
      <c r="DB68" s="144"/>
      <c r="DC68" s="136" t="e">
        <f t="shared" si="42"/>
        <v>#REF!</v>
      </c>
      <c r="DD68" s="152"/>
      <c r="DE68" s="140" t="e">
        <f t="shared" si="43"/>
        <v>#REF!</v>
      </c>
      <c r="DF68" s="144"/>
      <c r="DG68" s="136" t="e">
        <f t="shared" si="44"/>
        <v>#REF!</v>
      </c>
      <c r="DH68" s="152"/>
    </row>
    <row r="69" spans="1:112" ht="15.5" x14ac:dyDescent="0.35">
      <c r="A69" s="71">
        <v>14</v>
      </c>
      <c r="B69" s="345" t="str">
        <f t="shared" si="46"/>
        <v>NNN  Dylan</v>
      </c>
      <c r="C69" s="71" t="str">
        <f t="shared" si="46"/>
        <v>Dylan</v>
      </c>
      <c r="D69" s="68" t="str">
        <f t="shared" si="47"/>
        <v/>
      </c>
      <c r="E69" s="6">
        <f t="shared" si="48"/>
        <v>1746478</v>
      </c>
      <c r="F69" s="74"/>
      <c r="G69" s="74"/>
      <c r="H69" s="74"/>
      <c r="I69" s="74"/>
      <c r="J69" s="74"/>
      <c r="K69" s="74"/>
      <c r="L69" s="74"/>
      <c r="M69" s="168"/>
      <c r="N69" s="74"/>
      <c r="O69" s="74"/>
      <c r="P69" s="74"/>
      <c r="Q69" s="74"/>
      <c r="R69" s="74"/>
      <c r="S69" s="74"/>
      <c r="T69" s="74"/>
      <c r="U69" s="74"/>
      <c r="V69" s="74"/>
      <c r="W69" s="74"/>
      <c r="X69" s="288"/>
      <c r="Y69" s="2" t="e">
        <f>IF(C69&lt;&gt;"",VLOOKUP(C69,#REF!,2,FALSE),"")</f>
        <v>#REF!</v>
      </c>
      <c r="Z69" s="2" t="str">
        <f t="shared" si="45"/>
        <v>US CRÉTEIL</v>
      </c>
      <c r="AA69" s="50" t="str">
        <f t="shared" ref="AA69:AA132" si="49">(D69)</f>
        <v/>
      </c>
      <c r="AB69" s="34" t="e">
        <f t="shared" ref="AB69:AB132" si="50">IF(Y69="femme",$AD$1,$AD$2)</f>
        <v>#REF!</v>
      </c>
      <c r="AC69" s="2" t="str">
        <f t="shared" ref="AC69:AC132" si="51">(B69&amp;"  "&amp;C69)</f>
        <v>NNN  Dylan  Dylan</v>
      </c>
      <c r="AD69" s="2">
        <f t="shared" ref="AD69:AD132" si="52">COUNTA(F69:X69)</f>
        <v>0</v>
      </c>
      <c r="AE69" s="39"/>
      <c r="AF69" s="40" t="str">
        <f>IF(AE69&lt;&gt;"",VLOOKUP(AE69,#REF!,2,FALSE),"")</f>
        <v/>
      </c>
      <c r="AM69" s="140" t="e">
        <f t="shared" ref="AM69:AM132" si="53">IF($Y69=$AC$1,F69,$AI$1)</f>
        <v>#REF!</v>
      </c>
      <c r="AN69" s="157"/>
      <c r="AO69" s="136" t="e">
        <f t="shared" ref="AO69:AO132" si="54">IF($Y69=$AC$2,F69,$AI$1)</f>
        <v>#REF!</v>
      </c>
      <c r="AP69" s="152"/>
      <c r="AQ69" s="140" t="e">
        <f t="shared" ref="AQ69:AQ132" si="55">IF($Y69=$AC$1,G69,$AI$1)</f>
        <v>#REF!</v>
      </c>
      <c r="AR69" s="144"/>
      <c r="AS69" s="136" t="e">
        <f t="shared" ref="AS69:AS132" si="56">IF($Y69=$AC$2,G69,$AI$1)</f>
        <v>#REF!</v>
      </c>
      <c r="AT69" s="152"/>
      <c r="AU69" s="140" t="e">
        <f t="shared" ref="AU69:AU132" si="57">IF($Y69=$AC$1,H69,$AI$1)</f>
        <v>#REF!</v>
      </c>
      <c r="AV69" s="157"/>
      <c r="AW69" s="136" t="e">
        <f t="shared" ref="AW69:AW132" si="58">IF($Y69=$AC$2,H69,$AI$1)</f>
        <v>#REF!</v>
      </c>
      <c r="AX69" s="152"/>
      <c r="AY69" s="140" t="e">
        <f t="shared" ref="AY69:AY132" si="59">IF($Y69=$AC$1,I69,$AI$1)</f>
        <v>#REF!</v>
      </c>
      <c r="AZ69" s="144"/>
      <c r="BA69" s="136" t="e">
        <f t="shared" ref="BA69:BA132" si="60">IF($Y69=$AC$2,I69,$AI$1)</f>
        <v>#REF!</v>
      </c>
      <c r="BB69" s="152"/>
      <c r="BC69" s="140" t="e">
        <f t="shared" ref="BC69:BC132" si="61">IF($Y69=$AC$1,J69,$AI$1)</f>
        <v>#REF!</v>
      </c>
      <c r="BD69" s="144"/>
      <c r="BE69" s="136" t="e">
        <f t="shared" ref="BE69:BE132" si="62">IF($Y69=$AC$2,J69,$AI$1)</f>
        <v>#REF!</v>
      </c>
      <c r="BF69" s="152"/>
      <c r="BG69" s="140" t="e">
        <f t="shared" ref="BG69:BG132" si="63">IF($Y69=$AC$1,K69,$AI$1)</f>
        <v>#REF!</v>
      </c>
      <c r="BH69" s="144"/>
      <c r="BI69" s="136" t="e">
        <f t="shared" ref="BI69:BI132" si="64">IF($Y69=$AC$2,K69,$AI$1)</f>
        <v>#REF!</v>
      </c>
      <c r="BJ69" s="152"/>
      <c r="BK69" s="140" t="e">
        <f t="shared" ref="BK69:BK132" si="65">IF($Y69=$AC$1,L69,$AI$1)</f>
        <v>#REF!</v>
      </c>
      <c r="BL69" s="144"/>
      <c r="BM69" s="136" t="e">
        <f t="shared" ref="BM69:BM132" si="66">IF($Y69=$AC$2,L69,$AI$1)</f>
        <v>#REF!</v>
      </c>
      <c r="BN69" s="152"/>
      <c r="BO69" s="140" t="e">
        <f t="shared" ref="BO69:BO132" si="67">IF($Y69=$AC$1,M69,$AI$1)</f>
        <v>#REF!</v>
      </c>
      <c r="BP69" s="144"/>
      <c r="BQ69" s="136" t="e">
        <f t="shared" ref="BQ69:BQ132" si="68">IF($Y69=$AC$2,M69,$AI$1)</f>
        <v>#REF!</v>
      </c>
      <c r="BR69" s="152"/>
      <c r="BS69" s="140" t="e">
        <f t="shared" ref="BS69:BS132" si="69">IF($Y69=$AC$1,N69,$AI$1)</f>
        <v>#REF!</v>
      </c>
      <c r="BT69" s="144"/>
      <c r="BU69" s="136" t="e">
        <f t="shared" ref="BU69:BU132" si="70">IF($Y69=$AC$2,N69,$AI$1)</f>
        <v>#REF!</v>
      </c>
      <c r="BV69" s="152"/>
      <c r="BW69" s="140" t="e">
        <f t="shared" ref="BW69:BW132" si="71">IF($Y69=$AC$1,O69,$AI$1)</f>
        <v>#REF!</v>
      </c>
      <c r="BX69" s="144"/>
      <c r="BY69" s="136" t="e">
        <f t="shared" ref="BY69:BY132" si="72">IF($Y69=$AC$2,O69,$AI$1)</f>
        <v>#REF!</v>
      </c>
      <c r="BZ69" s="152"/>
      <c r="CA69" s="140" t="e">
        <f t="shared" ref="CA69:CA132" si="73">IF($Y69=$AC$1,O69,$AI$1)</f>
        <v>#REF!</v>
      </c>
      <c r="CB69" s="144"/>
      <c r="CC69" s="136" t="e">
        <f t="shared" ref="CC69:CC132" si="74">IF($Y69=$AC$2,P69,$AI$1)</f>
        <v>#REF!</v>
      </c>
      <c r="CD69" s="152"/>
      <c r="CE69" s="140" t="e">
        <f t="shared" ref="CE69:CE132" si="75">IF($Y69=$AC$1,P69,$AI$1)</f>
        <v>#REF!</v>
      </c>
      <c r="CF69" s="144"/>
      <c r="CG69" s="136" t="e">
        <f t="shared" ref="CG69:CG132" si="76">IF($Y69=$AC$2,Q69,$AI$1)</f>
        <v>#REF!</v>
      </c>
      <c r="CH69" s="152"/>
      <c r="CI69" s="140" t="e">
        <f t="shared" ref="CI69:CI132" si="77">IF($Y69=$AC$1,Q69,$AI$1)</f>
        <v>#REF!</v>
      </c>
      <c r="CJ69" s="144"/>
      <c r="CK69" s="136" t="e">
        <f t="shared" ref="CK69:CK132" si="78">IF($Y69=$AC$2,R69,$AI$1)</f>
        <v>#REF!</v>
      </c>
      <c r="CL69" s="140" t="e">
        <f t="shared" ref="CL69:CL132" si="79">IF($Y69=$AC$1,R69,$AI$1)</f>
        <v>#REF!</v>
      </c>
      <c r="CM69" s="144"/>
      <c r="CN69" s="136" t="e">
        <f t="shared" ref="CN69:CN132" si="80">IF($Y69=$AC$2,S69,$AI$1)</f>
        <v>#REF!</v>
      </c>
      <c r="CO69" s="152"/>
      <c r="CP69" s="140" t="e">
        <f t="shared" ref="CP69:CP132" si="81">IF($Y69=$AC$1,S69,$AI$1)</f>
        <v>#REF!</v>
      </c>
      <c r="CQ69" s="144"/>
      <c r="CR69" s="136" t="e">
        <f t="shared" ref="CR69:CR132" si="82">IF($Y69=$AC$2,T69,$AI$1)</f>
        <v>#REF!</v>
      </c>
      <c r="CS69" s="152"/>
      <c r="CT69" s="140" t="e">
        <f t="shared" ref="CT69:CT132" si="83">IF($Y69=$AC$1,T69,$AI$1)</f>
        <v>#REF!</v>
      </c>
      <c r="CU69" s="144"/>
      <c r="CV69" s="136" t="e">
        <f t="shared" ref="CV69:CV132" si="84">IF($Y69=$AC$2,U69,$AI$1)</f>
        <v>#REF!</v>
      </c>
      <c r="CW69" s="152"/>
      <c r="CX69" s="140" t="e">
        <f t="shared" ref="CX69:CX132" si="85">IF($Y69=$AC$1,U69,$AI$1)</f>
        <v>#REF!</v>
      </c>
      <c r="CY69" s="136" t="e">
        <f t="shared" ref="CY69:CY132" si="86">IF($Y69=$AC$2,V69,$AI$1)</f>
        <v>#REF!</v>
      </c>
      <c r="CZ69" s="152"/>
      <c r="DA69" s="144" t="e">
        <f t="shared" ref="DA69:DA132" si="87">IF($Y69=$AC$1,V69,$AI$1)</f>
        <v>#REF!</v>
      </c>
      <c r="DB69" s="144"/>
      <c r="DC69" s="136" t="e">
        <f t="shared" ref="DC69:DC132" si="88">IF($Y69=$AC$2,W69,$AI$1)</f>
        <v>#REF!</v>
      </c>
      <c r="DD69" s="152"/>
      <c r="DE69" s="140" t="e">
        <f t="shared" ref="DE69:DE132" si="89">IF($Y69=$AC$1,W69,$AI$1)</f>
        <v>#REF!</v>
      </c>
      <c r="DF69" s="144"/>
      <c r="DG69" s="136" t="e">
        <f t="shared" ref="DG69:DG132" si="90">IF($Y69=$AC$2,X69,$AI$1)</f>
        <v>#REF!</v>
      </c>
      <c r="DH69" s="152"/>
    </row>
    <row r="70" spans="1:112" ht="15.5" x14ac:dyDescent="0.35">
      <c r="A70" s="71">
        <v>15</v>
      </c>
      <c r="B70" s="345" t="str">
        <f t="shared" si="46"/>
        <v>OOO  Philippe</v>
      </c>
      <c r="C70" s="71" t="str">
        <f t="shared" si="46"/>
        <v>Philippe</v>
      </c>
      <c r="D70" s="68" t="str">
        <f t="shared" si="47"/>
        <v/>
      </c>
      <c r="E70" s="6">
        <f t="shared" si="48"/>
        <v>1577594</v>
      </c>
      <c r="F70" s="74"/>
      <c r="G70" s="74"/>
      <c r="H70" s="74"/>
      <c r="I70" s="74"/>
      <c r="J70" s="74"/>
      <c r="K70" s="74"/>
      <c r="L70" s="74"/>
      <c r="M70" s="168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288"/>
      <c r="Y70" s="2" t="e">
        <f>IF(C70&lt;&gt;"",VLOOKUP(C70,#REF!,2,FALSE),"")</f>
        <v>#REF!</v>
      </c>
      <c r="Z70" s="2" t="str">
        <f t="shared" si="45"/>
        <v>US CRÉTEIL</v>
      </c>
      <c r="AA70" s="50" t="str">
        <f t="shared" si="49"/>
        <v/>
      </c>
      <c r="AB70" s="34" t="e">
        <f t="shared" si="50"/>
        <v>#REF!</v>
      </c>
      <c r="AC70" s="2" t="str">
        <f t="shared" si="51"/>
        <v>OOO  Philippe  Philippe</v>
      </c>
      <c r="AD70" s="2">
        <f t="shared" si="52"/>
        <v>0</v>
      </c>
      <c r="AE70" s="39"/>
      <c r="AF70" s="40" t="str">
        <f>IF(AE70&lt;&gt;"",VLOOKUP(AE70,#REF!,2,FALSE),"")</f>
        <v/>
      </c>
      <c r="AM70" s="140" t="e">
        <f t="shared" si="53"/>
        <v>#REF!</v>
      </c>
      <c r="AN70" s="157"/>
      <c r="AO70" s="136" t="e">
        <f t="shared" si="54"/>
        <v>#REF!</v>
      </c>
      <c r="AP70" s="152"/>
      <c r="AQ70" s="140" t="e">
        <f t="shared" si="55"/>
        <v>#REF!</v>
      </c>
      <c r="AR70" s="144"/>
      <c r="AS70" s="136" t="e">
        <f t="shared" si="56"/>
        <v>#REF!</v>
      </c>
      <c r="AT70" s="152"/>
      <c r="AU70" s="140" t="e">
        <f t="shared" si="57"/>
        <v>#REF!</v>
      </c>
      <c r="AV70" s="157"/>
      <c r="AW70" s="136" t="e">
        <f t="shared" si="58"/>
        <v>#REF!</v>
      </c>
      <c r="AX70" s="152"/>
      <c r="AY70" s="140" t="e">
        <f t="shared" si="59"/>
        <v>#REF!</v>
      </c>
      <c r="AZ70" s="144"/>
      <c r="BA70" s="136" t="e">
        <f t="shared" si="60"/>
        <v>#REF!</v>
      </c>
      <c r="BB70" s="152"/>
      <c r="BC70" s="140" t="e">
        <f t="shared" si="61"/>
        <v>#REF!</v>
      </c>
      <c r="BD70" s="144"/>
      <c r="BE70" s="136" t="e">
        <f t="shared" si="62"/>
        <v>#REF!</v>
      </c>
      <c r="BF70" s="152"/>
      <c r="BG70" s="140" t="e">
        <f t="shared" si="63"/>
        <v>#REF!</v>
      </c>
      <c r="BH70" s="144"/>
      <c r="BI70" s="136" t="e">
        <f t="shared" si="64"/>
        <v>#REF!</v>
      </c>
      <c r="BJ70" s="152"/>
      <c r="BK70" s="140" t="e">
        <f t="shared" si="65"/>
        <v>#REF!</v>
      </c>
      <c r="BL70" s="144"/>
      <c r="BM70" s="136" t="e">
        <f t="shared" si="66"/>
        <v>#REF!</v>
      </c>
      <c r="BN70" s="152"/>
      <c r="BO70" s="140" t="e">
        <f t="shared" si="67"/>
        <v>#REF!</v>
      </c>
      <c r="BP70" s="144"/>
      <c r="BQ70" s="136" t="e">
        <f t="shared" si="68"/>
        <v>#REF!</v>
      </c>
      <c r="BR70" s="152"/>
      <c r="BS70" s="140" t="e">
        <f t="shared" si="69"/>
        <v>#REF!</v>
      </c>
      <c r="BT70" s="144"/>
      <c r="BU70" s="136" t="e">
        <f t="shared" si="70"/>
        <v>#REF!</v>
      </c>
      <c r="BV70" s="152"/>
      <c r="BW70" s="140" t="e">
        <f t="shared" si="71"/>
        <v>#REF!</v>
      </c>
      <c r="BX70" s="144"/>
      <c r="BY70" s="136" t="e">
        <f t="shared" si="72"/>
        <v>#REF!</v>
      </c>
      <c r="BZ70" s="152"/>
      <c r="CA70" s="140" t="e">
        <f t="shared" si="73"/>
        <v>#REF!</v>
      </c>
      <c r="CB70" s="144"/>
      <c r="CC70" s="136" t="e">
        <f t="shared" si="74"/>
        <v>#REF!</v>
      </c>
      <c r="CD70" s="152"/>
      <c r="CE70" s="140" t="e">
        <f t="shared" si="75"/>
        <v>#REF!</v>
      </c>
      <c r="CF70" s="144"/>
      <c r="CG70" s="136" t="e">
        <f t="shared" si="76"/>
        <v>#REF!</v>
      </c>
      <c r="CH70" s="152"/>
      <c r="CI70" s="140" t="e">
        <f t="shared" si="77"/>
        <v>#REF!</v>
      </c>
      <c r="CJ70" s="144"/>
      <c r="CK70" s="136" t="e">
        <f t="shared" si="78"/>
        <v>#REF!</v>
      </c>
      <c r="CL70" s="140" t="e">
        <f t="shared" si="79"/>
        <v>#REF!</v>
      </c>
      <c r="CM70" s="144"/>
      <c r="CN70" s="136" t="e">
        <f t="shared" si="80"/>
        <v>#REF!</v>
      </c>
      <c r="CO70" s="152"/>
      <c r="CP70" s="140" t="e">
        <f t="shared" si="81"/>
        <v>#REF!</v>
      </c>
      <c r="CQ70" s="144"/>
      <c r="CR70" s="136" t="e">
        <f t="shared" si="82"/>
        <v>#REF!</v>
      </c>
      <c r="CS70" s="152"/>
      <c r="CT70" s="140" t="e">
        <f t="shared" si="83"/>
        <v>#REF!</v>
      </c>
      <c r="CU70" s="144"/>
      <c r="CV70" s="136" t="e">
        <f t="shared" si="84"/>
        <v>#REF!</v>
      </c>
      <c r="CW70" s="152"/>
      <c r="CX70" s="140" t="e">
        <f t="shared" si="85"/>
        <v>#REF!</v>
      </c>
      <c r="CY70" s="136" t="e">
        <f t="shared" si="86"/>
        <v>#REF!</v>
      </c>
      <c r="CZ70" s="152"/>
      <c r="DA70" s="144" t="e">
        <f t="shared" si="87"/>
        <v>#REF!</v>
      </c>
      <c r="DB70" s="144"/>
      <c r="DC70" s="136" t="e">
        <f t="shared" si="88"/>
        <v>#REF!</v>
      </c>
      <c r="DD70" s="152"/>
      <c r="DE70" s="140" t="e">
        <f t="shared" si="89"/>
        <v>#REF!</v>
      </c>
      <c r="DF70" s="144"/>
      <c r="DG70" s="136" t="e">
        <f t="shared" si="90"/>
        <v>#REF!</v>
      </c>
      <c r="DH70" s="152"/>
    </row>
    <row r="71" spans="1:112" ht="15.5" x14ac:dyDescent="0.35">
      <c r="A71" s="71">
        <v>16</v>
      </c>
      <c r="B71" s="345" t="str">
        <f t="shared" si="46"/>
        <v>PPP  Oumar</v>
      </c>
      <c r="C71" s="71" t="str">
        <f t="shared" si="46"/>
        <v>Oumar</v>
      </c>
      <c r="D71" s="68" t="str">
        <f t="shared" si="47"/>
        <v/>
      </c>
      <c r="E71" s="6">
        <f t="shared" si="48"/>
        <v>1577755</v>
      </c>
      <c r="F71" s="74"/>
      <c r="G71" s="74"/>
      <c r="H71" s="74"/>
      <c r="I71" s="74"/>
      <c r="J71" s="74"/>
      <c r="K71" s="74"/>
      <c r="L71" s="74"/>
      <c r="M71" s="168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288"/>
      <c r="Y71" s="2" t="e">
        <f>IF(C71&lt;&gt;"",VLOOKUP(C71,#REF!,2,FALSE),"")</f>
        <v>#REF!</v>
      </c>
      <c r="Z71" s="2" t="str">
        <f t="shared" si="45"/>
        <v>US CRÉTEIL</v>
      </c>
      <c r="AA71" s="50" t="str">
        <f t="shared" si="49"/>
        <v/>
      </c>
      <c r="AB71" s="34" t="e">
        <f t="shared" si="50"/>
        <v>#REF!</v>
      </c>
      <c r="AC71" s="2" t="str">
        <f t="shared" si="51"/>
        <v>PPP  Oumar  Oumar</v>
      </c>
      <c r="AD71" s="2">
        <f t="shared" si="52"/>
        <v>0</v>
      </c>
      <c r="AE71" s="39"/>
      <c r="AF71" s="40" t="str">
        <f>IF(AE71&lt;&gt;"",VLOOKUP(AE71,#REF!,2,FALSE),"")</f>
        <v/>
      </c>
      <c r="AM71" s="140" t="e">
        <f t="shared" si="53"/>
        <v>#REF!</v>
      </c>
      <c r="AN71" s="157"/>
      <c r="AO71" s="136" t="e">
        <f t="shared" si="54"/>
        <v>#REF!</v>
      </c>
      <c r="AP71" s="152"/>
      <c r="AQ71" s="140" t="e">
        <f t="shared" si="55"/>
        <v>#REF!</v>
      </c>
      <c r="AR71" s="144"/>
      <c r="AS71" s="136" t="e">
        <f t="shared" si="56"/>
        <v>#REF!</v>
      </c>
      <c r="AT71" s="152"/>
      <c r="AU71" s="140" t="e">
        <f t="shared" si="57"/>
        <v>#REF!</v>
      </c>
      <c r="AV71" s="157"/>
      <c r="AW71" s="136" t="e">
        <f t="shared" si="58"/>
        <v>#REF!</v>
      </c>
      <c r="AX71" s="152"/>
      <c r="AY71" s="140" t="e">
        <f t="shared" si="59"/>
        <v>#REF!</v>
      </c>
      <c r="AZ71" s="144"/>
      <c r="BA71" s="136" t="e">
        <f t="shared" si="60"/>
        <v>#REF!</v>
      </c>
      <c r="BB71" s="152"/>
      <c r="BC71" s="140" t="e">
        <f t="shared" si="61"/>
        <v>#REF!</v>
      </c>
      <c r="BD71" s="144"/>
      <c r="BE71" s="136" t="e">
        <f t="shared" si="62"/>
        <v>#REF!</v>
      </c>
      <c r="BF71" s="152"/>
      <c r="BG71" s="140" t="e">
        <f t="shared" si="63"/>
        <v>#REF!</v>
      </c>
      <c r="BH71" s="144"/>
      <c r="BI71" s="136" t="e">
        <f t="shared" si="64"/>
        <v>#REF!</v>
      </c>
      <c r="BJ71" s="152"/>
      <c r="BK71" s="140" t="e">
        <f t="shared" si="65"/>
        <v>#REF!</v>
      </c>
      <c r="BL71" s="144"/>
      <c r="BM71" s="136" t="e">
        <f t="shared" si="66"/>
        <v>#REF!</v>
      </c>
      <c r="BN71" s="152"/>
      <c r="BO71" s="140" t="e">
        <f t="shared" si="67"/>
        <v>#REF!</v>
      </c>
      <c r="BP71" s="144"/>
      <c r="BQ71" s="136" t="e">
        <f t="shared" si="68"/>
        <v>#REF!</v>
      </c>
      <c r="BR71" s="152"/>
      <c r="BS71" s="140" t="e">
        <f t="shared" si="69"/>
        <v>#REF!</v>
      </c>
      <c r="BT71" s="144"/>
      <c r="BU71" s="136" t="e">
        <f t="shared" si="70"/>
        <v>#REF!</v>
      </c>
      <c r="BV71" s="152"/>
      <c r="BW71" s="140" t="e">
        <f t="shared" si="71"/>
        <v>#REF!</v>
      </c>
      <c r="BX71" s="144"/>
      <c r="BY71" s="136" t="e">
        <f t="shared" si="72"/>
        <v>#REF!</v>
      </c>
      <c r="BZ71" s="152"/>
      <c r="CA71" s="140" t="e">
        <f t="shared" si="73"/>
        <v>#REF!</v>
      </c>
      <c r="CB71" s="144"/>
      <c r="CC71" s="136" t="e">
        <f t="shared" si="74"/>
        <v>#REF!</v>
      </c>
      <c r="CD71" s="152"/>
      <c r="CE71" s="140" t="e">
        <f t="shared" si="75"/>
        <v>#REF!</v>
      </c>
      <c r="CF71" s="144"/>
      <c r="CG71" s="136" t="e">
        <f t="shared" si="76"/>
        <v>#REF!</v>
      </c>
      <c r="CH71" s="152"/>
      <c r="CI71" s="140" t="e">
        <f t="shared" si="77"/>
        <v>#REF!</v>
      </c>
      <c r="CJ71" s="144"/>
      <c r="CK71" s="136" t="e">
        <f t="shared" si="78"/>
        <v>#REF!</v>
      </c>
      <c r="CL71" s="140" t="e">
        <f t="shared" si="79"/>
        <v>#REF!</v>
      </c>
      <c r="CM71" s="144"/>
      <c r="CN71" s="136" t="e">
        <f t="shared" si="80"/>
        <v>#REF!</v>
      </c>
      <c r="CO71" s="152"/>
      <c r="CP71" s="140" t="e">
        <f t="shared" si="81"/>
        <v>#REF!</v>
      </c>
      <c r="CQ71" s="144"/>
      <c r="CR71" s="136" t="e">
        <f t="shared" si="82"/>
        <v>#REF!</v>
      </c>
      <c r="CS71" s="152"/>
      <c r="CT71" s="140" t="e">
        <f t="shared" si="83"/>
        <v>#REF!</v>
      </c>
      <c r="CU71" s="144"/>
      <c r="CV71" s="136" t="e">
        <f t="shared" si="84"/>
        <v>#REF!</v>
      </c>
      <c r="CW71" s="152"/>
      <c r="CX71" s="140" t="e">
        <f t="shared" si="85"/>
        <v>#REF!</v>
      </c>
      <c r="CY71" s="136" t="e">
        <f t="shared" si="86"/>
        <v>#REF!</v>
      </c>
      <c r="CZ71" s="152"/>
      <c r="DA71" s="144" t="e">
        <f t="shared" si="87"/>
        <v>#REF!</v>
      </c>
      <c r="DB71" s="144"/>
      <c r="DC71" s="136" t="e">
        <f t="shared" si="88"/>
        <v>#REF!</v>
      </c>
      <c r="DD71" s="152"/>
      <c r="DE71" s="140" t="e">
        <f t="shared" si="89"/>
        <v>#REF!</v>
      </c>
      <c r="DF71" s="144"/>
      <c r="DG71" s="136" t="e">
        <f t="shared" si="90"/>
        <v>#REF!</v>
      </c>
      <c r="DH71" s="152"/>
    </row>
    <row r="72" spans="1:112" ht="15.5" x14ac:dyDescent="0.35">
      <c r="A72" s="71">
        <v>17</v>
      </c>
      <c r="B72" s="345" t="str">
        <f t="shared" si="46"/>
        <v>QQQ  Ibrahim</v>
      </c>
      <c r="C72" s="71" t="str">
        <f t="shared" si="46"/>
        <v>Ibrahim</v>
      </c>
      <c r="D72" s="68" t="str">
        <f t="shared" si="47"/>
        <v/>
      </c>
      <c r="E72" s="6">
        <f t="shared" si="48"/>
        <v>1346497</v>
      </c>
      <c r="F72" s="74"/>
      <c r="G72" s="74"/>
      <c r="H72" s="74"/>
      <c r="I72" s="74"/>
      <c r="J72" s="74"/>
      <c r="K72" s="74"/>
      <c r="L72" s="74"/>
      <c r="M72" s="168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288"/>
      <c r="Y72" s="2" t="e">
        <f>IF(C72&lt;&gt;"",VLOOKUP(C72,#REF!,2,FALSE),"")</f>
        <v>#REF!</v>
      </c>
      <c r="Z72" s="2" t="str">
        <f t="shared" si="45"/>
        <v>US CRÉTEIL</v>
      </c>
      <c r="AA72" s="50" t="str">
        <f t="shared" si="49"/>
        <v/>
      </c>
      <c r="AB72" s="34" t="e">
        <f t="shared" si="50"/>
        <v>#REF!</v>
      </c>
      <c r="AC72" s="2" t="str">
        <f t="shared" si="51"/>
        <v>QQQ  Ibrahim  Ibrahim</v>
      </c>
      <c r="AD72" s="2">
        <f t="shared" si="52"/>
        <v>0</v>
      </c>
      <c r="AE72" s="39"/>
      <c r="AF72" s="40" t="str">
        <f>IF(AE72&lt;&gt;"",VLOOKUP(AE72,#REF!,2,FALSE),"")</f>
        <v/>
      </c>
      <c r="AM72" s="140" t="e">
        <f t="shared" si="53"/>
        <v>#REF!</v>
      </c>
      <c r="AN72" s="157"/>
      <c r="AO72" s="136" t="e">
        <f t="shared" si="54"/>
        <v>#REF!</v>
      </c>
      <c r="AP72" s="152"/>
      <c r="AQ72" s="140" t="e">
        <f t="shared" si="55"/>
        <v>#REF!</v>
      </c>
      <c r="AR72" s="144"/>
      <c r="AS72" s="136" t="e">
        <f t="shared" si="56"/>
        <v>#REF!</v>
      </c>
      <c r="AT72" s="152"/>
      <c r="AU72" s="140" t="e">
        <f t="shared" si="57"/>
        <v>#REF!</v>
      </c>
      <c r="AV72" s="157"/>
      <c r="AW72" s="136" t="e">
        <f t="shared" si="58"/>
        <v>#REF!</v>
      </c>
      <c r="AX72" s="152"/>
      <c r="AY72" s="140" t="e">
        <f t="shared" si="59"/>
        <v>#REF!</v>
      </c>
      <c r="AZ72" s="144"/>
      <c r="BA72" s="136" t="e">
        <f t="shared" si="60"/>
        <v>#REF!</v>
      </c>
      <c r="BB72" s="152"/>
      <c r="BC72" s="140" t="e">
        <f t="shared" si="61"/>
        <v>#REF!</v>
      </c>
      <c r="BD72" s="144"/>
      <c r="BE72" s="136" t="e">
        <f t="shared" si="62"/>
        <v>#REF!</v>
      </c>
      <c r="BF72" s="152"/>
      <c r="BG72" s="140" t="e">
        <f t="shared" si="63"/>
        <v>#REF!</v>
      </c>
      <c r="BH72" s="144"/>
      <c r="BI72" s="136" t="e">
        <f t="shared" si="64"/>
        <v>#REF!</v>
      </c>
      <c r="BJ72" s="152"/>
      <c r="BK72" s="140" t="e">
        <f t="shared" si="65"/>
        <v>#REF!</v>
      </c>
      <c r="BL72" s="144"/>
      <c r="BM72" s="136" t="e">
        <f t="shared" si="66"/>
        <v>#REF!</v>
      </c>
      <c r="BN72" s="152"/>
      <c r="BO72" s="140" t="e">
        <f t="shared" si="67"/>
        <v>#REF!</v>
      </c>
      <c r="BP72" s="144"/>
      <c r="BQ72" s="136" t="e">
        <f t="shared" si="68"/>
        <v>#REF!</v>
      </c>
      <c r="BR72" s="152"/>
      <c r="BS72" s="140" t="e">
        <f t="shared" si="69"/>
        <v>#REF!</v>
      </c>
      <c r="BT72" s="144"/>
      <c r="BU72" s="136" t="e">
        <f t="shared" si="70"/>
        <v>#REF!</v>
      </c>
      <c r="BV72" s="152"/>
      <c r="BW72" s="140" t="e">
        <f t="shared" si="71"/>
        <v>#REF!</v>
      </c>
      <c r="BX72" s="144"/>
      <c r="BY72" s="136" t="e">
        <f t="shared" si="72"/>
        <v>#REF!</v>
      </c>
      <c r="BZ72" s="152"/>
      <c r="CA72" s="140" t="e">
        <f t="shared" si="73"/>
        <v>#REF!</v>
      </c>
      <c r="CB72" s="144"/>
      <c r="CC72" s="136" t="e">
        <f t="shared" si="74"/>
        <v>#REF!</v>
      </c>
      <c r="CD72" s="152"/>
      <c r="CE72" s="140" t="e">
        <f t="shared" si="75"/>
        <v>#REF!</v>
      </c>
      <c r="CF72" s="144"/>
      <c r="CG72" s="136" t="e">
        <f t="shared" si="76"/>
        <v>#REF!</v>
      </c>
      <c r="CH72" s="152"/>
      <c r="CI72" s="140" t="e">
        <f t="shared" si="77"/>
        <v>#REF!</v>
      </c>
      <c r="CJ72" s="144"/>
      <c r="CK72" s="136" t="e">
        <f t="shared" si="78"/>
        <v>#REF!</v>
      </c>
      <c r="CL72" s="140" t="e">
        <f t="shared" si="79"/>
        <v>#REF!</v>
      </c>
      <c r="CM72" s="144"/>
      <c r="CN72" s="136" t="e">
        <f t="shared" si="80"/>
        <v>#REF!</v>
      </c>
      <c r="CO72" s="152"/>
      <c r="CP72" s="140" t="e">
        <f t="shared" si="81"/>
        <v>#REF!</v>
      </c>
      <c r="CQ72" s="144"/>
      <c r="CR72" s="136" t="e">
        <f t="shared" si="82"/>
        <v>#REF!</v>
      </c>
      <c r="CS72" s="152"/>
      <c r="CT72" s="140" t="e">
        <f t="shared" si="83"/>
        <v>#REF!</v>
      </c>
      <c r="CU72" s="144"/>
      <c r="CV72" s="136" t="e">
        <f t="shared" si="84"/>
        <v>#REF!</v>
      </c>
      <c r="CW72" s="152"/>
      <c r="CX72" s="140" t="e">
        <f t="shared" si="85"/>
        <v>#REF!</v>
      </c>
      <c r="CY72" s="136" t="e">
        <f t="shared" si="86"/>
        <v>#REF!</v>
      </c>
      <c r="CZ72" s="152"/>
      <c r="DA72" s="144" t="e">
        <f t="shared" si="87"/>
        <v>#REF!</v>
      </c>
      <c r="DB72" s="144"/>
      <c r="DC72" s="136" t="e">
        <f t="shared" si="88"/>
        <v>#REF!</v>
      </c>
      <c r="DD72" s="152"/>
      <c r="DE72" s="140" t="e">
        <f t="shared" si="89"/>
        <v>#REF!</v>
      </c>
      <c r="DF72" s="144"/>
      <c r="DG72" s="136" t="e">
        <f t="shared" si="90"/>
        <v>#REF!</v>
      </c>
      <c r="DH72" s="152"/>
    </row>
    <row r="73" spans="1:112" ht="15.5" x14ac:dyDescent="0.35">
      <c r="A73" s="71">
        <v>18</v>
      </c>
      <c r="B73" s="345" t="str">
        <f t="shared" si="46"/>
        <v>RRR  Seydou</v>
      </c>
      <c r="C73" s="71" t="str">
        <f t="shared" si="46"/>
        <v>Seydou</v>
      </c>
      <c r="D73" s="68" t="str">
        <f t="shared" si="47"/>
        <v/>
      </c>
      <c r="E73" s="6">
        <f t="shared" si="48"/>
        <v>1748108</v>
      </c>
      <c r="F73" s="74"/>
      <c r="G73" s="74"/>
      <c r="H73" s="74"/>
      <c r="I73" s="74"/>
      <c r="J73" s="74"/>
      <c r="K73" s="74"/>
      <c r="L73" s="74"/>
      <c r="M73" s="168"/>
      <c r="N73" s="74"/>
      <c r="O73" s="74"/>
      <c r="P73" s="74"/>
      <c r="Q73" s="74"/>
      <c r="R73" s="74"/>
      <c r="S73" s="74"/>
      <c r="T73" s="74"/>
      <c r="U73" s="74"/>
      <c r="V73" s="74"/>
      <c r="W73" s="74"/>
      <c r="X73" s="288"/>
      <c r="Y73" s="2" t="e">
        <f>IF(C73&lt;&gt;"",VLOOKUP(C73,#REF!,2,FALSE),"")</f>
        <v>#REF!</v>
      </c>
      <c r="Z73" s="2" t="str">
        <f t="shared" si="45"/>
        <v>US CRÉTEIL</v>
      </c>
      <c r="AA73" s="50" t="str">
        <f t="shared" si="49"/>
        <v/>
      </c>
      <c r="AB73" s="34" t="e">
        <f t="shared" si="50"/>
        <v>#REF!</v>
      </c>
      <c r="AC73" s="2" t="str">
        <f t="shared" si="51"/>
        <v>RRR  Seydou  Seydou</v>
      </c>
      <c r="AD73" s="2">
        <f t="shared" si="52"/>
        <v>0</v>
      </c>
      <c r="AE73" s="39"/>
      <c r="AF73" s="40" t="str">
        <f>IF(AE73&lt;&gt;"",VLOOKUP(AE73,#REF!,2,FALSE),"")</f>
        <v/>
      </c>
      <c r="AM73" s="140" t="e">
        <f t="shared" si="53"/>
        <v>#REF!</v>
      </c>
      <c r="AN73" s="157"/>
      <c r="AO73" s="136" t="e">
        <f t="shared" si="54"/>
        <v>#REF!</v>
      </c>
      <c r="AP73" s="152"/>
      <c r="AQ73" s="140" t="e">
        <f t="shared" si="55"/>
        <v>#REF!</v>
      </c>
      <c r="AR73" s="144"/>
      <c r="AS73" s="136" t="e">
        <f t="shared" si="56"/>
        <v>#REF!</v>
      </c>
      <c r="AT73" s="152"/>
      <c r="AU73" s="140" t="e">
        <f t="shared" si="57"/>
        <v>#REF!</v>
      </c>
      <c r="AV73" s="157"/>
      <c r="AW73" s="136" t="e">
        <f t="shared" si="58"/>
        <v>#REF!</v>
      </c>
      <c r="AX73" s="152"/>
      <c r="AY73" s="140" t="e">
        <f t="shared" si="59"/>
        <v>#REF!</v>
      </c>
      <c r="AZ73" s="144"/>
      <c r="BA73" s="136" t="e">
        <f t="shared" si="60"/>
        <v>#REF!</v>
      </c>
      <c r="BB73" s="152"/>
      <c r="BC73" s="140" t="e">
        <f t="shared" si="61"/>
        <v>#REF!</v>
      </c>
      <c r="BD73" s="144"/>
      <c r="BE73" s="136" t="e">
        <f t="shared" si="62"/>
        <v>#REF!</v>
      </c>
      <c r="BF73" s="152"/>
      <c r="BG73" s="140" t="e">
        <f t="shared" si="63"/>
        <v>#REF!</v>
      </c>
      <c r="BH73" s="144"/>
      <c r="BI73" s="136" t="e">
        <f t="shared" si="64"/>
        <v>#REF!</v>
      </c>
      <c r="BJ73" s="152"/>
      <c r="BK73" s="140" t="e">
        <f t="shared" si="65"/>
        <v>#REF!</v>
      </c>
      <c r="BL73" s="144"/>
      <c r="BM73" s="136" t="e">
        <f t="shared" si="66"/>
        <v>#REF!</v>
      </c>
      <c r="BN73" s="152"/>
      <c r="BO73" s="140" t="e">
        <f t="shared" si="67"/>
        <v>#REF!</v>
      </c>
      <c r="BP73" s="144"/>
      <c r="BQ73" s="136" t="e">
        <f t="shared" si="68"/>
        <v>#REF!</v>
      </c>
      <c r="BR73" s="152"/>
      <c r="BS73" s="140" t="e">
        <f t="shared" si="69"/>
        <v>#REF!</v>
      </c>
      <c r="BT73" s="144"/>
      <c r="BU73" s="136" t="e">
        <f t="shared" si="70"/>
        <v>#REF!</v>
      </c>
      <c r="BV73" s="152"/>
      <c r="BW73" s="140" t="e">
        <f t="shared" si="71"/>
        <v>#REF!</v>
      </c>
      <c r="BX73" s="144"/>
      <c r="BY73" s="136" t="e">
        <f t="shared" si="72"/>
        <v>#REF!</v>
      </c>
      <c r="BZ73" s="152"/>
      <c r="CA73" s="140" t="e">
        <f t="shared" si="73"/>
        <v>#REF!</v>
      </c>
      <c r="CB73" s="144"/>
      <c r="CC73" s="136" t="e">
        <f t="shared" si="74"/>
        <v>#REF!</v>
      </c>
      <c r="CD73" s="152"/>
      <c r="CE73" s="140" t="e">
        <f t="shared" si="75"/>
        <v>#REF!</v>
      </c>
      <c r="CF73" s="144"/>
      <c r="CG73" s="136" t="e">
        <f t="shared" si="76"/>
        <v>#REF!</v>
      </c>
      <c r="CH73" s="152"/>
      <c r="CI73" s="140" t="e">
        <f t="shared" si="77"/>
        <v>#REF!</v>
      </c>
      <c r="CJ73" s="144"/>
      <c r="CK73" s="136" t="e">
        <f t="shared" si="78"/>
        <v>#REF!</v>
      </c>
      <c r="CL73" s="140" t="e">
        <f t="shared" si="79"/>
        <v>#REF!</v>
      </c>
      <c r="CM73" s="144"/>
      <c r="CN73" s="136" t="e">
        <f t="shared" si="80"/>
        <v>#REF!</v>
      </c>
      <c r="CO73" s="152"/>
      <c r="CP73" s="140" t="e">
        <f t="shared" si="81"/>
        <v>#REF!</v>
      </c>
      <c r="CQ73" s="144"/>
      <c r="CR73" s="136" t="e">
        <f t="shared" si="82"/>
        <v>#REF!</v>
      </c>
      <c r="CS73" s="152"/>
      <c r="CT73" s="140" t="e">
        <f t="shared" si="83"/>
        <v>#REF!</v>
      </c>
      <c r="CU73" s="144"/>
      <c r="CV73" s="136" t="e">
        <f t="shared" si="84"/>
        <v>#REF!</v>
      </c>
      <c r="CW73" s="152"/>
      <c r="CX73" s="140" t="e">
        <f t="shared" si="85"/>
        <v>#REF!</v>
      </c>
      <c r="CY73" s="136" t="e">
        <f t="shared" si="86"/>
        <v>#REF!</v>
      </c>
      <c r="CZ73" s="152"/>
      <c r="DA73" s="144" t="e">
        <f t="shared" si="87"/>
        <v>#REF!</v>
      </c>
      <c r="DB73" s="144"/>
      <c r="DC73" s="136" t="e">
        <f t="shared" si="88"/>
        <v>#REF!</v>
      </c>
      <c r="DD73" s="152"/>
      <c r="DE73" s="140" t="e">
        <f t="shared" si="89"/>
        <v>#REF!</v>
      </c>
      <c r="DF73" s="144"/>
      <c r="DG73" s="136" t="e">
        <f t="shared" si="90"/>
        <v>#REF!</v>
      </c>
      <c r="DH73" s="152"/>
    </row>
    <row r="74" spans="1:112" ht="15.5" x14ac:dyDescent="0.35">
      <c r="A74" s="71">
        <v>19</v>
      </c>
      <c r="B74" s="345" t="str">
        <f t="shared" si="46"/>
        <v>SSS  Lucas</v>
      </c>
      <c r="C74" s="71" t="str">
        <f t="shared" si="46"/>
        <v>Lucas</v>
      </c>
      <c r="D74" s="68" t="str">
        <f t="shared" si="47"/>
        <v/>
      </c>
      <c r="E74" s="6">
        <f t="shared" si="48"/>
        <v>1026525</v>
      </c>
      <c r="F74" s="74"/>
      <c r="G74" s="74"/>
      <c r="H74" s="74"/>
      <c r="I74" s="74"/>
      <c r="J74" s="74"/>
      <c r="K74" s="74"/>
      <c r="L74" s="74"/>
      <c r="M74" s="168"/>
      <c r="N74" s="74"/>
      <c r="O74" s="74"/>
      <c r="P74" s="74"/>
      <c r="Q74" s="74"/>
      <c r="R74" s="74"/>
      <c r="S74" s="74"/>
      <c r="T74" s="74"/>
      <c r="U74" s="74"/>
      <c r="V74" s="74"/>
      <c r="W74" s="74"/>
      <c r="X74" s="288"/>
      <c r="Y74" s="2" t="e">
        <f>IF(C74&lt;&gt;"",VLOOKUP(C74,#REF!,2,FALSE),"")</f>
        <v>#REF!</v>
      </c>
      <c r="Z74" s="2" t="str">
        <f t="shared" si="45"/>
        <v>US CRÉTEIL</v>
      </c>
      <c r="AA74" s="50" t="str">
        <f t="shared" si="49"/>
        <v/>
      </c>
      <c r="AB74" s="34" t="e">
        <f t="shared" si="50"/>
        <v>#REF!</v>
      </c>
      <c r="AC74" s="2" t="str">
        <f t="shared" si="51"/>
        <v>SSS  Lucas  Lucas</v>
      </c>
      <c r="AD74" s="2">
        <f t="shared" si="52"/>
        <v>0</v>
      </c>
      <c r="AE74" s="39"/>
      <c r="AF74" s="40" t="str">
        <f>IF(AE74&lt;&gt;"",VLOOKUP(AE74,#REF!,2,FALSE),"")</f>
        <v/>
      </c>
      <c r="AM74" s="140" t="e">
        <f t="shared" si="53"/>
        <v>#REF!</v>
      </c>
      <c r="AN74" s="157"/>
      <c r="AO74" s="136" t="e">
        <f t="shared" si="54"/>
        <v>#REF!</v>
      </c>
      <c r="AP74" s="152"/>
      <c r="AQ74" s="140" t="e">
        <f t="shared" si="55"/>
        <v>#REF!</v>
      </c>
      <c r="AR74" s="144"/>
      <c r="AS74" s="136" t="e">
        <f t="shared" si="56"/>
        <v>#REF!</v>
      </c>
      <c r="AT74" s="152"/>
      <c r="AU74" s="140" t="e">
        <f t="shared" si="57"/>
        <v>#REF!</v>
      </c>
      <c r="AV74" s="157"/>
      <c r="AW74" s="136" t="e">
        <f t="shared" si="58"/>
        <v>#REF!</v>
      </c>
      <c r="AX74" s="152"/>
      <c r="AY74" s="140" t="e">
        <f t="shared" si="59"/>
        <v>#REF!</v>
      </c>
      <c r="AZ74" s="144"/>
      <c r="BA74" s="136" t="e">
        <f t="shared" si="60"/>
        <v>#REF!</v>
      </c>
      <c r="BB74" s="152"/>
      <c r="BC74" s="140" t="e">
        <f t="shared" si="61"/>
        <v>#REF!</v>
      </c>
      <c r="BD74" s="144"/>
      <c r="BE74" s="136" t="e">
        <f t="shared" si="62"/>
        <v>#REF!</v>
      </c>
      <c r="BF74" s="152"/>
      <c r="BG74" s="140" t="e">
        <f t="shared" si="63"/>
        <v>#REF!</v>
      </c>
      <c r="BH74" s="144"/>
      <c r="BI74" s="136" t="e">
        <f t="shared" si="64"/>
        <v>#REF!</v>
      </c>
      <c r="BJ74" s="152"/>
      <c r="BK74" s="140" t="e">
        <f t="shared" si="65"/>
        <v>#REF!</v>
      </c>
      <c r="BL74" s="144"/>
      <c r="BM74" s="136" t="e">
        <f t="shared" si="66"/>
        <v>#REF!</v>
      </c>
      <c r="BN74" s="152"/>
      <c r="BO74" s="140" t="e">
        <f t="shared" si="67"/>
        <v>#REF!</v>
      </c>
      <c r="BP74" s="144"/>
      <c r="BQ74" s="136" t="e">
        <f t="shared" si="68"/>
        <v>#REF!</v>
      </c>
      <c r="BR74" s="152"/>
      <c r="BS74" s="140" t="e">
        <f t="shared" si="69"/>
        <v>#REF!</v>
      </c>
      <c r="BT74" s="144"/>
      <c r="BU74" s="136" t="e">
        <f t="shared" si="70"/>
        <v>#REF!</v>
      </c>
      <c r="BV74" s="152"/>
      <c r="BW74" s="140" t="e">
        <f t="shared" si="71"/>
        <v>#REF!</v>
      </c>
      <c r="BX74" s="144"/>
      <c r="BY74" s="136" t="e">
        <f t="shared" si="72"/>
        <v>#REF!</v>
      </c>
      <c r="BZ74" s="152"/>
      <c r="CA74" s="140" t="e">
        <f t="shared" si="73"/>
        <v>#REF!</v>
      </c>
      <c r="CB74" s="144"/>
      <c r="CC74" s="136" t="e">
        <f t="shared" si="74"/>
        <v>#REF!</v>
      </c>
      <c r="CD74" s="152"/>
      <c r="CE74" s="140" t="e">
        <f t="shared" si="75"/>
        <v>#REF!</v>
      </c>
      <c r="CF74" s="144"/>
      <c r="CG74" s="136" t="e">
        <f t="shared" si="76"/>
        <v>#REF!</v>
      </c>
      <c r="CH74" s="152"/>
      <c r="CI74" s="140" t="e">
        <f t="shared" si="77"/>
        <v>#REF!</v>
      </c>
      <c r="CJ74" s="144"/>
      <c r="CK74" s="136" t="e">
        <f t="shared" si="78"/>
        <v>#REF!</v>
      </c>
      <c r="CL74" s="140" t="e">
        <f t="shared" si="79"/>
        <v>#REF!</v>
      </c>
      <c r="CM74" s="144"/>
      <c r="CN74" s="136" t="e">
        <f t="shared" si="80"/>
        <v>#REF!</v>
      </c>
      <c r="CO74" s="152"/>
      <c r="CP74" s="140" t="e">
        <f t="shared" si="81"/>
        <v>#REF!</v>
      </c>
      <c r="CQ74" s="144"/>
      <c r="CR74" s="136" t="e">
        <f t="shared" si="82"/>
        <v>#REF!</v>
      </c>
      <c r="CS74" s="152"/>
      <c r="CT74" s="140" t="e">
        <f t="shared" si="83"/>
        <v>#REF!</v>
      </c>
      <c r="CU74" s="144"/>
      <c r="CV74" s="136" t="e">
        <f t="shared" si="84"/>
        <v>#REF!</v>
      </c>
      <c r="CW74" s="152"/>
      <c r="CX74" s="140" t="e">
        <f t="shared" si="85"/>
        <v>#REF!</v>
      </c>
      <c r="CY74" s="136" t="e">
        <f t="shared" si="86"/>
        <v>#REF!</v>
      </c>
      <c r="CZ74" s="152"/>
      <c r="DA74" s="144" t="e">
        <f t="shared" si="87"/>
        <v>#REF!</v>
      </c>
      <c r="DB74" s="144"/>
      <c r="DC74" s="136" t="e">
        <f t="shared" si="88"/>
        <v>#REF!</v>
      </c>
      <c r="DD74" s="152"/>
      <c r="DE74" s="140" t="e">
        <f t="shared" si="89"/>
        <v>#REF!</v>
      </c>
      <c r="DF74" s="144"/>
      <c r="DG74" s="136" t="e">
        <f t="shared" si="90"/>
        <v>#REF!</v>
      </c>
      <c r="DH74" s="152"/>
    </row>
    <row r="75" spans="1:112" ht="15.5" x14ac:dyDescent="0.35">
      <c r="A75" s="71">
        <v>20</v>
      </c>
      <c r="B75" s="345" t="str">
        <f t="shared" si="46"/>
        <v>TTT  Samba</v>
      </c>
      <c r="C75" s="71" t="str">
        <f t="shared" si="46"/>
        <v>Samba</v>
      </c>
      <c r="D75" s="68" t="str">
        <f t="shared" si="47"/>
        <v/>
      </c>
      <c r="E75" s="6">
        <f t="shared" si="48"/>
        <v>405929</v>
      </c>
      <c r="F75" s="74"/>
      <c r="G75" s="74"/>
      <c r="H75" s="74"/>
      <c r="I75" s="74"/>
      <c r="J75" s="74"/>
      <c r="K75" s="74"/>
      <c r="L75" s="74"/>
      <c r="M75" s="168"/>
      <c r="N75" s="74"/>
      <c r="O75" s="74"/>
      <c r="P75" s="74"/>
      <c r="Q75" s="74"/>
      <c r="R75" s="74"/>
      <c r="S75" s="74"/>
      <c r="T75" s="74"/>
      <c r="U75" s="74"/>
      <c r="V75" s="74"/>
      <c r="W75" s="74"/>
      <c r="X75" s="288"/>
      <c r="Y75" s="2" t="e">
        <f>IF(C75&lt;&gt;"",VLOOKUP(C75,#REF!,2,FALSE),"")</f>
        <v>#REF!</v>
      </c>
      <c r="Z75" s="2" t="str">
        <f t="shared" si="45"/>
        <v>US CRÉTEIL</v>
      </c>
      <c r="AA75" s="50" t="str">
        <f t="shared" si="49"/>
        <v/>
      </c>
      <c r="AB75" s="34" t="e">
        <f t="shared" si="50"/>
        <v>#REF!</v>
      </c>
      <c r="AC75" s="2" t="str">
        <f t="shared" si="51"/>
        <v>TTT  Samba  Samba</v>
      </c>
      <c r="AD75" s="2">
        <f t="shared" si="52"/>
        <v>0</v>
      </c>
      <c r="AE75" s="39"/>
      <c r="AF75" s="40" t="str">
        <f>IF(AE75&lt;&gt;"",VLOOKUP(AE75,#REF!,2,FALSE),"")</f>
        <v/>
      </c>
      <c r="AM75" s="140" t="e">
        <f t="shared" si="53"/>
        <v>#REF!</v>
      </c>
      <c r="AN75" s="157"/>
      <c r="AO75" s="136" t="e">
        <f t="shared" si="54"/>
        <v>#REF!</v>
      </c>
      <c r="AP75" s="152"/>
      <c r="AQ75" s="140" t="e">
        <f t="shared" si="55"/>
        <v>#REF!</v>
      </c>
      <c r="AR75" s="144"/>
      <c r="AS75" s="136" t="e">
        <f t="shared" si="56"/>
        <v>#REF!</v>
      </c>
      <c r="AT75" s="152"/>
      <c r="AU75" s="140" t="e">
        <f t="shared" si="57"/>
        <v>#REF!</v>
      </c>
      <c r="AV75" s="157"/>
      <c r="AW75" s="136" t="e">
        <f t="shared" si="58"/>
        <v>#REF!</v>
      </c>
      <c r="AX75" s="152"/>
      <c r="AY75" s="140" t="e">
        <f t="shared" si="59"/>
        <v>#REF!</v>
      </c>
      <c r="AZ75" s="144"/>
      <c r="BA75" s="136" t="e">
        <f t="shared" si="60"/>
        <v>#REF!</v>
      </c>
      <c r="BB75" s="152"/>
      <c r="BC75" s="140" t="e">
        <f t="shared" si="61"/>
        <v>#REF!</v>
      </c>
      <c r="BD75" s="144"/>
      <c r="BE75" s="136" t="e">
        <f t="shared" si="62"/>
        <v>#REF!</v>
      </c>
      <c r="BF75" s="152"/>
      <c r="BG75" s="140" t="e">
        <f t="shared" si="63"/>
        <v>#REF!</v>
      </c>
      <c r="BH75" s="144"/>
      <c r="BI75" s="136" t="e">
        <f t="shared" si="64"/>
        <v>#REF!</v>
      </c>
      <c r="BJ75" s="152"/>
      <c r="BK75" s="140" t="e">
        <f t="shared" si="65"/>
        <v>#REF!</v>
      </c>
      <c r="BL75" s="144"/>
      <c r="BM75" s="136" t="e">
        <f t="shared" si="66"/>
        <v>#REF!</v>
      </c>
      <c r="BN75" s="152"/>
      <c r="BO75" s="140" t="e">
        <f t="shared" si="67"/>
        <v>#REF!</v>
      </c>
      <c r="BP75" s="144"/>
      <c r="BQ75" s="136" t="e">
        <f t="shared" si="68"/>
        <v>#REF!</v>
      </c>
      <c r="BR75" s="152"/>
      <c r="BS75" s="140" t="e">
        <f t="shared" si="69"/>
        <v>#REF!</v>
      </c>
      <c r="BT75" s="144"/>
      <c r="BU75" s="136" t="e">
        <f t="shared" si="70"/>
        <v>#REF!</v>
      </c>
      <c r="BV75" s="152"/>
      <c r="BW75" s="140" t="e">
        <f t="shared" si="71"/>
        <v>#REF!</v>
      </c>
      <c r="BX75" s="144"/>
      <c r="BY75" s="136" t="e">
        <f t="shared" si="72"/>
        <v>#REF!</v>
      </c>
      <c r="BZ75" s="152"/>
      <c r="CA75" s="140" t="e">
        <f t="shared" si="73"/>
        <v>#REF!</v>
      </c>
      <c r="CB75" s="144"/>
      <c r="CC75" s="136" t="e">
        <f t="shared" si="74"/>
        <v>#REF!</v>
      </c>
      <c r="CD75" s="152"/>
      <c r="CE75" s="140" t="e">
        <f t="shared" si="75"/>
        <v>#REF!</v>
      </c>
      <c r="CF75" s="144"/>
      <c r="CG75" s="136" t="e">
        <f t="shared" si="76"/>
        <v>#REF!</v>
      </c>
      <c r="CH75" s="152"/>
      <c r="CI75" s="140" t="e">
        <f t="shared" si="77"/>
        <v>#REF!</v>
      </c>
      <c r="CJ75" s="144"/>
      <c r="CK75" s="136" t="e">
        <f t="shared" si="78"/>
        <v>#REF!</v>
      </c>
      <c r="CL75" s="140" t="e">
        <f t="shared" si="79"/>
        <v>#REF!</v>
      </c>
      <c r="CM75" s="144"/>
      <c r="CN75" s="136" t="e">
        <f t="shared" si="80"/>
        <v>#REF!</v>
      </c>
      <c r="CO75" s="152"/>
      <c r="CP75" s="140" t="e">
        <f t="shared" si="81"/>
        <v>#REF!</v>
      </c>
      <c r="CQ75" s="144"/>
      <c r="CR75" s="136" t="e">
        <f t="shared" si="82"/>
        <v>#REF!</v>
      </c>
      <c r="CS75" s="152"/>
      <c r="CT75" s="140" t="e">
        <f t="shared" si="83"/>
        <v>#REF!</v>
      </c>
      <c r="CU75" s="144"/>
      <c r="CV75" s="136" t="e">
        <f t="shared" si="84"/>
        <v>#REF!</v>
      </c>
      <c r="CW75" s="152"/>
      <c r="CX75" s="140" t="e">
        <f t="shared" si="85"/>
        <v>#REF!</v>
      </c>
      <c r="CY75" s="136" t="e">
        <f t="shared" si="86"/>
        <v>#REF!</v>
      </c>
      <c r="CZ75" s="152"/>
      <c r="DA75" s="144" t="e">
        <f t="shared" si="87"/>
        <v>#REF!</v>
      </c>
      <c r="DB75" s="144"/>
      <c r="DC75" s="136" t="e">
        <f t="shared" si="88"/>
        <v>#REF!</v>
      </c>
      <c r="DD75" s="152"/>
      <c r="DE75" s="140" t="e">
        <f t="shared" si="89"/>
        <v>#REF!</v>
      </c>
      <c r="DF75" s="144"/>
      <c r="DG75" s="136" t="e">
        <f t="shared" si="90"/>
        <v>#REF!</v>
      </c>
      <c r="DH75" s="152"/>
    </row>
    <row r="76" spans="1:112" ht="15.5" x14ac:dyDescent="0.35">
      <c r="A76" s="71">
        <v>21</v>
      </c>
      <c r="B76" s="345" t="str">
        <f t="shared" ref="B76:C95" si="91">B24</f>
        <v>UUU  Miguel</v>
      </c>
      <c r="C76" s="71" t="str">
        <f t="shared" si="91"/>
        <v>Miguel</v>
      </c>
      <c r="D76" s="68" t="str">
        <f t="shared" si="47"/>
        <v/>
      </c>
      <c r="E76" s="6">
        <f t="shared" si="48"/>
        <v>1513486</v>
      </c>
      <c r="F76" s="74"/>
      <c r="G76" s="74"/>
      <c r="H76" s="74"/>
      <c r="I76" s="74"/>
      <c r="J76" s="74"/>
      <c r="K76" s="74"/>
      <c r="L76" s="74"/>
      <c r="M76" s="168"/>
      <c r="N76" s="74"/>
      <c r="O76" s="74"/>
      <c r="P76" s="74"/>
      <c r="Q76" s="74"/>
      <c r="R76" s="74"/>
      <c r="S76" s="74"/>
      <c r="T76" s="74"/>
      <c r="U76" s="74"/>
      <c r="V76" s="74"/>
      <c r="W76" s="74"/>
      <c r="X76" s="288"/>
      <c r="Y76" s="2" t="e">
        <f>IF(C76&lt;&gt;"",VLOOKUP(C76,#REF!,2,FALSE),"")</f>
        <v>#REF!</v>
      </c>
      <c r="Z76" s="2" t="str">
        <f t="shared" si="45"/>
        <v>US CRÉTEIL</v>
      </c>
      <c r="AA76" s="50" t="str">
        <f t="shared" si="49"/>
        <v/>
      </c>
      <c r="AB76" s="34" t="e">
        <f t="shared" si="50"/>
        <v>#REF!</v>
      </c>
      <c r="AC76" s="2" t="str">
        <f t="shared" si="51"/>
        <v>UUU  Miguel  Miguel</v>
      </c>
      <c r="AD76" s="2">
        <f t="shared" si="52"/>
        <v>0</v>
      </c>
      <c r="AE76" s="39"/>
      <c r="AF76" s="40" t="str">
        <f>IF(AE76&lt;&gt;"",VLOOKUP(AE76,#REF!,2,FALSE),"")</f>
        <v/>
      </c>
      <c r="AM76" s="140" t="e">
        <f t="shared" si="53"/>
        <v>#REF!</v>
      </c>
      <c r="AN76" s="157"/>
      <c r="AO76" s="136" t="e">
        <f t="shared" si="54"/>
        <v>#REF!</v>
      </c>
      <c r="AP76" s="152"/>
      <c r="AQ76" s="140" t="e">
        <f t="shared" si="55"/>
        <v>#REF!</v>
      </c>
      <c r="AR76" s="144"/>
      <c r="AS76" s="136" t="e">
        <f t="shared" si="56"/>
        <v>#REF!</v>
      </c>
      <c r="AT76" s="152"/>
      <c r="AU76" s="140" t="e">
        <f t="shared" si="57"/>
        <v>#REF!</v>
      </c>
      <c r="AV76" s="157"/>
      <c r="AW76" s="136" t="e">
        <f t="shared" si="58"/>
        <v>#REF!</v>
      </c>
      <c r="AX76" s="152"/>
      <c r="AY76" s="140" t="e">
        <f t="shared" si="59"/>
        <v>#REF!</v>
      </c>
      <c r="AZ76" s="144"/>
      <c r="BA76" s="136" t="e">
        <f t="shared" si="60"/>
        <v>#REF!</v>
      </c>
      <c r="BB76" s="152"/>
      <c r="BC76" s="140" t="e">
        <f t="shared" si="61"/>
        <v>#REF!</v>
      </c>
      <c r="BD76" s="144"/>
      <c r="BE76" s="136" t="e">
        <f t="shared" si="62"/>
        <v>#REF!</v>
      </c>
      <c r="BF76" s="152"/>
      <c r="BG76" s="140" t="e">
        <f t="shared" si="63"/>
        <v>#REF!</v>
      </c>
      <c r="BH76" s="144"/>
      <c r="BI76" s="136" t="e">
        <f t="shared" si="64"/>
        <v>#REF!</v>
      </c>
      <c r="BJ76" s="152"/>
      <c r="BK76" s="140" t="e">
        <f t="shared" si="65"/>
        <v>#REF!</v>
      </c>
      <c r="BL76" s="144"/>
      <c r="BM76" s="136" t="e">
        <f t="shared" si="66"/>
        <v>#REF!</v>
      </c>
      <c r="BN76" s="152"/>
      <c r="BO76" s="140" t="e">
        <f t="shared" si="67"/>
        <v>#REF!</v>
      </c>
      <c r="BP76" s="144"/>
      <c r="BQ76" s="136" t="e">
        <f t="shared" si="68"/>
        <v>#REF!</v>
      </c>
      <c r="BR76" s="152"/>
      <c r="BS76" s="140" t="e">
        <f t="shared" si="69"/>
        <v>#REF!</v>
      </c>
      <c r="BT76" s="144"/>
      <c r="BU76" s="136" t="e">
        <f t="shared" si="70"/>
        <v>#REF!</v>
      </c>
      <c r="BV76" s="152"/>
      <c r="BW76" s="140" t="e">
        <f t="shared" si="71"/>
        <v>#REF!</v>
      </c>
      <c r="BX76" s="144"/>
      <c r="BY76" s="136" t="e">
        <f t="shared" si="72"/>
        <v>#REF!</v>
      </c>
      <c r="BZ76" s="152"/>
      <c r="CA76" s="140" t="e">
        <f t="shared" si="73"/>
        <v>#REF!</v>
      </c>
      <c r="CB76" s="144"/>
      <c r="CC76" s="136" t="e">
        <f t="shared" si="74"/>
        <v>#REF!</v>
      </c>
      <c r="CD76" s="152"/>
      <c r="CE76" s="140" t="e">
        <f t="shared" si="75"/>
        <v>#REF!</v>
      </c>
      <c r="CF76" s="144"/>
      <c r="CG76" s="136" t="e">
        <f t="shared" si="76"/>
        <v>#REF!</v>
      </c>
      <c r="CH76" s="152"/>
      <c r="CI76" s="140" t="e">
        <f t="shared" si="77"/>
        <v>#REF!</v>
      </c>
      <c r="CJ76" s="144"/>
      <c r="CK76" s="136" t="e">
        <f t="shared" si="78"/>
        <v>#REF!</v>
      </c>
      <c r="CL76" s="140" t="e">
        <f t="shared" si="79"/>
        <v>#REF!</v>
      </c>
      <c r="CM76" s="144"/>
      <c r="CN76" s="136" t="e">
        <f t="shared" si="80"/>
        <v>#REF!</v>
      </c>
      <c r="CO76" s="152"/>
      <c r="CP76" s="140" t="e">
        <f t="shared" si="81"/>
        <v>#REF!</v>
      </c>
      <c r="CQ76" s="144"/>
      <c r="CR76" s="136" t="e">
        <f t="shared" si="82"/>
        <v>#REF!</v>
      </c>
      <c r="CS76" s="152"/>
      <c r="CT76" s="140" t="e">
        <f t="shared" si="83"/>
        <v>#REF!</v>
      </c>
      <c r="CU76" s="144"/>
      <c r="CV76" s="136" t="e">
        <f t="shared" si="84"/>
        <v>#REF!</v>
      </c>
      <c r="CW76" s="152"/>
      <c r="CX76" s="140" t="e">
        <f t="shared" si="85"/>
        <v>#REF!</v>
      </c>
      <c r="CY76" s="136" t="e">
        <f t="shared" si="86"/>
        <v>#REF!</v>
      </c>
      <c r="CZ76" s="152"/>
      <c r="DA76" s="144" t="e">
        <f t="shared" si="87"/>
        <v>#REF!</v>
      </c>
      <c r="DB76" s="144"/>
      <c r="DC76" s="136" t="e">
        <f t="shared" si="88"/>
        <v>#REF!</v>
      </c>
      <c r="DD76" s="152"/>
      <c r="DE76" s="140" t="e">
        <f t="shared" si="89"/>
        <v>#REF!</v>
      </c>
      <c r="DF76" s="144"/>
      <c r="DG76" s="136" t="e">
        <f t="shared" si="90"/>
        <v>#REF!</v>
      </c>
      <c r="DH76" s="152"/>
    </row>
    <row r="77" spans="1:112" ht="15.5" x14ac:dyDescent="0.35">
      <c r="A77" s="71">
        <v>22</v>
      </c>
      <c r="B77" s="345" t="str">
        <f t="shared" si="91"/>
        <v>VVV  Nicolas</v>
      </c>
      <c r="C77" s="71" t="str">
        <f t="shared" si="91"/>
        <v>Nicolas</v>
      </c>
      <c r="D77" s="68" t="str">
        <f t="shared" si="47"/>
        <v/>
      </c>
      <c r="E77" s="6">
        <f t="shared" si="48"/>
        <v>1797650</v>
      </c>
      <c r="F77" s="74"/>
      <c r="G77" s="74"/>
      <c r="H77" s="74"/>
      <c r="I77" s="74"/>
      <c r="J77" s="74"/>
      <c r="K77" s="74"/>
      <c r="L77" s="74"/>
      <c r="M77" s="168"/>
      <c r="N77" s="74"/>
      <c r="O77" s="74"/>
      <c r="P77" s="74"/>
      <c r="Q77" s="74"/>
      <c r="R77" s="74"/>
      <c r="S77" s="74"/>
      <c r="T77" s="74"/>
      <c r="U77" s="74"/>
      <c r="V77" s="74"/>
      <c r="W77" s="74"/>
      <c r="X77" s="288"/>
      <c r="Y77" s="2" t="e">
        <f>IF(C77&lt;&gt;"",VLOOKUP(C77,#REF!,2,FALSE),"")</f>
        <v>#REF!</v>
      </c>
      <c r="Z77" s="2" t="str">
        <f t="shared" si="45"/>
        <v>US CRÉTEIL</v>
      </c>
      <c r="AA77" s="50" t="str">
        <f t="shared" si="49"/>
        <v/>
      </c>
      <c r="AB77" s="34" t="e">
        <f t="shared" si="50"/>
        <v>#REF!</v>
      </c>
      <c r="AC77" s="2" t="str">
        <f t="shared" si="51"/>
        <v>VVV  Nicolas  Nicolas</v>
      </c>
      <c r="AD77" s="2">
        <f t="shared" si="52"/>
        <v>0</v>
      </c>
      <c r="AE77" s="39"/>
      <c r="AF77" s="40" t="str">
        <f>IF(AE77&lt;&gt;"",VLOOKUP(AE77,#REF!,2,FALSE),"")</f>
        <v/>
      </c>
      <c r="AM77" s="140" t="e">
        <f t="shared" si="53"/>
        <v>#REF!</v>
      </c>
      <c r="AN77" s="157"/>
      <c r="AO77" s="136" t="e">
        <f t="shared" si="54"/>
        <v>#REF!</v>
      </c>
      <c r="AP77" s="152"/>
      <c r="AQ77" s="140" t="e">
        <f t="shared" si="55"/>
        <v>#REF!</v>
      </c>
      <c r="AR77" s="144"/>
      <c r="AS77" s="136" t="e">
        <f t="shared" si="56"/>
        <v>#REF!</v>
      </c>
      <c r="AT77" s="152"/>
      <c r="AU77" s="140" t="e">
        <f t="shared" si="57"/>
        <v>#REF!</v>
      </c>
      <c r="AV77" s="157"/>
      <c r="AW77" s="136" t="e">
        <f t="shared" si="58"/>
        <v>#REF!</v>
      </c>
      <c r="AX77" s="152"/>
      <c r="AY77" s="140" t="e">
        <f t="shared" si="59"/>
        <v>#REF!</v>
      </c>
      <c r="AZ77" s="144"/>
      <c r="BA77" s="136" t="e">
        <f t="shared" si="60"/>
        <v>#REF!</v>
      </c>
      <c r="BB77" s="152"/>
      <c r="BC77" s="140" t="e">
        <f t="shared" si="61"/>
        <v>#REF!</v>
      </c>
      <c r="BD77" s="144"/>
      <c r="BE77" s="136" t="e">
        <f t="shared" si="62"/>
        <v>#REF!</v>
      </c>
      <c r="BF77" s="152"/>
      <c r="BG77" s="140" t="e">
        <f t="shared" si="63"/>
        <v>#REF!</v>
      </c>
      <c r="BH77" s="144"/>
      <c r="BI77" s="136" t="e">
        <f t="shared" si="64"/>
        <v>#REF!</v>
      </c>
      <c r="BJ77" s="152"/>
      <c r="BK77" s="140" t="e">
        <f t="shared" si="65"/>
        <v>#REF!</v>
      </c>
      <c r="BL77" s="144"/>
      <c r="BM77" s="136" t="e">
        <f t="shared" si="66"/>
        <v>#REF!</v>
      </c>
      <c r="BN77" s="152"/>
      <c r="BO77" s="140" t="e">
        <f t="shared" si="67"/>
        <v>#REF!</v>
      </c>
      <c r="BP77" s="144"/>
      <c r="BQ77" s="136" t="e">
        <f t="shared" si="68"/>
        <v>#REF!</v>
      </c>
      <c r="BR77" s="152"/>
      <c r="BS77" s="140" t="e">
        <f t="shared" si="69"/>
        <v>#REF!</v>
      </c>
      <c r="BT77" s="144"/>
      <c r="BU77" s="136" t="e">
        <f t="shared" si="70"/>
        <v>#REF!</v>
      </c>
      <c r="BV77" s="152"/>
      <c r="BW77" s="140" t="e">
        <f t="shared" si="71"/>
        <v>#REF!</v>
      </c>
      <c r="BX77" s="144"/>
      <c r="BY77" s="136" t="e">
        <f t="shared" si="72"/>
        <v>#REF!</v>
      </c>
      <c r="BZ77" s="152"/>
      <c r="CA77" s="140" t="e">
        <f t="shared" si="73"/>
        <v>#REF!</v>
      </c>
      <c r="CB77" s="144"/>
      <c r="CC77" s="136" t="e">
        <f t="shared" si="74"/>
        <v>#REF!</v>
      </c>
      <c r="CD77" s="152"/>
      <c r="CE77" s="140" t="e">
        <f t="shared" si="75"/>
        <v>#REF!</v>
      </c>
      <c r="CF77" s="144"/>
      <c r="CG77" s="136" t="e">
        <f t="shared" si="76"/>
        <v>#REF!</v>
      </c>
      <c r="CH77" s="152"/>
      <c r="CI77" s="140" t="e">
        <f t="shared" si="77"/>
        <v>#REF!</v>
      </c>
      <c r="CJ77" s="144"/>
      <c r="CK77" s="136" t="e">
        <f t="shared" si="78"/>
        <v>#REF!</v>
      </c>
      <c r="CL77" s="140" t="e">
        <f t="shared" si="79"/>
        <v>#REF!</v>
      </c>
      <c r="CM77" s="144"/>
      <c r="CN77" s="136" t="e">
        <f t="shared" si="80"/>
        <v>#REF!</v>
      </c>
      <c r="CO77" s="152"/>
      <c r="CP77" s="140" t="e">
        <f t="shared" si="81"/>
        <v>#REF!</v>
      </c>
      <c r="CQ77" s="144"/>
      <c r="CR77" s="136" t="e">
        <f t="shared" si="82"/>
        <v>#REF!</v>
      </c>
      <c r="CS77" s="152"/>
      <c r="CT77" s="140" t="e">
        <f t="shared" si="83"/>
        <v>#REF!</v>
      </c>
      <c r="CU77" s="144"/>
      <c r="CV77" s="136" t="e">
        <f t="shared" si="84"/>
        <v>#REF!</v>
      </c>
      <c r="CW77" s="152"/>
      <c r="CX77" s="140" t="e">
        <f t="shared" si="85"/>
        <v>#REF!</v>
      </c>
      <c r="CY77" s="136" t="e">
        <f t="shared" si="86"/>
        <v>#REF!</v>
      </c>
      <c r="CZ77" s="152"/>
      <c r="DA77" s="144" t="e">
        <f t="shared" si="87"/>
        <v>#REF!</v>
      </c>
      <c r="DB77" s="144"/>
      <c r="DC77" s="136" t="e">
        <f t="shared" si="88"/>
        <v>#REF!</v>
      </c>
      <c r="DD77" s="152"/>
      <c r="DE77" s="140" t="e">
        <f t="shared" si="89"/>
        <v>#REF!</v>
      </c>
      <c r="DF77" s="144"/>
      <c r="DG77" s="136" t="e">
        <f t="shared" si="90"/>
        <v>#REF!</v>
      </c>
      <c r="DH77" s="152"/>
    </row>
    <row r="78" spans="1:112" ht="15.5" x14ac:dyDescent="0.35">
      <c r="A78" s="71">
        <v>23</v>
      </c>
      <c r="B78" s="345" t="str">
        <f t="shared" si="91"/>
        <v>WWW  Bilal</v>
      </c>
      <c r="C78" s="71" t="str">
        <f t="shared" si="91"/>
        <v>Bilal</v>
      </c>
      <c r="D78" s="68" t="str">
        <f t="shared" si="47"/>
        <v/>
      </c>
      <c r="E78" s="6">
        <f t="shared" si="48"/>
        <v>604004</v>
      </c>
      <c r="F78" s="74"/>
      <c r="G78" s="74"/>
      <c r="H78" s="74"/>
      <c r="I78" s="74"/>
      <c r="J78" s="74"/>
      <c r="K78" s="74"/>
      <c r="L78" s="74"/>
      <c r="M78" s="168"/>
      <c r="N78" s="74"/>
      <c r="O78" s="74"/>
      <c r="P78" s="74"/>
      <c r="Q78" s="74"/>
      <c r="R78" s="74"/>
      <c r="S78" s="74"/>
      <c r="T78" s="74"/>
      <c r="U78" s="74"/>
      <c r="V78" s="74"/>
      <c r="W78" s="74"/>
      <c r="X78" s="288"/>
      <c r="Y78" s="2" t="e">
        <f>IF(C78&lt;&gt;"",VLOOKUP(C78,#REF!,2,FALSE),"")</f>
        <v>#REF!</v>
      </c>
      <c r="Z78" s="2" t="str">
        <f t="shared" si="45"/>
        <v>US CRÉTEIL</v>
      </c>
      <c r="AA78" s="50" t="str">
        <f t="shared" si="49"/>
        <v/>
      </c>
      <c r="AB78" s="34" t="e">
        <f t="shared" si="50"/>
        <v>#REF!</v>
      </c>
      <c r="AC78" s="2" t="str">
        <f t="shared" si="51"/>
        <v>WWW  Bilal  Bilal</v>
      </c>
      <c r="AD78" s="2">
        <f t="shared" si="52"/>
        <v>0</v>
      </c>
      <c r="AE78" s="39"/>
      <c r="AF78" s="40" t="str">
        <f>IF(AE78&lt;&gt;"",VLOOKUP(AE78,#REF!,2,FALSE),"")</f>
        <v/>
      </c>
      <c r="AM78" s="140" t="e">
        <f t="shared" si="53"/>
        <v>#REF!</v>
      </c>
      <c r="AN78" s="157"/>
      <c r="AO78" s="136" t="e">
        <f t="shared" si="54"/>
        <v>#REF!</v>
      </c>
      <c r="AP78" s="152"/>
      <c r="AQ78" s="140" t="e">
        <f t="shared" si="55"/>
        <v>#REF!</v>
      </c>
      <c r="AR78" s="144"/>
      <c r="AS78" s="136" t="e">
        <f t="shared" si="56"/>
        <v>#REF!</v>
      </c>
      <c r="AT78" s="152"/>
      <c r="AU78" s="140" t="e">
        <f t="shared" si="57"/>
        <v>#REF!</v>
      </c>
      <c r="AV78" s="157"/>
      <c r="AW78" s="136" t="e">
        <f t="shared" si="58"/>
        <v>#REF!</v>
      </c>
      <c r="AX78" s="152"/>
      <c r="AY78" s="140" t="e">
        <f t="shared" si="59"/>
        <v>#REF!</v>
      </c>
      <c r="AZ78" s="144"/>
      <c r="BA78" s="136" t="e">
        <f t="shared" si="60"/>
        <v>#REF!</v>
      </c>
      <c r="BB78" s="152"/>
      <c r="BC78" s="140" t="e">
        <f t="shared" si="61"/>
        <v>#REF!</v>
      </c>
      <c r="BD78" s="144"/>
      <c r="BE78" s="136" t="e">
        <f t="shared" si="62"/>
        <v>#REF!</v>
      </c>
      <c r="BF78" s="152"/>
      <c r="BG78" s="140" t="e">
        <f t="shared" si="63"/>
        <v>#REF!</v>
      </c>
      <c r="BH78" s="144"/>
      <c r="BI78" s="136" t="e">
        <f t="shared" si="64"/>
        <v>#REF!</v>
      </c>
      <c r="BJ78" s="152"/>
      <c r="BK78" s="140" t="e">
        <f t="shared" si="65"/>
        <v>#REF!</v>
      </c>
      <c r="BL78" s="144"/>
      <c r="BM78" s="136" t="e">
        <f t="shared" si="66"/>
        <v>#REF!</v>
      </c>
      <c r="BN78" s="152"/>
      <c r="BO78" s="140" t="e">
        <f t="shared" si="67"/>
        <v>#REF!</v>
      </c>
      <c r="BP78" s="144"/>
      <c r="BQ78" s="136" t="e">
        <f t="shared" si="68"/>
        <v>#REF!</v>
      </c>
      <c r="BR78" s="152"/>
      <c r="BS78" s="140" t="e">
        <f t="shared" si="69"/>
        <v>#REF!</v>
      </c>
      <c r="BT78" s="144"/>
      <c r="BU78" s="136" t="e">
        <f t="shared" si="70"/>
        <v>#REF!</v>
      </c>
      <c r="BV78" s="152"/>
      <c r="BW78" s="140" t="e">
        <f t="shared" si="71"/>
        <v>#REF!</v>
      </c>
      <c r="BX78" s="144"/>
      <c r="BY78" s="136" t="e">
        <f t="shared" si="72"/>
        <v>#REF!</v>
      </c>
      <c r="BZ78" s="152"/>
      <c r="CA78" s="140" t="e">
        <f t="shared" si="73"/>
        <v>#REF!</v>
      </c>
      <c r="CB78" s="144"/>
      <c r="CC78" s="136" t="e">
        <f t="shared" si="74"/>
        <v>#REF!</v>
      </c>
      <c r="CD78" s="152"/>
      <c r="CE78" s="140" t="e">
        <f t="shared" si="75"/>
        <v>#REF!</v>
      </c>
      <c r="CF78" s="144"/>
      <c r="CG78" s="136" t="e">
        <f t="shared" si="76"/>
        <v>#REF!</v>
      </c>
      <c r="CH78" s="152"/>
      <c r="CI78" s="140" t="e">
        <f t="shared" si="77"/>
        <v>#REF!</v>
      </c>
      <c r="CJ78" s="144"/>
      <c r="CK78" s="136" t="e">
        <f t="shared" si="78"/>
        <v>#REF!</v>
      </c>
      <c r="CL78" s="140" t="e">
        <f t="shared" si="79"/>
        <v>#REF!</v>
      </c>
      <c r="CM78" s="144"/>
      <c r="CN78" s="136" t="e">
        <f t="shared" si="80"/>
        <v>#REF!</v>
      </c>
      <c r="CO78" s="152"/>
      <c r="CP78" s="140" t="e">
        <f t="shared" si="81"/>
        <v>#REF!</v>
      </c>
      <c r="CQ78" s="144"/>
      <c r="CR78" s="136" t="e">
        <f t="shared" si="82"/>
        <v>#REF!</v>
      </c>
      <c r="CS78" s="152"/>
      <c r="CT78" s="140" t="e">
        <f t="shared" si="83"/>
        <v>#REF!</v>
      </c>
      <c r="CU78" s="144"/>
      <c r="CV78" s="136" t="e">
        <f t="shared" si="84"/>
        <v>#REF!</v>
      </c>
      <c r="CW78" s="152"/>
      <c r="CX78" s="140" t="e">
        <f t="shared" si="85"/>
        <v>#REF!</v>
      </c>
      <c r="CY78" s="136" t="e">
        <f t="shared" si="86"/>
        <v>#REF!</v>
      </c>
      <c r="CZ78" s="152"/>
      <c r="DA78" s="144" t="e">
        <f t="shared" si="87"/>
        <v>#REF!</v>
      </c>
      <c r="DB78" s="144"/>
      <c r="DC78" s="136" t="e">
        <f t="shared" si="88"/>
        <v>#REF!</v>
      </c>
      <c r="DD78" s="152"/>
      <c r="DE78" s="140" t="e">
        <f t="shared" si="89"/>
        <v>#REF!</v>
      </c>
      <c r="DF78" s="144"/>
      <c r="DG78" s="136" t="e">
        <f t="shared" si="90"/>
        <v>#REF!</v>
      </c>
      <c r="DH78" s="152"/>
    </row>
    <row r="79" spans="1:112" ht="15.5" x14ac:dyDescent="0.35">
      <c r="A79" s="71">
        <v>24</v>
      </c>
      <c r="B79" s="345" t="str">
        <f t="shared" si="91"/>
        <v>XXX  Florent</v>
      </c>
      <c r="C79" s="71" t="str">
        <f t="shared" si="91"/>
        <v>Florent</v>
      </c>
      <c r="D79" s="68" t="str">
        <f t="shared" si="47"/>
        <v/>
      </c>
      <c r="E79" s="6">
        <f t="shared" si="48"/>
        <v>1046319</v>
      </c>
      <c r="F79" s="73"/>
      <c r="G79" s="73"/>
      <c r="H79" s="73"/>
      <c r="I79" s="73"/>
      <c r="J79" s="73"/>
      <c r="K79" s="73"/>
      <c r="L79" s="73"/>
      <c r="M79" s="169"/>
      <c r="N79" s="73"/>
      <c r="O79" s="73"/>
      <c r="P79" s="73"/>
      <c r="Q79" s="74"/>
      <c r="R79" s="73"/>
      <c r="S79" s="73"/>
      <c r="T79" s="73"/>
      <c r="U79" s="74"/>
      <c r="V79" s="73"/>
      <c r="W79" s="73"/>
      <c r="X79" s="289"/>
      <c r="Y79" s="2" t="e">
        <f>IF(C79&lt;&gt;"",VLOOKUP(C79,#REF!,2,FALSE),"")</f>
        <v>#REF!</v>
      </c>
      <c r="Z79" s="2" t="str">
        <f t="shared" si="45"/>
        <v>US CRÉTEIL</v>
      </c>
      <c r="AA79" s="50" t="str">
        <f t="shared" si="49"/>
        <v/>
      </c>
      <c r="AB79" s="34" t="e">
        <f t="shared" si="50"/>
        <v>#REF!</v>
      </c>
      <c r="AC79" s="2" t="str">
        <f t="shared" si="51"/>
        <v>XXX  Florent  Florent</v>
      </c>
      <c r="AD79" s="2">
        <f t="shared" si="52"/>
        <v>0</v>
      </c>
      <c r="AE79" s="39"/>
      <c r="AF79" s="40" t="str">
        <f>IF(AE79&lt;&gt;"",VLOOKUP(AE79,#REF!,2,FALSE),"")</f>
        <v/>
      </c>
      <c r="AM79" s="140" t="e">
        <f t="shared" si="53"/>
        <v>#REF!</v>
      </c>
      <c r="AN79" s="157"/>
      <c r="AO79" s="136" t="e">
        <f t="shared" si="54"/>
        <v>#REF!</v>
      </c>
      <c r="AP79" s="152"/>
      <c r="AQ79" s="140" t="e">
        <f t="shared" si="55"/>
        <v>#REF!</v>
      </c>
      <c r="AR79" s="144"/>
      <c r="AS79" s="136" t="e">
        <f t="shared" si="56"/>
        <v>#REF!</v>
      </c>
      <c r="AT79" s="152"/>
      <c r="AU79" s="140" t="e">
        <f t="shared" si="57"/>
        <v>#REF!</v>
      </c>
      <c r="AV79" s="157"/>
      <c r="AW79" s="136" t="e">
        <f t="shared" si="58"/>
        <v>#REF!</v>
      </c>
      <c r="AX79" s="152"/>
      <c r="AY79" s="140" t="e">
        <f t="shared" si="59"/>
        <v>#REF!</v>
      </c>
      <c r="AZ79" s="144"/>
      <c r="BA79" s="136" t="e">
        <f t="shared" si="60"/>
        <v>#REF!</v>
      </c>
      <c r="BB79" s="152"/>
      <c r="BC79" s="140" t="e">
        <f t="shared" si="61"/>
        <v>#REF!</v>
      </c>
      <c r="BD79" s="144"/>
      <c r="BE79" s="136" t="e">
        <f t="shared" si="62"/>
        <v>#REF!</v>
      </c>
      <c r="BF79" s="152"/>
      <c r="BG79" s="140" t="e">
        <f t="shared" si="63"/>
        <v>#REF!</v>
      </c>
      <c r="BH79" s="144"/>
      <c r="BI79" s="136" t="e">
        <f t="shared" si="64"/>
        <v>#REF!</v>
      </c>
      <c r="BJ79" s="152"/>
      <c r="BK79" s="140" t="e">
        <f t="shared" si="65"/>
        <v>#REF!</v>
      </c>
      <c r="BL79" s="144"/>
      <c r="BM79" s="136" t="e">
        <f t="shared" si="66"/>
        <v>#REF!</v>
      </c>
      <c r="BN79" s="152"/>
      <c r="BO79" s="140" t="e">
        <f t="shared" si="67"/>
        <v>#REF!</v>
      </c>
      <c r="BP79" s="144"/>
      <c r="BQ79" s="136" t="e">
        <f t="shared" si="68"/>
        <v>#REF!</v>
      </c>
      <c r="BR79" s="152"/>
      <c r="BS79" s="140" t="e">
        <f t="shared" si="69"/>
        <v>#REF!</v>
      </c>
      <c r="BT79" s="144"/>
      <c r="BU79" s="136" t="e">
        <f t="shared" si="70"/>
        <v>#REF!</v>
      </c>
      <c r="BV79" s="152"/>
      <c r="BW79" s="140" t="e">
        <f t="shared" si="71"/>
        <v>#REF!</v>
      </c>
      <c r="BX79" s="144"/>
      <c r="BY79" s="136" t="e">
        <f t="shared" si="72"/>
        <v>#REF!</v>
      </c>
      <c r="BZ79" s="152"/>
      <c r="CA79" s="140" t="e">
        <f t="shared" si="73"/>
        <v>#REF!</v>
      </c>
      <c r="CB79" s="144"/>
      <c r="CC79" s="136" t="e">
        <f t="shared" si="74"/>
        <v>#REF!</v>
      </c>
      <c r="CD79" s="152"/>
      <c r="CE79" s="140" t="e">
        <f t="shared" si="75"/>
        <v>#REF!</v>
      </c>
      <c r="CF79" s="144"/>
      <c r="CG79" s="136" t="e">
        <f t="shared" si="76"/>
        <v>#REF!</v>
      </c>
      <c r="CH79" s="152"/>
      <c r="CI79" s="140" t="e">
        <f t="shared" si="77"/>
        <v>#REF!</v>
      </c>
      <c r="CJ79" s="144"/>
      <c r="CK79" s="136" t="e">
        <f t="shared" si="78"/>
        <v>#REF!</v>
      </c>
      <c r="CL79" s="140" t="e">
        <f t="shared" si="79"/>
        <v>#REF!</v>
      </c>
      <c r="CM79" s="144"/>
      <c r="CN79" s="136" t="e">
        <f t="shared" si="80"/>
        <v>#REF!</v>
      </c>
      <c r="CO79" s="152"/>
      <c r="CP79" s="140" t="e">
        <f t="shared" si="81"/>
        <v>#REF!</v>
      </c>
      <c r="CQ79" s="144"/>
      <c r="CR79" s="136" t="e">
        <f t="shared" si="82"/>
        <v>#REF!</v>
      </c>
      <c r="CS79" s="152"/>
      <c r="CT79" s="140" t="e">
        <f t="shared" si="83"/>
        <v>#REF!</v>
      </c>
      <c r="CU79" s="144"/>
      <c r="CV79" s="136" t="e">
        <f t="shared" si="84"/>
        <v>#REF!</v>
      </c>
      <c r="CW79" s="152"/>
      <c r="CX79" s="140" t="e">
        <f t="shared" si="85"/>
        <v>#REF!</v>
      </c>
      <c r="CY79" s="136" t="e">
        <f t="shared" si="86"/>
        <v>#REF!</v>
      </c>
      <c r="CZ79" s="152"/>
      <c r="DA79" s="144" t="e">
        <f t="shared" si="87"/>
        <v>#REF!</v>
      </c>
      <c r="DB79" s="144"/>
      <c r="DC79" s="136" t="e">
        <f t="shared" si="88"/>
        <v>#REF!</v>
      </c>
      <c r="DD79" s="152"/>
      <c r="DE79" s="140" t="e">
        <f t="shared" si="89"/>
        <v>#REF!</v>
      </c>
      <c r="DF79" s="144"/>
      <c r="DG79" s="136" t="e">
        <f t="shared" si="90"/>
        <v>#REF!</v>
      </c>
      <c r="DH79" s="152"/>
    </row>
    <row r="80" spans="1:112" ht="15.5" x14ac:dyDescent="0.35">
      <c r="A80" s="71">
        <v>25</v>
      </c>
      <c r="B80" s="345" t="str">
        <f t="shared" si="91"/>
        <v>YYYY  Célia</v>
      </c>
      <c r="C80" s="71" t="str">
        <f t="shared" si="91"/>
        <v>Célia</v>
      </c>
      <c r="D80" s="68" t="str">
        <f t="shared" si="47"/>
        <v/>
      </c>
      <c r="E80" s="6">
        <f t="shared" si="48"/>
        <v>1561046</v>
      </c>
      <c r="F80" s="73"/>
      <c r="G80" s="73"/>
      <c r="H80" s="73"/>
      <c r="I80" s="73"/>
      <c r="J80" s="73"/>
      <c r="K80" s="73"/>
      <c r="L80" s="73"/>
      <c r="M80" s="169"/>
      <c r="N80" s="73"/>
      <c r="O80" s="73"/>
      <c r="P80" s="73"/>
      <c r="Q80" s="74"/>
      <c r="R80" s="73"/>
      <c r="S80" s="73"/>
      <c r="T80" s="73"/>
      <c r="U80" s="74"/>
      <c r="V80" s="73"/>
      <c r="W80" s="73"/>
      <c r="X80" s="289"/>
      <c r="Y80" s="2" t="e">
        <f>IF(C80&lt;&gt;"",VLOOKUP(C80,#REF!,2,FALSE),"")</f>
        <v>#REF!</v>
      </c>
      <c r="Z80" s="2" t="str">
        <f t="shared" si="45"/>
        <v>US CRÉTEIL</v>
      </c>
      <c r="AA80" s="50" t="str">
        <f t="shared" si="49"/>
        <v/>
      </c>
      <c r="AB80" s="34" t="e">
        <f t="shared" si="50"/>
        <v>#REF!</v>
      </c>
      <c r="AC80" s="2" t="str">
        <f t="shared" si="51"/>
        <v>YYYY  Célia  Célia</v>
      </c>
      <c r="AD80" s="2">
        <f t="shared" si="52"/>
        <v>0</v>
      </c>
      <c r="AE80" s="39"/>
      <c r="AF80" s="40" t="str">
        <f>IF(AE80&lt;&gt;"",VLOOKUP(AE80,#REF!,2,FALSE),"")</f>
        <v/>
      </c>
      <c r="AM80" s="140" t="e">
        <f t="shared" si="53"/>
        <v>#REF!</v>
      </c>
      <c r="AN80" s="157"/>
      <c r="AO80" s="136" t="e">
        <f t="shared" si="54"/>
        <v>#REF!</v>
      </c>
      <c r="AP80" s="152"/>
      <c r="AQ80" s="140" t="e">
        <f t="shared" si="55"/>
        <v>#REF!</v>
      </c>
      <c r="AR80" s="144"/>
      <c r="AS80" s="136" t="e">
        <f t="shared" si="56"/>
        <v>#REF!</v>
      </c>
      <c r="AT80" s="152"/>
      <c r="AU80" s="140" t="e">
        <f t="shared" si="57"/>
        <v>#REF!</v>
      </c>
      <c r="AV80" s="157"/>
      <c r="AW80" s="136" t="e">
        <f t="shared" si="58"/>
        <v>#REF!</v>
      </c>
      <c r="AX80" s="152"/>
      <c r="AY80" s="140" t="e">
        <f t="shared" si="59"/>
        <v>#REF!</v>
      </c>
      <c r="AZ80" s="144"/>
      <c r="BA80" s="136" t="e">
        <f t="shared" si="60"/>
        <v>#REF!</v>
      </c>
      <c r="BB80" s="152"/>
      <c r="BC80" s="140" t="e">
        <f t="shared" si="61"/>
        <v>#REF!</v>
      </c>
      <c r="BD80" s="144"/>
      <c r="BE80" s="136" t="e">
        <f t="shared" si="62"/>
        <v>#REF!</v>
      </c>
      <c r="BF80" s="152"/>
      <c r="BG80" s="140" t="e">
        <f t="shared" si="63"/>
        <v>#REF!</v>
      </c>
      <c r="BH80" s="144"/>
      <c r="BI80" s="136" t="e">
        <f t="shared" si="64"/>
        <v>#REF!</v>
      </c>
      <c r="BJ80" s="152"/>
      <c r="BK80" s="140" t="e">
        <f t="shared" si="65"/>
        <v>#REF!</v>
      </c>
      <c r="BL80" s="144"/>
      <c r="BM80" s="136" t="e">
        <f t="shared" si="66"/>
        <v>#REF!</v>
      </c>
      <c r="BN80" s="152"/>
      <c r="BO80" s="140" t="e">
        <f t="shared" si="67"/>
        <v>#REF!</v>
      </c>
      <c r="BP80" s="144"/>
      <c r="BQ80" s="136" t="e">
        <f t="shared" si="68"/>
        <v>#REF!</v>
      </c>
      <c r="BR80" s="152"/>
      <c r="BS80" s="140" t="e">
        <f t="shared" si="69"/>
        <v>#REF!</v>
      </c>
      <c r="BT80" s="144"/>
      <c r="BU80" s="136" t="e">
        <f t="shared" si="70"/>
        <v>#REF!</v>
      </c>
      <c r="BV80" s="152"/>
      <c r="BW80" s="140" t="e">
        <f t="shared" si="71"/>
        <v>#REF!</v>
      </c>
      <c r="BX80" s="144"/>
      <c r="BY80" s="136" t="e">
        <f t="shared" si="72"/>
        <v>#REF!</v>
      </c>
      <c r="BZ80" s="152"/>
      <c r="CA80" s="140" t="e">
        <f t="shared" si="73"/>
        <v>#REF!</v>
      </c>
      <c r="CB80" s="144"/>
      <c r="CC80" s="136" t="e">
        <f t="shared" si="74"/>
        <v>#REF!</v>
      </c>
      <c r="CD80" s="152"/>
      <c r="CE80" s="140" t="e">
        <f t="shared" si="75"/>
        <v>#REF!</v>
      </c>
      <c r="CF80" s="144"/>
      <c r="CG80" s="136" t="e">
        <f t="shared" si="76"/>
        <v>#REF!</v>
      </c>
      <c r="CH80" s="152"/>
      <c r="CI80" s="140" t="e">
        <f t="shared" si="77"/>
        <v>#REF!</v>
      </c>
      <c r="CJ80" s="144"/>
      <c r="CK80" s="136" t="e">
        <f t="shared" si="78"/>
        <v>#REF!</v>
      </c>
      <c r="CL80" s="140" t="e">
        <f t="shared" si="79"/>
        <v>#REF!</v>
      </c>
      <c r="CM80" s="144"/>
      <c r="CN80" s="136" t="e">
        <f t="shared" si="80"/>
        <v>#REF!</v>
      </c>
      <c r="CO80" s="152"/>
      <c r="CP80" s="140" t="e">
        <f t="shared" si="81"/>
        <v>#REF!</v>
      </c>
      <c r="CQ80" s="144"/>
      <c r="CR80" s="136" t="e">
        <f t="shared" si="82"/>
        <v>#REF!</v>
      </c>
      <c r="CS80" s="152"/>
      <c r="CT80" s="140" t="e">
        <f t="shared" si="83"/>
        <v>#REF!</v>
      </c>
      <c r="CU80" s="144"/>
      <c r="CV80" s="136" t="e">
        <f t="shared" si="84"/>
        <v>#REF!</v>
      </c>
      <c r="CW80" s="152"/>
      <c r="CX80" s="140" t="e">
        <f t="shared" si="85"/>
        <v>#REF!</v>
      </c>
      <c r="CY80" s="136" t="e">
        <f t="shared" si="86"/>
        <v>#REF!</v>
      </c>
      <c r="CZ80" s="152"/>
      <c r="DA80" s="144" t="e">
        <f t="shared" si="87"/>
        <v>#REF!</v>
      </c>
      <c r="DB80" s="144"/>
      <c r="DC80" s="136" t="e">
        <f t="shared" si="88"/>
        <v>#REF!</v>
      </c>
      <c r="DD80" s="152"/>
      <c r="DE80" s="140" t="e">
        <f t="shared" si="89"/>
        <v>#REF!</v>
      </c>
      <c r="DF80" s="144"/>
      <c r="DG80" s="136" t="e">
        <f t="shared" si="90"/>
        <v>#REF!</v>
      </c>
      <c r="DH80" s="152"/>
    </row>
    <row r="81" spans="1:112" ht="15.5" x14ac:dyDescent="0.35">
      <c r="A81" s="71">
        <v>26</v>
      </c>
      <c r="B81" s="345" t="str">
        <f t="shared" si="91"/>
        <v>ZZZ  Rehu Magnifié</v>
      </c>
      <c r="C81" s="71" t="str">
        <f t="shared" si="91"/>
        <v>Rehu Magnifié</v>
      </c>
      <c r="D81" s="68" t="str">
        <f t="shared" si="47"/>
        <v/>
      </c>
      <c r="E81" s="6">
        <f t="shared" si="48"/>
        <v>1537256</v>
      </c>
      <c r="F81" s="73"/>
      <c r="G81" s="73"/>
      <c r="H81" s="73"/>
      <c r="I81" s="73"/>
      <c r="J81" s="73"/>
      <c r="K81" s="73"/>
      <c r="L81" s="73"/>
      <c r="M81" s="169"/>
      <c r="N81" s="73"/>
      <c r="O81" s="73"/>
      <c r="P81" s="73"/>
      <c r="Q81" s="74"/>
      <c r="R81" s="73"/>
      <c r="S81" s="73"/>
      <c r="T81" s="73"/>
      <c r="U81" s="74"/>
      <c r="V81" s="73"/>
      <c r="W81" s="73"/>
      <c r="X81" s="289"/>
      <c r="Y81" s="2" t="e">
        <f>IF(C81&lt;&gt;"",VLOOKUP(C81,#REF!,2,FALSE),"")</f>
        <v>#REF!</v>
      </c>
      <c r="Z81" s="2" t="str">
        <f t="shared" si="45"/>
        <v>US CRÉTEIL</v>
      </c>
      <c r="AA81" s="50" t="str">
        <f t="shared" si="49"/>
        <v/>
      </c>
      <c r="AB81" s="34" t="e">
        <f t="shared" si="50"/>
        <v>#REF!</v>
      </c>
      <c r="AC81" s="2" t="str">
        <f t="shared" si="51"/>
        <v>ZZZ  Rehu Magnifié  Rehu Magnifié</v>
      </c>
      <c r="AD81" s="2">
        <f t="shared" si="52"/>
        <v>0</v>
      </c>
      <c r="AE81" s="39"/>
      <c r="AF81" s="40" t="str">
        <f>IF(AE81&lt;&gt;"",VLOOKUP(AE81,#REF!,2,FALSE),"")</f>
        <v/>
      </c>
      <c r="AM81" s="140" t="e">
        <f t="shared" si="53"/>
        <v>#REF!</v>
      </c>
      <c r="AN81" s="157"/>
      <c r="AO81" s="136" t="e">
        <f t="shared" si="54"/>
        <v>#REF!</v>
      </c>
      <c r="AP81" s="152"/>
      <c r="AQ81" s="140" t="e">
        <f t="shared" si="55"/>
        <v>#REF!</v>
      </c>
      <c r="AR81" s="144"/>
      <c r="AS81" s="136" t="e">
        <f t="shared" si="56"/>
        <v>#REF!</v>
      </c>
      <c r="AT81" s="152"/>
      <c r="AU81" s="140" t="e">
        <f t="shared" si="57"/>
        <v>#REF!</v>
      </c>
      <c r="AV81" s="157"/>
      <c r="AW81" s="136" t="e">
        <f t="shared" si="58"/>
        <v>#REF!</v>
      </c>
      <c r="AX81" s="152"/>
      <c r="AY81" s="140" t="e">
        <f t="shared" si="59"/>
        <v>#REF!</v>
      </c>
      <c r="AZ81" s="144"/>
      <c r="BA81" s="136" t="e">
        <f t="shared" si="60"/>
        <v>#REF!</v>
      </c>
      <c r="BB81" s="152"/>
      <c r="BC81" s="140" t="e">
        <f t="shared" si="61"/>
        <v>#REF!</v>
      </c>
      <c r="BD81" s="144"/>
      <c r="BE81" s="136" t="e">
        <f t="shared" si="62"/>
        <v>#REF!</v>
      </c>
      <c r="BF81" s="152"/>
      <c r="BG81" s="140" t="e">
        <f t="shared" si="63"/>
        <v>#REF!</v>
      </c>
      <c r="BH81" s="144"/>
      <c r="BI81" s="136" t="e">
        <f t="shared" si="64"/>
        <v>#REF!</v>
      </c>
      <c r="BJ81" s="152"/>
      <c r="BK81" s="140" t="e">
        <f t="shared" si="65"/>
        <v>#REF!</v>
      </c>
      <c r="BL81" s="144"/>
      <c r="BM81" s="136" t="e">
        <f t="shared" si="66"/>
        <v>#REF!</v>
      </c>
      <c r="BN81" s="152"/>
      <c r="BO81" s="140" t="e">
        <f t="shared" si="67"/>
        <v>#REF!</v>
      </c>
      <c r="BP81" s="144"/>
      <c r="BQ81" s="136" t="e">
        <f t="shared" si="68"/>
        <v>#REF!</v>
      </c>
      <c r="BR81" s="152"/>
      <c r="BS81" s="140" t="e">
        <f t="shared" si="69"/>
        <v>#REF!</v>
      </c>
      <c r="BT81" s="144"/>
      <c r="BU81" s="136" t="e">
        <f t="shared" si="70"/>
        <v>#REF!</v>
      </c>
      <c r="BV81" s="152"/>
      <c r="BW81" s="140" t="e">
        <f t="shared" si="71"/>
        <v>#REF!</v>
      </c>
      <c r="BX81" s="144"/>
      <c r="BY81" s="136" t="e">
        <f t="shared" si="72"/>
        <v>#REF!</v>
      </c>
      <c r="BZ81" s="152"/>
      <c r="CA81" s="140" t="e">
        <f t="shared" si="73"/>
        <v>#REF!</v>
      </c>
      <c r="CB81" s="144"/>
      <c r="CC81" s="136" t="e">
        <f t="shared" si="74"/>
        <v>#REF!</v>
      </c>
      <c r="CD81" s="152"/>
      <c r="CE81" s="140" t="e">
        <f t="shared" si="75"/>
        <v>#REF!</v>
      </c>
      <c r="CF81" s="144"/>
      <c r="CG81" s="136" t="e">
        <f t="shared" si="76"/>
        <v>#REF!</v>
      </c>
      <c r="CH81" s="152"/>
      <c r="CI81" s="140" t="e">
        <f t="shared" si="77"/>
        <v>#REF!</v>
      </c>
      <c r="CJ81" s="144"/>
      <c r="CK81" s="136" t="e">
        <f t="shared" si="78"/>
        <v>#REF!</v>
      </c>
      <c r="CL81" s="140" t="e">
        <f t="shared" si="79"/>
        <v>#REF!</v>
      </c>
      <c r="CM81" s="144"/>
      <c r="CN81" s="136" t="e">
        <f t="shared" si="80"/>
        <v>#REF!</v>
      </c>
      <c r="CO81" s="152"/>
      <c r="CP81" s="140" t="e">
        <f t="shared" si="81"/>
        <v>#REF!</v>
      </c>
      <c r="CQ81" s="144"/>
      <c r="CR81" s="136" t="e">
        <f t="shared" si="82"/>
        <v>#REF!</v>
      </c>
      <c r="CS81" s="152"/>
      <c r="CT81" s="140" t="e">
        <f t="shared" si="83"/>
        <v>#REF!</v>
      </c>
      <c r="CU81" s="144"/>
      <c r="CV81" s="136" t="e">
        <f t="shared" si="84"/>
        <v>#REF!</v>
      </c>
      <c r="CW81" s="152"/>
      <c r="CX81" s="140" t="e">
        <f t="shared" si="85"/>
        <v>#REF!</v>
      </c>
      <c r="CY81" s="136" t="e">
        <f t="shared" si="86"/>
        <v>#REF!</v>
      </c>
      <c r="CZ81" s="152"/>
      <c r="DA81" s="144" t="e">
        <f t="shared" si="87"/>
        <v>#REF!</v>
      </c>
      <c r="DB81" s="144"/>
      <c r="DC81" s="136" t="e">
        <f t="shared" si="88"/>
        <v>#REF!</v>
      </c>
      <c r="DD81" s="152"/>
      <c r="DE81" s="140" t="e">
        <f t="shared" si="89"/>
        <v>#REF!</v>
      </c>
      <c r="DF81" s="144"/>
      <c r="DG81" s="136" t="e">
        <f t="shared" si="90"/>
        <v>#REF!</v>
      </c>
      <c r="DH81" s="152"/>
    </row>
    <row r="82" spans="1:112" ht="15.5" x14ac:dyDescent="0.35">
      <c r="A82" s="71">
        <v>27</v>
      </c>
      <c r="B82" s="345" t="str">
        <f t="shared" si="91"/>
        <v>AAABBB  Prisca</v>
      </c>
      <c r="C82" s="71" t="str">
        <f t="shared" si="91"/>
        <v>Prisca</v>
      </c>
      <c r="D82" s="68" t="str">
        <f t="shared" si="47"/>
        <v/>
      </c>
      <c r="E82" s="6">
        <f t="shared" si="48"/>
        <v>1939734</v>
      </c>
      <c r="F82" s="73"/>
      <c r="G82" s="73"/>
      <c r="H82" s="73"/>
      <c r="I82" s="73"/>
      <c r="J82" s="73"/>
      <c r="K82" s="73"/>
      <c r="L82" s="73"/>
      <c r="M82" s="169"/>
      <c r="N82" s="73"/>
      <c r="O82" s="73"/>
      <c r="P82" s="73"/>
      <c r="Q82" s="74"/>
      <c r="R82" s="73"/>
      <c r="S82" s="73"/>
      <c r="T82" s="73"/>
      <c r="U82" s="74"/>
      <c r="V82" s="73"/>
      <c r="W82" s="73"/>
      <c r="X82" s="289"/>
      <c r="Y82" s="2" t="e">
        <f>IF(C82&lt;&gt;"",VLOOKUP(C82,#REF!,2,FALSE),"")</f>
        <v>#REF!</v>
      </c>
      <c r="Z82" s="2" t="str">
        <f t="shared" si="45"/>
        <v>US CRÉTEIL</v>
      </c>
      <c r="AA82" s="50" t="str">
        <f t="shared" si="49"/>
        <v/>
      </c>
      <c r="AB82" s="34" t="e">
        <f t="shared" si="50"/>
        <v>#REF!</v>
      </c>
      <c r="AC82" s="2" t="str">
        <f t="shared" si="51"/>
        <v>AAABBB  Prisca  Prisca</v>
      </c>
      <c r="AD82" s="2">
        <f t="shared" si="52"/>
        <v>0</v>
      </c>
      <c r="AE82" s="39"/>
      <c r="AF82" s="40" t="str">
        <f>IF(AE82&lt;&gt;"",VLOOKUP(AE82,#REF!,2,FALSE),"")</f>
        <v/>
      </c>
      <c r="AM82" s="140" t="e">
        <f t="shared" si="53"/>
        <v>#REF!</v>
      </c>
      <c r="AN82" s="157"/>
      <c r="AO82" s="136" t="e">
        <f t="shared" si="54"/>
        <v>#REF!</v>
      </c>
      <c r="AP82" s="152"/>
      <c r="AQ82" s="140" t="e">
        <f t="shared" si="55"/>
        <v>#REF!</v>
      </c>
      <c r="AR82" s="144"/>
      <c r="AS82" s="136" t="e">
        <f t="shared" si="56"/>
        <v>#REF!</v>
      </c>
      <c r="AT82" s="152"/>
      <c r="AU82" s="140" t="e">
        <f t="shared" si="57"/>
        <v>#REF!</v>
      </c>
      <c r="AV82" s="157"/>
      <c r="AW82" s="136" t="e">
        <f t="shared" si="58"/>
        <v>#REF!</v>
      </c>
      <c r="AX82" s="152"/>
      <c r="AY82" s="140" t="e">
        <f t="shared" si="59"/>
        <v>#REF!</v>
      </c>
      <c r="AZ82" s="144"/>
      <c r="BA82" s="136" t="e">
        <f t="shared" si="60"/>
        <v>#REF!</v>
      </c>
      <c r="BB82" s="152"/>
      <c r="BC82" s="140" t="e">
        <f t="shared" si="61"/>
        <v>#REF!</v>
      </c>
      <c r="BD82" s="144"/>
      <c r="BE82" s="136" t="e">
        <f t="shared" si="62"/>
        <v>#REF!</v>
      </c>
      <c r="BF82" s="152"/>
      <c r="BG82" s="140" t="e">
        <f t="shared" si="63"/>
        <v>#REF!</v>
      </c>
      <c r="BH82" s="144"/>
      <c r="BI82" s="136" t="e">
        <f t="shared" si="64"/>
        <v>#REF!</v>
      </c>
      <c r="BJ82" s="152"/>
      <c r="BK82" s="140" t="e">
        <f t="shared" si="65"/>
        <v>#REF!</v>
      </c>
      <c r="BL82" s="144"/>
      <c r="BM82" s="136" t="e">
        <f t="shared" si="66"/>
        <v>#REF!</v>
      </c>
      <c r="BN82" s="152"/>
      <c r="BO82" s="140" t="e">
        <f t="shared" si="67"/>
        <v>#REF!</v>
      </c>
      <c r="BP82" s="144"/>
      <c r="BQ82" s="136" t="e">
        <f t="shared" si="68"/>
        <v>#REF!</v>
      </c>
      <c r="BR82" s="152"/>
      <c r="BS82" s="140" t="e">
        <f t="shared" si="69"/>
        <v>#REF!</v>
      </c>
      <c r="BT82" s="144"/>
      <c r="BU82" s="136" t="e">
        <f t="shared" si="70"/>
        <v>#REF!</v>
      </c>
      <c r="BV82" s="152"/>
      <c r="BW82" s="140" t="e">
        <f t="shared" si="71"/>
        <v>#REF!</v>
      </c>
      <c r="BX82" s="144"/>
      <c r="BY82" s="136" t="e">
        <f t="shared" si="72"/>
        <v>#REF!</v>
      </c>
      <c r="BZ82" s="152"/>
      <c r="CA82" s="140" t="e">
        <f t="shared" si="73"/>
        <v>#REF!</v>
      </c>
      <c r="CB82" s="144"/>
      <c r="CC82" s="136" t="e">
        <f t="shared" si="74"/>
        <v>#REF!</v>
      </c>
      <c r="CD82" s="152"/>
      <c r="CE82" s="140" t="e">
        <f t="shared" si="75"/>
        <v>#REF!</v>
      </c>
      <c r="CF82" s="144"/>
      <c r="CG82" s="136" t="e">
        <f t="shared" si="76"/>
        <v>#REF!</v>
      </c>
      <c r="CH82" s="152"/>
      <c r="CI82" s="140" t="e">
        <f t="shared" si="77"/>
        <v>#REF!</v>
      </c>
      <c r="CJ82" s="144"/>
      <c r="CK82" s="136" t="e">
        <f t="shared" si="78"/>
        <v>#REF!</v>
      </c>
      <c r="CL82" s="140" t="e">
        <f t="shared" si="79"/>
        <v>#REF!</v>
      </c>
      <c r="CM82" s="144"/>
      <c r="CN82" s="136" t="e">
        <f t="shared" si="80"/>
        <v>#REF!</v>
      </c>
      <c r="CO82" s="152"/>
      <c r="CP82" s="140" t="e">
        <f t="shared" si="81"/>
        <v>#REF!</v>
      </c>
      <c r="CQ82" s="144"/>
      <c r="CR82" s="136" t="e">
        <f t="shared" si="82"/>
        <v>#REF!</v>
      </c>
      <c r="CS82" s="152"/>
      <c r="CT82" s="140" t="e">
        <f t="shared" si="83"/>
        <v>#REF!</v>
      </c>
      <c r="CU82" s="144"/>
      <c r="CV82" s="136" t="e">
        <f t="shared" si="84"/>
        <v>#REF!</v>
      </c>
      <c r="CW82" s="152"/>
      <c r="CX82" s="140" t="e">
        <f t="shared" si="85"/>
        <v>#REF!</v>
      </c>
      <c r="CY82" s="136" t="e">
        <f t="shared" si="86"/>
        <v>#REF!</v>
      </c>
      <c r="CZ82" s="152"/>
      <c r="DA82" s="144" t="e">
        <f t="shared" si="87"/>
        <v>#REF!</v>
      </c>
      <c r="DB82" s="144"/>
      <c r="DC82" s="136" t="e">
        <f t="shared" si="88"/>
        <v>#REF!</v>
      </c>
      <c r="DD82" s="152"/>
      <c r="DE82" s="140" t="e">
        <f t="shared" si="89"/>
        <v>#REF!</v>
      </c>
      <c r="DF82" s="144"/>
      <c r="DG82" s="136" t="e">
        <f t="shared" si="90"/>
        <v>#REF!</v>
      </c>
      <c r="DH82" s="152"/>
    </row>
    <row r="83" spans="1:112" ht="15.5" x14ac:dyDescent="0.35">
      <c r="A83" s="71">
        <v>28</v>
      </c>
      <c r="B83" s="345" t="str">
        <f t="shared" si="91"/>
        <v>BBBCCC  Océane</v>
      </c>
      <c r="C83" s="71" t="str">
        <f t="shared" si="91"/>
        <v>Océane</v>
      </c>
      <c r="D83" s="68" t="str">
        <f t="shared" si="47"/>
        <v/>
      </c>
      <c r="E83" s="6">
        <f t="shared" si="48"/>
        <v>1939723</v>
      </c>
      <c r="F83" s="73"/>
      <c r="G83" s="73"/>
      <c r="H83" s="73"/>
      <c r="I83" s="73"/>
      <c r="J83" s="73"/>
      <c r="K83" s="73"/>
      <c r="L83" s="73"/>
      <c r="M83" s="169"/>
      <c r="N83" s="73"/>
      <c r="O83" s="73"/>
      <c r="P83" s="73"/>
      <c r="Q83" s="74"/>
      <c r="R83" s="73"/>
      <c r="S83" s="73"/>
      <c r="T83" s="73"/>
      <c r="U83" s="74"/>
      <c r="V83" s="73"/>
      <c r="W83" s="73"/>
      <c r="X83" s="289"/>
      <c r="Y83" s="2" t="e">
        <f>IF(C83&lt;&gt;"",VLOOKUP(C83,#REF!,2,FALSE),"")</f>
        <v>#REF!</v>
      </c>
      <c r="Z83" s="2" t="str">
        <f t="shared" ref="Z83:Z146" si="92">IF(B83&lt;&gt;"",$Z$1,"")</f>
        <v>US CRÉTEIL</v>
      </c>
      <c r="AA83" s="50" t="str">
        <f t="shared" si="49"/>
        <v/>
      </c>
      <c r="AB83" s="34" t="e">
        <f t="shared" si="50"/>
        <v>#REF!</v>
      </c>
      <c r="AC83" s="2" t="str">
        <f t="shared" si="51"/>
        <v>BBBCCC  Océane  Océane</v>
      </c>
      <c r="AD83" s="2">
        <f t="shared" si="52"/>
        <v>0</v>
      </c>
      <c r="AE83" s="39"/>
      <c r="AF83" s="40" t="str">
        <f>IF(AE83&lt;&gt;"",VLOOKUP(AE83,#REF!,2,FALSE),"")</f>
        <v/>
      </c>
      <c r="AM83" s="140" t="e">
        <f t="shared" si="53"/>
        <v>#REF!</v>
      </c>
      <c r="AN83" s="157"/>
      <c r="AO83" s="136" t="e">
        <f t="shared" si="54"/>
        <v>#REF!</v>
      </c>
      <c r="AP83" s="152"/>
      <c r="AQ83" s="140" t="e">
        <f t="shared" si="55"/>
        <v>#REF!</v>
      </c>
      <c r="AR83" s="144"/>
      <c r="AS83" s="136" t="e">
        <f t="shared" si="56"/>
        <v>#REF!</v>
      </c>
      <c r="AT83" s="152"/>
      <c r="AU83" s="140" t="e">
        <f t="shared" si="57"/>
        <v>#REF!</v>
      </c>
      <c r="AV83" s="157"/>
      <c r="AW83" s="136" t="e">
        <f t="shared" si="58"/>
        <v>#REF!</v>
      </c>
      <c r="AX83" s="152"/>
      <c r="AY83" s="140" t="e">
        <f t="shared" si="59"/>
        <v>#REF!</v>
      </c>
      <c r="AZ83" s="144"/>
      <c r="BA83" s="136" t="e">
        <f t="shared" si="60"/>
        <v>#REF!</v>
      </c>
      <c r="BB83" s="152"/>
      <c r="BC83" s="140" t="e">
        <f t="shared" si="61"/>
        <v>#REF!</v>
      </c>
      <c r="BD83" s="144"/>
      <c r="BE83" s="136" t="e">
        <f t="shared" si="62"/>
        <v>#REF!</v>
      </c>
      <c r="BF83" s="152"/>
      <c r="BG83" s="140" t="e">
        <f t="shared" si="63"/>
        <v>#REF!</v>
      </c>
      <c r="BH83" s="144"/>
      <c r="BI83" s="136" t="e">
        <f t="shared" si="64"/>
        <v>#REF!</v>
      </c>
      <c r="BJ83" s="152"/>
      <c r="BK83" s="140" t="e">
        <f t="shared" si="65"/>
        <v>#REF!</v>
      </c>
      <c r="BL83" s="144"/>
      <c r="BM83" s="136" t="e">
        <f t="shared" si="66"/>
        <v>#REF!</v>
      </c>
      <c r="BN83" s="152"/>
      <c r="BO83" s="140" t="e">
        <f t="shared" si="67"/>
        <v>#REF!</v>
      </c>
      <c r="BP83" s="144"/>
      <c r="BQ83" s="136" t="e">
        <f t="shared" si="68"/>
        <v>#REF!</v>
      </c>
      <c r="BR83" s="152"/>
      <c r="BS83" s="140" t="e">
        <f t="shared" si="69"/>
        <v>#REF!</v>
      </c>
      <c r="BT83" s="144"/>
      <c r="BU83" s="136" t="e">
        <f t="shared" si="70"/>
        <v>#REF!</v>
      </c>
      <c r="BV83" s="152"/>
      <c r="BW83" s="140" t="e">
        <f t="shared" si="71"/>
        <v>#REF!</v>
      </c>
      <c r="BX83" s="144"/>
      <c r="BY83" s="136" t="e">
        <f t="shared" si="72"/>
        <v>#REF!</v>
      </c>
      <c r="BZ83" s="152"/>
      <c r="CA83" s="140" t="e">
        <f t="shared" si="73"/>
        <v>#REF!</v>
      </c>
      <c r="CB83" s="144"/>
      <c r="CC83" s="136" t="e">
        <f t="shared" si="74"/>
        <v>#REF!</v>
      </c>
      <c r="CD83" s="152"/>
      <c r="CE83" s="140" t="e">
        <f t="shared" si="75"/>
        <v>#REF!</v>
      </c>
      <c r="CF83" s="144"/>
      <c r="CG83" s="136" t="e">
        <f t="shared" si="76"/>
        <v>#REF!</v>
      </c>
      <c r="CH83" s="152"/>
      <c r="CI83" s="140" t="e">
        <f t="shared" si="77"/>
        <v>#REF!</v>
      </c>
      <c r="CJ83" s="144"/>
      <c r="CK83" s="136" t="e">
        <f t="shared" si="78"/>
        <v>#REF!</v>
      </c>
      <c r="CL83" s="140" t="e">
        <f t="shared" si="79"/>
        <v>#REF!</v>
      </c>
      <c r="CM83" s="144"/>
      <c r="CN83" s="136" t="e">
        <f t="shared" si="80"/>
        <v>#REF!</v>
      </c>
      <c r="CO83" s="152"/>
      <c r="CP83" s="140" t="e">
        <f t="shared" si="81"/>
        <v>#REF!</v>
      </c>
      <c r="CQ83" s="144"/>
      <c r="CR83" s="136" t="e">
        <f t="shared" si="82"/>
        <v>#REF!</v>
      </c>
      <c r="CS83" s="152"/>
      <c r="CT83" s="140" t="e">
        <f t="shared" si="83"/>
        <v>#REF!</v>
      </c>
      <c r="CU83" s="144"/>
      <c r="CV83" s="136" t="e">
        <f t="shared" si="84"/>
        <v>#REF!</v>
      </c>
      <c r="CW83" s="152"/>
      <c r="CX83" s="140" t="e">
        <f t="shared" si="85"/>
        <v>#REF!</v>
      </c>
      <c r="CY83" s="136" t="e">
        <f t="shared" si="86"/>
        <v>#REF!</v>
      </c>
      <c r="CZ83" s="152"/>
      <c r="DA83" s="144" t="e">
        <f t="shared" si="87"/>
        <v>#REF!</v>
      </c>
      <c r="DB83" s="144"/>
      <c r="DC83" s="136" t="e">
        <f t="shared" si="88"/>
        <v>#REF!</v>
      </c>
      <c r="DD83" s="152"/>
      <c r="DE83" s="140" t="e">
        <f t="shared" si="89"/>
        <v>#REF!</v>
      </c>
      <c r="DF83" s="144"/>
      <c r="DG83" s="136" t="e">
        <f t="shared" si="90"/>
        <v>#REF!</v>
      </c>
      <c r="DH83" s="152"/>
    </row>
    <row r="84" spans="1:112" ht="15.5" x14ac:dyDescent="0.35">
      <c r="A84" s="71">
        <v>29</v>
      </c>
      <c r="B84" s="345" t="str">
        <f t="shared" si="91"/>
        <v>CCCDDD  Balkis-Imane</v>
      </c>
      <c r="C84" s="71" t="str">
        <f t="shared" si="91"/>
        <v>Balkis-Imane</v>
      </c>
      <c r="D84" s="68" t="str">
        <f t="shared" si="47"/>
        <v/>
      </c>
      <c r="E84" s="6">
        <f t="shared" si="48"/>
        <v>1939738</v>
      </c>
      <c r="F84" s="73"/>
      <c r="G84" s="73"/>
      <c r="H84" s="73"/>
      <c r="I84" s="73"/>
      <c r="J84" s="73"/>
      <c r="K84" s="73"/>
      <c r="L84" s="73"/>
      <c r="M84" s="169"/>
      <c r="N84" s="73"/>
      <c r="O84" s="73"/>
      <c r="P84" s="73"/>
      <c r="Q84" s="74"/>
      <c r="R84" s="73"/>
      <c r="S84" s="73"/>
      <c r="T84" s="73"/>
      <c r="U84" s="74"/>
      <c r="V84" s="73"/>
      <c r="W84" s="73"/>
      <c r="X84" s="289"/>
      <c r="Y84" s="2" t="e">
        <f>IF(C84&lt;&gt;"",VLOOKUP(C84,#REF!,2,FALSE),"")</f>
        <v>#REF!</v>
      </c>
      <c r="Z84" s="2" t="str">
        <f t="shared" si="92"/>
        <v>US CRÉTEIL</v>
      </c>
      <c r="AA84" s="50" t="str">
        <f t="shared" si="49"/>
        <v/>
      </c>
      <c r="AB84" s="34" t="e">
        <f t="shared" si="50"/>
        <v>#REF!</v>
      </c>
      <c r="AC84" s="2" t="str">
        <f t="shared" si="51"/>
        <v>CCCDDD  Balkis-Imane  Balkis-Imane</v>
      </c>
      <c r="AD84" s="2">
        <f t="shared" si="52"/>
        <v>0</v>
      </c>
      <c r="AE84" s="39"/>
      <c r="AF84" s="40" t="str">
        <f>IF(AE84&lt;&gt;"",VLOOKUP(AE84,#REF!,2,FALSE),"")</f>
        <v/>
      </c>
      <c r="AM84" s="140" t="e">
        <f t="shared" si="53"/>
        <v>#REF!</v>
      </c>
      <c r="AN84" s="157"/>
      <c r="AO84" s="136" t="e">
        <f t="shared" si="54"/>
        <v>#REF!</v>
      </c>
      <c r="AP84" s="152"/>
      <c r="AQ84" s="140" t="e">
        <f t="shared" si="55"/>
        <v>#REF!</v>
      </c>
      <c r="AR84" s="144"/>
      <c r="AS84" s="136" t="e">
        <f t="shared" si="56"/>
        <v>#REF!</v>
      </c>
      <c r="AT84" s="152"/>
      <c r="AU84" s="140" t="e">
        <f t="shared" si="57"/>
        <v>#REF!</v>
      </c>
      <c r="AV84" s="157"/>
      <c r="AW84" s="136" t="e">
        <f t="shared" si="58"/>
        <v>#REF!</v>
      </c>
      <c r="AX84" s="152"/>
      <c r="AY84" s="140" t="e">
        <f t="shared" si="59"/>
        <v>#REF!</v>
      </c>
      <c r="AZ84" s="144"/>
      <c r="BA84" s="136" t="e">
        <f t="shared" si="60"/>
        <v>#REF!</v>
      </c>
      <c r="BB84" s="152"/>
      <c r="BC84" s="140" t="e">
        <f t="shared" si="61"/>
        <v>#REF!</v>
      </c>
      <c r="BD84" s="144"/>
      <c r="BE84" s="136" t="e">
        <f t="shared" si="62"/>
        <v>#REF!</v>
      </c>
      <c r="BF84" s="152"/>
      <c r="BG84" s="140" t="e">
        <f t="shared" si="63"/>
        <v>#REF!</v>
      </c>
      <c r="BH84" s="144"/>
      <c r="BI84" s="136" t="e">
        <f t="shared" si="64"/>
        <v>#REF!</v>
      </c>
      <c r="BJ84" s="152"/>
      <c r="BK84" s="140" t="e">
        <f t="shared" si="65"/>
        <v>#REF!</v>
      </c>
      <c r="BL84" s="144"/>
      <c r="BM84" s="136" t="e">
        <f t="shared" si="66"/>
        <v>#REF!</v>
      </c>
      <c r="BN84" s="152"/>
      <c r="BO84" s="140" t="e">
        <f t="shared" si="67"/>
        <v>#REF!</v>
      </c>
      <c r="BP84" s="144"/>
      <c r="BQ84" s="136" t="e">
        <f t="shared" si="68"/>
        <v>#REF!</v>
      </c>
      <c r="BR84" s="152"/>
      <c r="BS84" s="140" t="e">
        <f t="shared" si="69"/>
        <v>#REF!</v>
      </c>
      <c r="BT84" s="144"/>
      <c r="BU84" s="136" t="e">
        <f t="shared" si="70"/>
        <v>#REF!</v>
      </c>
      <c r="BV84" s="152"/>
      <c r="BW84" s="140" t="e">
        <f t="shared" si="71"/>
        <v>#REF!</v>
      </c>
      <c r="BX84" s="144"/>
      <c r="BY84" s="136" t="e">
        <f t="shared" si="72"/>
        <v>#REF!</v>
      </c>
      <c r="BZ84" s="152"/>
      <c r="CA84" s="140" t="e">
        <f t="shared" si="73"/>
        <v>#REF!</v>
      </c>
      <c r="CB84" s="144"/>
      <c r="CC84" s="136" t="e">
        <f t="shared" si="74"/>
        <v>#REF!</v>
      </c>
      <c r="CD84" s="152"/>
      <c r="CE84" s="140" t="e">
        <f t="shared" si="75"/>
        <v>#REF!</v>
      </c>
      <c r="CF84" s="144"/>
      <c r="CG84" s="136" t="e">
        <f t="shared" si="76"/>
        <v>#REF!</v>
      </c>
      <c r="CH84" s="152"/>
      <c r="CI84" s="140" t="e">
        <f t="shared" si="77"/>
        <v>#REF!</v>
      </c>
      <c r="CJ84" s="144"/>
      <c r="CK84" s="136" t="e">
        <f t="shared" si="78"/>
        <v>#REF!</v>
      </c>
      <c r="CL84" s="140" t="e">
        <f t="shared" si="79"/>
        <v>#REF!</v>
      </c>
      <c r="CM84" s="144"/>
      <c r="CN84" s="136" t="e">
        <f t="shared" si="80"/>
        <v>#REF!</v>
      </c>
      <c r="CO84" s="152"/>
      <c r="CP84" s="140" t="e">
        <f t="shared" si="81"/>
        <v>#REF!</v>
      </c>
      <c r="CQ84" s="144"/>
      <c r="CR84" s="136" t="e">
        <f t="shared" si="82"/>
        <v>#REF!</v>
      </c>
      <c r="CS84" s="152"/>
      <c r="CT84" s="140" t="e">
        <f t="shared" si="83"/>
        <v>#REF!</v>
      </c>
      <c r="CU84" s="144"/>
      <c r="CV84" s="136" t="e">
        <f t="shared" si="84"/>
        <v>#REF!</v>
      </c>
      <c r="CW84" s="152"/>
      <c r="CX84" s="140" t="e">
        <f t="shared" si="85"/>
        <v>#REF!</v>
      </c>
      <c r="CY84" s="136" t="e">
        <f t="shared" si="86"/>
        <v>#REF!</v>
      </c>
      <c r="CZ84" s="152"/>
      <c r="DA84" s="144" t="e">
        <f t="shared" si="87"/>
        <v>#REF!</v>
      </c>
      <c r="DB84" s="144"/>
      <c r="DC84" s="136" t="e">
        <f t="shared" si="88"/>
        <v>#REF!</v>
      </c>
      <c r="DD84" s="152"/>
      <c r="DE84" s="140" t="e">
        <f t="shared" si="89"/>
        <v>#REF!</v>
      </c>
      <c r="DF84" s="144"/>
      <c r="DG84" s="136" t="e">
        <f t="shared" si="90"/>
        <v>#REF!</v>
      </c>
      <c r="DH84" s="152"/>
    </row>
    <row r="85" spans="1:112" ht="15.5" x14ac:dyDescent="0.35">
      <c r="A85" s="71">
        <v>30</v>
      </c>
      <c r="B85" s="345" t="str">
        <f t="shared" si="91"/>
        <v>DDDEEE  Hamza</v>
      </c>
      <c r="C85" s="71" t="str">
        <f t="shared" si="91"/>
        <v>Hamza</v>
      </c>
      <c r="D85" s="68" t="str">
        <f t="shared" si="47"/>
        <v/>
      </c>
      <c r="E85" s="6">
        <f t="shared" si="48"/>
        <v>611008</v>
      </c>
      <c r="F85" s="73"/>
      <c r="G85" s="73"/>
      <c r="H85" s="73"/>
      <c r="I85" s="73"/>
      <c r="J85" s="73"/>
      <c r="K85" s="73"/>
      <c r="L85" s="73"/>
      <c r="M85" s="169"/>
      <c r="N85" s="73"/>
      <c r="O85" s="73"/>
      <c r="P85" s="73"/>
      <c r="Q85" s="74"/>
      <c r="R85" s="73"/>
      <c r="S85" s="73"/>
      <c r="T85" s="73"/>
      <c r="U85" s="74"/>
      <c r="V85" s="73"/>
      <c r="W85" s="73"/>
      <c r="X85" s="289"/>
      <c r="Y85" s="2" t="e">
        <f>IF(C85&lt;&gt;"",VLOOKUP(C85,#REF!,2,FALSE),"")</f>
        <v>#REF!</v>
      </c>
      <c r="Z85" s="2" t="str">
        <f t="shared" si="92"/>
        <v>US CRÉTEIL</v>
      </c>
      <c r="AA85" s="50" t="str">
        <f t="shared" si="49"/>
        <v/>
      </c>
      <c r="AB85" s="34" t="e">
        <f t="shared" si="50"/>
        <v>#REF!</v>
      </c>
      <c r="AC85" s="2" t="str">
        <f t="shared" si="51"/>
        <v>DDDEEE  Hamza  Hamza</v>
      </c>
      <c r="AD85" s="2">
        <f t="shared" si="52"/>
        <v>0</v>
      </c>
      <c r="AE85" s="39"/>
      <c r="AF85" s="40" t="str">
        <f>IF(AE85&lt;&gt;"",VLOOKUP(AE85,#REF!,2,FALSE),"")</f>
        <v/>
      </c>
      <c r="AM85" s="140" t="e">
        <f t="shared" si="53"/>
        <v>#REF!</v>
      </c>
      <c r="AN85" s="157"/>
      <c r="AO85" s="136" t="e">
        <f t="shared" si="54"/>
        <v>#REF!</v>
      </c>
      <c r="AP85" s="152"/>
      <c r="AQ85" s="140" t="e">
        <f t="shared" si="55"/>
        <v>#REF!</v>
      </c>
      <c r="AR85" s="144"/>
      <c r="AS85" s="136" t="e">
        <f t="shared" si="56"/>
        <v>#REF!</v>
      </c>
      <c r="AT85" s="152"/>
      <c r="AU85" s="140" t="e">
        <f t="shared" si="57"/>
        <v>#REF!</v>
      </c>
      <c r="AV85" s="157"/>
      <c r="AW85" s="136" t="e">
        <f t="shared" si="58"/>
        <v>#REF!</v>
      </c>
      <c r="AX85" s="152"/>
      <c r="AY85" s="140" t="e">
        <f t="shared" si="59"/>
        <v>#REF!</v>
      </c>
      <c r="AZ85" s="144"/>
      <c r="BA85" s="136" t="e">
        <f t="shared" si="60"/>
        <v>#REF!</v>
      </c>
      <c r="BB85" s="152"/>
      <c r="BC85" s="140" t="e">
        <f t="shared" si="61"/>
        <v>#REF!</v>
      </c>
      <c r="BD85" s="144"/>
      <c r="BE85" s="136" t="e">
        <f t="shared" si="62"/>
        <v>#REF!</v>
      </c>
      <c r="BF85" s="152"/>
      <c r="BG85" s="140" t="e">
        <f t="shared" si="63"/>
        <v>#REF!</v>
      </c>
      <c r="BH85" s="144"/>
      <c r="BI85" s="136" t="e">
        <f t="shared" si="64"/>
        <v>#REF!</v>
      </c>
      <c r="BJ85" s="152"/>
      <c r="BK85" s="140" t="e">
        <f t="shared" si="65"/>
        <v>#REF!</v>
      </c>
      <c r="BL85" s="144"/>
      <c r="BM85" s="136" t="e">
        <f t="shared" si="66"/>
        <v>#REF!</v>
      </c>
      <c r="BN85" s="152"/>
      <c r="BO85" s="140" t="e">
        <f t="shared" si="67"/>
        <v>#REF!</v>
      </c>
      <c r="BP85" s="144"/>
      <c r="BQ85" s="136" t="e">
        <f t="shared" si="68"/>
        <v>#REF!</v>
      </c>
      <c r="BR85" s="152"/>
      <c r="BS85" s="140" t="e">
        <f t="shared" si="69"/>
        <v>#REF!</v>
      </c>
      <c r="BT85" s="144"/>
      <c r="BU85" s="136" t="e">
        <f t="shared" si="70"/>
        <v>#REF!</v>
      </c>
      <c r="BV85" s="152"/>
      <c r="BW85" s="140" t="e">
        <f t="shared" si="71"/>
        <v>#REF!</v>
      </c>
      <c r="BX85" s="144"/>
      <c r="BY85" s="136" t="e">
        <f t="shared" si="72"/>
        <v>#REF!</v>
      </c>
      <c r="BZ85" s="152"/>
      <c r="CA85" s="140" t="e">
        <f t="shared" si="73"/>
        <v>#REF!</v>
      </c>
      <c r="CB85" s="144"/>
      <c r="CC85" s="136" t="e">
        <f t="shared" si="74"/>
        <v>#REF!</v>
      </c>
      <c r="CD85" s="152"/>
      <c r="CE85" s="140" t="e">
        <f t="shared" si="75"/>
        <v>#REF!</v>
      </c>
      <c r="CF85" s="144"/>
      <c r="CG85" s="136" t="e">
        <f t="shared" si="76"/>
        <v>#REF!</v>
      </c>
      <c r="CH85" s="152"/>
      <c r="CI85" s="140" t="e">
        <f t="shared" si="77"/>
        <v>#REF!</v>
      </c>
      <c r="CJ85" s="144"/>
      <c r="CK85" s="136" t="e">
        <f t="shared" si="78"/>
        <v>#REF!</v>
      </c>
      <c r="CL85" s="140" t="e">
        <f t="shared" si="79"/>
        <v>#REF!</v>
      </c>
      <c r="CM85" s="144"/>
      <c r="CN85" s="136" t="e">
        <f t="shared" si="80"/>
        <v>#REF!</v>
      </c>
      <c r="CO85" s="152"/>
      <c r="CP85" s="140" t="e">
        <f t="shared" si="81"/>
        <v>#REF!</v>
      </c>
      <c r="CQ85" s="144"/>
      <c r="CR85" s="136" t="e">
        <f t="shared" si="82"/>
        <v>#REF!</v>
      </c>
      <c r="CS85" s="152"/>
      <c r="CT85" s="140" t="e">
        <f t="shared" si="83"/>
        <v>#REF!</v>
      </c>
      <c r="CU85" s="144"/>
      <c r="CV85" s="136" t="e">
        <f t="shared" si="84"/>
        <v>#REF!</v>
      </c>
      <c r="CW85" s="152"/>
      <c r="CX85" s="140" t="e">
        <f t="shared" si="85"/>
        <v>#REF!</v>
      </c>
      <c r="CY85" s="136" t="e">
        <f t="shared" si="86"/>
        <v>#REF!</v>
      </c>
      <c r="CZ85" s="152"/>
      <c r="DA85" s="144" t="e">
        <f t="shared" si="87"/>
        <v>#REF!</v>
      </c>
      <c r="DB85" s="144"/>
      <c r="DC85" s="136" t="e">
        <f t="shared" si="88"/>
        <v>#REF!</v>
      </c>
      <c r="DD85" s="152"/>
      <c r="DE85" s="140" t="e">
        <f t="shared" si="89"/>
        <v>#REF!</v>
      </c>
      <c r="DF85" s="144"/>
      <c r="DG85" s="136" t="e">
        <f t="shared" si="90"/>
        <v>#REF!</v>
      </c>
      <c r="DH85" s="152"/>
    </row>
    <row r="86" spans="1:112" ht="15.5" x14ac:dyDescent="0.35">
      <c r="A86" s="71">
        <v>31</v>
      </c>
      <c r="B86" s="345" t="str">
        <f t="shared" si="91"/>
        <v>EEEFFF  Beverly</v>
      </c>
      <c r="C86" s="71" t="str">
        <f t="shared" si="91"/>
        <v>Beverly</v>
      </c>
      <c r="D86" s="68" t="str">
        <f t="shared" si="47"/>
        <v/>
      </c>
      <c r="E86" s="6">
        <f t="shared" si="48"/>
        <v>1544950</v>
      </c>
      <c r="F86" s="73"/>
      <c r="G86" s="73"/>
      <c r="H86" s="73"/>
      <c r="I86" s="73"/>
      <c r="J86" s="73"/>
      <c r="K86" s="73"/>
      <c r="L86" s="73"/>
      <c r="M86" s="169"/>
      <c r="N86" s="73"/>
      <c r="O86" s="73"/>
      <c r="P86" s="73"/>
      <c r="Q86" s="74"/>
      <c r="R86" s="73"/>
      <c r="S86" s="73"/>
      <c r="T86" s="73"/>
      <c r="U86" s="74"/>
      <c r="V86" s="73"/>
      <c r="W86" s="73"/>
      <c r="X86" s="289"/>
      <c r="Y86" s="2" t="e">
        <f>IF(C86&lt;&gt;"",VLOOKUP(C86,#REF!,2,FALSE),"")</f>
        <v>#REF!</v>
      </c>
      <c r="Z86" s="2" t="str">
        <f t="shared" si="92"/>
        <v>US CRÉTEIL</v>
      </c>
      <c r="AA86" s="50" t="str">
        <f t="shared" si="49"/>
        <v/>
      </c>
      <c r="AB86" s="34" t="e">
        <f t="shared" si="50"/>
        <v>#REF!</v>
      </c>
      <c r="AC86" s="2" t="str">
        <f t="shared" si="51"/>
        <v>EEEFFF  Beverly  Beverly</v>
      </c>
      <c r="AD86" s="2">
        <f t="shared" si="52"/>
        <v>0</v>
      </c>
      <c r="AE86" s="39"/>
      <c r="AF86" s="40" t="str">
        <f>IF(AE86&lt;&gt;"",VLOOKUP(AE86,#REF!,2,FALSE),"")</f>
        <v/>
      </c>
      <c r="AM86" s="140" t="e">
        <f t="shared" si="53"/>
        <v>#REF!</v>
      </c>
      <c r="AN86" s="157"/>
      <c r="AO86" s="136" t="e">
        <f t="shared" si="54"/>
        <v>#REF!</v>
      </c>
      <c r="AP86" s="152"/>
      <c r="AQ86" s="140" t="e">
        <f t="shared" si="55"/>
        <v>#REF!</v>
      </c>
      <c r="AR86" s="144"/>
      <c r="AS86" s="136" t="e">
        <f t="shared" si="56"/>
        <v>#REF!</v>
      </c>
      <c r="AT86" s="152"/>
      <c r="AU86" s="140" t="e">
        <f t="shared" si="57"/>
        <v>#REF!</v>
      </c>
      <c r="AV86" s="157"/>
      <c r="AW86" s="136" t="e">
        <f t="shared" si="58"/>
        <v>#REF!</v>
      </c>
      <c r="AX86" s="152"/>
      <c r="AY86" s="140" t="e">
        <f t="shared" si="59"/>
        <v>#REF!</v>
      </c>
      <c r="AZ86" s="144"/>
      <c r="BA86" s="136" t="e">
        <f t="shared" si="60"/>
        <v>#REF!</v>
      </c>
      <c r="BB86" s="152"/>
      <c r="BC86" s="140" t="e">
        <f t="shared" si="61"/>
        <v>#REF!</v>
      </c>
      <c r="BD86" s="144"/>
      <c r="BE86" s="136" t="e">
        <f t="shared" si="62"/>
        <v>#REF!</v>
      </c>
      <c r="BF86" s="152"/>
      <c r="BG86" s="140" t="e">
        <f t="shared" si="63"/>
        <v>#REF!</v>
      </c>
      <c r="BH86" s="144"/>
      <c r="BI86" s="136" t="e">
        <f t="shared" si="64"/>
        <v>#REF!</v>
      </c>
      <c r="BJ86" s="152"/>
      <c r="BK86" s="140" t="e">
        <f t="shared" si="65"/>
        <v>#REF!</v>
      </c>
      <c r="BL86" s="144"/>
      <c r="BM86" s="136" t="e">
        <f t="shared" si="66"/>
        <v>#REF!</v>
      </c>
      <c r="BN86" s="152"/>
      <c r="BO86" s="140" t="e">
        <f t="shared" si="67"/>
        <v>#REF!</v>
      </c>
      <c r="BP86" s="144"/>
      <c r="BQ86" s="136" t="e">
        <f t="shared" si="68"/>
        <v>#REF!</v>
      </c>
      <c r="BR86" s="152"/>
      <c r="BS86" s="140" t="e">
        <f t="shared" si="69"/>
        <v>#REF!</v>
      </c>
      <c r="BT86" s="144"/>
      <c r="BU86" s="136" t="e">
        <f t="shared" si="70"/>
        <v>#REF!</v>
      </c>
      <c r="BV86" s="152"/>
      <c r="BW86" s="140" t="e">
        <f t="shared" si="71"/>
        <v>#REF!</v>
      </c>
      <c r="BX86" s="144"/>
      <c r="BY86" s="136" t="e">
        <f t="shared" si="72"/>
        <v>#REF!</v>
      </c>
      <c r="BZ86" s="152"/>
      <c r="CA86" s="140" t="e">
        <f t="shared" si="73"/>
        <v>#REF!</v>
      </c>
      <c r="CB86" s="144"/>
      <c r="CC86" s="136" t="e">
        <f t="shared" si="74"/>
        <v>#REF!</v>
      </c>
      <c r="CD86" s="152"/>
      <c r="CE86" s="140" t="e">
        <f t="shared" si="75"/>
        <v>#REF!</v>
      </c>
      <c r="CF86" s="144"/>
      <c r="CG86" s="136" t="e">
        <f t="shared" si="76"/>
        <v>#REF!</v>
      </c>
      <c r="CH86" s="152"/>
      <c r="CI86" s="140" t="e">
        <f t="shared" si="77"/>
        <v>#REF!</v>
      </c>
      <c r="CJ86" s="144"/>
      <c r="CK86" s="136" t="e">
        <f t="shared" si="78"/>
        <v>#REF!</v>
      </c>
      <c r="CL86" s="140" t="e">
        <f t="shared" si="79"/>
        <v>#REF!</v>
      </c>
      <c r="CM86" s="144"/>
      <c r="CN86" s="136" t="e">
        <f t="shared" si="80"/>
        <v>#REF!</v>
      </c>
      <c r="CO86" s="152"/>
      <c r="CP86" s="140" t="e">
        <f t="shared" si="81"/>
        <v>#REF!</v>
      </c>
      <c r="CQ86" s="144"/>
      <c r="CR86" s="136" t="e">
        <f t="shared" si="82"/>
        <v>#REF!</v>
      </c>
      <c r="CS86" s="152"/>
      <c r="CT86" s="140" t="e">
        <f t="shared" si="83"/>
        <v>#REF!</v>
      </c>
      <c r="CU86" s="144"/>
      <c r="CV86" s="136" t="e">
        <f t="shared" si="84"/>
        <v>#REF!</v>
      </c>
      <c r="CW86" s="152"/>
      <c r="CX86" s="140" t="e">
        <f t="shared" si="85"/>
        <v>#REF!</v>
      </c>
      <c r="CY86" s="136" t="e">
        <f t="shared" si="86"/>
        <v>#REF!</v>
      </c>
      <c r="CZ86" s="152"/>
      <c r="DA86" s="144" t="e">
        <f t="shared" si="87"/>
        <v>#REF!</v>
      </c>
      <c r="DB86" s="144"/>
      <c r="DC86" s="136" t="e">
        <f t="shared" si="88"/>
        <v>#REF!</v>
      </c>
      <c r="DD86" s="152"/>
      <c r="DE86" s="140" t="e">
        <f t="shared" si="89"/>
        <v>#REF!</v>
      </c>
      <c r="DF86" s="144"/>
      <c r="DG86" s="136" t="e">
        <f t="shared" si="90"/>
        <v>#REF!</v>
      </c>
      <c r="DH86" s="152"/>
    </row>
    <row r="87" spans="1:112" ht="15.5" x14ac:dyDescent="0.35">
      <c r="A87" s="71">
        <v>32</v>
      </c>
      <c r="B87" s="345" t="str">
        <f t="shared" si="91"/>
        <v>FFFGGG  Flore</v>
      </c>
      <c r="C87" s="71" t="str">
        <f t="shared" si="91"/>
        <v>Flore</v>
      </c>
      <c r="D87" s="68" t="str">
        <f t="shared" si="47"/>
        <v/>
      </c>
      <c r="E87" s="6">
        <f t="shared" si="48"/>
        <v>1840151</v>
      </c>
      <c r="F87" s="73"/>
      <c r="G87" s="73"/>
      <c r="H87" s="73"/>
      <c r="I87" s="73"/>
      <c r="J87" s="73"/>
      <c r="K87" s="73"/>
      <c r="L87" s="73"/>
      <c r="M87" s="169"/>
      <c r="N87" s="73"/>
      <c r="O87" s="73"/>
      <c r="P87" s="73"/>
      <c r="Q87" s="74"/>
      <c r="R87" s="73"/>
      <c r="S87" s="73"/>
      <c r="T87" s="73"/>
      <c r="U87" s="74"/>
      <c r="V87" s="73"/>
      <c r="W87" s="73"/>
      <c r="X87" s="289"/>
      <c r="Y87" s="2" t="e">
        <f>IF(C87&lt;&gt;"",VLOOKUP(C87,#REF!,2,FALSE),"")</f>
        <v>#REF!</v>
      </c>
      <c r="Z87" s="2" t="str">
        <f t="shared" si="92"/>
        <v>US CRÉTEIL</v>
      </c>
      <c r="AA87" s="50" t="str">
        <f t="shared" si="49"/>
        <v/>
      </c>
      <c r="AB87" s="34" t="e">
        <f t="shared" si="50"/>
        <v>#REF!</v>
      </c>
      <c r="AC87" s="2" t="str">
        <f t="shared" si="51"/>
        <v>FFFGGG  Flore  Flore</v>
      </c>
      <c r="AD87" s="2">
        <f t="shared" si="52"/>
        <v>0</v>
      </c>
      <c r="AE87" s="39"/>
      <c r="AF87" s="40" t="str">
        <f>IF(AE87&lt;&gt;"",VLOOKUP(AE87,#REF!,2,FALSE),"")</f>
        <v/>
      </c>
      <c r="AM87" s="140" t="e">
        <f t="shared" si="53"/>
        <v>#REF!</v>
      </c>
      <c r="AN87" s="157"/>
      <c r="AO87" s="136" t="e">
        <f t="shared" si="54"/>
        <v>#REF!</v>
      </c>
      <c r="AP87" s="152"/>
      <c r="AQ87" s="140" t="e">
        <f t="shared" si="55"/>
        <v>#REF!</v>
      </c>
      <c r="AR87" s="144"/>
      <c r="AS87" s="136" t="e">
        <f t="shared" si="56"/>
        <v>#REF!</v>
      </c>
      <c r="AT87" s="152"/>
      <c r="AU87" s="140" t="e">
        <f t="shared" si="57"/>
        <v>#REF!</v>
      </c>
      <c r="AV87" s="157"/>
      <c r="AW87" s="136" t="e">
        <f t="shared" si="58"/>
        <v>#REF!</v>
      </c>
      <c r="AX87" s="152"/>
      <c r="AY87" s="140" t="e">
        <f t="shared" si="59"/>
        <v>#REF!</v>
      </c>
      <c r="AZ87" s="144"/>
      <c r="BA87" s="136" t="e">
        <f t="shared" si="60"/>
        <v>#REF!</v>
      </c>
      <c r="BB87" s="152"/>
      <c r="BC87" s="140" t="e">
        <f t="shared" si="61"/>
        <v>#REF!</v>
      </c>
      <c r="BD87" s="144"/>
      <c r="BE87" s="136" t="e">
        <f t="shared" si="62"/>
        <v>#REF!</v>
      </c>
      <c r="BF87" s="152"/>
      <c r="BG87" s="140" t="e">
        <f t="shared" si="63"/>
        <v>#REF!</v>
      </c>
      <c r="BH87" s="144"/>
      <c r="BI87" s="136" t="e">
        <f t="shared" si="64"/>
        <v>#REF!</v>
      </c>
      <c r="BJ87" s="152"/>
      <c r="BK87" s="140" t="e">
        <f t="shared" si="65"/>
        <v>#REF!</v>
      </c>
      <c r="BL87" s="144"/>
      <c r="BM87" s="136" t="e">
        <f t="shared" si="66"/>
        <v>#REF!</v>
      </c>
      <c r="BN87" s="152"/>
      <c r="BO87" s="140" t="e">
        <f t="shared" si="67"/>
        <v>#REF!</v>
      </c>
      <c r="BP87" s="144"/>
      <c r="BQ87" s="136" t="e">
        <f t="shared" si="68"/>
        <v>#REF!</v>
      </c>
      <c r="BR87" s="152"/>
      <c r="BS87" s="140" t="e">
        <f t="shared" si="69"/>
        <v>#REF!</v>
      </c>
      <c r="BT87" s="144"/>
      <c r="BU87" s="136" t="e">
        <f t="shared" si="70"/>
        <v>#REF!</v>
      </c>
      <c r="BV87" s="152"/>
      <c r="BW87" s="140" t="e">
        <f t="shared" si="71"/>
        <v>#REF!</v>
      </c>
      <c r="BX87" s="144"/>
      <c r="BY87" s="136" t="e">
        <f t="shared" si="72"/>
        <v>#REF!</v>
      </c>
      <c r="BZ87" s="152"/>
      <c r="CA87" s="140" t="e">
        <f t="shared" si="73"/>
        <v>#REF!</v>
      </c>
      <c r="CB87" s="144"/>
      <c r="CC87" s="136" t="e">
        <f t="shared" si="74"/>
        <v>#REF!</v>
      </c>
      <c r="CD87" s="152"/>
      <c r="CE87" s="140" t="e">
        <f t="shared" si="75"/>
        <v>#REF!</v>
      </c>
      <c r="CF87" s="144"/>
      <c r="CG87" s="136" t="e">
        <f t="shared" si="76"/>
        <v>#REF!</v>
      </c>
      <c r="CH87" s="152"/>
      <c r="CI87" s="140" t="e">
        <f t="shared" si="77"/>
        <v>#REF!</v>
      </c>
      <c r="CJ87" s="144"/>
      <c r="CK87" s="136" t="e">
        <f t="shared" si="78"/>
        <v>#REF!</v>
      </c>
      <c r="CL87" s="140" t="e">
        <f t="shared" si="79"/>
        <v>#REF!</v>
      </c>
      <c r="CM87" s="144"/>
      <c r="CN87" s="136" t="e">
        <f t="shared" si="80"/>
        <v>#REF!</v>
      </c>
      <c r="CO87" s="152"/>
      <c r="CP87" s="140" t="e">
        <f t="shared" si="81"/>
        <v>#REF!</v>
      </c>
      <c r="CQ87" s="144"/>
      <c r="CR87" s="136" t="e">
        <f t="shared" si="82"/>
        <v>#REF!</v>
      </c>
      <c r="CS87" s="152"/>
      <c r="CT87" s="140" t="e">
        <f t="shared" si="83"/>
        <v>#REF!</v>
      </c>
      <c r="CU87" s="144"/>
      <c r="CV87" s="136" t="e">
        <f t="shared" si="84"/>
        <v>#REF!</v>
      </c>
      <c r="CW87" s="152"/>
      <c r="CX87" s="140" t="e">
        <f t="shared" si="85"/>
        <v>#REF!</v>
      </c>
      <c r="CY87" s="136" t="e">
        <f t="shared" si="86"/>
        <v>#REF!</v>
      </c>
      <c r="CZ87" s="152"/>
      <c r="DA87" s="144" t="e">
        <f t="shared" si="87"/>
        <v>#REF!</v>
      </c>
      <c r="DB87" s="144"/>
      <c r="DC87" s="136" t="e">
        <f t="shared" si="88"/>
        <v>#REF!</v>
      </c>
      <c r="DD87" s="152"/>
      <c r="DE87" s="140" t="e">
        <f t="shared" si="89"/>
        <v>#REF!</v>
      </c>
      <c r="DF87" s="144"/>
      <c r="DG87" s="136" t="e">
        <f t="shared" si="90"/>
        <v>#REF!</v>
      </c>
      <c r="DH87" s="152"/>
    </row>
    <row r="88" spans="1:112" ht="15.5" x14ac:dyDescent="0.35">
      <c r="A88" s="71">
        <v>33</v>
      </c>
      <c r="B88" s="345" t="str">
        <f t="shared" si="91"/>
        <v>GGGGHHH  Lauryne</v>
      </c>
      <c r="C88" s="71" t="str">
        <f t="shared" si="91"/>
        <v>Lauryne</v>
      </c>
      <c r="D88" s="68" t="str">
        <f t="shared" si="47"/>
        <v/>
      </c>
      <c r="E88" s="6">
        <f t="shared" ref="E88:E105" si="93">E36</f>
        <v>1026527</v>
      </c>
      <c r="F88" s="73"/>
      <c r="G88" s="73"/>
      <c r="H88" s="73"/>
      <c r="I88" s="73"/>
      <c r="J88" s="73"/>
      <c r="K88" s="73"/>
      <c r="L88" s="73"/>
      <c r="M88" s="169"/>
      <c r="N88" s="73"/>
      <c r="O88" s="73"/>
      <c r="P88" s="73"/>
      <c r="Q88" s="74"/>
      <c r="R88" s="73"/>
      <c r="S88" s="73"/>
      <c r="T88" s="73"/>
      <c r="U88" s="74"/>
      <c r="V88" s="73"/>
      <c r="W88" s="73"/>
      <c r="X88" s="289"/>
      <c r="Y88" s="2" t="e">
        <f>IF(C88&lt;&gt;"",VLOOKUP(C88,#REF!,2,FALSE),"")</f>
        <v>#REF!</v>
      </c>
      <c r="Z88" s="2" t="str">
        <f t="shared" si="92"/>
        <v>US CRÉTEIL</v>
      </c>
      <c r="AA88" s="50" t="str">
        <f t="shared" si="49"/>
        <v/>
      </c>
      <c r="AB88" s="34" t="e">
        <f t="shared" si="50"/>
        <v>#REF!</v>
      </c>
      <c r="AC88" s="2" t="str">
        <f t="shared" si="51"/>
        <v>GGGGHHH  Lauryne  Lauryne</v>
      </c>
      <c r="AD88" s="2">
        <f t="shared" si="52"/>
        <v>0</v>
      </c>
      <c r="AE88" s="39"/>
      <c r="AF88" s="40" t="str">
        <f>IF(AE88&lt;&gt;"",VLOOKUP(AE88,#REF!,2,FALSE),"")</f>
        <v/>
      </c>
      <c r="AM88" s="140" t="e">
        <f t="shared" si="53"/>
        <v>#REF!</v>
      </c>
      <c r="AN88" s="157"/>
      <c r="AO88" s="136" t="e">
        <f t="shared" si="54"/>
        <v>#REF!</v>
      </c>
      <c r="AP88" s="152"/>
      <c r="AQ88" s="140" t="e">
        <f t="shared" si="55"/>
        <v>#REF!</v>
      </c>
      <c r="AR88" s="144"/>
      <c r="AS88" s="136" t="e">
        <f t="shared" si="56"/>
        <v>#REF!</v>
      </c>
      <c r="AT88" s="152"/>
      <c r="AU88" s="140" t="e">
        <f t="shared" si="57"/>
        <v>#REF!</v>
      </c>
      <c r="AV88" s="157"/>
      <c r="AW88" s="136" t="e">
        <f t="shared" si="58"/>
        <v>#REF!</v>
      </c>
      <c r="AX88" s="152"/>
      <c r="AY88" s="140" t="e">
        <f t="shared" si="59"/>
        <v>#REF!</v>
      </c>
      <c r="AZ88" s="144"/>
      <c r="BA88" s="136" t="e">
        <f t="shared" si="60"/>
        <v>#REF!</v>
      </c>
      <c r="BB88" s="152"/>
      <c r="BC88" s="140" t="e">
        <f t="shared" si="61"/>
        <v>#REF!</v>
      </c>
      <c r="BD88" s="144"/>
      <c r="BE88" s="136" t="e">
        <f t="shared" si="62"/>
        <v>#REF!</v>
      </c>
      <c r="BF88" s="152"/>
      <c r="BG88" s="140" t="e">
        <f t="shared" si="63"/>
        <v>#REF!</v>
      </c>
      <c r="BH88" s="144"/>
      <c r="BI88" s="136" t="e">
        <f t="shared" si="64"/>
        <v>#REF!</v>
      </c>
      <c r="BJ88" s="152"/>
      <c r="BK88" s="140" t="e">
        <f t="shared" si="65"/>
        <v>#REF!</v>
      </c>
      <c r="BL88" s="144"/>
      <c r="BM88" s="136" t="e">
        <f t="shared" si="66"/>
        <v>#REF!</v>
      </c>
      <c r="BN88" s="152"/>
      <c r="BO88" s="140" t="e">
        <f t="shared" si="67"/>
        <v>#REF!</v>
      </c>
      <c r="BP88" s="144"/>
      <c r="BQ88" s="136" t="e">
        <f t="shared" si="68"/>
        <v>#REF!</v>
      </c>
      <c r="BR88" s="152"/>
      <c r="BS88" s="140" t="e">
        <f t="shared" si="69"/>
        <v>#REF!</v>
      </c>
      <c r="BT88" s="144"/>
      <c r="BU88" s="136" t="e">
        <f t="shared" si="70"/>
        <v>#REF!</v>
      </c>
      <c r="BV88" s="152"/>
      <c r="BW88" s="140" t="e">
        <f t="shared" si="71"/>
        <v>#REF!</v>
      </c>
      <c r="BX88" s="144"/>
      <c r="BY88" s="136" t="e">
        <f t="shared" si="72"/>
        <v>#REF!</v>
      </c>
      <c r="BZ88" s="152"/>
      <c r="CA88" s="140" t="e">
        <f t="shared" si="73"/>
        <v>#REF!</v>
      </c>
      <c r="CB88" s="144"/>
      <c r="CC88" s="136" t="e">
        <f t="shared" si="74"/>
        <v>#REF!</v>
      </c>
      <c r="CD88" s="152"/>
      <c r="CE88" s="140" t="e">
        <f t="shared" si="75"/>
        <v>#REF!</v>
      </c>
      <c r="CF88" s="144"/>
      <c r="CG88" s="136" t="e">
        <f t="shared" si="76"/>
        <v>#REF!</v>
      </c>
      <c r="CH88" s="152"/>
      <c r="CI88" s="140" t="e">
        <f t="shared" si="77"/>
        <v>#REF!</v>
      </c>
      <c r="CJ88" s="144"/>
      <c r="CK88" s="136" t="e">
        <f t="shared" si="78"/>
        <v>#REF!</v>
      </c>
      <c r="CL88" s="140" t="e">
        <f t="shared" si="79"/>
        <v>#REF!</v>
      </c>
      <c r="CM88" s="144"/>
      <c r="CN88" s="136" t="e">
        <f t="shared" si="80"/>
        <v>#REF!</v>
      </c>
      <c r="CO88" s="152"/>
      <c r="CP88" s="140" t="e">
        <f t="shared" si="81"/>
        <v>#REF!</v>
      </c>
      <c r="CQ88" s="144"/>
      <c r="CR88" s="136" t="e">
        <f t="shared" si="82"/>
        <v>#REF!</v>
      </c>
      <c r="CS88" s="152"/>
      <c r="CT88" s="140" t="e">
        <f t="shared" si="83"/>
        <v>#REF!</v>
      </c>
      <c r="CU88" s="144"/>
      <c r="CV88" s="136" t="e">
        <f t="shared" si="84"/>
        <v>#REF!</v>
      </c>
      <c r="CW88" s="152"/>
      <c r="CX88" s="140" t="e">
        <f t="shared" si="85"/>
        <v>#REF!</v>
      </c>
      <c r="CY88" s="136" t="e">
        <f t="shared" si="86"/>
        <v>#REF!</v>
      </c>
      <c r="CZ88" s="152"/>
      <c r="DA88" s="144" t="e">
        <f t="shared" si="87"/>
        <v>#REF!</v>
      </c>
      <c r="DB88" s="144"/>
      <c r="DC88" s="136" t="e">
        <f t="shared" si="88"/>
        <v>#REF!</v>
      </c>
      <c r="DD88" s="152"/>
      <c r="DE88" s="140" t="e">
        <f t="shared" si="89"/>
        <v>#REF!</v>
      </c>
      <c r="DF88" s="144"/>
      <c r="DG88" s="136" t="e">
        <f t="shared" si="90"/>
        <v>#REF!</v>
      </c>
      <c r="DH88" s="152"/>
    </row>
    <row r="89" spans="1:112" ht="15.5" x14ac:dyDescent="0.35">
      <c r="A89" s="71">
        <v>34</v>
      </c>
      <c r="B89" s="345" t="str">
        <f t="shared" si="91"/>
        <v>HHHHIII  Steven</v>
      </c>
      <c r="C89" s="71" t="str">
        <f t="shared" si="91"/>
        <v>Steven</v>
      </c>
      <c r="D89" s="68" t="str">
        <f t="shared" si="47"/>
        <v/>
      </c>
      <c r="E89" s="6">
        <f t="shared" si="93"/>
        <v>1746478</v>
      </c>
      <c r="F89" s="73"/>
      <c r="G89" s="73"/>
      <c r="H89" s="73"/>
      <c r="I89" s="73"/>
      <c r="J89" s="73"/>
      <c r="K89" s="73"/>
      <c r="L89" s="73"/>
      <c r="M89" s="169"/>
      <c r="N89" s="73"/>
      <c r="O89" s="73"/>
      <c r="P89" s="73"/>
      <c r="Q89" s="74"/>
      <c r="R89" s="73"/>
      <c r="S89" s="73"/>
      <c r="T89" s="73"/>
      <c r="U89" s="73"/>
      <c r="V89" s="73"/>
      <c r="W89" s="73"/>
      <c r="X89" s="289"/>
      <c r="Y89" s="2" t="e">
        <f>IF(C89&lt;&gt;"",VLOOKUP(C89,#REF!,2,FALSE),"")</f>
        <v>#REF!</v>
      </c>
      <c r="Z89" s="2" t="str">
        <f t="shared" si="92"/>
        <v>US CRÉTEIL</v>
      </c>
      <c r="AA89" s="50" t="str">
        <f t="shared" si="49"/>
        <v/>
      </c>
      <c r="AB89" s="34" t="e">
        <f t="shared" si="50"/>
        <v>#REF!</v>
      </c>
      <c r="AC89" s="2" t="str">
        <f t="shared" si="51"/>
        <v>HHHHIII  Steven  Steven</v>
      </c>
      <c r="AD89" s="2">
        <f t="shared" si="52"/>
        <v>0</v>
      </c>
      <c r="AE89" s="39"/>
      <c r="AF89" s="40" t="str">
        <f>IF(AE89&lt;&gt;"",VLOOKUP(AE89,#REF!,2,FALSE),"")</f>
        <v/>
      </c>
      <c r="AM89" s="140" t="e">
        <f t="shared" si="53"/>
        <v>#REF!</v>
      </c>
      <c r="AN89" s="157"/>
      <c r="AO89" s="136" t="e">
        <f t="shared" si="54"/>
        <v>#REF!</v>
      </c>
      <c r="AP89" s="152"/>
      <c r="AQ89" s="140" t="e">
        <f t="shared" si="55"/>
        <v>#REF!</v>
      </c>
      <c r="AR89" s="144"/>
      <c r="AS89" s="136" t="e">
        <f t="shared" si="56"/>
        <v>#REF!</v>
      </c>
      <c r="AT89" s="152"/>
      <c r="AU89" s="140" t="e">
        <f t="shared" si="57"/>
        <v>#REF!</v>
      </c>
      <c r="AV89" s="157"/>
      <c r="AW89" s="136" t="e">
        <f t="shared" si="58"/>
        <v>#REF!</v>
      </c>
      <c r="AX89" s="152"/>
      <c r="AY89" s="140" t="e">
        <f t="shared" si="59"/>
        <v>#REF!</v>
      </c>
      <c r="AZ89" s="144"/>
      <c r="BA89" s="136" t="e">
        <f t="shared" si="60"/>
        <v>#REF!</v>
      </c>
      <c r="BB89" s="152"/>
      <c r="BC89" s="140" t="e">
        <f t="shared" si="61"/>
        <v>#REF!</v>
      </c>
      <c r="BD89" s="144"/>
      <c r="BE89" s="136" t="e">
        <f t="shared" si="62"/>
        <v>#REF!</v>
      </c>
      <c r="BF89" s="152"/>
      <c r="BG89" s="140" t="e">
        <f t="shared" si="63"/>
        <v>#REF!</v>
      </c>
      <c r="BH89" s="144"/>
      <c r="BI89" s="136" t="e">
        <f t="shared" si="64"/>
        <v>#REF!</v>
      </c>
      <c r="BJ89" s="152"/>
      <c r="BK89" s="140" t="e">
        <f t="shared" si="65"/>
        <v>#REF!</v>
      </c>
      <c r="BL89" s="144"/>
      <c r="BM89" s="136" t="e">
        <f t="shared" si="66"/>
        <v>#REF!</v>
      </c>
      <c r="BN89" s="152"/>
      <c r="BO89" s="140" t="e">
        <f t="shared" si="67"/>
        <v>#REF!</v>
      </c>
      <c r="BP89" s="144"/>
      <c r="BQ89" s="136" t="e">
        <f t="shared" si="68"/>
        <v>#REF!</v>
      </c>
      <c r="BR89" s="152"/>
      <c r="BS89" s="140" t="e">
        <f t="shared" si="69"/>
        <v>#REF!</v>
      </c>
      <c r="BT89" s="144"/>
      <c r="BU89" s="136" t="e">
        <f t="shared" si="70"/>
        <v>#REF!</v>
      </c>
      <c r="BV89" s="152"/>
      <c r="BW89" s="140" t="e">
        <f t="shared" si="71"/>
        <v>#REF!</v>
      </c>
      <c r="BX89" s="144"/>
      <c r="BY89" s="136" t="e">
        <f t="shared" si="72"/>
        <v>#REF!</v>
      </c>
      <c r="BZ89" s="152"/>
      <c r="CA89" s="140" t="e">
        <f t="shared" si="73"/>
        <v>#REF!</v>
      </c>
      <c r="CB89" s="144"/>
      <c r="CC89" s="136" t="e">
        <f t="shared" si="74"/>
        <v>#REF!</v>
      </c>
      <c r="CD89" s="152"/>
      <c r="CE89" s="140" t="e">
        <f t="shared" si="75"/>
        <v>#REF!</v>
      </c>
      <c r="CF89" s="144"/>
      <c r="CG89" s="136" t="e">
        <f t="shared" si="76"/>
        <v>#REF!</v>
      </c>
      <c r="CH89" s="152"/>
      <c r="CI89" s="140" t="e">
        <f t="shared" si="77"/>
        <v>#REF!</v>
      </c>
      <c r="CJ89" s="144"/>
      <c r="CK89" s="136" t="e">
        <f t="shared" si="78"/>
        <v>#REF!</v>
      </c>
      <c r="CL89" s="140" t="e">
        <f t="shared" si="79"/>
        <v>#REF!</v>
      </c>
      <c r="CM89" s="144"/>
      <c r="CN89" s="136" t="e">
        <f t="shared" si="80"/>
        <v>#REF!</v>
      </c>
      <c r="CO89" s="152"/>
      <c r="CP89" s="140" t="e">
        <f t="shared" si="81"/>
        <v>#REF!</v>
      </c>
      <c r="CQ89" s="144"/>
      <c r="CR89" s="136" t="e">
        <f t="shared" si="82"/>
        <v>#REF!</v>
      </c>
      <c r="CS89" s="152"/>
      <c r="CT89" s="140" t="e">
        <f t="shared" si="83"/>
        <v>#REF!</v>
      </c>
      <c r="CU89" s="144"/>
      <c r="CV89" s="136" t="e">
        <f t="shared" si="84"/>
        <v>#REF!</v>
      </c>
      <c r="CW89" s="152"/>
      <c r="CX89" s="140" t="e">
        <f t="shared" si="85"/>
        <v>#REF!</v>
      </c>
      <c r="CY89" s="136" t="e">
        <f t="shared" si="86"/>
        <v>#REF!</v>
      </c>
      <c r="CZ89" s="152"/>
      <c r="DA89" s="144" t="e">
        <f t="shared" si="87"/>
        <v>#REF!</v>
      </c>
      <c r="DB89" s="144"/>
      <c r="DC89" s="136" t="e">
        <f t="shared" si="88"/>
        <v>#REF!</v>
      </c>
      <c r="DD89" s="152"/>
      <c r="DE89" s="140" t="e">
        <f t="shared" si="89"/>
        <v>#REF!</v>
      </c>
      <c r="DF89" s="144"/>
      <c r="DG89" s="136" t="e">
        <f t="shared" si="90"/>
        <v>#REF!</v>
      </c>
      <c r="DH89" s="152"/>
    </row>
    <row r="90" spans="1:112" ht="15.5" x14ac:dyDescent="0.35">
      <c r="A90" s="71">
        <v>35</v>
      </c>
      <c r="B90" s="345" t="str">
        <f t="shared" si="91"/>
        <v>IIIJJJJJ  PIERRE</v>
      </c>
      <c r="C90" s="71" t="str">
        <f t="shared" si="91"/>
        <v>PIERRE</v>
      </c>
      <c r="D90" s="68" t="str">
        <f t="shared" si="47"/>
        <v/>
      </c>
      <c r="E90" s="6">
        <f t="shared" si="93"/>
        <v>1577594</v>
      </c>
      <c r="F90" s="73"/>
      <c r="G90" s="73"/>
      <c r="H90" s="73"/>
      <c r="I90" s="73"/>
      <c r="J90" s="73"/>
      <c r="K90" s="73"/>
      <c r="L90" s="73"/>
      <c r="M90" s="169"/>
      <c r="N90" s="73"/>
      <c r="O90" s="73"/>
      <c r="P90" s="73"/>
      <c r="Q90" s="74"/>
      <c r="R90" s="73"/>
      <c r="S90" s="73"/>
      <c r="T90" s="73"/>
      <c r="U90" s="73"/>
      <c r="V90" s="73"/>
      <c r="W90" s="73"/>
      <c r="X90" s="289"/>
      <c r="Y90" s="2" t="e">
        <f>IF(C90&lt;&gt;"",VLOOKUP(C90,#REF!,2,FALSE),"")</f>
        <v>#REF!</v>
      </c>
      <c r="Z90" s="2" t="str">
        <f t="shared" si="92"/>
        <v>US CRÉTEIL</v>
      </c>
      <c r="AA90" s="50" t="str">
        <f t="shared" si="49"/>
        <v/>
      </c>
      <c r="AB90" s="34" t="e">
        <f t="shared" si="50"/>
        <v>#REF!</v>
      </c>
      <c r="AC90" s="2" t="str">
        <f t="shared" si="51"/>
        <v>IIIJJJJJ  PIERRE  PIERRE</v>
      </c>
      <c r="AD90" s="2">
        <f t="shared" si="52"/>
        <v>0</v>
      </c>
      <c r="AE90" s="39"/>
      <c r="AF90" s="40" t="str">
        <f>IF(AE90&lt;&gt;"",VLOOKUP(AE90,#REF!,2,FALSE),"")</f>
        <v/>
      </c>
      <c r="AM90" s="140" t="e">
        <f t="shared" si="53"/>
        <v>#REF!</v>
      </c>
      <c r="AN90" s="157"/>
      <c r="AO90" s="136" t="e">
        <f t="shared" si="54"/>
        <v>#REF!</v>
      </c>
      <c r="AP90" s="152"/>
      <c r="AQ90" s="140" t="e">
        <f t="shared" si="55"/>
        <v>#REF!</v>
      </c>
      <c r="AR90" s="144"/>
      <c r="AS90" s="136" t="e">
        <f t="shared" si="56"/>
        <v>#REF!</v>
      </c>
      <c r="AT90" s="152"/>
      <c r="AU90" s="140" t="e">
        <f t="shared" si="57"/>
        <v>#REF!</v>
      </c>
      <c r="AV90" s="157"/>
      <c r="AW90" s="136" t="e">
        <f t="shared" si="58"/>
        <v>#REF!</v>
      </c>
      <c r="AX90" s="152"/>
      <c r="AY90" s="140" t="e">
        <f t="shared" si="59"/>
        <v>#REF!</v>
      </c>
      <c r="AZ90" s="144"/>
      <c r="BA90" s="136" t="e">
        <f t="shared" si="60"/>
        <v>#REF!</v>
      </c>
      <c r="BB90" s="152"/>
      <c r="BC90" s="140" t="e">
        <f t="shared" si="61"/>
        <v>#REF!</v>
      </c>
      <c r="BD90" s="144"/>
      <c r="BE90" s="136" t="e">
        <f t="shared" si="62"/>
        <v>#REF!</v>
      </c>
      <c r="BF90" s="152"/>
      <c r="BG90" s="140" t="e">
        <f t="shared" si="63"/>
        <v>#REF!</v>
      </c>
      <c r="BH90" s="144"/>
      <c r="BI90" s="136" t="e">
        <f t="shared" si="64"/>
        <v>#REF!</v>
      </c>
      <c r="BJ90" s="152"/>
      <c r="BK90" s="140" t="e">
        <f t="shared" si="65"/>
        <v>#REF!</v>
      </c>
      <c r="BL90" s="144"/>
      <c r="BM90" s="136" t="e">
        <f t="shared" si="66"/>
        <v>#REF!</v>
      </c>
      <c r="BN90" s="152"/>
      <c r="BO90" s="140" t="e">
        <f t="shared" si="67"/>
        <v>#REF!</v>
      </c>
      <c r="BP90" s="144"/>
      <c r="BQ90" s="136" t="e">
        <f t="shared" si="68"/>
        <v>#REF!</v>
      </c>
      <c r="BR90" s="152"/>
      <c r="BS90" s="140" t="e">
        <f t="shared" si="69"/>
        <v>#REF!</v>
      </c>
      <c r="BT90" s="144"/>
      <c r="BU90" s="136" t="e">
        <f t="shared" si="70"/>
        <v>#REF!</v>
      </c>
      <c r="BV90" s="152"/>
      <c r="BW90" s="140" t="e">
        <f t="shared" si="71"/>
        <v>#REF!</v>
      </c>
      <c r="BX90" s="144"/>
      <c r="BY90" s="136" t="e">
        <f t="shared" si="72"/>
        <v>#REF!</v>
      </c>
      <c r="BZ90" s="152"/>
      <c r="CA90" s="140" t="e">
        <f t="shared" si="73"/>
        <v>#REF!</v>
      </c>
      <c r="CB90" s="144"/>
      <c r="CC90" s="136" t="e">
        <f t="shared" si="74"/>
        <v>#REF!</v>
      </c>
      <c r="CD90" s="152"/>
      <c r="CE90" s="140" t="e">
        <f t="shared" si="75"/>
        <v>#REF!</v>
      </c>
      <c r="CF90" s="144"/>
      <c r="CG90" s="136" t="e">
        <f t="shared" si="76"/>
        <v>#REF!</v>
      </c>
      <c r="CH90" s="152"/>
      <c r="CI90" s="140" t="e">
        <f t="shared" si="77"/>
        <v>#REF!</v>
      </c>
      <c r="CJ90" s="144"/>
      <c r="CK90" s="136" t="e">
        <f t="shared" si="78"/>
        <v>#REF!</v>
      </c>
      <c r="CL90" s="140" t="e">
        <f t="shared" si="79"/>
        <v>#REF!</v>
      </c>
      <c r="CM90" s="144"/>
      <c r="CN90" s="136" t="e">
        <f t="shared" si="80"/>
        <v>#REF!</v>
      </c>
      <c r="CO90" s="152"/>
      <c r="CP90" s="140" t="e">
        <f t="shared" si="81"/>
        <v>#REF!</v>
      </c>
      <c r="CQ90" s="144"/>
      <c r="CR90" s="136" t="e">
        <f t="shared" si="82"/>
        <v>#REF!</v>
      </c>
      <c r="CS90" s="152"/>
      <c r="CT90" s="140" t="e">
        <f t="shared" si="83"/>
        <v>#REF!</v>
      </c>
      <c r="CU90" s="144"/>
      <c r="CV90" s="136" t="e">
        <f t="shared" si="84"/>
        <v>#REF!</v>
      </c>
      <c r="CW90" s="152"/>
      <c r="CX90" s="140" t="e">
        <f t="shared" si="85"/>
        <v>#REF!</v>
      </c>
      <c r="CY90" s="136" t="e">
        <f t="shared" si="86"/>
        <v>#REF!</v>
      </c>
      <c r="CZ90" s="152"/>
      <c r="DA90" s="144" t="e">
        <f t="shared" si="87"/>
        <v>#REF!</v>
      </c>
      <c r="DB90" s="144"/>
      <c r="DC90" s="136" t="e">
        <f t="shared" si="88"/>
        <v>#REF!</v>
      </c>
      <c r="DD90" s="152"/>
      <c r="DE90" s="140" t="e">
        <f t="shared" si="89"/>
        <v>#REF!</v>
      </c>
      <c r="DF90" s="144"/>
      <c r="DG90" s="136" t="e">
        <f t="shared" si="90"/>
        <v>#REF!</v>
      </c>
      <c r="DH90" s="152"/>
    </row>
    <row r="91" spans="1:112" ht="15.5" x14ac:dyDescent="0.35">
      <c r="A91" s="71">
        <v>36</v>
      </c>
      <c r="B91" s="345" t="str">
        <f t="shared" si="91"/>
        <v>JJJJKKKK  Christelle</v>
      </c>
      <c r="C91" s="71" t="str">
        <f t="shared" si="91"/>
        <v>Christelle</v>
      </c>
      <c r="D91" s="68" t="str">
        <f t="shared" si="47"/>
        <v/>
      </c>
      <c r="E91" s="6">
        <f t="shared" si="93"/>
        <v>1577755</v>
      </c>
      <c r="F91" s="73"/>
      <c r="G91" s="73"/>
      <c r="H91" s="73"/>
      <c r="I91" s="73"/>
      <c r="J91" s="73"/>
      <c r="K91" s="73"/>
      <c r="L91" s="73"/>
      <c r="M91" s="169"/>
      <c r="N91" s="73"/>
      <c r="O91" s="73"/>
      <c r="P91" s="73"/>
      <c r="Q91" s="74"/>
      <c r="R91" s="73"/>
      <c r="S91" s="73"/>
      <c r="T91" s="73"/>
      <c r="U91" s="73"/>
      <c r="V91" s="73"/>
      <c r="W91" s="73"/>
      <c r="X91" s="289"/>
      <c r="Y91" s="2" t="e">
        <f>IF(C91&lt;&gt;"",VLOOKUP(C91,#REF!,2,FALSE),"")</f>
        <v>#REF!</v>
      </c>
      <c r="Z91" s="2" t="str">
        <f t="shared" si="92"/>
        <v>US CRÉTEIL</v>
      </c>
      <c r="AA91" s="50" t="str">
        <f t="shared" si="49"/>
        <v/>
      </c>
      <c r="AB91" s="34" t="e">
        <f t="shared" si="50"/>
        <v>#REF!</v>
      </c>
      <c r="AC91" s="2" t="str">
        <f t="shared" si="51"/>
        <v>JJJJKKKK  Christelle  Christelle</v>
      </c>
      <c r="AD91" s="2">
        <f t="shared" si="52"/>
        <v>0</v>
      </c>
      <c r="AE91" s="39"/>
      <c r="AF91" s="40" t="str">
        <f>IF(AE91&lt;&gt;"",VLOOKUP(AE91,#REF!,2,FALSE),"")</f>
        <v/>
      </c>
      <c r="AM91" s="140" t="e">
        <f t="shared" si="53"/>
        <v>#REF!</v>
      </c>
      <c r="AN91" s="157"/>
      <c r="AO91" s="136" t="e">
        <f t="shared" si="54"/>
        <v>#REF!</v>
      </c>
      <c r="AP91" s="152"/>
      <c r="AQ91" s="140" t="e">
        <f t="shared" si="55"/>
        <v>#REF!</v>
      </c>
      <c r="AR91" s="144"/>
      <c r="AS91" s="136" t="e">
        <f t="shared" si="56"/>
        <v>#REF!</v>
      </c>
      <c r="AT91" s="152"/>
      <c r="AU91" s="140" t="e">
        <f t="shared" si="57"/>
        <v>#REF!</v>
      </c>
      <c r="AV91" s="157"/>
      <c r="AW91" s="136" t="e">
        <f t="shared" si="58"/>
        <v>#REF!</v>
      </c>
      <c r="AX91" s="152"/>
      <c r="AY91" s="140" t="e">
        <f t="shared" si="59"/>
        <v>#REF!</v>
      </c>
      <c r="AZ91" s="144"/>
      <c r="BA91" s="136" t="e">
        <f t="shared" si="60"/>
        <v>#REF!</v>
      </c>
      <c r="BB91" s="152"/>
      <c r="BC91" s="140" t="e">
        <f t="shared" si="61"/>
        <v>#REF!</v>
      </c>
      <c r="BD91" s="144"/>
      <c r="BE91" s="136" t="e">
        <f t="shared" si="62"/>
        <v>#REF!</v>
      </c>
      <c r="BF91" s="152"/>
      <c r="BG91" s="140" t="e">
        <f t="shared" si="63"/>
        <v>#REF!</v>
      </c>
      <c r="BH91" s="144"/>
      <c r="BI91" s="136" t="e">
        <f t="shared" si="64"/>
        <v>#REF!</v>
      </c>
      <c r="BJ91" s="152"/>
      <c r="BK91" s="140" t="e">
        <f t="shared" si="65"/>
        <v>#REF!</v>
      </c>
      <c r="BL91" s="144"/>
      <c r="BM91" s="136" t="e">
        <f t="shared" si="66"/>
        <v>#REF!</v>
      </c>
      <c r="BN91" s="152"/>
      <c r="BO91" s="140" t="e">
        <f t="shared" si="67"/>
        <v>#REF!</v>
      </c>
      <c r="BP91" s="144"/>
      <c r="BQ91" s="136" t="e">
        <f t="shared" si="68"/>
        <v>#REF!</v>
      </c>
      <c r="BR91" s="152"/>
      <c r="BS91" s="140" t="e">
        <f t="shared" si="69"/>
        <v>#REF!</v>
      </c>
      <c r="BT91" s="144"/>
      <c r="BU91" s="136" t="e">
        <f t="shared" si="70"/>
        <v>#REF!</v>
      </c>
      <c r="BV91" s="152"/>
      <c r="BW91" s="140" t="e">
        <f t="shared" si="71"/>
        <v>#REF!</v>
      </c>
      <c r="BX91" s="144"/>
      <c r="BY91" s="136" t="e">
        <f t="shared" si="72"/>
        <v>#REF!</v>
      </c>
      <c r="BZ91" s="152"/>
      <c r="CA91" s="140" t="e">
        <f t="shared" si="73"/>
        <v>#REF!</v>
      </c>
      <c r="CB91" s="144"/>
      <c r="CC91" s="136" t="e">
        <f t="shared" si="74"/>
        <v>#REF!</v>
      </c>
      <c r="CD91" s="152"/>
      <c r="CE91" s="140" t="e">
        <f t="shared" si="75"/>
        <v>#REF!</v>
      </c>
      <c r="CF91" s="144"/>
      <c r="CG91" s="136" t="e">
        <f t="shared" si="76"/>
        <v>#REF!</v>
      </c>
      <c r="CH91" s="152"/>
      <c r="CI91" s="140" t="e">
        <f t="shared" si="77"/>
        <v>#REF!</v>
      </c>
      <c r="CJ91" s="144"/>
      <c r="CK91" s="136" t="e">
        <f t="shared" si="78"/>
        <v>#REF!</v>
      </c>
      <c r="CL91" s="140" t="e">
        <f t="shared" si="79"/>
        <v>#REF!</v>
      </c>
      <c r="CM91" s="144"/>
      <c r="CN91" s="136" t="e">
        <f t="shared" si="80"/>
        <v>#REF!</v>
      </c>
      <c r="CO91" s="152"/>
      <c r="CP91" s="140" t="e">
        <f t="shared" si="81"/>
        <v>#REF!</v>
      </c>
      <c r="CQ91" s="144"/>
      <c r="CR91" s="136" t="e">
        <f t="shared" si="82"/>
        <v>#REF!</v>
      </c>
      <c r="CS91" s="152"/>
      <c r="CT91" s="140" t="e">
        <f t="shared" si="83"/>
        <v>#REF!</v>
      </c>
      <c r="CU91" s="144"/>
      <c r="CV91" s="136" t="e">
        <f t="shared" si="84"/>
        <v>#REF!</v>
      </c>
      <c r="CW91" s="152"/>
      <c r="CX91" s="140" t="e">
        <f t="shared" si="85"/>
        <v>#REF!</v>
      </c>
      <c r="CY91" s="136" t="e">
        <f t="shared" si="86"/>
        <v>#REF!</v>
      </c>
      <c r="CZ91" s="152"/>
      <c r="DA91" s="144" t="e">
        <f t="shared" si="87"/>
        <v>#REF!</v>
      </c>
      <c r="DB91" s="144"/>
      <c r="DC91" s="136" t="e">
        <f t="shared" si="88"/>
        <v>#REF!</v>
      </c>
      <c r="DD91" s="152"/>
      <c r="DE91" s="140" t="e">
        <f t="shared" si="89"/>
        <v>#REF!</v>
      </c>
      <c r="DF91" s="144"/>
      <c r="DG91" s="136" t="e">
        <f t="shared" si="90"/>
        <v>#REF!</v>
      </c>
      <c r="DH91" s="152"/>
    </row>
    <row r="92" spans="1:112" ht="15.5" x14ac:dyDescent="0.35">
      <c r="A92" s="71">
        <v>37</v>
      </c>
      <c r="B92" s="345" t="str">
        <f t="shared" si="91"/>
        <v>KKKLLL  Pierre</v>
      </c>
      <c r="C92" s="71" t="str">
        <f t="shared" si="91"/>
        <v>Pierre</v>
      </c>
      <c r="D92" s="68" t="str">
        <f t="shared" si="47"/>
        <v/>
      </c>
      <c r="E92" s="6">
        <f t="shared" si="93"/>
        <v>1346497</v>
      </c>
      <c r="F92" s="73"/>
      <c r="G92" s="73"/>
      <c r="H92" s="73"/>
      <c r="I92" s="73"/>
      <c r="J92" s="73"/>
      <c r="K92" s="73"/>
      <c r="L92" s="73"/>
      <c r="M92" s="169"/>
      <c r="N92" s="73"/>
      <c r="O92" s="73"/>
      <c r="P92" s="73"/>
      <c r="Q92" s="74"/>
      <c r="R92" s="73"/>
      <c r="S92" s="73"/>
      <c r="T92" s="73"/>
      <c r="U92" s="73"/>
      <c r="V92" s="73"/>
      <c r="W92" s="73"/>
      <c r="X92" s="289"/>
      <c r="Y92" s="2" t="e">
        <f>IF(C92&lt;&gt;"",VLOOKUP(C92,#REF!,2,FALSE),"")</f>
        <v>#REF!</v>
      </c>
      <c r="Z92" s="2" t="str">
        <f t="shared" si="92"/>
        <v>US CRÉTEIL</v>
      </c>
      <c r="AA92" s="50" t="str">
        <f t="shared" si="49"/>
        <v/>
      </c>
      <c r="AB92" s="34" t="e">
        <f t="shared" si="50"/>
        <v>#REF!</v>
      </c>
      <c r="AC92" s="2" t="str">
        <f t="shared" si="51"/>
        <v>KKKLLL  Pierre  Pierre</v>
      </c>
      <c r="AD92" s="2">
        <f t="shared" si="52"/>
        <v>0</v>
      </c>
      <c r="AE92" s="39"/>
      <c r="AF92" s="40" t="str">
        <f>IF(AE92&lt;&gt;"",VLOOKUP(AE92,#REF!,2,FALSE),"")</f>
        <v/>
      </c>
      <c r="AM92" s="140" t="e">
        <f t="shared" si="53"/>
        <v>#REF!</v>
      </c>
      <c r="AN92" s="157"/>
      <c r="AO92" s="136" t="e">
        <f t="shared" si="54"/>
        <v>#REF!</v>
      </c>
      <c r="AP92" s="152"/>
      <c r="AQ92" s="140" t="e">
        <f t="shared" si="55"/>
        <v>#REF!</v>
      </c>
      <c r="AR92" s="144"/>
      <c r="AS92" s="136" t="e">
        <f t="shared" si="56"/>
        <v>#REF!</v>
      </c>
      <c r="AT92" s="152"/>
      <c r="AU92" s="140" t="e">
        <f t="shared" si="57"/>
        <v>#REF!</v>
      </c>
      <c r="AV92" s="157"/>
      <c r="AW92" s="136" t="e">
        <f t="shared" si="58"/>
        <v>#REF!</v>
      </c>
      <c r="AX92" s="152"/>
      <c r="AY92" s="140" t="e">
        <f t="shared" si="59"/>
        <v>#REF!</v>
      </c>
      <c r="AZ92" s="144"/>
      <c r="BA92" s="136" t="e">
        <f t="shared" si="60"/>
        <v>#REF!</v>
      </c>
      <c r="BB92" s="152"/>
      <c r="BC92" s="140" t="e">
        <f t="shared" si="61"/>
        <v>#REF!</v>
      </c>
      <c r="BD92" s="144"/>
      <c r="BE92" s="136" t="e">
        <f t="shared" si="62"/>
        <v>#REF!</v>
      </c>
      <c r="BF92" s="152"/>
      <c r="BG92" s="140" t="e">
        <f t="shared" si="63"/>
        <v>#REF!</v>
      </c>
      <c r="BH92" s="144"/>
      <c r="BI92" s="136" t="e">
        <f t="shared" si="64"/>
        <v>#REF!</v>
      </c>
      <c r="BJ92" s="152"/>
      <c r="BK92" s="140" t="e">
        <f t="shared" si="65"/>
        <v>#REF!</v>
      </c>
      <c r="BL92" s="144"/>
      <c r="BM92" s="136" t="e">
        <f t="shared" si="66"/>
        <v>#REF!</v>
      </c>
      <c r="BN92" s="152"/>
      <c r="BO92" s="140" t="e">
        <f t="shared" si="67"/>
        <v>#REF!</v>
      </c>
      <c r="BP92" s="144"/>
      <c r="BQ92" s="136" t="e">
        <f t="shared" si="68"/>
        <v>#REF!</v>
      </c>
      <c r="BR92" s="152"/>
      <c r="BS92" s="140" t="e">
        <f t="shared" si="69"/>
        <v>#REF!</v>
      </c>
      <c r="BT92" s="144"/>
      <c r="BU92" s="136" t="e">
        <f t="shared" si="70"/>
        <v>#REF!</v>
      </c>
      <c r="BV92" s="152"/>
      <c r="BW92" s="140" t="e">
        <f t="shared" si="71"/>
        <v>#REF!</v>
      </c>
      <c r="BX92" s="144"/>
      <c r="BY92" s="136" t="e">
        <f t="shared" si="72"/>
        <v>#REF!</v>
      </c>
      <c r="BZ92" s="152"/>
      <c r="CA92" s="140" t="e">
        <f t="shared" si="73"/>
        <v>#REF!</v>
      </c>
      <c r="CB92" s="144"/>
      <c r="CC92" s="136" t="e">
        <f t="shared" si="74"/>
        <v>#REF!</v>
      </c>
      <c r="CD92" s="152"/>
      <c r="CE92" s="140" t="e">
        <f t="shared" si="75"/>
        <v>#REF!</v>
      </c>
      <c r="CF92" s="144"/>
      <c r="CG92" s="136" t="e">
        <f t="shared" si="76"/>
        <v>#REF!</v>
      </c>
      <c r="CH92" s="152"/>
      <c r="CI92" s="140" t="e">
        <f t="shared" si="77"/>
        <v>#REF!</v>
      </c>
      <c r="CJ92" s="144"/>
      <c r="CK92" s="136" t="e">
        <f t="shared" si="78"/>
        <v>#REF!</v>
      </c>
      <c r="CL92" s="140" t="e">
        <f t="shared" si="79"/>
        <v>#REF!</v>
      </c>
      <c r="CM92" s="144"/>
      <c r="CN92" s="136" t="e">
        <f t="shared" si="80"/>
        <v>#REF!</v>
      </c>
      <c r="CO92" s="152"/>
      <c r="CP92" s="140" t="e">
        <f t="shared" si="81"/>
        <v>#REF!</v>
      </c>
      <c r="CQ92" s="144"/>
      <c r="CR92" s="136" t="e">
        <f t="shared" si="82"/>
        <v>#REF!</v>
      </c>
      <c r="CS92" s="152"/>
      <c r="CT92" s="140" t="e">
        <f t="shared" si="83"/>
        <v>#REF!</v>
      </c>
      <c r="CU92" s="144"/>
      <c r="CV92" s="136" t="e">
        <f t="shared" si="84"/>
        <v>#REF!</v>
      </c>
      <c r="CW92" s="152"/>
      <c r="CX92" s="140" t="e">
        <f t="shared" si="85"/>
        <v>#REF!</v>
      </c>
      <c r="CY92" s="136" t="e">
        <f t="shared" si="86"/>
        <v>#REF!</v>
      </c>
      <c r="CZ92" s="152"/>
      <c r="DA92" s="144" t="e">
        <f t="shared" si="87"/>
        <v>#REF!</v>
      </c>
      <c r="DB92" s="144"/>
      <c r="DC92" s="136" t="e">
        <f t="shared" si="88"/>
        <v>#REF!</v>
      </c>
      <c r="DD92" s="152"/>
      <c r="DE92" s="140" t="e">
        <f t="shared" si="89"/>
        <v>#REF!</v>
      </c>
      <c r="DF92" s="144"/>
      <c r="DG92" s="136" t="e">
        <f t="shared" si="90"/>
        <v>#REF!</v>
      </c>
      <c r="DH92" s="152"/>
    </row>
    <row r="93" spans="1:112" ht="15.5" x14ac:dyDescent="0.35">
      <c r="A93" s="71">
        <v>38</v>
      </c>
      <c r="B93" s="345" t="str">
        <f t="shared" si="91"/>
        <v>LLLLMMMM  Didier</v>
      </c>
      <c r="C93" s="71" t="str">
        <f t="shared" si="91"/>
        <v>Didier</v>
      </c>
      <c r="D93" s="68" t="str">
        <f t="shared" si="47"/>
        <v/>
      </c>
      <c r="E93" s="6">
        <f t="shared" si="93"/>
        <v>1748108</v>
      </c>
      <c r="F93" s="73"/>
      <c r="G93" s="73"/>
      <c r="H93" s="73"/>
      <c r="I93" s="73"/>
      <c r="J93" s="73"/>
      <c r="K93" s="73"/>
      <c r="L93" s="73"/>
      <c r="M93" s="169"/>
      <c r="N93" s="73"/>
      <c r="O93" s="73"/>
      <c r="P93" s="73"/>
      <c r="Q93" s="74"/>
      <c r="R93" s="73"/>
      <c r="S93" s="73"/>
      <c r="T93" s="73"/>
      <c r="U93" s="73"/>
      <c r="V93" s="73"/>
      <c r="W93" s="73"/>
      <c r="X93" s="289"/>
      <c r="Y93" s="2" t="e">
        <f>IF(C93&lt;&gt;"",VLOOKUP(C93,#REF!,2,FALSE),"")</f>
        <v>#REF!</v>
      </c>
      <c r="Z93" s="2" t="str">
        <f t="shared" si="92"/>
        <v>US CRÉTEIL</v>
      </c>
      <c r="AA93" s="50" t="str">
        <f t="shared" si="49"/>
        <v/>
      </c>
      <c r="AB93" s="34" t="e">
        <f t="shared" si="50"/>
        <v>#REF!</v>
      </c>
      <c r="AC93" s="2" t="str">
        <f t="shared" si="51"/>
        <v>LLLLMMMM  Didier  Didier</v>
      </c>
      <c r="AD93" s="2">
        <f t="shared" si="52"/>
        <v>0</v>
      </c>
      <c r="AE93" s="39"/>
      <c r="AF93" s="40" t="str">
        <f>IF(AE93&lt;&gt;"",VLOOKUP(AE93,#REF!,2,FALSE),"")</f>
        <v/>
      </c>
      <c r="AM93" s="140" t="e">
        <f t="shared" si="53"/>
        <v>#REF!</v>
      </c>
      <c r="AN93" s="157"/>
      <c r="AO93" s="136" t="e">
        <f t="shared" si="54"/>
        <v>#REF!</v>
      </c>
      <c r="AP93" s="152"/>
      <c r="AQ93" s="140" t="e">
        <f t="shared" si="55"/>
        <v>#REF!</v>
      </c>
      <c r="AR93" s="144"/>
      <c r="AS93" s="136" t="e">
        <f t="shared" si="56"/>
        <v>#REF!</v>
      </c>
      <c r="AT93" s="152"/>
      <c r="AU93" s="140" t="e">
        <f t="shared" si="57"/>
        <v>#REF!</v>
      </c>
      <c r="AV93" s="157"/>
      <c r="AW93" s="136" t="e">
        <f t="shared" si="58"/>
        <v>#REF!</v>
      </c>
      <c r="AX93" s="152"/>
      <c r="AY93" s="140" t="e">
        <f t="shared" si="59"/>
        <v>#REF!</v>
      </c>
      <c r="AZ93" s="144"/>
      <c r="BA93" s="136" t="e">
        <f t="shared" si="60"/>
        <v>#REF!</v>
      </c>
      <c r="BB93" s="152"/>
      <c r="BC93" s="140" t="e">
        <f t="shared" si="61"/>
        <v>#REF!</v>
      </c>
      <c r="BD93" s="144"/>
      <c r="BE93" s="136" t="e">
        <f t="shared" si="62"/>
        <v>#REF!</v>
      </c>
      <c r="BF93" s="152"/>
      <c r="BG93" s="140" t="e">
        <f t="shared" si="63"/>
        <v>#REF!</v>
      </c>
      <c r="BH93" s="144"/>
      <c r="BI93" s="136" t="e">
        <f t="shared" si="64"/>
        <v>#REF!</v>
      </c>
      <c r="BJ93" s="152"/>
      <c r="BK93" s="140" t="e">
        <f t="shared" si="65"/>
        <v>#REF!</v>
      </c>
      <c r="BL93" s="144"/>
      <c r="BM93" s="136" t="e">
        <f t="shared" si="66"/>
        <v>#REF!</v>
      </c>
      <c r="BN93" s="152"/>
      <c r="BO93" s="140" t="e">
        <f t="shared" si="67"/>
        <v>#REF!</v>
      </c>
      <c r="BP93" s="144"/>
      <c r="BQ93" s="136" t="e">
        <f t="shared" si="68"/>
        <v>#REF!</v>
      </c>
      <c r="BR93" s="152"/>
      <c r="BS93" s="140" t="e">
        <f t="shared" si="69"/>
        <v>#REF!</v>
      </c>
      <c r="BT93" s="144"/>
      <c r="BU93" s="136" t="e">
        <f t="shared" si="70"/>
        <v>#REF!</v>
      </c>
      <c r="BV93" s="152"/>
      <c r="BW93" s="140" t="e">
        <f t="shared" si="71"/>
        <v>#REF!</v>
      </c>
      <c r="BX93" s="144"/>
      <c r="BY93" s="136" t="e">
        <f t="shared" si="72"/>
        <v>#REF!</v>
      </c>
      <c r="BZ93" s="152"/>
      <c r="CA93" s="140" t="e">
        <f t="shared" si="73"/>
        <v>#REF!</v>
      </c>
      <c r="CB93" s="144"/>
      <c r="CC93" s="136" t="e">
        <f t="shared" si="74"/>
        <v>#REF!</v>
      </c>
      <c r="CD93" s="152"/>
      <c r="CE93" s="140" t="e">
        <f t="shared" si="75"/>
        <v>#REF!</v>
      </c>
      <c r="CF93" s="144"/>
      <c r="CG93" s="136" t="e">
        <f t="shared" si="76"/>
        <v>#REF!</v>
      </c>
      <c r="CH93" s="152"/>
      <c r="CI93" s="140" t="e">
        <f t="shared" si="77"/>
        <v>#REF!</v>
      </c>
      <c r="CJ93" s="144"/>
      <c r="CK93" s="136" t="e">
        <f t="shared" si="78"/>
        <v>#REF!</v>
      </c>
      <c r="CL93" s="140" t="e">
        <f t="shared" si="79"/>
        <v>#REF!</v>
      </c>
      <c r="CM93" s="144"/>
      <c r="CN93" s="136" t="e">
        <f t="shared" si="80"/>
        <v>#REF!</v>
      </c>
      <c r="CO93" s="152"/>
      <c r="CP93" s="140" t="e">
        <f t="shared" si="81"/>
        <v>#REF!</v>
      </c>
      <c r="CQ93" s="144"/>
      <c r="CR93" s="136" t="e">
        <f t="shared" si="82"/>
        <v>#REF!</v>
      </c>
      <c r="CS93" s="152"/>
      <c r="CT93" s="140" t="e">
        <f t="shared" si="83"/>
        <v>#REF!</v>
      </c>
      <c r="CU93" s="144"/>
      <c r="CV93" s="136" t="e">
        <f t="shared" si="84"/>
        <v>#REF!</v>
      </c>
      <c r="CW93" s="152"/>
      <c r="CX93" s="140" t="e">
        <f t="shared" si="85"/>
        <v>#REF!</v>
      </c>
      <c r="CY93" s="136" t="e">
        <f t="shared" si="86"/>
        <v>#REF!</v>
      </c>
      <c r="CZ93" s="152"/>
      <c r="DA93" s="144" t="e">
        <f t="shared" si="87"/>
        <v>#REF!</v>
      </c>
      <c r="DB93" s="144"/>
      <c r="DC93" s="136" t="e">
        <f t="shared" si="88"/>
        <v>#REF!</v>
      </c>
      <c r="DD93" s="152"/>
      <c r="DE93" s="140" t="e">
        <f t="shared" si="89"/>
        <v>#REF!</v>
      </c>
      <c r="DF93" s="144"/>
      <c r="DG93" s="136" t="e">
        <f t="shared" si="90"/>
        <v>#REF!</v>
      </c>
      <c r="DH93" s="152"/>
    </row>
    <row r="94" spans="1:112" ht="15.5" x14ac:dyDescent="0.35">
      <c r="A94" s="71">
        <v>39</v>
      </c>
      <c r="B94" s="345" t="str">
        <f t="shared" si="91"/>
        <v>MMMNNN  Barbara</v>
      </c>
      <c r="C94" s="71" t="str">
        <f t="shared" si="91"/>
        <v>Barbara</v>
      </c>
      <c r="D94" s="68" t="str">
        <f t="shared" si="47"/>
        <v/>
      </c>
      <c r="E94" s="6">
        <f t="shared" si="93"/>
        <v>1026525</v>
      </c>
      <c r="F94" s="73"/>
      <c r="G94" s="73"/>
      <c r="H94" s="73"/>
      <c r="I94" s="73"/>
      <c r="J94" s="73"/>
      <c r="K94" s="73"/>
      <c r="L94" s="73"/>
      <c r="M94" s="169"/>
      <c r="N94" s="73"/>
      <c r="O94" s="73"/>
      <c r="P94" s="73"/>
      <c r="Q94" s="74"/>
      <c r="R94" s="73"/>
      <c r="S94" s="73"/>
      <c r="T94" s="73"/>
      <c r="U94" s="73"/>
      <c r="V94" s="73"/>
      <c r="W94" s="73"/>
      <c r="X94" s="289"/>
      <c r="Y94" s="2" t="e">
        <f>IF(C94&lt;&gt;"",VLOOKUP(C94,#REF!,2,FALSE),"")</f>
        <v>#REF!</v>
      </c>
      <c r="Z94" s="2" t="str">
        <f t="shared" si="92"/>
        <v>US CRÉTEIL</v>
      </c>
      <c r="AA94" s="50" t="str">
        <f t="shared" si="49"/>
        <v/>
      </c>
      <c r="AB94" s="34" t="e">
        <f t="shared" si="50"/>
        <v>#REF!</v>
      </c>
      <c r="AC94" s="2" t="str">
        <f t="shared" si="51"/>
        <v>MMMNNN  Barbara  Barbara</v>
      </c>
      <c r="AD94" s="2">
        <f t="shared" si="52"/>
        <v>0</v>
      </c>
      <c r="AE94" s="39"/>
      <c r="AF94" s="40" t="str">
        <f>IF(AE94&lt;&gt;"",VLOOKUP(AE94,#REF!,2,FALSE),"")</f>
        <v/>
      </c>
      <c r="AM94" s="140" t="e">
        <f t="shared" si="53"/>
        <v>#REF!</v>
      </c>
      <c r="AN94" s="157"/>
      <c r="AO94" s="136" t="e">
        <f t="shared" si="54"/>
        <v>#REF!</v>
      </c>
      <c r="AP94" s="152"/>
      <c r="AQ94" s="140" t="e">
        <f t="shared" si="55"/>
        <v>#REF!</v>
      </c>
      <c r="AR94" s="144"/>
      <c r="AS94" s="136" t="e">
        <f t="shared" si="56"/>
        <v>#REF!</v>
      </c>
      <c r="AT94" s="152"/>
      <c r="AU94" s="140" t="e">
        <f t="shared" si="57"/>
        <v>#REF!</v>
      </c>
      <c r="AV94" s="157"/>
      <c r="AW94" s="136" t="e">
        <f t="shared" si="58"/>
        <v>#REF!</v>
      </c>
      <c r="AX94" s="152"/>
      <c r="AY94" s="140" t="e">
        <f t="shared" si="59"/>
        <v>#REF!</v>
      </c>
      <c r="AZ94" s="144"/>
      <c r="BA94" s="136" t="e">
        <f t="shared" si="60"/>
        <v>#REF!</v>
      </c>
      <c r="BB94" s="152"/>
      <c r="BC94" s="140" t="e">
        <f t="shared" si="61"/>
        <v>#REF!</v>
      </c>
      <c r="BD94" s="144"/>
      <c r="BE94" s="136" t="e">
        <f t="shared" si="62"/>
        <v>#REF!</v>
      </c>
      <c r="BF94" s="152"/>
      <c r="BG94" s="140" t="e">
        <f t="shared" si="63"/>
        <v>#REF!</v>
      </c>
      <c r="BH94" s="144"/>
      <c r="BI94" s="136" t="e">
        <f t="shared" si="64"/>
        <v>#REF!</v>
      </c>
      <c r="BJ94" s="152"/>
      <c r="BK94" s="140" t="e">
        <f t="shared" si="65"/>
        <v>#REF!</v>
      </c>
      <c r="BL94" s="144"/>
      <c r="BM94" s="136" t="e">
        <f t="shared" si="66"/>
        <v>#REF!</v>
      </c>
      <c r="BN94" s="152"/>
      <c r="BO94" s="140" t="e">
        <f t="shared" si="67"/>
        <v>#REF!</v>
      </c>
      <c r="BP94" s="144"/>
      <c r="BQ94" s="136" t="e">
        <f t="shared" si="68"/>
        <v>#REF!</v>
      </c>
      <c r="BR94" s="152"/>
      <c r="BS94" s="140" t="e">
        <f t="shared" si="69"/>
        <v>#REF!</v>
      </c>
      <c r="BT94" s="144"/>
      <c r="BU94" s="136" t="e">
        <f t="shared" si="70"/>
        <v>#REF!</v>
      </c>
      <c r="BV94" s="152"/>
      <c r="BW94" s="140" t="e">
        <f t="shared" si="71"/>
        <v>#REF!</v>
      </c>
      <c r="BX94" s="144"/>
      <c r="BY94" s="136" t="e">
        <f t="shared" si="72"/>
        <v>#REF!</v>
      </c>
      <c r="BZ94" s="152"/>
      <c r="CA94" s="140" t="e">
        <f t="shared" si="73"/>
        <v>#REF!</v>
      </c>
      <c r="CB94" s="144"/>
      <c r="CC94" s="136" t="e">
        <f t="shared" si="74"/>
        <v>#REF!</v>
      </c>
      <c r="CD94" s="152"/>
      <c r="CE94" s="140" t="e">
        <f t="shared" si="75"/>
        <v>#REF!</v>
      </c>
      <c r="CF94" s="144"/>
      <c r="CG94" s="136" t="e">
        <f t="shared" si="76"/>
        <v>#REF!</v>
      </c>
      <c r="CH94" s="152"/>
      <c r="CI94" s="140" t="e">
        <f t="shared" si="77"/>
        <v>#REF!</v>
      </c>
      <c r="CJ94" s="144"/>
      <c r="CK94" s="136" t="e">
        <f t="shared" si="78"/>
        <v>#REF!</v>
      </c>
      <c r="CL94" s="140" t="e">
        <f t="shared" si="79"/>
        <v>#REF!</v>
      </c>
      <c r="CM94" s="144"/>
      <c r="CN94" s="136" t="e">
        <f t="shared" si="80"/>
        <v>#REF!</v>
      </c>
      <c r="CO94" s="152"/>
      <c r="CP94" s="140" t="e">
        <f t="shared" si="81"/>
        <v>#REF!</v>
      </c>
      <c r="CQ94" s="144"/>
      <c r="CR94" s="136" t="e">
        <f t="shared" si="82"/>
        <v>#REF!</v>
      </c>
      <c r="CS94" s="152"/>
      <c r="CT94" s="140" t="e">
        <f t="shared" si="83"/>
        <v>#REF!</v>
      </c>
      <c r="CU94" s="144"/>
      <c r="CV94" s="136" t="e">
        <f t="shared" si="84"/>
        <v>#REF!</v>
      </c>
      <c r="CW94" s="152"/>
      <c r="CX94" s="140" t="e">
        <f t="shared" si="85"/>
        <v>#REF!</v>
      </c>
      <c r="CY94" s="136" t="e">
        <f t="shared" si="86"/>
        <v>#REF!</v>
      </c>
      <c r="CZ94" s="152"/>
      <c r="DA94" s="144" t="e">
        <f t="shared" si="87"/>
        <v>#REF!</v>
      </c>
      <c r="DB94" s="144"/>
      <c r="DC94" s="136" t="e">
        <f t="shared" si="88"/>
        <v>#REF!</v>
      </c>
      <c r="DD94" s="152"/>
      <c r="DE94" s="140" t="e">
        <f t="shared" si="89"/>
        <v>#REF!</v>
      </c>
      <c r="DF94" s="144"/>
      <c r="DG94" s="136" t="e">
        <f t="shared" si="90"/>
        <v>#REF!</v>
      </c>
      <c r="DH94" s="152"/>
    </row>
    <row r="95" spans="1:112" ht="15.5" x14ac:dyDescent="0.35">
      <c r="A95" s="71">
        <v>40</v>
      </c>
      <c r="B95" s="345" t="str">
        <f t="shared" si="91"/>
        <v>NNNNOOO  Julie</v>
      </c>
      <c r="C95" s="71" t="str">
        <f t="shared" si="91"/>
        <v>Julie</v>
      </c>
      <c r="D95" s="68" t="str">
        <f t="shared" si="47"/>
        <v/>
      </c>
      <c r="E95" s="6">
        <f t="shared" si="93"/>
        <v>405929</v>
      </c>
      <c r="F95" s="73"/>
      <c r="G95" s="73"/>
      <c r="H95" s="73"/>
      <c r="I95" s="73"/>
      <c r="J95" s="73"/>
      <c r="K95" s="73"/>
      <c r="L95" s="73"/>
      <c r="M95" s="169"/>
      <c r="N95" s="73"/>
      <c r="O95" s="73"/>
      <c r="P95" s="73"/>
      <c r="Q95" s="74"/>
      <c r="R95" s="73"/>
      <c r="S95" s="73"/>
      <c r="T95" s="73"/>
      <c r="U95" s="73"/>
      <c r="V95" s="73"/>
      <c r="W95" s="73"/>
      <c r="X95" s="289"/>
      <c r="Y95" s="2" t="e">
        <f>IF(C95&lt;&gt;"",VLOOKUP(C95,#REF!,2,FALSE),"")</f>
        <v>#REF!</v>
      </c>
      <c r="Z95" s="2" t="str">
        <f t="shared" si="92"/>
        <v>US CRÉTEIL</v>
      </c>
      <c r="AA95" s="50" t="str">
        <f t="shared" si="49"/>
        <v/>
      </c>
      <c r="AB95" s="34" t="e">
        <f t="shared" si="50"/>
        <v>#REF!</v>
      </c>
      <c r="AC95" s="2" t="str">
        <f t="shared" si="51"/>
        <v>NNNNOOO  Julie  Julie</v>
      </c>
      <c r="AD95" s="2">
        <f t="shared" si="52"/>
        <v>0</v>
      </c>
      <c r="AE95" s="39"/>
      <c r="AF95" s="40" t="str">
        <f>IF(AE95&lt;&gt;"",VLOOKUP(AE95,#REF!,2,FALSE),"")</f>
        <v/>
      </c>
      <c r="AM95" s="140" t="e">
        <f t="shared" si="53"/>
        <v>#REF!</v>
      </c>
      <c r="AN95" s="157"/>
      <c r="AO95" s="136" t="e">
        <f t="shared" si="54"/>
        <v>#REF!</v>
      </c>
      <c r="AP95" s="152"/>
      <c r="AQ95" s="140" t="e">
        <f t="shared" si="55"/>
        <v>#REF!</v>
      </c>
      <c r="AR95" s="144"/>
      <c r="AS95" s="136" t="e">
        <f t="shared" si="56"/>
        <v>#REF!</v>
      </c>
      <c r="AT95" s="152"/>
      <c r="AU95" s="140" t="e">
        <f t="shared" si="57"/>
        <v>#REF!</v>
      </c>
      <c r="AV95" s="157"/>
      <c r="AW95" s="136" t="e">
        <f t="shared" si="58"/>
        <v>#REF!</v>
      </c>
      <c r="AX95" s="152"/>
      <c r="AY95" s="140" t="e">
        <f t="shared" si="59"/>
        <v>#REF!</v>
      </c>
      <c r="AZ95" s="144"/>
      <c r="BA95" s="136" t="e">
        <f t="shared" si="60"/>
        <v>#REF!</v>
      </c>
      <c r="BB95" s="152"/>
      <c r="BC95" s="140" t="e">
        <f t="shared" si="61"/>
        <v>#REF!</v>
      </c>
      <c r="BD95" s="144"/>
      <c r="BE95" s="136" t="e">
        <f t="shared" si="62"/>
        <v>#REF!</v>
      </c>
      <c r="BF95" s="152"/>
      <c r="BG95" s="140" t="e">
        <f t="shared" si="63"/>
        <v>#REF!</v>
      </c>
      <c r="BH95" s="144"/>
      <c r="BI95" s="136" t="e">
        <f t="shared" si="64"/>
        <v>#REF!</v>
      </c>
      <c r="BJ95" s="152"/>
      <c r="BK95" s="140" t="e">
        <f t="shared" si="65"/>
        <v>#REF!</v>
      </c>
      <c r="BL95" s="144"/>
      <c r="BM95" s="136" t="e">
        <f t="shared" si="66"/>
        <v>#REF!</v>
      </c>
      <c r="BN95" s="152"/>
      <c r="BO95" s="140" t="e">
        <f t="shared" si="67"/>
        <v>#REF!</v>
      </c>
      <c r="BP95" s="144"/>
      <c r="BQ95" s="136" t="e">
        <f t="shared" si="68"/>
        <v>#REF!</v>
      </c>
      <c r="BR95" s="152"/>
      <c r="BS95" s="140" t="e">
        <f t="shared" si="69"/>
        <v>#REF!</v>
      </c>
      <c r="BT95" s="144"/>
      <c r="BU95" s="136" t="e">
        <f t="shared" si="70"/>
        <v>#REF!</v>
      </c>
      <c r="BV95" s="152"/>
      <c r="BW95" s="140" t="e">
        <f t="shared" si="71"/>
        <v>#REF!</v>
      </c>
      <c r="BX95" s="144"/>
      <c r="BY95" s="136" t="e">
        <f t="shared" si="72"/>
        <v>#REF!</v>
      </c>
      <c r="BZ95" s="152"/>
      <c r="CA95" s="140" t="e">
        <f t="shared" si="73"/>
        <v>#REF!</v>
      </c>
      <c r="CB95" s="144"/>
      <c r="CC95" s="136" t="e">
        <f t="shared" si="74"/>
        <v>#REF!</v>
      </c>
      <c r="CD95" s="152"/>
      <c r="CE95" s="140" t="e">
        <f t="shared" si="75"/>
        <v>#REF!</v>
      </c>
      <c r="CF95" s="144"/>
      <c r="CG95" s="136" t="e">
        <f t="shared" si="76"/>
        <v>#REF!</v>
      </c>
      <c r="CH95" s="152"/>
      <c r="CI95" s="140" t="e">
        <f t="shared" si="77"/>
        <v>#REF!</v>
      </c>
      <c r="CJ95" s="144"/>
      <c r="CK95" s="136" t="e">
        <f t="shared" si="78"/>
        <v>#REF!</v>
      </c>
      <c r="CL95" s="140" t="e">
        <f t="shared" si="79"/>
        <v>#REF!</v>
      </c>
      <c r="CM95" s="144"/>
      <c r="CN95" s="136" t="e">
        <f t="shared" si="80"/>
        <v>#REF!</v>
      </c>
      <c r="CO95" s="152"/>
      <c r="CP95" s="140" t="e">
        <f t="shared" si="81"/>
        <v>#REF!</v>
      </c>
      <c r="CQ95" s="144"/>
      <c r="CR95" s="136" t="e">
        <f t="shared" si="82"/>
        <v>#REF!</v>
      </c>
      <c r="CS95" s="152"/>
      <c r="CT95" s="140" t="e">
        <f t="shared" si="83"/>
        <v>#REF!</v>
      </c>
      <c r="CU95" s="144"/>
      <c r="CV95" s="136" t="e">
        <f t="shared" si="84"/>
        <v>#REF!</v>
      </c>
      <c r="CW95" s="152"/>
      <c r="CX95" s="140" t="e">
        <f t="shared" si="85"/>
        <v>#REF!</v>
      </c>
      <c r="CY95" s="136" t="e">
        <f t="shared" si="86"/>
        <v>#REF!</v>
      </c>
      <c r="CZ95" s="152"/>
      <c r="DA95" s="144" t="e">
        <f t="shared" si="87"/>
        <v>#REF!</v>
      </c>
      <c r="DB95" s="144"/>
      <c r="DC95" s="136" t="e">
        <f t="shared" si="88"/>
        <v>#REF!</v>
      </c>
      <c r="DD95" s="152"/>
      <c r="DE95" s="140" t="e">
        <f t="shared" si="89"/>
        <v>#REF!</v>
      </c>
      <c r="DF95" s="144"/>
      <c r="DG95" s="136" t="e">
        <f t="shared" si="90"/>
        <v>#REF!</v>
      </c>
      <c r="DH95" s="152"/>
    </row>
    <row r="96" spans="1:112" ht="15.5" x14ac:dyDescent="0.35">
      <c r="A96" s="71">
        <v>41</v>
      </c>
      <c r="B96" s="345" t="str">
        <f t="shared" ref="B96:C105" si="94">B44</f>
        <v>OOOPPP  André</v>
      </c>
      <c r="C96" s="71" t="str">
        <f t="shared" si="94"/>
        <v>André</v>
      </c>
      <c r="D96" s="68" t="str">
        <f t="shared" si="47"/>
        <v/>
      </c>
      <c r="E96" s="6">
        <f t="shared" si="93"/>
        <v>1513486</v>
      </c>
      <c r="F96" s="73"/>
      <c r="G96" s="73"/>
      <c r="H96" s="73"/>
      <c r="I96" s="73"/>
      <c r="J96" s="73"/>
      <c r="K96" s="73"/>
      <c r="L96" s="73"/>
      <c r="M96" s="169"/>
      <c r="N96" s="73"/>
      <c r="O96" s="73"/>
      <c r="P96" s="73"/>
      <c r="Q96" s="74"/>
      <c r="R96" s="73"/>
      <c r="S96" s="73"/>
      <c r="T96" s="73"/>
      <c r="U96" s="73"/>
      <c r="V96" s="73"/>
      <c r="W96" s="73"/>
      <c r="X96" s="289"/>
      <c r="Y96" s="2" t="e">
        <f>IF(C96&lt;&gt;"",VLOOKUP(C96,#REF!,2,FALSE),"")</f>
        <v>#REF!</v>
      </c>
      <c r="Z96" s="2" t="str">
        <f t="shared" si="92"/>
        <v>US CRÉTEIL</v>
      </c>
      <c r="AA96" s="50" t="str">
        <f t="shared" si="49"/>
        <v/>
      </c>
      <c r="AB96" s="34" t="e">
        <f t="shared" si="50"/>
        <v>#REF!</v>
      </c>
      <c r="AC96" s="2" t="str">
        <f t="shared" si="51"/>
        <v>OOOPPP  André  André</v>
      </c>
      <c r="AD96" s="2">
        <f t="shared" si="52"/>
        <v>0</v>
      </c>
      <c r="AE96" s="39"/>
      <c r="AF96" s="40" t="str">
        <f>IF(AE96&lt;&gt;"",VLOOKUP(AE96,#REF!,2,FALSE),"")</f>
        <v/>
      </c>
      <c r="AM96" s="140" t="e">
        <f t="shared" si="53"/>
        <v>#REF!</v>
      </c>
      <c r="AN96" s="157"/>
      <c r="AO96" s="136" t="e">
        <f t="shared" si="54"/>
        <v>#REF!</v>
      </c>
      <c r="AP96" s="152"/>
      <c r="AQ96" s="140" t="e">
        <f t="shared" si="55"/>
        <v>#REF!</v>
      </c>
      <c r="AR96" s="144"/>
      <c r="AS96" s="136" t="e">
        <f t="shared" si="56"/>
        <v>#REF!</v>
      </c>
      <c r="AT96" s="152"/>
      <c r="AU96" s="140" t="e">
        <f t="shared" si="57"/>
        <v>#REF!</v>
      </c>
      <c r="AV96" s="157"/>
      <c r="AW96" s="136" t="e">
        <f t="shared" si="58"/>
        <v>#REF!</v>
      </c>
      <c r="AX96" s="152"/>
      <c r="AY96" s="140" t="e">
        <f t="shared" si="59"/>
        <v>#REF!</v>
      </c>
      <c r="AZ96" s="144"/>
      <c r="BA96" s="136" t="e">
        <f t="shared" si="60"/>
        <v>#REF!</v>
      </c>
      <c r="BB96" s="152"/>
      <c r="BC96" s="140" t="e">
        <f t="shared" si="61"/>
        <v>#REF!</v>
      </c>
      <c r="BD96" s="144"/>
      <c r="BE96" s="136" t="e">
        <f t="shared" si="62"/>
        <v>#REF!</v>
      </c>
      <c r="BF96" s="152"/>
      <c r="BG96" s="140" t="e">
        <f t="shared" si="63"/>
        <v>#REF!</v>
      </c>
      <c r="BH96" s="144"/>
      <c r="BI96" s="136" t="e">
        <f t="shared" si="64"/>
        <v>#REF!</v>
      </c>
      <c r="BJ96" s="152"/>
      <c r="BK96" s="140" t="e">
        <f t="shared" si="65"/>
        <v>#REF!</v>
      </c>
      <c r="BL96" s="144"/>
      <c r="BM96" s="136" t="e">
        <f t="shared" si="66"/>
        <v>#REF!</v>
      </c>
      <c r="BN96" s="152"/>
      <c r="BO96" s="140" t="e">
        <f t="shared" si="67"/>
        <v>#REF!</v>
      </c>
      <c r="BP96" s="144"/>
      <c r="BQ96" s="136" t="e">
        <f t="shared" si="68"/>
        <v>#REF!</v>
      </c>
      <c r="BR96" s="152"/>
      <c r="BS96" s="140" t="e">
        <f t="shared" si="69"/>
        <v>#REF!</v>
      </c>
      <c r="BT96" s="144"/>
      <c r="BU96" s="136" t="e">
        <f t="shared" si="70"/>
        <v>#REF!</v>
      </c>
      <c r="BV96" s="152"/>
      <c r="BW96" s="140" t="e">
        <f t="shared" si="71"/>
        <v>#REF!</v>
      </c>
      <c r="BX96" s="144"/>
      <c r="BY96" s="136" t="e">
        <f t="shared" si="72"/>
        <v>#REF!</v>
      </c>
      <c r="BZ96" s="152"/>
      <c r="CA96" s="140" t="e">
        <f t="shared" si="73"/>
        <v>#REF!</v>
      </c>
      <c r="CB96" s="144"/>
      <c r="CC96" s="136" t="e">
        <f t="shared" si="74"/>
        <v>#REF!</v>
      </c>
      <c r="CD96" s="152"/>
      <c r="CE96" s="140" t="e">
        <f t="shared" si="75"/>
        <v>#REF!</v>
      </c>
      <c r="CF96" s="144"/>
      <c r="CG96" s="136" t="e">
        <f t="shared" si="76"/>
        <v>#REF!</v>
      </c>
      <c r="CH96" s="152"/>
      <c r="CI96" s="140" t="e">
        <f t="shared" si="77"/>
        <v>#REF!</v>
      </c>
      <c r="CJ96" s="144"/>
      <c r="CK96" s="136" t="e">
        <f t="shared" si="78"/>
        <v>#REF!</v>
      </c>
      <c r="CL96" s="140" t="e">
        <f t="shared" si="79"/>
        <v>#REF!</v>
      </c>
      <c r="CM96" s="144"/>
      <c r="CN96" s="136" t="e">
        <f t="shared" si="80"/>
        <v>#REF!</v>
      </c>
      <c r="CO96" s="152"/>
      <c r="CP96" s="140" t="e">
        <f t="shared" si="81"/>
        <v>#REF!</v>
      </c>
      <c r="CQ96" s="144"/>
      <c r="CR96" s="136" t="e">
        <f t="shared" si="82"/>
        <v>#REF!</v>
      </c>
      <c r="CS96" s="152"/>
      <c r="CT96" s="140" t="e">
        <f t="shared" si="83"/>
        <v>#REF!</v>
      </c>
      <c r="CU96" s="144"/>
      <c r="CV96" s="136" t="e">
        <f t="shared" si="84"/>
        <v>#REF!</v>
      </c>
      <c r="CW96" s="152"/>
      <c r="CX96" s="140" t="e">
        <f t="shared" si="85"/>
        <v>#REF!</v>
      </c>
      <c r="CY96" s="136" t="e">
        <f t="shared" si="86"/>
        <v>#REF!</v>
      </c>
      <c r="CZ96" s="152"/>
      <c r="DA96" s="144" t="e">
        <f t="shared" si="87"/>
        <v>#REF!</v>
      </c>
      <c r="DB96" s="144"/>
      <c r="DC96" s="136" t="e">
        <f t="shared" si="88"/>
        <v>#REF!</v>
      </c>
      <c r="DD96" s="152"/>
      <c r="DE96" s="140" t="e">
        <f t="shared" si="89"/>
        <v>#REF!</v>
      </c>
      <c r="DF96" s="144"/>
      <c r="DG96" s="136" t="e">
        <f t="shared" si="90"/>
        <v>#REF!</v>
      </c>
      <c r="DH96" s="152"/>
    </row>
    <row r="97" spans="1:112" ht="15.5" x14ac:dyDescent="0.35">
      <c r="A97" s="71">
        <v>42</v>
      </c>
      <c r="B97" s="345" t="str">
        <f t="shared" si="94"/>
        <v>PPPQQQQ  Roland</v>
      </c>
      <c r="C97" s="71" t="str">
        <f t="shared" si="94"/>
        <v>Roland</v>
      </c>
      <c r="D97" s="68" t="str">
        <f t="shared" si="47"/>
        <v/>
      </c>
      <c r="E97" s="6">
        <f t="shared" si="93"/>
        <v>1797650</v>
      </c>
      <c r="F97" s="73"/>
      <c r="G97" s="73"/>
      <c r="H97" s="73"/>
      <c r="I97" s="73"/>
      <c r="J97" s="73"/>
      <c r="K97" s="73"/>
      <c r="L97" s="73"/>
      <c r="M97" s="169"/>
      <c r="N97" s="73"/>
      <c r="O97" s="73"/>
      <c r="P97" s="73"/>
      <c r="Q97" s="74"/>
      <c r="R97" s="73"/>
      <c r="S97" s="73"/>
      <c r="T97" s="73"/>
      <c r="U97" s="73"/>
      <c r="V97" s="73"/>
      <c r="W97" s="73"/>
      <c r="X97" s="289"/>
      <c r="Y97" s="2" t="e">
        <f>IF(C97&lt;&gt;"",VLOOKUP(C97,#REF!,2,FALSE),"")</f>
        <v>#REF!</v>
      </c>
      <c r="Z97" s="2" t="str">
        <f t="shared" si="92"/>
        <v>US CRÉTEIL</v>
      </c>
      <c r="AA97" s="50" t="str">
        <f t="shared" si="49"/>
        <v/>
      </c>
      <c r="AB97" s="34" t="e">
        <f t="shared" si="50"/>
        <v>#REF!</v>
      </c>
      <c r="AC97" s="2" t="str">
        <f t="shared" si="51"/>
        <v>PPPQQQQ  Roland  Roland</v>
      </c>
      <c r="AD97" s="2">
        <f t="shared" si="52"/>
        <v>0</v>
      </c>
      <c r="AE97" s="39"/>
      <c r="AF97" s="40" t="str">
        <f>IF(AE97&lt;&gt;"",VLOOKUP(AE97,#REF!,2,FALSE),"")</f>
        <v/>
      </c>
      <c r="AM97" s="140" t="e">
        <f t="shared" si="53"/>
        <v>#REF!</v>
      </c>
      <c r="AN97" s="157"/>
      <c r="AO97" s="136" t="e">
        <f t="shared" si="54"/>
        <v>#REF!</v>
      </c>
      <c r="AP97" s="152"/>
      <c r="AQ97" s="140" t="e">
        <f t="shared" si="55"/>
        <v>#REF!</v>
      </c>
      <c r="AR97" s="144"/>
      <c r="AS97" s="136" t="e">
        <f t="shared" si="56"/>
        <v>#REF!</v>
      </c>
      <c r="AT97" s="152"/>
      <c r="AU97" s="140" t="e">
        <f t="shared" si="57"/>
        <v>#REF!</v>
      </c>
      <c r="AV97" s="157"/>
      <c r="AW97" s="136" t="e">
        <f t="shared" si="58"/>
        <v>#REF!</v>
      </c>
      <c r="AX97" s="152"/>
      <c r="AY97" s="140" t="e">
        <f t="shared" si="59"/>
        <v>#REF!</v>
      </c>
      <c r="AZ97" s="144"/>
      <c r="BA97" s="136" t="e">
        <f t="shared" si="60"/>
        <v>#REF!</v>
      </c>
      <c r="BB97" s="152"/>
      <c r="BC97" s="140" t="e">
        <f t="shared" si="61"/>
        <v>#REF!</v>
      </c>
      <c r="BD97" s="144"/>
      <c r="BE97" s="136" t="e">
        <f t="shared" si="62"/>
        <v>#REF!</v>
      </c>
      <c r="BF97" s="152"/>
      <c r="BG97" s="140" t="e">
        <f t="shared" si="63"/>
        <v>#REF!</v>
      </c>
      <c r="BH97" s="144"/>
      <c r="BI97" s="136" t="e">
        <f t="shared" si="64"/>
        <v>#REF!</v>
      </c>
      <c r="BJ97" s="152"/>
      <c r="BK97" s="140" t="e">
        <f t="shared" si="65"/>
        <v>#REF!</v>
      </c>
      <c r="BL97" s="144"/>
      <c r="BM97" s="136" t="e">
        <f t="shared" si="66"/>
        <v>#REF!</v>
      </c>
      <c r="BN97" s="152"/>
      <c r="BO97" s="140" t="e">
        <f t="shared" si="67"/>
        <v>#REF!</v>
      </c>
      <c r="BP97" s="144"/>
      <c r="BQ97" s="136" t="e">
        <f t="shared" si="68"/>
        <v>#REF!</v>
      </c>
      <c r="BR97" s="152"/>
      <c r="BS97" s="140" t="e">
        <f t="shared" si="69"/>
        <v>#REF!</v>
      </c>
      <c r="BT97" s="144"/>
      <c r="BU97" s="136" t="e">
        <f t="shared" si="70"/>
        <v>#REF!</v>
      </c>
      <c r="BV97" s="152"/>
      <c r="BW97" s="140" t="e">
        <f t="shared" si="71"/>
        <v>#REF!</v>
      </c>
      <c r="BX97" s="144"/>
      <c r="BY97" s="136" t="e">
        <f t="shared" si="72"/>
        <v>#REF!</v>
      </c>
      <c r="BZ97" s="152"/>
      <c r="CA97" s="140" t="e">
        <f t="shared" si="73"/>
        <v>#REF!</v>
      </c>
      <c r="CB97" s="144"/>
      <c r="CC97" s="136" t="e">
        <f t="shared" si="74"/>
        <v>#REF!</v>
      </c>
      <c r="CD97" s="152"/>
      <c r="CE97" s="140" t="e">
        <f t="shared" si="75"/>
        <v>#REF!</v>
      </c>
      <c r="CF97" s="144"/>
      <c r="CG97" s="136" t="e">
        <f t="shared" si="76"/>
        <v>#REF!</v>
      </c>
      <c r="CH97" s="152"/>
      <c r="CI97" s="140" t="e">
        <f t="shared" si="77"/>
        <v>#REF!</v>
      </c>
      <c r="CJ97" s="144"/>
      <c r="CK97" s="136" t="e">
        <f t="shared" si="78"/>
        <v>#REF!</v>
      </c>
      <c r="CL97" s="140" t="e">
        <f t="shared" si="79"/>
        <v>#REF!</v>
      </c>
      <c r="CM97" s="144"/>
      <c r="CN97" s="136" t="e">
        <f t="shared" si="80"/>
        <v>#REF!</v>
      </c>
      <c r="CO97" s="152"/>
      <c r="CP97" s="140" t="e">
        <f t="shared" si="81"/>
        <v>#REF!</v>
      </c>
      <c r="CQ97" s="144"/>
      <c r="CR97" s="136" t="e">
        <f t="shared" si="82"/>
        <v>#REF!</v>
      </c>
      <c r="CS97" s="152"/>
      <c r="CT97" s="140" t="e">
        <f t="shared" si="83"/>
        <v>#REF!</v>
      </c>
      <c r="CU97" s="144"/>
      <c r="CV97" s="136" t="e">
        <f t="shared" si="84"/>
        <v>#REF!</v>
      </c>
      <c r="CW97" s="152"/>
      <c r="CX97" s="140" t="e">
        <f t="shared" si="85"/>
        <v>#REF!</v>
      </c>
      <c r="CY97" s="136" t="e">
        <f t="shared" si="86"/>
        <v>#REF!</v>
      </c>
      <c r="CZ97" s="152"/>
      <c r="DA97" s="144" t="e">
        <f t="shared" si="87"/>
        <v>#REF!</v>
      </c>
      <c r="DB97" s="144"/>
      <c r="DC97" s="136" t="e">
        <f t="shared" si="88"/>
        <v>#REF!</v>
      </c>
      <c r="DD97" s="152"/>
      <c r="DE97" s="140" t="e">
        <f t="shared" si="89"/>
        <v>#REF!</v>
      </c>
      <c r="DF97" s="144"/>
      <c r="DG97" s="136" t="e">
        <f t="shared" si="90"/>
        <v>#REF!</v>
      </c>
      <c r="DH97" s="152"/>
    </row>
    <row r="98" spans="1:112" ht="15.5" x14ac:dyDescent="0.35">
      <c r="A98" s="71">
        <v>43</v>
      </c>
      <c r="B98" s="345" t="str">
        <f t="shared" si="94"/>
        <v>QQQRRR  Sylvain</v>
      </c>
      <c r="C98" s="71" t="str">
        <f t="shared" si="94"/>
        <v>Sylvain</v>
      </c>
      <c r="D98" s="68" t="str">
        <f t="shared" si="47"/>
        <v/>
      </c>
      <c r="E98" s="6">
        <f t="shared" si="93"/>
        <v>604004</v>
      </c>
      <c r="F98" s="73"/>
      <c r="G98" s="73"/>
      <c r="H98" s="73"/>
      <c r="I98" s="73"/>
      <c r="J98" s="73"/>
      <c r="K98" s="73"/>
      <c r="L98" s="73"/>
      <c r="M98" s="169"/>
      <c r="N98" s="73"/>
      <c r="O98" s="73"/>
      <c r="P98" s="73"/>
      <c r="Q98" s="74"/>
      <c r="R98" s="73"/>
      <c r="S98" s="73"/>
      <c r="T98" s="73"/>
      <c r="U98" s="73"/>
      <c r="V98" s="73"/>
      <c r="W98" s="73"/>
      <c r="X98" s="289"/>
      <c r="Y98" s="2" t="e">
        <f>IF(C98&lt;&gt;"",VLOOKUP(C98,#REF!,2,FALSE),"")</f>
        <v>#REF!</v>
      </c>
      <c r="Z98" s="2" t="str">
        <f t="shared" si="92"/>
        <v>US CRÉTEIL</v>
      </c>
      <c r="AA98" s="50" t="str">
        <f t="shared" si="49"/>
        <v/>
      </c>
      <c r="AB98" s="34" t="e">
        <f t="shared" si="50"/>
        <v>#REF!</v>
      </c>
      <c r="AC98" s="2" t="str">
        <f t="shared" si="51"/>
        <v>QQQRRR  Sylvain  Sylvain</v>
      </c>
      <c r="AD98" s="2">
        <f t="shared" si="52"/>
        <v>0</v>
      </c>
      <c r="AE98" s="39"/>
      <c r="AF98" s="40" t="str">
        <f>IF(AE98&lt;&gt;"",VLOOKUP(AE98,#REF!,2,FALSE),"")</f>
        <v/>
      </c>
      <c r="AM98" s="140" t="e">
        <f t="shared" si="53"/>
        <v>#REF!</v>
      </c>
      <c r="AN98" s="157"/>
      <c r="AO98" s="136" t="e">
        <f t="shared" si="54"/>
        <v>#REF!</v>
      </c>
      <c r="AP98" s="152"/>
      <c r="AQ98" s="140" t="e">
        <f t="shared" si="55"/>
        <v>#REF!</v>
      </c>
      <c r="AR98" s="144"/>
      <c r="AS98" s="136" t="e">
        <f t="shared" si="56"/>
        <v>#REF!</v>
      </c>
      <c r="AT98" s="152"/>
      <c r="AU98" s="140" t="e">
        <f t="shared" si="57"/>
        <v>#REF!</v>
      </c>
      <c r="AV98" s="157"/>
      <c r="AW98" s="136" t="e">
        <f t="shared" si="58"/>
        <v>#REF!</v>
      </c>
      <c r="AX98" s="152"/>
      <c r="AY98" s="140" t="e">
        <f t="shared" si="59"/>
        <v>#REF!</v>
      </c>
      <c r="AZ98" s="144"/>
      <c r="BA98" s="136" t="e">
        <f t="shared" si="60"/>
        <v>#REF!</v>
      </c>
      <c r="BB98" s="152"/>
      <c r="BC98" s="140" t="e">
        <f t="shared" si="61"/>
        <v>#REF!</v>
      </c>
      <c r="BD98" s="144"/>
      <c r="BE98" s="136" t="e">
        <f t="shared" si="62"/>
        <v>#REF!</v>
      </c>
      <c r="BF98" s="152"/>
      <c r="BG98" s="140" t="e">
        <f t="shared" si="63"/>
        <v>#REF!</v>
      </c>
      <c r="BH98" s="144"/>
      <c r="BI98" s="136" t="e">
        <f t="shared" si="64"/>
        <v>#REF!</v>
      </c>
      <c r="BJ98" s="152"/>
      <c r="BK98" s="140" t="e">
        <f t="shared" si="65"/>
        <v>#REF!</v>
      </c>
      <c r="BL98" s="144"/>
      <c r="BM98" s="136" t="e">
        <f t="shared" si="66"/>
        <v>#REF!</v>
      </c>
      <c r="BN98" s="152"/>
      <c r="BO98" s="140" t="e">
        <f t="shared" si="67"/>
        <v>#REF!</v>
      </c>
      <c r="BP98" s="144"/>
      <c r="BQ98" s="136" t="e">
        <f t="shared" si="68"/>
        <v>#REF!</v>
      </c>
      <c r="BR98" s="152"/>
      <c r="BS98" s="140" t="e">
        <f t="shared" si="69"/>
        <v>#REF!</v>
      </c>
      <c r="BT98" s="144"/>
      <c r="BU98" s="136" t="e">
        <f t="shared" si="70"/>
        <v>#REF!</v>
      </c>
      <c r="BV98" s="152"/>
      <c r="BW98" s="140" t="e">
        <f t="shared" si="71"/>
        <v>#REF!</v>
      </c>
      <c r="BX98" s="144"/>
      <c r="BY98" s="136" t="e">
        <f t="shared" si="72"/>
        <v>#REF!</v>
      </c>
      <c r="BZ98" s="152"/>
      <c r="CA98" s="140" t="e">
        <f t="shared" si="73"/>
        <v>#REF!</v>
      </c>
      <c r="CB98" s="144"/>
      <c r="CC98" s="136" t="e">
        <f t="shared" si="74"/>
        <v>#REF!</v>
      </c>
      <c r="CD98" s="152"/>
      <c r="CE98" s="140" t="e">
        <f t="shared" si="75"/>
        <v>#REF!</v>
      </c>
      <c r="CF98" s="144"/>
      <c r="CG98" s="136" t="e">
        <f t="shared" si="76"/>
        <v>#REF!</v>
      </c>
      <c r="CH98" s="152"/>
      <c r="CI98" s="140" t="e">
        <f t="shared" si="77"/>
        <v>#REF!</v>
      </c>
      <c r="CJ98" s="144"/>
      <c r="CK98" s="136" t="e">
        <f t="shared" si="78"/>
        <v>#REF!</v>
      </c>
      <c r="CL98" s="140" t="e">
        <f t="shared" si="79"/>
        <v>#REF!</v>
      </c>
      <c r="CM98" s="144"/>
      <c r="CN98" s="136" t="e">
        <f t="shared" si="80"/>
        <v>#REF!</v>
      </c>
      <c r="CO98" s="152"/>
      <c r="CP98" s="140" t="e">
        <f t="shared" si="81"/>
        <v>#REF!</v>
      </c>
      <c r="CQ98" s="144"/>
      <c r="CR98" s="136" t="e">
        <f t="shared" si="82"/>
        <v>#REF!</v>
      </c>
      <c r="CS98" s="152"/>
      <c r="CT98" s="140" t="e">
        <f t="shared" si="83"/>
        <v>#REF!</v>
      </c>
      <c r="CU98" s="144"/>
      <c r="CV98" s="136" t="e">
        <f t="shared" si="84"/>
        <v>#REF!</v>
      </c>
      <c r="CW98" s="152"/>
      <c r="CX98" s="140" t="e">
        <f t="shared" si="85"/>
        <v>#REF!</v>
      </c>
      <c r="CY98" s="136" t="e">
        <f t="shared" si="86"/>
        <v>#REF!</v>
      </c>
      <c r="CZ98" s="152"/>
      <c r="DA98" s="144" t="e">
        <f t="shared" si="87"/>
        <v>#REF!</v>
      </c>
      <c r="DB98" s="144"/>
      <c r="DC98" s="136" t="e">
        <f t="shared" si="88"/>
        <v>#REF!</v>
      </c>
      <c r="DD98" s="152"/>
      <c r="DE98" s="140" t="e">
        <f t="shared" si="89"/>
        <v>#REF!</v>
      </c>
      <c r="DF98" s="144"/>
      <c r="DG98" s="136" t="e">
        <f t="shared" si="90"/>
        <v>#REF!</v>
      </c>
      <c r="DH98" s="152"/>
    </row>
    <row r="99" spans="1:112" ht="15.5" x14ac:dyDescent="0.35">
      <c r="A99" s="71">
        <v>44</v>
      </c>
      <c r="B99" s="345" t="str">
        <f t="shared" si="94"/>
        <v>RRRSSS  Veronica</v>
      </c>
      <c r="C99" s="71" t="str">
        <f t="shared" si="94"/>
        <v>Veronica</v>
      </c>
      <c r="D99" s="68" t="str">
        <f t="shared" si="47"/>
        <v/>
      </c>
      <c r="E99" s="6">
        <f t="shared" si="93"/>
        <v>1046319</v>
      </c>
      <c r="F99" s="73"/>
      <c r="G99" s="73"/>
      <c r="H99" s="73"/>
      <c r="I99" s="73"/>
      <c r="J99" s="73"/>
      <c r="K99" s="73"/>
      <c r="L99" s="73"/>
      <c r="M99" s="169"/>
      <c r="N99" s="73"/>
      <c r="O99" s="73"/>
      <c r="P99" s="73"/>
      <c r="Q99" s="74"/>
      <c r="R99" s="73"/>
      <c r="S99" s="73"/>
      <c r="T99" s="73"/>
      <c r="U99" s="73"/>
      <c r="V99" s="73"/>
      <c r="W99" s="73"/>
      <c r="X99" s="289"/>
      <c r="Y99" s="2" t="e">
        <f>IF(C99&lt;&gt;"",VLOOKUP(C99,#REF!,2,FALSE),"")</f>
        <v>#REF!</v>
      </c>
      <c r="Z99" s="2" t="str">
        <f t="shared" si="92"/>
        <v>US CRÉTEIL</v>
      </c>
      <c r="AA99" s="50" t="str">
        <f t="shared" si="49"/>
        <v/>
      </c>
      <c r="AB99" s="34" t="e">
        <f t="shared" si="50"/>
        <v>#REF!</v>
      </c>
      <c r="AC99" s="2" t="str">
        <f t="shared" si="51"/>
        <v>RRRSSS  Veronica  Veronica</v>
      </c>
      <c r="AD99" s="2">
        <f t="shared" si="52"/>
        <v>0</v>
      </c>
      <c r="AE99" s="39"/>
      <c r="AF99" s="40" t="str">
        <f>IF(AE99&lt;&gt;"",VLOOKUP(AE99,#REF!,2,FALSE),"")</f>
        <v/>
      </c>
      <c r="AM99" s="140" t="e">
        <f t="shared" si="53"/>
        <v>#REF!</v>
      </c>
      <c r="AN99" s="157"/>
      <c r="AO99" s="136" t="e">
        <f t="shared" si="54"/>
        <v>#REF!</v>
      </c>
      <c r="AP99" s="152"/>
      <c r="AQ99" s="140" t="e">
        <f t="shared" si="55"/>
        <v>#REF!</v>
      </c>
      <c r="AR99" s="144"/>
      <c r="AS99" s="136" t="e">
        <f t="shared" si="56"/>
        <v>#REF!</v>
      </c>
      <c r="AT99" s="152"/>
      <c r="AU99" s="140" t="e">
        <f t="shared" si="57"/>
        <v>#REF!</v>
      </c>
      <c r="AV99" s="157"/>
      <c r="AW99" s="136" t="e">
        <f t="shared" si="58"/>
        <v>#REF!</v>
      </c>
      <c r="AX99" s="152"/>
      <c r="AY99" s="140" t="e">
        <f t="shared" si="59"/>
        <v>#REF!</v>
      </c>
      <c r="AZ99" s="144"/>
      <c r="BA99" s="136" t="e">
        <f t="shared" si="60"/>
        <v>#REF!</v>
      </c>
      <c r="BB99" s="152"/>
      <c r="BC99" s="140" t="e">
        <f t="shared" si="61"/>
        <v>#REF!</v>
      </c>
      <c r="BD99" s="144"/>
      <c r="BE99" s="136" t="e">
        <f t="shared" si="62"/>
        <v>#REF!</v>
      </c>
      <c r="BF99" s="152"/>
      <c r="BG99" s="140" t="e">
        <f t="shared" si="63"/>
        <v>#REF!</v>
      </c>
      <c r="BH99" s="144"/>
      <c r="BI99" s="136" t="e">
        <f t="shared" si="64"/>
        <v>#REF!</v>
      </c>
      <c r="BJ99" s="152"/>
      <c r="BK99" s="140" t="e">
        <f t="shared" si="65"/>
        <v>#REF!</v>
      </c>
      <c r="BL99" s="144"/>
      <c r="BM99" s="136" t="e">
        <f t="shared" si="66"/>
        <v>#REF!</v>
      </c>
      <c r="BN99" s="152"/>
      <c r="BO99" s="140" t="e">
        <f t="shared" si="67"/>
        <v>#REF!</v>
      </c>
      <c r="BP99" s="144"/>
      <c r="BQ99" s="136" t="e">
        <f t="shared" si="68"/>
        <v>#REF!</v>
      </c>
      <c r="BR99" s="152"/>
      <c r="BS99" s="140" t="e">
        <f t="shared" si="69"/>
        <v>#REF!</v>
      </c>
      <c r="BT99" s="144"/>
      <c r="BU99" s="136" t="e">
        <f t="shared" si="70"/>
        <v>#REF!</v>
      </c>
      <c r="BV99" s="152"/>
      <c r="BW99" s="140" t="e">
        <f t="shared" si="71"/>
        <v>#REF!</v>
      </c>
      <c r="BX99" s="144"/>
      <c r="BY99" s="136" t="e">
        <f t="shared" si="72"/>
        <v>#REF!</v>
      </c>
      <c r="BZ99" s="152"/>
      <c r="CA99" s="140" t="e">
        <f t="shared" si="73"/>
        <v>#REF!</v>
      </c>
      <c r="CB99" s="144"/>
      <c r="CC99" s="136" t="e">
        <f t="shared" si="74"/>
        <v>#REF!</v>
      </c>
      <c r="CD99" s="152"/>
      <c r="CE99" s="140" t="e">
        <f t="shared" si="75"/>
        <v>#REF!</v>
      </c>
      <c r="CF99" s="144"/>
      <c r="CG99" s="136" t="e">
        <f t="shared" si="76"/>
        <v>#REF!</v>
      </c>
      <c r="CH99" s="152"/>
      <c r="CI99" s="140" t="e">
        <f t="shared" si="77"/>
        <v>#REF!</v>
      </c>
      <c r="CJ99" s="144"/>
      <c r="CK99" s="136" t="e">
        <f t="shared" si="78"/>
        <v>#REF!</v>
      </c>
      <c r="CL99" s="140" t="e">
        <f t="shared" si="79"/>
        <v>#REF!</v>
      </c>
      <c r="CM99" s="144"/>
      <c r="CN99" s="136" t="e">
        <f t="shared" si="80"/>
        <v>#REF!</v>
      </c>
      <c r="CO99" s="152"/>
      <c r="CP99" s="140" t="e">
        <f t="shared" si="81"/>
        <v>#REF!</v>
      </c>
      <c r="CQ99" s="144"/>
      <c r="CR99" s="136" t="e">
        <f t="shared" si="82"/>
        <v>#REF!</v>
      </c>
      <c r="CS99" s="152"/>
      <c r="CT99" s="140" t="e">
        <f t="shared" si="83"/>
        <v>#REF!</v>
      </c>
      <c r="CU99" s="144"/>
      <c r="CV99" s="136" t="e">
        <f t="shared" si="84"/>
        <v>#REF!</v>
      </c>
      <c r="CW99" s="152"/>
      <c r="CX99" s="140" t="e">
        <f t="shared" si="85"/>
        <v>#REF!</v>
      </c>
      <c r="CY99" s="136" t="e">
        <f t="shared" si="86"/>
        <v>#REF!</v>
      </c>
      <c r="CZ99" s="152"/>
      <c r="DA99" s="144" t="e">
        <f t="shared" si="87"/>
        <v>#REF!</v>
      </c>
      <c r="DB99" s="144"/>
      <c r="DC99" s="136" t="e">
        <f t="shared" si="88"/>
        <v>#REF!</v>
      </c>
      <c r="DD99" s="152"/>
      <c r="DE99" s="140" t="e">
        <f t="shared" si="89"/>
        <v>#REF!</v>
      </c>
      <c r="DF99" s="144"/>
      <c r="DG99" s="136" t="e">
        <f t="shared" si="90"/>
        <v>#REF!</v>
      </c>
      <c r="DH99" s="152"/>
    </row>
    <row r="100" spans="1:112" ht="15.5" x14ac:dyDescent="0.35">
      <c r="A100" s="71">
        <v>45</v>
      </c>
      <c r="B100" s="345" t="str">
        <f t="shared" si="94"/>
        <v>SSSTTT  Luc</v>
      </c>
      <c r="C100" s="71" t="str">
        <f t="shared" si="94"/>
        <v>Luc</v>
      </c>
      <c r="D100" s="68" t="str">
        <f t="shared" si="47"/>
        <v/>
      </c>
      <c r="E100" s="6">
        <f t="shared" si="93"/>
        <v>1561046</v>
      </c>
      <c r="F100" s="73"/>
      <c r="G100" s="73"/>
      <c r="H100" s="73"/>
      <c r="I100" s="73"/>
      <c r="J100" s="73"/>
      <c r="K100" s="73"/>
      <c r="L100" s="73"/>
      <c r="M100" s="169"/>
      <c r="N100" s="73"/>
      <c r="O100" s="73"/>
      <c r="P100" s="73"/>
      <c r="Q100" s="74"/>
      <c r="R100" s="73"/>
      <c r="S100" s="73"/>
      <c r="T100" s="73"/>
      <c r="U100" s="73"/>
      <c r="V100" s="73"/>
      <c r="W100" s="73"/>
      <c r="X100" s="289"/>
      <c r="Y100" s="2" t="e">
        <f>IF(C100&lt;&gt;"",VLOOKUP(C100,#REF!,2,FALSE),"")</f>
        <v>#REF!</v>
      </c>
      <c r="Z100" s="2" t="str">
        <f t="shared" si="92"/>
        <v>US CRÉTEIL</v>
      </c>
      <c r="AA100" s="50" t="str">
        <f t="shared" si="49"/>
        <v/>
      </c>
      <c r="AB100" s="34" t="e">
        <f t="shared" si="50"/>
        <v>#REF!</v>
      </c>
      <c r="AC100" s="2" t="str">
        <f t="shared" si="51"/>
        <v>SSSTTT  Luc  Luc</v>
      </c>
      <c r="AD100" s="2">
        <f t="shared" si="52"/>
        <v>0</v>
      </c>
      <c r="AE100" s="39"/>
      <c r="AF100" s="40" t="str">
        <f>IF(AE100&lt;&gt;"",VLOOKUP(AE100,#REF!,2,FALSE),"")</f>
        <v/>
      </c>
      <c r="AM100" s="140" t="e">
        <f t="shared" si="53"/>
        <v>#REF!</v>
      </c>
      <c r="AN100" s="157"/>
      <c r="AO100" s="136" t="e">
        <f t="shared" si="54"/>
        <v>#REF!</v>
      </c>
      <c r="AP100" s="152"/>
      <c r="AQ100" s="140" t="e">
        <f t="shared" si="55"/>
        <v>#REF!</v>
      </c>
      <c r="AR100" s="144"/>
      <c r="AS100" s="136" t="e">
        <f t="shared" si="56"/>
        <v>#REF!</v>
      </c>
      <c r="AT100" s="152"/>
      <c r="AU100" s="140" t="e">
        <f t="shared" si="57"/>
        <v>#REF!</v>
      </c>
      <c r="AV100" s="157"/>
      <c r="AW100" s="136" t="e">
        <f t="shared" si="58"/>
        <v>#REF!</v>
      </c>
      <c r="AX100" s="152"/>
      <c r="AY100" s="140" t="e">
        <f t="shared" si="59"/>
        <v>#REF!</v>
      </c>
      <c r="AZ100" s="144"/>
      <c r="BA100" s="136" t="e">
        <f t="shared" si="60"/>
        <v>#REF!</v>
      </c>
      <c r="BB100" s="152"/>
      <c r="BC100" s="140" t="e">
        <f t="shared" si="61"/>
        <v>#REF!</v>
      </c>
      <c r="BD100" s="144"/>
      <c r="BE100" s="136" t="e">
        <f t="shared" si="62"/>
        <v>#REF!</v>
      </c>
      <c r="BF100" s="152"/>
      <c r="BG100" s="140" t="e">
        <f t="shared" si="63"/>
        <v>#REF!</v>
      </c>
      <c r="BH100" s="144"/>
      <c r="BI100" s="136" t="e">
        <f t="shared" si="64"/>
        <v>#REF!</v>
      </c>
      <c r="BJ100" s="152"/>
      <c r="BK100" s="140" t="e">
        <f t="shared" si="65"/>
        <v>#REF!</v>
      </c>
      <c r="BL100" s="144"/>
      <c r="BM100" s="136" t="e">
        <f t="shared" si="66"/>
        <v>#REF!</v>
      </c>
      <c r="BN100" s="152"/>
      <c r="BO100" s="140" t="e">
        <f t="shared" si="67"/>
        <v>#REF!</v>
      </c>
      <c r="BP100" s="144"/>
      <c r="BQ100" s="136" t="e">
        <f t="shared" si="68"/>
        <v>#REF!</v>
      </c>
      <c r="BR100" s="152"/>
      <c r="BS100" s="140" t="e">
        <f t="shared" si="69"/>
        <v>#REF!</v>
      </c>
      <c r="BT100" s="144"/>
      <c r="BU100" s="136" t="e">
        <f t="shared" si="70"/>
        <v>#REF!</v>
      </c>
      <c r="BV100" s="152"/>
      <c r="BW100" s="140" t="e">
        <f t="shared" si="71"/>
        <v>#REF!</v>
      </c>
      <c r="BX100" s="144"/>
      <c r="BY100" s="136" t="e">
        <f t="shared" si="72"/>
        <v>#REF!</v>
      </c>
      <c r="BZ100" s="152"/>
      <c r="CA100" s="140" t="e">
        <f t="shared" si="73"/>
        <v>#REF!</v>
      </c>
      <c r="CB100" s="144"/>
      <c r="CC100" s="136" t="e">
        <f t="shared" si="74"/>
        <v>#REF!</v>
      </c>
      <c r="CD100" s="152"/>
      <c r="CE100" s="140" t="e">
        <f t="shared" si="75"/>
        <v>#REF!</v>
      </c>
      <c r="CF100" s="144"/>
      <c r="CG100" s="136" t="e">
        <f t="shared" si="76"/>
        <v>#REF!</v>
      </c>
      <c r="CH100" s="152"/>
      <c r="CI100" s="140" t="e">
        <f t="shared" si="77"/>
        <v>#REF!</v>
      </c>
      <c r="CJ100" s="144"/>
      <c r="CK100" s="136" t="e">
        <f t="shared" si="78"/>
        <v>#REF!</v>
      </c>
      <c r="CL100" s="140" t="e">
        <f t="shared" si="79"/>
        <v>#REF!</v>
      </c>
      <c r="CM100" s="144"/>
      <c r="CN100" s="136" t="e">
        <f t="shared" si="80"/>
        <v>#REF!</v>
      </c>
      <c r="CO100" s="152"/>
      <c r="CP100" s="140" t="e">
        <f t="shared" si="81"/>
        <v>#REF!</v>
      </c>
      <c r="CQ100" s="144"/>
      <c r="CR100" s="136" t="e">
        <f t="shared" si="82"/>
        <v>#REF!</v>
      </c>
      <c r="CS100" s="152"/>
      <c r="CT100" s="140" t="e">
        <f t="shared" si="83"/>
        <v>#REF!</v>
      </c>
      <c r="CU100" s="144"/>
      <c r="CV100" s="136" t="e">
        <f t="shared" si="84"/>
        <v>#REF!</v>
      </c>
      <c r="CW100" s="152"/>
      <c r="CX100" s="140" t="e">
        <f t="shared" si="85"/>
        <v>#REF!</v>
      </c>
      <c r="CY100" s="136" t="e">
        <f t="shared" si="86"/>
        <v>#REF!</v>
      </c>
      <c r="CZ100" s="152"/>
      <c r="DA100" s="144" t="e">
        <f t="shared" si="87"/>
        <v>#REF!</v>
      </c>
      <c r="DB100" s="144"/>
      <c r="DC100" s="136" t="e">
        <f t="shared" si="88"/>
        <v>#REF!</v>
      </c>
      <c r="DD100" s="152"/>
      <c r="DE100" s="140" t="e">
        <f t="shared" si="89"/>
        <v>#REF!</v>
      </c>
      <c r="DF100" s="144"/>
      <c r="DG100" s="136" t="e">
        <f t="shared" si="90"/>
        <v>#REF!</v>
      </c>
      <c r="DH100" s="152"/>
    </row>
    <row r="101" spans="1:112" ht="15.5" x14ac:dyDescent="0.35">
      <c r="A101" s="71">
        <v>46</v>
      </c>
      <c r="B101" s="345" t="str">
        <f t="shared" si="94"/>
        <v>TTTUUU  Cryss</v>
      </c>
      <c r="C101" s="71" t="str">
        <f t="shared" si="94"/>
        <v>Cryss</v>
      </c>
      <c r="D101" s="68" t="str">
        <f t="shared" si="47"/>
        <v/>
      </c>
      <c r="E101" s="6">
        <f t="shared" si="93"/>
        <v>1537256</v>
      </c>
      <c r="F101" s="73"/>
      <c r="G101" s="73"/>
      <c r="H101" s="73"/>
      <c r="I101" s="73"/>
      <c r="J101" s="73"/>
      <c r="K101" s="73"/>
      <c r="L101" s="73"/>
      <c r="M101" s="169"/>
      <c r="N101" s="73"/>
      <c r="O101" s="73"/>
      <c r="P101" s="73"/>
      <c r="Q101" s="74"/>
      <c r="R101" s="73"/>
      <c r="S101" s="73"/>
      <c r="T101" s="73"/>
      <c r="U101" s="73"/>
      <c r="V101" s="73"/>
      <c r="W101" s="73"/>
      <c r="X101" s="289"/>
      <c r="Y101" s="2" t="e">
        <f>IF(C101&lt;&gt;"",VLOOKUP(C101,#REF!,2,FALSE),"")</f>
        <v>#REF!</v>
      </c>
      <c r="Z101" s="2" t="str">
        <f t="shared" si="92"/>
        <v>US CRÉTEIL</v>
      </c>
      <c r="AA101" s="50" t="str">
        <f t="shared" si="49"/>
        <v/>
      </c>
      <c r="AB101" s="34" t="e">
        <f t="shared" si="50"/>
        <v>#REF!</v>
      </c>
      <c r="AC101" s="2" t="str">
        <f t="shared" si="51"/>
        <v>TTTUUU  Cryss  Cryss</v>
      </c>
      <c r="AD101" s="2">
        <f t="shared" si="52"/>
        <v>0</v>
      </c>
      <c r="AE101" s="39"/>
      <c r="AF101" s="40" t="str">
        <f>IF(AE101&lt;&gt;"",VLOOKUP(AE101,#REF!,2,FALSE),"")</f>
        <v/>
      </c>
      <c r="AM101" s="140" t="e">
        <f t="shared" si="53"/>
        <v>#REF!</v>
      </c>
      <c r="AN101" s="157"/>
      <c r="AO101" s="136" t="e">
        <f t="shared" si="54"/>
        <v>#REF!</v>
      </c>
      <c r="AP101" s="152"/>
      <c r="AQ101" s="140" t="e">
        <f t="shared" si="55"/>
        <v>#REF!</v>
      </c>
      <c r="AR101" s="144"/>
      <c r="AS101" s="136" t="e">
        <f t="shared" si="56"/>
        <v>#REF!</v>
      </c>
      <c r="AT101" s="152"/>
      <c r="AU101" s="140" t="e">
        <f t="shared" si="57"/>
        <v>#REF!</v>
      </c>
      <c r="AV101" s="157"/>
      <c r="AW101" s="136" t="e">
        <f t="shared" si="58"/>
        <v>#REF!</v>
      </c>
      <c r="AX101" s="152"/>
      <c r="AY101" s="140" t="e">
        <f t="shared" si="59"/>
        <v>#REF!</v>
      </c>
      <c r="AZ101" s="144"/>
      <c r="BA101" s="136" t="e">
        <f t="shared" si="60"/>
        <v>#REF!</v>
      </c>
      <c r="BB101" s="152"/>
      <c r="BC101" s="140" t="e">
        <f t="shared" si="61"/>
        <v>#REF!</v>
      </c>
      <c r="BD101" s="144"/>
      <c r="BE101" s="136" t="e">
        <f t="shared" si="62"/>
        <v>#REF!</v>
      </c>
      <c r="BF101" s="152"/>
      <c r="BG101" s="140" t="e">
        <f t="shared" si="63"/>
        <v>#REF!</v>
      </c>
      <c r="BH101" s="144"/>
      <c r="BI101" s="136" t="e">
        <f t="shared" si="64"/>
        <v>#REF!</v>
      </c>
      <c r="BJ101" s="152"/>
      <c r="BK101" s="140" t="e">
        <f t="shared" si="65"/>
        <v>#REF!</v>
      </c>
      <c r="BL101" s="144"/>
      <c r="BM101" s="136" t="e">
        <f t="shared" si="66"/>
        <v>#REF!</v>
      </c>
      <c r="BN101" s="152"/>
      <c r="BO101" s="140" t="e">
        <f t="shared" si="67"/>
        <v>#REF!</v>
      </c>
      <c r="BP101" s="144"/>
      <c r="BQ101" s="136" t="e">
        <f t="shared" si="68"/>
        <v>#REF!</v>
      </c>
      <c r="BR101" s="152"/>
      <c r="BS101" s="140" t="e">
        <f t="shared" si="69"/>
        <v>#REF!</v>
      </c>
      <c r="BT101" s="144"/>
      <c r="BU101" s="136" t="e">
        <f t="shared" si="70"/>
        <v>#REF!</v>
      </c>
      <c r="BV101" s="152"/>
      <c r="BW101" s="140" t="e">
        <f t="shared" si="71"/>
        <v>#REF!</v>
      </c>
      <c r="BX101" s="144"/>
      <c r="BY101" s="136" t="e">
        <f t="shared" si="72"/>
        <v>#REF!</v>
      </c>
      <c r="BZ101" s="152"/>
      <c r="CA101" s="140" t="e">
        <f t="shared" si="73"/>
        <v>#REF!</v>
      </c>
      <c r="CB101" s="144"/>
      <c r="CC101" s="136" t="e">
        <f t="shared" si="74"/>
        <v>#REF!</v>
      </c>
      <c r="CD101" s="152"/>
      <c r="CE101" s="140" t="e">
        <f t="shared" si="75"/>
        <v>#REF!</v>
      </c>
      <c r="CF101" s="144"/>
      <c r="CG101" s="136" t="e">
        <f t="shared" si="76"/>
        <v>#REF!</v>
      </c>
      <c r="CH101" s="152"/>
      <c r="CI101" s="140" t="e">
        <f t="shared" si="77"/>
        <v>#REF!</v>
      </c>
      <c r="CJ101" s="144"/>
      <c r="CK101" s="136" t="e">
        <f t="shared" si="78"/>
        <v>#REF!</v>
      </c>
      <c r="CL101" s="140" t="e">
        <f t="shared" si="79"/>
        <v>#REF!</v>
      </c>
      <c r="CM101" s="144"/>
      <c r="CN101" s="136" t="e">
        <f t="shared" si="80"/>
        <v>#REF!</v>
      </c>
      <c r="CO101" s="152"/>
      <c r="CP101" s="140" t="e">
        <f t="shared" si="81"/>
        <v>#REF!</v>
      </c>
      <c r="CQ101" s="144"/>
      <c r="CR101" s="136" t="e">
        <f t="shared" si="82"/>
        <v>#REF!</v>
      </c>
      <c r="CS101" s="152"/>
      <c r="CT101" s="140" t="e">
        <f t="shared" si="83"/>
        <v>#REF!</v>
      </c>
      <c r="CU101" s="144"/>
      <c r="CV101" s="136" t="e">
        <f t="shared" si="84"/>
        <v>#REF!</v>
      </c>
      <c r="CW101" s="152"/>
      <c r="CX101" s="140" t="e">
        <f t="shared" si="85"/>
        <v>#REF!</v>
      </c>
      <c r="CY101" s="136" t="e">
        <f t="shared" si="86"/>
        <v>#REF!</v>
      </c>
      <c r="CZ101" s="152"/>
      <c r="DA101" s="144" t="e">
        <f t="shared" si="87"/>
        <v>#REF!</v>
      </c>
      <c r="DB101" s="144"/>
      <c r="DC101" s="136" t="e">
        <f t="shared" si="88"/>
        <v>#REF!</v>
      </c>
      <c r="DD101" s="152"/>
      <c r="DE101" s="140" t="e">
        <f t="shared" si="89"/>
        <v>#REF!</v>
      </c>
      <c r="DF101" s="144"/>
      <c r="DG101" s="136" t="e">
        <f t="shared" si="90"/>
        <v>#REF!</v>
      </c>
      <c r="DH101" s="152"/>
    </row>
    <row r="102" spans="1:112" ht="15.5" x14ac:dyDescent="0.35">
      <c r="A102" s="71">
        <v>47</v>
      </c>
      <c r="B102" s="345" t="str">
        <f t="shared" si="94"/>
        <v>UUUVVV  Sambou</v>
      </c>
      <c r="C102" s="71" t="str">
        <f t="shared" si="94"/>
        <v>Sambou</v>
      </c>
      <c r="D102" s="68" t="str">
        <f t="shared" si="47"/>
        <v/>
      </c>
      <c r="E102" s="6">
        <f t="shared" si="93"/>
        <v>1939734</v>
      </c>
      <c r="F102" s="73"/>
      <c r="G102" s="73"/>
      <c r="H102" s="73"/>
      <c r="I102" s="73"/>
      <c r="J102" s="73"/>
      <c r="K102" s="73"/>
      <c r="L102" s="73"/>
      <c r="M102" s="169"/>
      <c r="N102" s="73"/>
      <c r="O102" s="73"/>
      <c r="P102" s="73"/>
      <c r="Q102" s="74"/>
      <c r="R102" s="73"/>
      <c r="S102" s="73"/>
      <c r="T102" s="73"/>
      <c r="U102" s="73"/>
      <c r="V102" s="73"/>
      <c r="W102" s="73"/>
      <c r="X102" s="289"/>
      <c r="Y102" s="2" t="e">
        <f>IF(C102&lt;&gt;"",VLOOKUP(C102,#REF!,2,FALSE),"")</f>
        <v>#REF!</v>
      </c>
      <c r="Z102" s="2" t="str">
        <f t="shared" si="92"/>
        <v>US CRÉTEIL</v>
      </c>
      <c r="AA102" s="50" t="str">
        <f t="shared" si="49"/>
        <v/>
      </c>
      <c r="AB102" s="34" t="e">
        <f t="shared" si="50"/>
        <v>#REF!</v>
      </c>
      <c r="AC102" s="2" t="str">
        <f t="shared" si="51"/>
        <v>UUUVVV  Sambou  Sambou</v>
      </c>
      <c r="AD102" s="2">
        <f t="shared" si="52"/>
        <v>0</v>
      </c>
      <c r="AE102" s="39"/>
      <c r="AF102" s="40" t="str">
        <f>IF(AE102&lt;&gt;"",VLOOKUP(AE102,#REF!,2,FALSE),"")</f>
        <v/>
      </c>
      <c r="AM102" s="140" t="e">
        <f t="shared" si="53"/>
        <v>#REF!</v>
      </c>
      <c r="AN102" s="157"/>
      <c r="AO102" s="136" t="e">
        <f t="shared" si="54"/>
        <v>#REF!</v>
      </c>
      <c r="AP102" s="152"/>
      <c r="AQ102" s="140" t="e">
        <f t="shared" si="55"/>
        <v>#REF!</v>
      </c>
      <c r="AR102" s="144"/>
      <c r="AS102" s="136" t="e">
        <f t="shared" si="56"/>
        <v>#REF!</v>
      </c>
      <c r="AT102" s="152"/>
      <c r="AU102" s="140" t="e">
        <f t="shared" si="57"/>
        <v>#REF!</v>
      </c>
      <c r="AV102" s="157"/>
      <c r="AW102" s="136" t="e">
        <f t="shared" si="58"/>
        <v>#REF!</v>
      </c>
      <c r="AX102" s="152"/>
      <c r="AY102" s="140" t="e">
        <f t="shared" si="59"/>
        <v>#REF!</v>
      </c>
      <c r="AZ102" s="144"/>
      <c r="BA102" s="136" t="e">
        <f t="shared" si="60"/>
        <v>#REF!</v>
      </c>
      <c r="BB102" s="152"/>
      <c r="BC102" s="140" t="e">
        <f t="shared" si="61"/>
        <v>#REF!</v>
      </c>
      <c r="BD102" s="144"/>
      <c r="BE102" s="136" t="e">
        <f t="shared" si="62"/>
        <v>#REF!</v>
      </c>
      <c r="BF102" s="152"/>
      <c r="BG102" s="140" t="e">
        <f t="shared" si="63"/>
        <v>#REF!</v>
      </c>
      <c r="BH102" s="144"/>
      <c r="BI102" s="136" t="e">
        <f t="shared" si="64"/>
        <v>#REF!</v>
      </c>
      <c r="BJ102" s="152"/>
      <c r="BK102" s="140" t="e">
        <f t="shared" si="65"/>
        <v>#REF!</v>
      </c>
      <c r="BL102" s="144"/>
      <c r="BM102" s="136" t="e">
        <f t="shared" si="66"/>
        <v>#REF!</v>
      </c>
      <c r="BN102" s="152"/>
      <c r="BO102" s="140" t="e">
        <f t="shared" si="67"/>
        <v>#REF!</v>
      </c>
      <c r="BP102" s="144"/>
      <c r="BQ102" s="136" t="e">
        <f t="shared" si="68"/>
        <v>#REF!</v>
      </c>
      <c r="BR102" s="152"/>
      <c r="BS102" s="140" t="e">
        <f t="shared" si="69"/>
        <v>#REF!</v>
      </c>
      <c r="BT102" s="144"/>
      <c r="BU102" s="136" t="e">
        <f t="shared" si="70"/>
        <v>#REF!</v>
      </c>
      <c r="BV102" s="152"/>
      <c r="BW102" s="140" t="e">
        <f t="shared" si="71"/>
        <v>#REF!</v>
      </c>
      <c r="BX102" s="144"/>
      <c r="BY102" s="136" t="e">
        <f t="shared" si="72"/>
        <v>#REF!</v>
      </c>
      <c r="BZ102" s="152"/>
      <c r="CA102" s="140" t="e">
        <f t="shared" si="73"/>
        <v>#REF!</v>
      </c>
      <c r="CB102" s="144"/>
      <c r="CC102" s="136" t="e">
        <f t="shared" si="74"/>
        <v>#REF!</v>
      </c>
      <c r="CD102" s="152"/>
      <c r="CE102" s="140" t="e">
        <f t="shared" si="75"/>
        <v>#REF!</v>
      </c>
      <c r="CF102" s="144"/>
      <c r="CG102" s="136" t="e">
        <f t="shared" si="76"/>
        <v>#REF!</v>
      </c>
      <c r="CH102" s="152"/>
      <c r="CI102" s="140" t="e">
        <f t="shared" si="77"/>
        <v>#REF!</v>
      </c>
      <c r="CJ102" s="144"/>
      <c r="CK102" s="136" t="e">
        <f t="shared" si="78"/>
        <v>#REF!</v>
      </c>
      <c r="CL102" s="140" t="e">
        <f t="shared" si="79"/>
        <v>#REF!</v>
      </c>
      <c r="CM102" s="144"/>
      <c r="CN102" s="136" t="e">
        <f t="shared" si="80"/>
        <v>#REF!</v>
      </c>
      <c r="CO102" s="152"/>
      <c r="CP102" s="140" t="e">
        <f t="shared" si="81"/>
        <v>#REF!</v>
      </c>
      <c r="CQ102" s="144"/>
      <c r="CR102" s="136" t="e">
        <f t="shared" si="82"/>
        <v>#REF!</v>
      </c>
      <c r="CS102" s="152"/>
      <c r="CT102" s="140" t="e">
        <f t="shared" si="83"/>
        <v>#REF!</v>
      </c>
      <c r="CU102" s="144"/>
      <c r="CV102" s="136" t="e">
        <f t="shared" si="84"/>
        <v>#REF!</v>
      </c>
      <c r="CW102" s="152"/>
      <c r="CX102" s="140" t="e">
        <f t="shared" si="85"/>
        <v>#REF!</v>
      </c>
      <c r="CY102" s="136" t="e">
        <f t="shared" si="86"/>
        <v>#REF!</v>
      </c>
      <c r="CZ102" s="152"/>
      <c r="DA102" s="144" t="e">
        <f t="shared" si="87"/>
        <v>#REF!</v>
      </c>
      <c r="DB102" s="144"/>
      <c r="DC102" s="136" t="e">
        <f t="shared" si="88"/>
        <v>#REF!</v>
      </c>
      <c r="DD102" s="152"/>
      <c r="DE102" s="140" t="e">
        <f t="shared" si="89"/>
        <v>#REF!</v>
      </c>
      <c r="DF102" s="144"/>
      <c r="DG102" s="136" t="e">
        <f t="shared" si="90"/>
        <v>#REF!</v>
      </c>
      <c r="DH102" s="152"/>
    </row>
    <row r="103" spans="1:112" ht="15.5" x14ac:dyDescent="0.35">
      <c r="A103" s="71">
        <v>48</v>
      </c>
      <c r="B103" s="345" t="str">
        <f t="shared" si="94"/>
        <v>VVVVXXX  Dylan</v>
      </c>
      <c r="C103" s="71" t="str">
        <f t="shared" si="94"/>
        <v>Dylan</v>
      </c>
      <c r="D103" s="68" t="str">
        <f t="shared" si="47"/>
        <v/>
      </c>
      <c r="E103" s="6">
        <f t="shared" si="93"/>
        <v>1939723</v>
      </c>
      <c r="F103" s="73"/>
      <c r="G103" s="73"/>
      <c r="H103" s="73"/>
      <c r="I103" s="73"/>
      <c r="J103" s="73"/>
      <c r="K103" s="73"/>
      <c r="L103" s="73"/>
      <c r="M103" s="169"/>
      <c r="N103" s="73"/>
      <c r="O103" s="73"/>
      <c r="P103" s="73"/>
      <c r="Q103" s="74"/>
      <c r="R103" s="73"/>
      <c r="S103" s="73"/>
      <c r="T103" s="73"/>
      <c r="U103" s="73"/>
      <c r="V103" s="73"/>
      <c r="W103" s="73"/>
      <c r="X103" s="289"/>
      <c r="Y103" s="2" t="e">
        <f>IF(C103&lt;&gt;"",VLOOKUP(C103,#REF!,2,FALSE),"")</f>
        <v>#REF!</v>
      </c>
      <c r="Z103" s="2" t="str">
        <f t="shared" si="92"/>
        <v>US CRÉTEIL</v>
      </c>
      <c r="AA103" s="50" t="str">
        <f t="shared" si="49"/>
        <v/>
      </c>
      <c r="AB103" s="34" t="e">
        <f t="shared" si="50"/>
        <v>#REF!</v>
      </c>
      <c r="AC103" s="2" t="str">
        <f t="shared" si="51"/>
        <v>VVVVXXX  Dylan  Dylan</v>
      </c>
      <c r="AD103" s="2">
        <f t="shared" si="52"/>
        <v>0</v>
      </c>
      <c r="AE103" s="39"/>
      <c r="AF103" s="40" t="str">
        <f>IF(AE103&lt;&gt;"",VLOOKUP(AE103,#REF!,2,FALSE),"")</f>
        <v/>
      </c>
      <c r="AM103" s="140" t="e">
        <f t="shared" si="53"/>
        <v>#REF!</v>
      </c>
      <c r="AN103" s="157"/>
      <c r="AO103" s="136" t="e">
        <f t="shared" si="54"/>
        <v>#REF!</v>
      </c>
      <c r="AP103" s="152"/>
      <c r="AQ103" s="140" t="e">
        <f t="shared" si="55"/>
        <v>#REF!</v>
      </c>
      <c r="AR103" s="144"/>
      <c r="AS103" s="136" t="e">
        <f t="shared" si="56"/>
        <v>#REF!</v>
      </c>
      <c r="AT103" s="152"/>
      <c r="AU103" s="140" t="e">
        <f t="shared" si="57"/>
        <v>#REF!</v>
      </c>
      <c r="AV103" s="157"/>
      <c r="AW103" s="136" t="e">
        <f t="shared" si="58"/>
        <v>#REF!</v>
      </c>
      <c r="AX103" s="152"/>
      <c r="AY103" s="140" t="e">
        <f t="shared" si="59"/>
        <v>#REF!</v>
      </c>
      <c r="AZ103" s="144"/>
      <c r="BA103" s="136" t="e">
        <f t="shared" si="60"/>
        <v>#REF!</v>
      </c>
      <c r="BB103" s="152"/>
      <c r="BC103" s="140" t="e">
        <f t="shared" si="61"/>
        <v>#REF!</v>
      </c>
      <c r="BD103" s="144"/>
      <c r="BE103" s="136" t="e">
        <f t="shared" si="62"/>
        <v>#REF!</v>
      </c>
      <c r="BF103" s="152"/>
      <c r="BG103" s="140" t="e">
        <f t="shared" si="63"/>
        <v>#REF!</v>
      </c>
      <c r="BH103" s="144"/>
      <c r="BI103" s="136" t="e">
        <f t="shared" si="64"/>
        <v>#REF!</v>
      </c>
      <c r="BJ103" s="152"/>
      <c r="BK103" s="140" t="e">
        <f t="shared" si="65"/>
        <v>#REF!</v>
      </c>
      <c r="BL103" s="144"/>
      <c r="BM103" s="136" t="e">
        <f t="shared" si="66"/>
        <v>#REF!</v>
      </c>
      <c r="BN103" s="152"/>
      <c r="BO103" s="140" t="e">
        <f t="shared" si="67"/>
        <v>#REF!</v>
      </c>
      <c r="BP103" s="144"/>
      <c r="BQ103" s="136" t="e">
        <f t="shared" si="68"/>
        <v>#REF!</v>
      </c>
      <c r="BR103" s="152"/>
      <c r="BS103" s="140" t="e">
        <f t="shared" si="69"/>
        <v>#REF!</v>
      </c>
      <c r="BT103" s="144"/>
      <c r="BU103" s="136" t="e">
        <f t="shared" si="70"/>
        <v>#REF!</v>
      </c>
      <c r="BV103" s="152"/>
      <c r="BW103" s="140" t="e">
        <f t="shared" si="71"/>
        <v>#REF!</v>
      </c>
      <c r="BX103" s="144"/>
      <c r="BY103" s="136" t="e">
        <f t="shared" si="72"/>
        <v>#REF!</v>
      </c>
      <c r="BZ103" s="152"/>
      <c r="CA103" s="140" t="e">
        <f t="shared" si="73"/>
        <v>#REF!</v>
      </c>
      <c r="CB103" s="144"/>
      <c r="CC103" s="136" t="e">
        <f t="shared" si="74"/>
        <v>#REF!</v>
      </c>
      <c r="CD103" s="152"/>
      <c r="CE103" s="140" t="e">
        <f t="shared" si="75"/>
        <v>#REF!</v>
      </c>
      <c r="CF103" s="144"/>
      <c r="CG103" s="136" t="e">
        <f t="shared" si="76"/>
        <v>#REF!</v>
      </c>
      <c r="CH103" s="152"/>
      <c r="CI103" s="140" t="e">
        <f t="shared" si="77"/>
        <v>#REF!</v>
      </c>
      <c r="CJ103" s="144"/>
      <c r="CK103" s="136" t="e">
        <f t="shared" si="78"/>
        <v>#REF!</v>
      </c>
      <c r="CL103" s="140" t="e">
        <f t="shared" si="79"/>
        <v>#REF!</v>
      </c>
      <c r="CM103" s="144"/>
      <c r="CN103" s="136" t="e">
        <f t="shared" si="80"/>
        <v>#REF!</v>
      </c>
      <c r="CO103" s="152"/>
      <c r="CP103" s="140" t="e">
        <f t="shared" si="81"/>
        <v>#REF!</v>
      </c>
      <c r="CQ103" s="144"/>
      <c r="CR103" s="136" t="e">
        <f t="shared" si="82"/>
        <v>#REF!</v>
      </c>
      <c r="CS103" s="152"/>
      <c r="CT103" s="140" t="e">
        <f t="shared" si="83"/>
        <v>#REF!</v>
      </c>
      <c r="CU103" s="144"/>
      <c r="CV103" s="136" t="e">
        <f t="shared" si="84"/>
        <v>#REF!</v>
      </c>
      <c r="CW103" s="152"/>
      <c r="CX103" s="140" t="e">
        <f t="shared" si="85"/>
        <v>#REF!</v>
      </c>
      <c r="CY103" s="136" t="e">
        <f t="shared" si="86"/>
        <v>#REF!</v>
      </c>
      <c r="CZ103" s="152"/>
      <c r="DA103" s="144" t="e">
        <f t="shared" si="87"/>
        <v>#REF!</v>
      </c>
      <c r="DB103" s="144"/>
      <c r="DC103" s="136" t="e">
        <f t="shared" si="88"/>
        <v>#REF!</v>
      </c>
      <c r="DD103" s="152"/>
      <c r="DE103" s="140" t="e">
        <f t="shared" si="89"/>
        <v>#REF!</v>
      </c>
      <c r="DF103" s="144"/>
      <c r="DG103" s="136" t="e">
        <f t="shared" si="90"/>
        <v>#REF!</v>
      </c>
      <c r="DH103" s="152"/>
    </row>
    <row r="104" spans="1:112" ht="15.5" x14ac:dyDescent="0.35">
      <c r="A104" s="71">
        <v>49</v>
      </c>
      <c r="B104" s="345" t="str">
        <f t="shared" si="94"/>
        <v>XXXYYY  Lucie</v>
      </c>
      <c r="C104" s="71" t="str">
        <f t="shared" si="94"/>
        <v>Lucie</v>
      </c>
      <c r="D104" s="68" t="str">
        <f t="shared" si="47"/>
        <v/>
      </c>
      <c r="E104" s="6">
        <f t="shared" si="93"/>
        <v>1939738</v>
      </c>
      <c r="F104" s="73"/>
      <c r="G104" s="73"/>
      <c r="H104" s="73"/>
      <c r="I104" s="73"/>
      <c r="J104" s="73"/>
      <c r="K104" s="73"/>
      <c r="L104" s="73"/>
      <c r="M104" s="169"/>
      <c r="N104" s="73"/>
      <c r="O104" s="73"/>
      <c r="P104" s="73"/>
      <c r="Q104" s="74"/>
      <c r="R104" s="73"/>
      <c r="S104" s="73"/>
      <c r="T104" s="73"/>
      <c r="U104" s="73"/>
      <c r="V104" s="73"/>
      <c r="W104" s="73"/>
      <c r="X104" s="289"/>
      <c r="Y104" s="2" t="e">
        <f>IF(C104&lt;&gt;"",VLOOKUP(C104,#REF!,2,FALSE),"")</f>
        <v>#REF!</v>
      </c>
      <c r="Z104" s="2" t="str">
        <f t="shared" si="92"/>
        <v>US CRÉTEIL</v>
      </c>
      <c r="AA104" s="50" t="str">
        <f t="shared" si="49"/>
        <v/>
      </c>
      <c r="AB104" s="34" t="e">
        <f t="shared" si="50"/>
        <v>#REF!</v>
      </c>
      <c r="AC104" s="2" t="str">
        <f t="shared" si="51"/>
        <v>XXXYYY  Lucie  Lucie</v>
      </c>
      <c r="AD104" s="2">
        <f t="shared" si="52"/>
        <v>0</v>
      </c>
      <c r="AE104" s="39"/>
      <c r="AF104" s="40" t="str">
        <f>IF(AE104&lt;&gt;"",VLOOKUP(AE104,#REF!,2,FALSE),"")</f>
        <v/>
      </c>
      <c r="AM104" s="140" t="e">
        <f t="shared" si="53"/>
        <v>#REF!</v>
      </c>
      <c r="AN104" s="157"/>
      <c r="AO104" s="136" t="e">
        <f t="shared" si="54"/>
        <v>#REF!</v>
      </c>
      <c r="AP104" s="152"/>
      <c r="AQ104" s="140" t="e">
        <f t="shared" si="55"/>
        <v>#REF!</v>
      </c>
      <c r="AR104" s="144"/>
      <c r="AS104" s="136" t="e">
        <f t="shared" si="56"/>
        <v>#REF!</v>
      </c>
      <c r="AT104" s="152"/>
      <c r="AU104" s="140" t="e">
        <f t="shared" si="57"/>
        <v>#REF!</v>
      </c>
      <c r="AV104" s="157"/>
      <c r="AW104" s="136" t="e">
        <f t="shared" si="58"/>
        <v>#REF!</v>
      </c>
      <c r="AX104" s="152"/>
      <c r="AY104" s="140" t="e">
        <f t="shared" si="59"/>
        <v>#REF!</v>
      </c>
      <c r="AZ104" s="144"/>
      <c r="BA104" s="136" t="e">
        <f t="shared" si="60"/>
        <v>#REF!</v>
      </c>
      <c r="BB104" s="152"/>
      <c r="BC104" s="140" t="e">
        <f t="shared" si="61"/>
        <v>#REF!</v>
      </c>
      <c r="BD104" s="144"/>
      <c r="BE104" s="136" t="e">
        <f t="shared" si="62"/>
        <v>#REF!</v>
      </c>
      <c r="BF104" s="152"/>
      <c r="BG104" s="140" t="e">
        <f t="shared" si="63"/>
        <v>#REF!</v>
      </c>
      <c r="BH104" s="144"/>
      <c r="BI104" s="136" t="e">
        <f t="shared" si="64"/>
        <v>#REF!</v>
      </c>
      <c r="BJ104" s="152"/>
      <c r="BK104" s="140" t="e">
        <f t="shared" si="65"/>
        <v>#REF!</v>
      </c>
      <c r="BL104" s="144"/>
      <c r="BM104" s="136" t="e">
        <f t="shared" si="66"/>
        <v>#REF!</v>
      </c>
      <c r="BN104" s="152"/>
      <c r="BO104" s="140" t="e">
        <f t="shared" si="67"/>
        <v>#REF!</v>
      </c>
      <c r="BP104" s="144"/>
      <c r="BQ104" s="136" t="e">
        <f t="shared" si="68"/>
        <v>#REF!</v>
      </c>
      <c r="BR104" s="152"/>
      <c r="BS104" s="140" t="e">
        <f t="shared" si="69"/>
        <v>#REF!</v>
      </c>
      <c r="BT104" s="144"/>
      <c r="BU104" s="136" t="e">
        <f t="shared" si="70"/>
        <v>#REF!</v>
      </c>
      <c r="BV104" s="152"/>
      <c r="BW104" s="140" t="e">
        <f t="shared" si="71"/>
        <v>#REF!</v>
      </c>
      <c r="BX104" s="144"/>
      <c r="BY104" s="136" t="e">
        <f t="shared" si="72"/>
        <v>#REF!</v>
      </c>
      <c r="BZ104" s="152"/>
      <c r="CA104" s="140" t="e">
        <f t="shared" si="73"/>
        <v>#REF!</v>
      </c>
      <c r="CB104" s="144"/>
      <c r="CC104" s="136" t="e">
        <f t="shared" si="74"/>
        <v>#REF!</v>
      </c>
      <c r="CD104" s="152"/>
      <c r="CE104" s="140" t="e">
        <f t="shared" si="75"/>
        <v>#REF!</v>
      </c>
      <c r="CF104" s="144"/>
      <c r="CG104" s="136" t="e">
        <f t="shared" si="76"/>
        <v>#REF!</v>
      </c>
      <c r="CH104" s="152"/>
      <c r="CI104" s="140" t="e">
        <f t="shared" si="77"/>
        <v>#REF!</v>
      </c>
      <c r="CJ104" s="144"/>
      <c r="CK104" s="136" t="e">
        <f t="shared" si="78"/>
        <v>#REF!</v>
      </c>
      <c r="CL104" s="140" t="e">
        <f t="shared" si="79"/>
        <v>#REF!</v>
      </c>
      <c r="CM104" s="144"/>
      <c r="CN104" s="136" t="e">
        <f t="shared" si="80"/>
        <v>#REF!</v>
      </c>
      <c r="CO104" s="152"/>
      <c r="CP104" s="140" t="e">
        <f t="shared" si="81"/>
        <v>#REF!</v>
      </c>
      <c r="CQ104" s="144"/>
      <c r="CR104" s="136" t="e">
        <f t="shared" si="82"/>
        <v>#REF!</v>
      </c>
      <c r="CS104" s="152"/>
      <c r="CT104" s="140" t="e">
        <f t="shared" si="83"/>
        <v>#REF!</v>
      </c>
      <c r="CU104" s="144"/>
      <c r="CV104" s="136" t="e">
        <f t="shared" si="84"/>
        <v>#REF!</v>
      </c>
      <c r="CW104" s="152"/>
      <c r="CX104" s="140" t="e">
        <f t="shared" si="85"/>
        <v>#REF!</v>
      </c>
      <c r="CY104" s="136" t="e">
        <f t="shared" si="86"/>
        <v>#REF!</v>
      </c>
      <c r="CZ104" s="152"/>
      <c r="DA104" s="144" t="e">
        <f t="shared" si="87"/>
        <v>#REF!</v>
      </c>
      <c r="DB104" s="144"/>
      <c r="DC104" s="136" t="e">
        <f t="shared" si="88"/>
        <v>#REF!</v>
      </c>
      <c r="DD104" s="152"/>
      <c r="DE104" s="140" t="e">
        <f t="shared" si="89"/>
        <v>#REF!</v>
      </c>
      <c r="DF104" s="144"/>
      <c r="DG104" s="136" t="e">
        <f t="shared" si="90"/>
        <v>#REF!</v>
      </c>
      <c r="DH104" s="152"/>
    </row>
    <row r="105" spans="1:112" ht="16" thickBot="1" x14ac:dyDescent="0.4">
      <c r="A105" s="72">
        <v>50</v>
      </c>
      <c r="B105" s="346" t="str">
        <f t="shared" si="94"/>
        <v>YYYZZZ  Eva</v>
      </c>
      <c r="C105" s="290" t="str">
        <f t="shared" si="94"/>
        <v>Eva</v>
      </c>
      <c r="D105" s="303" t="str">
        <f t="shared" si="47"/>
        <v/>
      </c>
      <c r="E105" s="292">
        <f t="shared" si="93"/>
        <v>1026527</v>
      </c>
      <c r="F105" s="293"/>
      <c r="G105" s="293"/>
      <c r="H105" s="293"/>
      <c r="I105" s="293"/>
      <c r="J105" s="293"/>
      <c r="K105" s="293"/>
      <c r="L105" s="293"/>
      <c r="M105" s="294"/>
      <c r="N105" s="293"/>
      <c r="O105" s="293"/>
      <c r="P105" s="293"/>
      <c r="Q105" s="297"/>
      <c r="R105" s="293"/>
      <c r="S105" s="293"/>
      <c r="T105" s="293"/>
      <c r="U105" s="293"/>
      <c r="V105" s="293"/>
      <c r="W105" s="293"/>
      <c r="X105" s="295"/>
      <c r="Y105" s="2" t="e">
        <f>IF(C105&lt;&gt;"",VLOOKUP(C105,#REF!,2,FALSE),"")</f>
        <v>#REF!</v>
      </c>
      <c r="Z105" s="2" t="str">
        <f t="shared" si="92"/>
        <v>US CRÉTEIL</v>
      </c>
      <c r="AA105" s="50" t="str">
        <f t="shared" si="49"/>
        <v/>
      </c>
      <c r="AB105" s="34" t="e">
        <f t="shared" si="50"/>
        <v>#REF!</v>
      </c>
      <c r="AC105" s="2" t="str">
        <f t="shared" si="51"/>
        <v>YYYZZZ  Eva  Eva</v>
      </c>
      <c r="AD105" s="2">
        <f t="shared" si="52"/>
        <v>0</v>
      </c>
      <c r="AE105" s="39"/>
      <c r="AF105" s="40" t="str">
        <f>IF(AE105&lt;&gt;"",VLOOKUP(AE105,#REF!,2,FALSE),"")</f>
        <v/>
      </c>
      <c r="AM105" s="140" t="e">
        <f t="shared" si="53"/>
        <v>#REF!</v>
      </c>
      <c r="AN105" s="157"/>
      <c r="AO105" s="136" t="e">
        <f t="shared" si="54"/>
        <v>#REF!</v>
      </c>
      <c r="AP105" s="152"/>
      <c r="AQ105" s="140" t="e">
        <f t="shared" si="55"/>
        <v>#REF!</v>
      </c>
      <c r="AR105" s="144"/>
      <c r="AS105" s="136" t="e">
        <f t="shared" si="56"/>
        <v>#REF!</v>
      </c>
      <c r="AT105" s="152"/>
      <c r="AU105" s="140" t="e">
        <f t="shared" si="57"/>
        <v>#REF!</v>
      </c>
      <c r="AV105" s="157"/>
      <c r="AW105" s="136" t="e">
        <f t="shared" si="58"/>
        <v>#REF!</v>
      </c>
      <c r="AX105" s="152"/>
      <c r="AY105" s="140" t="e">
        <f t="shared" si="59"/>
        <v>#REF!</v>
      </c>
      <c r="AZ105" s="144"/>
      <c r="BA105" s="136" t="e">
        <f t="shared" si="60"/>
        <v>#REF!</v>
      </c>
      <c r="BB105" s="152"/>
      <c r="BC105" s="140" t="e">
        <f t="shared" si="61"/>
        <v>#REF!</v>
      </c>
      <c r="BD105" s="144"/>
      <c r="BE105" s="136" t="e">
        <f t="shared" si="62"/>
        <v>#REF!</v>
      </c>
      <c r="BF105" s="152"/>
      <c r="BG105" s="140" t="e">
        <f t="shared" si="63"/>
        <v>#REF!</v>
      </c>
      <c r="BH105" s="144"/>
      <c r="BI105" s="136" t="e">
        <f t="shared" si="64"/>
        <v>#REF!</v>
      </c>
      <c r="BJ105" s="152"/>
      <c r="BK105" s="140" t="e">
        <f t="shared" si="65"/>
        <v>#REF!</v>
      </c>
      <c r="BL105" s="144"/>
      <c r="BM105" s="136" t="e">
        <f t="shared" si="66"/>
        <v>#REF!</v>
      </c>
      <c r="BN105" s="152"/>
      <c r="BO105" s="140" t="e">
        <f t="shared" si="67"/>
        <v>#REF!</v>
      </c>
      <c r="BP105" s="144"/>
      <c r="BQ105" s="136" t="e">
        <f t="shared" si="68"/>
        <v>#REF!</v>
      </c>
      <c r="BR105" s="152"/>
      <c r="BS105" s="140" t="e">
        <f t="shared" si="69"/>
        <v>#REF!</v>
      </c>
      <c r="BT105" s="144"/>
      <c r="BU105" s="136" t="e">
        <f t="shared" si="70"/>
        <v>#REF!</v>
      </c>
      <c r="BV105" s="152"/>
      <c r="BW105" s="140" t="e">
        <f t="shared" si="71"/>
        <v>#REF!</v>
      </c>
      <c r="BX105" s="144"/>
      <c r="BY105" s="136" t="e">
        <f t="shared" si="72"/>
        <v>#REF!</v>
      </c>
      <c r="BZ105" s="152"/>
      <c r="CA105" s="140" t="e">
        <f t="shared" si="73"/>
        <v>#REF!</v>
      </c>
      <c r="CB105" s="144"/>
      <c r="CC105" s="136" t="e">
        <f t="shared" si="74"/>
        <v>#REF!</v>
      </c>
      <c r="CD105" s="152"/>
      <c r="CE105" s="140" t="e">
        <f t="shared" si="75"/>
        <v>#REF!</v>
      </c>
      <c r="CF105" s="144"/>
      <c r="CG105" s="136" t="e">
        <f t="shared" si="76"/>
        <v>#REF!</v>
      </c>
      <c r="CH105" s="152"/>
      <c r="CI105" s="140" t="e">
        <f t="shared" si="77"/>
        <v>#REF!</v>
      </c>
      <c r="CJ105" s="144"/>
      <c r="CK105" s="136" t="e">
        <f t="shared" si="78"/>
        <v>#REF!</v>
      </c>
      <c r="CL105" s="140" t="e">
        <f t="shared" si="79"/>
        <v>#REF!</v>
      </c>
      <c r="CM105" s="144"/>
      <c r="CN105" s="136" t="e">
        <f t="shared" si="80"/>
        <v>#REF!</v>
      </c>
      <c r="CO105" s="152"/>
      <c r="CP105" s="140" t="e">
        <f t="shared" si="81"/>
        <v>#REF!</v>
      </c>
      <c r="CQ105" s="144"/>
      <c r="CR105" s="136" t="e">
        <f t="shared" si="82"/>
        <v>#REF!</v>
      </c>
      <c r="CS105" s="152"/>
      <c r="CT105" s="140" t="e">
        <f t="shared" si="83"/>
        <v>#REF!</v>
      </c>
      <c r="CU105" s="144"/>
      <c r="CV105" s="136" t="e">
        <f t="shared" si="84"/>
        <v>#REF!</v>
      </c>
      <c r="CW105" s="152"/>
      <c r="CX105" s="140" t="e">
        <f t="shared" si="85"/>
        <v>#REF!</v>
      </c>
      <c r="CY105" s="136" t="e">
        <f t="shared" si="86"/>
        <v>#REF!</v>
      </c>
      <c r="CZ105" s="152"/>
      <c r="DA105" s="144" t="e">
        <f t="shared" si="87"/>
        <v>#REF!</v>
      </c>
      <c r="DB105" s="144"/>
      <c r="DC105" s="136" t="e">
        <f t="shared" si="88"/>
        <v>#REF!</v>
      </c>
      <c r="DD105" s="152"/>
      <c r="DE105" s="140" t="e">
        <f t="shared" si="89"/>
        <v>#REF!</v>
      </c>
      <c r="DF105" s="144"/>
      <c r="DG105" s="136" t="e">
        <f t="shared" si="90"/>
        <v>#REF!</v>
      </c>
      <c r="DH105" s="152"/>
    </row>
    <row r="106" spans="1:112" s="43" customFormat="1" ht="27.75" customHeight="1" thickBot="1" x14ac:dyDescent="0.4">
      <c r="B106" s="273"/>
      <c r="C106" s="61"/>
      <c r="D106" s="62"/>
      <c r="E106" s="61"/>
      <c r="F106" s="348"/>
      <c r="G106" s="349"/>
      <c r="H106" s="349"/>
      <c r="I106" s="349"/>
      <c r="J106" s="349"/>
      <c r="K106" s="349"/>
      <c r="L106" s="349"/>
      <c r="M106" s="349"/>
      <c r="N106" s="349"/>
      <c r="O106" s="349"/>
      <c r="P106" s="349"/>
      <c r="Q106" s="350"/>
      <c r="R106" s="349"/>
      <c r="S106" s="349"/>
      <c r="T106" s="349"/>
      <c r="U106" s="349"/>
      <c r="V106" s="349"/>
      <c r="W106" s="349"/>
      <c r="X106" s="349"/>
      <c r="AA106" s="63"/>
      <c r="AB106" s="64"/>
      <c r="AD106" s="2">
        <f t="shared" si="52"/>
        <v>0</v>
      </c>
      <c r="AE106" s="65"/>
      <c r="AF106" s="66"/>
      <c r="AM106" s="140">
        <f t="shared" si="53"/>
        <v>0</v>
      </c>
      <c r="AN106" s="157"/>
      <c r="AO106" s="136">
        <f t="shared" si="54"/>
        <v>0</v>
      </c>
      <c r="AP106" s="152"/>
      <c r="AQ106" s="140">
        <f t="shared" si="55"/>
        <v>0</v>
      </c>
      <c r="AR106" s="144"/>
      <c r="AS106" s="136">
        <f t="shared" si="56"/>
        <v>0</v>
      </c>
      <c r="AT106" s="152"/>
      <c r="AU106" s="140">
        <f t="shared" si="57"/>
        <v>0</v>
      </c>
      <c r="AV106" s="157"/>
      <c r="AW106" s="136">
        <f t="shared" si="58"/>
        <v>0</v>
      </c>
      <c r="AX106" s="152"/>
      <c r="AY106" s="140">
        <f t="shared" si="59"/>
        <v>0</v>
      </c>
      <c r="AZ106" s="144"/>
      <c r="BA106" s="136">
        <f t="shared" si="60"/>
        <v>0</v>
      </c>
      <c r="BB106" s="152"/>
      <c r="BC106" s="140">
        <f t="shared" si="61"/>
        <v>0</v>
      </c>
      <c r="BD106" s="144"/>
      <c r="BE106" s="136">
        <f t="shared" si="62"/>
        <v>0</v>
      </c>
      <c r="BF106" s="152"/>
      <c r="BG106" s="140">
        <f t="shared" si="63"/>
        <v>0</v>
      </c>
      <c r="BH106" s="144"/>
      <c r="BI106" s="136">
        <f t="shared" si="64"/>
        <v>0</v>
      </c>
      <c r="BJ106" s="152"/>
      <c r="BK106" s="140">
        <f t="shared" si="65"/>
        <v>0</v>
      </c>
      <c r="BL106" s="144"/>
      <c r="BM106" s="136">
        <f t="shared" si="66"/>
        <v>0</v>
      </c>
      <c r="BN106" s="152"/>
      <c r="BO106" s="140">
        <f t="shared" si="67"/>
        <v>0</v>
      </c>
      <c r="BP106" s="144"/>
      <c r="BQ106" s="136">
        <f t="shared" si="68"/>
        <v>0</v>
      </c>
      <c r="BR106" s="152"/>
      <c r="BS106" s="140">
        <f t="shared" si="69"/>
        <v>0</v>
      </c>
      <c r="BT106" s="144"/>
      <c r="BU106" s="136">
        <f t="shared" si="70"/>
        <v>0</v>
      </c>
      <c r="BV106" s="152"/>
      <c r="BW106" s="140">
        <f t="shared" si="71"/>
        <v>0</v>
      </c>
      <c r="BX106" s="144"/>
      <c r="BY106" s="136">
        <f t="shared" si="72"/>
        <v>0</v>
      </c>
      <c r="BZ106" s="152"/>
      <c r="CA106" s="140">
        <f t="shared" si="73"/>
        <v>0</v>
      </c>
      <c r="CB106" s="144"/>
      <c r="CC106" s="136">
        <f t="shared" si="74"/>
        <v>0</v>
      </c>
      <c r="CD106" s="152"/>
      <c r="CE106" s="140">
        <f t="shared" si="75"/>
        <v>0</v>
      </c>
      <c r="CF106" s="144"/>
      <c r="CG106" s="136">
        <f t="shared" si="76"/>
        <v>0</v>
      </c>
      <c r="CH106" s="152"/>
      <c r="CI106" s="140">
        <f t="shared" si="77"/>
        <v>0</v>
      </c>
      <c r="CJ106" s="144"/>
      <c r="CK106" s="136">
        <f t="shared" si="78"/>
        <v>0</v>
      </c>
      <c r="CL106" s="140">
        <f t="shared" si="79"/>
        <v>0</v>
      </c>
      <c r="CM106" s="144"/>
      <c r="CN106" s="136">
        <f t="shared" si="80"/>
        <v>0</v>
      </c>
      <c r="CO106" s="152"/>
      <c r="CP106" s="140">
        <f t="shared" si="81"/>
        <v>0</v>
      </c>
      <c r="CQ106" s="144"/>
      <c r="CR106" s="136">
        <f t="shared" si="82"/>
        <v>0</v>
      </c>
      <c r="CS106" s="152"/>
      <c r="CT106" s="140">
        <f t="shared" si="83"/>
        <v>0</v>
      </c>
      <c r="CU106" s="144"/>
      <c r="CV106" s="136">
        <f t="shared" si="84"/>
        <v>0</v>
      </c>
      <c r="CW106" s="152"/>
      <c r="CX106" s="140">
        <f t="shared" si="85"/>
        <v>0</v>
      </c>
      <c r="CY106" s="136">
        <f t="shared" si="86"/>
        <v>0</v>
      </c>
      <c r="CZ106" s="152"/>
      <c r="DA106" s="144">
        <f t="shared" si="87"/>
        <v>0</v>
      </c>
      <c r="DB106" s="144"/>
      <c r="DC106" s="136">
        <f t="shared" si="88"/>
        <v>0</v>
      </c>
      <c r="DD106" s="152"/>
      <c r="DE106" s="140">
        <f t="shared" si="89"/>
        <v>0</v>
      </c>
      <c r="DF106" s="144"/>
      <c r="DG106" s="136">
        <f t="shared" si="90"/>
        <v>0</v>
      </c>
      <c r="DH106" s="152"/>
    </row>
    <row r="107" spans="1:112" ht="24" thickBot="1" x14ac:dyDescent="0.4">
      <c r="B107" s="298">
        <f>Calendrier!$H33</f>
        <v>43162</v>
      </c>
      <c r="C107" s="520">
        <f>COUNTIF(D108:D157,$AE$2)</f>
        <v>0</v>
      </c>
      <c r="D107" s="521"/>
      <c r="E107" s="522"/>
      <c r="F107" s="523" t="str">
        <f>Calendrier!BO5</f>
        <v>C</v>
      </c>
      <c r="G107" s="523"/>
      <c r="H107" s="523"/>
      <c r="I107" s="523"/>
      <c r="J107" s="523"/>
      <c r="K107" s="523"/>
      <c r="L107" s="523"/>
      <c r="M107" s="523"/>
      <c r="N107" s="523"/>
      <c r="O107" s="523"/>
      <c r="P107" s="523"/>
      <c r="Q107" s="523"/>
      <c r="R107" s="523"/>
      <c r="S107" s="523"/>
      <c r="T107" s="523"/>
      <c r="U107" s="523"/>
      <c r="V107" s="523"/>
      <c r="W107" s="523"/>
      <c r="X107" s="524"/>
      <c r="AA107" s="50"/>
      <c r="AB107" s="34"/>
      <c r="AE107" s="39"/>
      <c r="AF107" s="40" t="str">
        <f>IF(AE107&lt;&gt;"",VLOOKUP(AE107,#REF!,2,FALSE),"")</f>
        <v/>
      </c>
      <c r="AM107" s="140">
        <f t="shared" si="53"/>
        <v>0</v>
      </c>
      <c r="AN107" s="157"/>
      <c r="AO107" s="136">
        <f t="shared" si="54"/>
        <v>0</v>
      </c>
      <c r="AP107" s="152"/>
      <c r="AQ107" s="140">
        <f t="shared" si="55"/>
        <v>0</v>
      </c>
      <c r="AR107" s="144"/>
      <c r="AS107" s="136">
        <f t="shared" si="56"/>
        <v>0</v>
      </c>
      <c r="AT107" s="152"/>
      <c r="AU107" s="140">
        <f t="shared" si="57"/>
        <v>0</v>
      </c>
      <c r="AV107" s="157"/>
      <c r="AW107" s="136">
        <f t="shared" si="58"/>
        <v>0</v>
      </c>
      <c r="AX107" s="152"/>
      <c r="AY107" s="140">
        <f t="shared" si="59"/>
        <v>0</v>
      </c>
      <c r="AZ107" s="144"/>
      <c r="BA107" s="136">
        <f t="shared" si="60"/>
        <v>0</v>
      </c>
      <c r="BB107" s="152"/>
      <c r="BC107" s="140">
        <f t="shared" si="61"/>
        <v>0</v>
      </c>
      <c r="BD107" s="144"/>
      <c r="BE107" s="136">
        <f t="shared" si="62"/>
        <v>0</v>
      </c>
      <c r="BF107" s="152"/>
      <c r="BG107" s="140">
        <f t="shared" si="63"/>
        <v>0</v>
      </c>
      <c r="BH107" s="144"/>
      <c r="BI107" s="136">
        <f t="shared" si="64"/>
        <v>0</v>
      </c>
      <c r="BJ107" s="152"/>
      <c r="BK107" s="140">
        <f t="shared" si="65"/>
        <v>0</v>
      </c>
      <c r="BL107" s="144"/>
      <c r="BM107" s="136">
        <f t="shared" si="66"/>
        <v>0</v>
      </c>
      <c r="BN107" s="152"/>
      <c r="BO107" s="140">
        <f t="shared" si="67"/>
        <v>0</v>
      </c>
      <c r="BP107" s="144"/>
      <c r="BQ107" s="136">
        <f t="shared" si="68"/>
        <v>0</v>
      </c>
      <c r="BR107" s="152"/>
      <c r="BS107" s="140">
        <f t="shared" si="69"/>
        <v>0</v>
      </c>
      <c r="BT107" s="144"/>
      <c r="BU107" s="136">
        <f t="shared" si="70"/>
        <v>0</v>
      </c>
      <c r="BV107" s="152"/>
      <c r="BW107" s="140">
        <f t="shared" si="71"/>
        <v>0</v>
      </c>
      <c r="BX107" s="144"/>
      <c r="BY107" s="136">
        <f t="shared" si="72"/>
        <v>0</v>
      </c>
      <c r="BZ107" s="152"/>
      <c r="CA107" s="140">
        <f t="shared" si="73"/>
        <v>0</v>
      </c>
      <c r="CB107" s="144"/>
      <c r="CC107" s="136">
        <f t="shared" si="74"/>
        <v>0</v>
      </c>
      <c r="CD107" s="152"/>
      <c r="CE107" s="140">
        <f t="shared" si="75"/>
        <v>0</v>
      </c>
      <c r="CF107" s="144"/>
      <c r="CG107" s="136">
        <f t="shared" si="76"/>
        <v>0</v>
      </c>
      <c r="CH107" s="152"/>
      <c r="CI107" s="140">
        <f t="shared" si="77"/>
        <v>0</v>
      </c>
      <c r="CJ107" s="144"/>
      <c r="CK107" s="136">
        <f t="shared" si="78"/>
        <v>0</v>
      </c>
      <c r="CL107" s="140">
        <f t="shared" si="79"/>
        <v>0</v>
      </c>
      <c r="CM107" s="144"/>
      <c r="CN107" s="136">
        <f t="shared" si="80"/>
        <v>0</v>
      </c>
      <c r="CO107" s="152"/>
      <c r="CP107" s="140">
        <f t="shared" si="81"/>
        <v>0</v>
      </c>
      <c r="CQ107" s="144"/>
      <c r="CR107" s="136">
        <f t="shared" si="82"/>
        <v>0</v>
      </c>
      <c r="CS107" s="152"/>
      <c r="CT107" s="140">
        <f t="shared" si="83"/>
        <v>0</v>
      </c>
      <c r="CU107" s="144"/>
      <c r="CV107" s="136">
        <f t="shared" si="84"/>
        <v>0</v>
      </c>
      <c r="CW107" s="152"/>
      <c r="CX107" s="140">
        <f t="shared" si="85"/>
        <v>0</v>
      </c>
      <c r="CY107" s="136">
        <f t="shared" si="86"/>
        <v>0</v>
      </c>
      <c r="CZ107" s="152"/>
      <c r="DA107" s="144">
        <f t="shared" si="87"/>
        <v>0</v>
      </c>
      <c r="DB107" s="144"/>
      <c r="DC107" s="136">
        <f t="shared" si="88"/>
        <v>0</v>
      </c>
      <c r="DD107" s="152"/>
      <c r="DE107" s="140">
        <f t="shared" si="89"/>
        <v>0</v>
      </c>
      <c r="DF107" s="144"/>
      <c r="DG107" s="136">
        <f t="shared" si="90"/>
        <v>0</v>
      </c>
      <c r="DH107" s="152"/>
    </row>
    <row r="108" spans="1:112" ht="15.5" x14ac:dyDescent="0.35">
      <c r="A108" s="299">
        <v>1</v>
      </c>
      <c r="B108" s="343" t="str">
        <f>B56</f>
        <v>AAA  LUC</v>
      </c>
      <c r="C108" s="282" t="str">
        <f t="shared" ref="C108:C127" si="95">C4</f>
        <v>LUC</v>
      </c>
      <c r="D108" s="283" t="str">
        <f t="shared" ref="D108:D157" si="96">IF(AD108&lt;&gt;$AE$1,$AE$2,"")</f>
        <v/>
      </c>
      <c r="E108" s="284">
        <f t="shared" ref="E108:E139" si="97">E4</f>
        <v>409092</v>
      </c>
      <c r="F108" s="285"/>
      <c r="G108" s="285"/>
      <c r="H108" s="285"/>
      <c r="I108" s="285"/>
      <c r="J108" s="285"/>
      <c r="K108" s="285"/>
      <c r="L108" s="285"/>
      <c r="M108" s="286"/>
      <c r="N108" s="285"/>
      <c r="O108" s="285"/>
      <c r="P108" s="285"/>
      <c r="Q108" s="285"/>
      <c r="R108" s="285"/>
      <c r="S108" s="285"/>
      <c r="T108" s="285"/>
      <c r="U108" s="285"/>
      <c r="V108" s="285"/>
      <c r="W108" s="285"/>
      <c r="X108" s="287"/>
      <c r="Y108" s="2" t="e">
        <f>IF(C108&lt;&gt;"",VLOOKUP(C108,#REF!,2,FALSE),"")</f>
        <v>#REF!</v>
      </c>
      <c r="Z108" s="2" t="str">
        <f t="shared" si="92"/>
        <v>US CRÉTEIL</v>
      </c>
      <c r="AA108" s="50" t="str">
        <f t="shared" si="49"/>
        <v/>
      </c>
      <c r="AB108" s="34" t="e">
        <f t="shared" si="50"/>
        <v>#REF!</v>
      </c>
      <c r="AC108" s="2" t="str">
        <f t="shared" si="51"/>
        <v>AAA  LUC  LUC</v>
      </c>
      <c r="AD108" s="2">
        <f t="shared" si="52"/>
        <v>0</v>
      </c>
      <c r="AE108" s="39"/>
      <c r="AF108" s="40" t="str">
        <f>IF(AE108&lt;&gt;"",VLOOKUP(AE108,#REF!,2,FALSE),"")</f>
        <v/>
      </c>
      <c r="AM108" s="140" t="e">
        <f t="shared" si="53"/>
        <v>#REF!</v>
      </c>
      <c r="AN108" s="157"/>
      <c r="AO108" s="136" t="e">
        <f t="shared" si="54"/>
        <v>#REF!</v>
      </c>
      <c r="AP108" s="152"/>
      <c r="AQ108" s="140" t="e">
        <f t="shared" si="55"/>
        <v>#REF!</v>
      </c>
      <c r="AR108" s="144"/>
      <c r="AS108" s="136" t="e">
        <f t="shared" si="56"/>
        <v>#REF!</v>
      </c>
      <c r="AT108" s="152"/>
      <c r="AU108" s="140" t="e">
        <f t="shared" si="57"/>
        <v>#REF!</v>
      </c>
      <c r="AV108" s="157"/>
      <c r="AW108" s="136" t="e">
        <f t="shared" si="58"/>
        <v>#REF!</v>
      </c>
      <c r="AX108" s="152"/>
      <c r="AY108" s="140" t="e">
        <f t="shared" si="59"/>
        <v>#REF!</v>
      </c>
      <c r="AZ108" s="144"/>
      <c r="BA108" s="136" t="e">
        <f t="shared" si="60"/>
        <v>#REF!</v>
      </c>
      <c r="BB108" s="152"/>
      <c r="BC108" s="140" t="e">
        <f t="shared" si="61"/>
        <v>#REF!</v>
      </c>
      <c r="BD108" s="144"/>
      <c r="BE108" s="136" t="e">
        <f t="shared" si="62"/>
        <v>#REF!</v>
      </c>
      <c r="BF108" s="152"/>
      <c r="BG108" s="140" t="e">
        <f t="shared" si="63"/>
        <v>#REF!</v>
      </c>
      <c r="BH108" s="144"/>
      <c r="BI108" s="136" t="e">
        <f t="shared" si="64"/>
        <v>#REF!</v>
      </c>
      <c r="BJ108" s="152"/>
      <c r="BK108" s="140" t="e">
        <f t="shared" si="65"/>
        <v>#REF!</v>
      </c>
      <c r="BL108" s="144"/>
      <c r="BM108" s="136" t="e">
        <f t="shared" si="66"/>
        <v>#REF!</v>
      </c>
      <c r="BN108" s="152"/>
      <c r="BO108" s="140" t="e">
        <f t="shared" si="67"/>
        <v>#REF!</v>
      </c>
      <c r="BP108" s="144"/>
      <c r="BQ108" s="136" t="e">
        <f t="shared" si="68"/>
        <v>#REF!</v>
      </c>
      <c r="BR108" s="152"/>
      <c r="BS108" s="140" t="e">
        <f t="shared" si="69"/>
        <v>#REF!</v>
      </c>
      <c r="BT108" s="144"/>
      <c r="BU108" s="136" t="e">
        <f t="shared" si="70"/>
        <v>#REF!</v>
      </c>
      <c r="BV108" s="152"/>
      <c r="BW108" s="140" t="e">
        <f t="shared" si="71"/>
        <v>#REF!</v>
      </c>
      <c r="BX108" s="144"/>
      <c r="BY108" s="136" t="e">
        <f t="shared" si="72"/>
        <v>#REF!</v>
      </c>
      <c r="BZ108" s="152"/>
      <c r="CA108" s="140" t="e">
        <f t="shared" si="73"/>
        <v>#REF!</v>
      </c>
      <c r="CB108" s="144"/>
      <c r="CC108" s="136" t="e">
        <f t="shared" si="74"/>
        <v>#REF!</v>
      </c>
      <c r="CD108" s="152"/>
      <c r="CE108" s="140" t="e">
        <f t="shared" si="75"/>
        <v>#REF!</v>
      </c>
      <c r="CF108" s="144"/>
      <c r="CG108" s="136" t="e">
        <f t="shared" si="76"/>
        <v>#REF!</v>
      </c>
      <c r="CH108" s="152"/>
      <c r="CI108" s="140" t="e">
        <f t="shared" si="77"/>
        <v>#REF!</v>
      </c>
      <c r="CJ108" s="144"/>
      <c r="CK108" s="136" t="e">
        <f t="shared" si="78"/>
        <v>#REF!</v>
      </c>
      <c r="CL108" s="140" t="e">
        <f t="shared" si="79"/>
        <v>#REF!</v>
      </c>
      <c r="CM108" s="144"/>
      <c r="CN108" s="136" t="e">
        <f t="shared" si="80"/>
        <v>#REF!</v>
      </c>
      <c r="CO108" s="152"/>
      <c r="CP108" s="140" t="e">
        <f t="shared" si="81"/>
        <v>#REF!</v>
      </c>
      <c r="CQ108" s="144"/>
      <c r="CR108" s="136" t="e">
        <f t="shared" si="82"/>
        <v>#REF!</v>
      </c>
      <c r="CS108" s="152"/>
      <c r="CT108" s="140" t="e">
        <f t="shared" si="83"/>
        <v>#REF!</v>
      </c>
      <c r="CU108" s="144"/>
      <c r="CV108" s="136" t="e">
        <f t="shared" si="84"/>
        <v>#REF!</v>
      </c>
      <c r="CW108" s="152"/>
      <c r="CX108" s="140" t="e">
        <f t="shared" si="85"/>
        <v>#REF!</v>
      </c>
      <c r="CY108" s="136" t="e">
        <f t="shared" si="86"/>
        <v>#REF!</v>
      </c>
      <c r="CZ108" s="152"/>
      <c r="DA108" s="144" t="e">
        <f t="shared" si="87"/>
        <v>#REF!</v>
      </c>
      <c r="DB108" s="144"/>
      <c r="DC108" s="136" t="e">
        <f t="shared" si="88"/>
        <v>#REF!</v>
      </c>
      <c r="DD108" s="152"/>
      <c r="DE108" s="140" t="e">
        <f t="shared" si="89"/>
        <v>#REF!</v>
      </c>
      <c r="DF108" s="144"/>
      <c r="DG108" s="136" t="e">
        <f t="shared" si="90"/>
        <v>#REF!</v>
      </c>
      <c r="DH108" s="152"/>
    </row>
    <row r="109" spans="1:112" ht="15.5" x14ac:dyDescent="0.35">
      <c r="A109" s="300">
        <v>2</v>
      </c>
      <c r="B109" s="309" t="str">
        <f>B57</f>
        <v>BBB  isabelle</v>
      </c>
      <c r="C109" s="71" t="str">
        <f t="shared" si="95"/>
        <v>isabelle</v>
      </c>
      <c r="D109" s="9" t="str">
        <f t="shared" si="96"/>
        <v/>
      </c>
      <c r="E109" s="6">
        <f t="shared" si="97"/>
        <v>707564</v>
      </c>
      <c r="F109" s="74"/>
      <c r="G109" s="74"/>
      <c r="H109" s="74"/>
      <c r="I109" s="74"/>
      <c r="J109" s="74"/>
      <c r="K109" s="74"/>
      <c r="L109" s="74"/>
      <c r="M109" s="168"/>
      <c r="N109" s="74"/>
      <c r="O109" s="74"/>
      <c r="P109" s="74"/>
      <c r="Q109" s="74"/>
      <c r="R109" s="74"/>
      <c r="S109" s="74"/>
      <c r="T109" s="74"/>
      <c r="U109" s="74"/>
      <c r="V109" s="74"/>
      <c r="W109" s="74"/>
      <c r="X109" s="288"/>
      <c r="Y109" s="2" t="e">
        <f>IF(C109&lt;&gt;"",VLOOKUP(C109,#REF!,2,FALSE),"")</f>
        <v>#REF!</v>
      </c>
      <c r="Z109" s="2" t="str">
        <f t="shared" si="92"/>
        <v>US CRÉTEIL</v>
      </c>
      <c r="AA109" s="50" t="str">
        <f t="shared" si="49"/>
        <v/>
      </c>
      <c r="AB109" s="34" t="e">
        <f t="shared" si="50"/>
        <v>#REF!</v>
      </c>
      <c r="AC109" s="2" t="str">
        <f t="shared" si="51"/>
        <v>BBB  isabelle  isabelle</v>
      </c>
      <c r="AD109" s="2">
        <f t="shared" si="52"/>
        <v>0</v>
      </c>
      <c r="AE109" s="39"/>
      <c r="AF109" s="40" t="str">
        <f>IF(AE109&lt;&gt;"",VLOOKUP(AE109,#REF!,2,FALSE),"")</f>
        <v/>
      </c>
      <c r="AM109" s="140" t="e">
        <f t="shared" si="53"/>
        <v>#REF!</v>
      </c>
      <c r="AN109" s="157"/>
      <c r="AO109" s="136" t="e">
        <f t="shared" si="54"/>
        <v>#REF!</v>
      </c>
      <c r="AP109" s="152"/>
      <c r="AQ109" s="140" t="e">
        <f t="shared" si="55"/>
        <v>#REF!</v>
      </c>
      <c r="AR109" s="144"/>
      <c r="AS109" s="136" t="e">
        <f t="shared" si="56"/>
        <v>#REF!</v>
      </c>
      <c r="AT109" s="152"/>
      <c r="AU109" s="140" t="e">
        <f t="shared" si="57"/>
        <v>#REF!</v>
      </c>
      <c r="AV109" s="157"/>
      <c r="AW109" s="136" t="e">
        <f t="shared" si="58"/>
        <v>#REF!</v>
      </c>
      <c r="AX109" s="152"/>
      <c r="AY109" s="140" t="e">
        <f t="shared" si="59"/>
        <v>#REF!</v>
      </c>
      <c r="AZ109" s="144"/>
      <c r="BA109" s="136" t="e">
        <f t="shared" si="60"/>
        <v>#REF!</v>
      </c>
      <c r="BB109" s="152"/>
      <c r="BC109" s="140" t="e">
        <f t="shared" si="61"/>
        <v>#REF!</v>
      </c>
      <c r="BD109" s="144"/>
      <c r="BE109" s="136" t="e">
        <f t="shared" si="62"/>
        <v>#REF!</v>
      </c>
      <c r="BF109" s="152"/>
      <c r="BG109" s="140" t="e">
        <f t="shared" si="63"/>
        <v>#REF!</v>
      </c>
      <c r="BH109" s="144"/>
      <c r="BI109" s="136" t="e">
        <f t="shared" si="64"/>
        <v>#REF!</v>
      </c>
      <c r="BJ109" s="152"/>
      <c r="BK109" s="140" t="e">
        <f t="shared" si="65"/>
        <v>#REF!</v>
      </c>
      <c r="BL109" s="144"/>
      <c r="BM109" s="136" t="e">
        <f t="shared" si="66"/>
        <v>#REF!</v>
      </c>
      <c r="BN109" s="152"/>
      <c r="BO109" s="140" t="e">
        <f t="shared" si="67"/>
        <v>#REF!</v>
      </c>
      <c r="BP109" s="144"/>
      <c r="BQ109" s="136" t="e">
        <f t="shared" si="68"/>
        <v>#REF!</v>
      </c>
      <c r="BR109" s="152"/>
      <c r="BS109" s="140" t="e">
        <f t="shared" si="69"/>
        <v>#REF!</v>
      </c>
      <c r="BT109" s="144"/>
      <c r="BU109" s="136" t="e">
        <f t="shared" si="70"/>
        <v>#REF!</v>
      </c>
      <c r="BV109" s="152"/>
      <c r="BW109" s="140" t="e">
        <f t="shared" si="71"/>
        <v>#REF!</v>
      </c>
      <c r="BX109" s="144"/>
      <c r="BY109" s="136" t="e">
        <f t="shared" si="72"/>
        <v>#REF!</v>
      </c>
      <c r="BZ109" s="152"/>
      <c r="CA109" s="140" t="e">
        <f t="shared" si="73"/>
        <v>#REF!</v>
      </c>
      <c r="CB109" s="144"/>
      <c r="CC109" s="136" t="e">
        <f t="shared" si="74"/>
        <v>#REF!</v>
      </c>
      <c r="CD109" s="152"/>
      <c r="CE109" s="140" t="e">
        <f t="shared" si="75"/>
        <v>#REF!</v>
      </c>
      <c r="CF109" s="144"/>
      <c r="CG109" s="136" t="e">
        <f t="shared" si="76"/>
        <v>#REF!</v>
      </c>
      <c r="CH109" s="152"/>
      <c r="CI109" s="140" t="e">
        <f t="shared" si="77"/>
        <v>#REF!</v>
      </c>
      <c r="CJ109" s="144"/>
      <c r="CK109" s="136" t="e">
        <f t="shared" si="78"/>
        <v>#REF!</v>
      </c>
      <c r="CL109" s="140" t="e">
        <f t="shared" si="79"/>
        <v>#REF!</v>
      </c>
      <c r="CM109" s="144"/>
      <c r="CN109" s="136" t="e">
        <f t="shared" si="80"/>
        <v>#REF!</v>
      </c>
      <c r="CO109" s="152"/>
      <c r="CP109" s="140" t="e">
        <f t="shared" si="81"/>
        <v>#REF!</v>
      </c>
      <c r="CQ109" s="144"/>
      <c r="CR109" s="136" t="e">
        <f t="shared" si="82"/>
        <v>#REF!</v>
      </c>
      <c r="CS109" s="152"/>
      <c r="CT109" s="140" t="e">
        <f t="shared" si="83"/>
        <v>#REF!</v>
      </c>
      <c r="CU109" s="144"/>
      <c r="CV109" s="136" t="e">
        <f t="shared" si="84"/>
        <v>#REF!</v>
      </c>
      <c r="CW109" s="152"/>
      <c r="CX109" s="140" t="e">
        <f t="shared" si="85"/>
        <v>#REF!</v>
      </c>
      <c r="CY109" s="136" t="e">
        <f t="shared" si="86"/>
        <v>#REF!</v>
      </c>
      <c r="CZ109" s="152"/>
      <c r="DA109" s="144" t="e">
        <f t="shared" si="87"/>
        <v>#REF!</v>
      </c>
      <c r="DB109" s="144"/>
      <c r="DC109" s="136" t="e">
        <f t="shared" si="88"/>
        <v>#REF!</v>
      </c>
      <c r="DD109" s="152"/>
      <c r="DE109" s="140" t="e">
        <f t="shared" si="89"/>
        <v>#REF!</v>
      </c>
      <c r="DF109" s="144"/>
      <c r="DG109" s="136" t="e">
        <f t="shared" si="90"/>
        <v>#REF!</v>
      </c>
      <c r="DH109" s="152"/>
    </row>
    <row r="110" spans="1:112" ht="15.5" x14ac:dyDescent="0.35">
      <c r="A110" s="300">
        <v>3</v>
      </c>
      <c r="B110" s="345" t="str">
        <f t="shared" ref="B110" si="98">B58</f>
        <v>KJKLJDFKJG  Agathe</v>
      </c>
      <c r="C110" s="71" t="str">
        <f t="shared" si="95"/>
        <v>Agathe</v>
      </c>
      <c r="D110" s="9" t="str">
        <f t="shared" si="96"/>
        <v/>
      </c>
      <c r="E110" s="6">
        <f t="shared" si="97"/>
        <v>1467847</v>
      </c>
      <c r="F110" s="74"/>
      <c r="G110" s="74"/>
      <c r="H110" s="74"/>
      <c r="I110" s="74"/>
      <c r="J110" s="74"/>
      <c r="K110" s="74"/>
      <c r="L110" s="74"/>
      <c r="M110" s="168"/>
      <c r="N110" s="74"/>
      <c r="O110" s="74"/>
      <c r="P110" s="74"/>
      <c r="Q110" s="74"/>
      <c r="R110" s="74"/>
      <c r="S110" s="74"/>
      <c r="T110" s="74"/>
      <c r="U110" s="74"/>
      <c r="V110" s="74"/>
      <c r="W110" s="74"/>
      <c r="X110" s="288"/>
      <c r="Y110" s="2" t="e">
        <f>IF(C110&lt;&gt;"",VLOOKUP(C110,#REF!,2,FALSE),"")</f>
        <v>#REF!</v>
      </c>
      <c r="Z110" s="2" t="str">
        <f t="shared" si="92"/>
        <v>US CRÉTEIL</v>
      </c>
      <c r="AA110" s="50" t="str">
        <f t="shared" si="49"/>
        <v/>
      </c>
      <c r="AB110" s="34" t="e">
        <f t="shared" si="50"/>
        <v>#REF!</v>
      </c>
      <c r="AC110" s="2" t="str">
        <f t="shared" si="51"/>
        <v>KJKLJDFKJG  Agathe  Agathe</v>
      </c>
      <c r="AD110" s="2">
        <f t="shared" si="52"/>
        <v>0</v>
      </c>
      <c r="AE110" s="39"/>
      <c r="AF110" s="40" t="str">
        <f>IF(AE110&lt;&gt;"",VLOOKUP(AE110,#REF!,2,FALSE),"")</f>
        <v/>
      </c>
      <c r="AM110" s="140" t="e">
        <f t="shared" si="53"/>
        <v>#REF!</v>
      </c>
      <c r="AN110" s="157"/>
      <c r="AO110" s="136" t="e">
        <f t="shared" si="54"/>
        <v>#REF!</v>
      </c>
      <c r="AP110" s="152"/>
      <c r="AQ110" s="140" t="e">
        <f t="shared" si="55"/>
        <v>#REF!</v>
      </c>
      <c r="AR110" s="144"/>
      <c r="AS110" s="136" t="e">
        <f t="shared" si="56"/>
        <v>#REF!</v>
      </c>
      <c r="AT110" s="152"/>
      <c r="AU110" s="140" t="e">
        <f t="shared" si="57"/>
        <v>#REF!</v>
      </c>
      <c r="AV110" s="157"/>
      <c r="AW110" s="136" t="e">
        <f t="shared" si="58"/>
        <v>#REF!</v>
      </c>
      <c r="AX110" s="152"/>
      <c r="AY110" s="140" t="e">
        <f t="shared" si="59"/>
        <v>#REF!</v>
      </c>
      <c r="AZ110" s="144"/>
      <c r="BA110" s="136" t="e">
        <f t="shared" si="60"/>
        <v>#REF!</v>
      </c>
      <c r="BB110" s="152"/>
      <c r="BC110" s="140" t="e">
        <f t="shared" si="61"/>
        <v>#REF!</v>
      </c>
      <c r="BD110" s="144"/>
      <c r="BE110" s="136" t="e">
        <f t="shared" si="62"/>
        <v>#REF!</v>
      </c>
      <c r="BF110" s="152"/>
      <c r="BG110" s="140" t="e">
        <f t="shared" si="63"/>
        <v>#REF!</v>
      </c>
      <c r="BH110" s="144"/>
      <c r="BI110" s="136" t="e">
        <f t="shared" si="64"/>
        <v>#REF!</v>
      </c>
      <c r="BJ110" s="152"/>
      <c r="BK110" s="140" t="e">
        <f t="shared" si="65"/>
        <v>#REF!</v>
      </c>
      <c r="BL110" s="144"/>
      <c r="BM110" s="136" t="e">
        <f t="shared" si="66"/>
        <v>#REF!</v>
      </c>
      <c r="BN110" s="152"/>
      <c r="BO110" s="140" t="e">
        <f t="shared" si="67"/>
        <v>#REF!</v>
      </c>
      <c r="BP110" s="144"/>
      <c r="BQ110" s="136" t="e">
        <f t="shared" si="68"/>
        <v>#REF!</v>
      </c>
      <c r="BR110" s="152"/>
      <c r="BS110" s="140" t="e">
        <f t="shared" si="69"/>
        <v>#REF!</v>
      </c>
      <c r="BT110" s="144"/>
      <c r="BU110" s="136" t="e">
        <f t="shared" si="70"/>
        <v>#REF!</v>
      </c>
      <c r="BV110" s="152"/>
      <c r="BW110" s="140" t="e">
        <f t="shared" si="71"/>
        <v>#REF!</v>
      </c>
      <c r="BX110" s="144"/>
      <c r="BY110" s="136" t="e">
        <f t="shared" si="72"/>
        <v>#REF!</v>
      </c>
      <c r="BZ110" s="152"/>
      <c r="CA110" s="140" t="e">
        <f t="shared" si="73"/>
        <v>#REF!</v>
      </c>
      <c r="CB110" s="144"/>
      <c r="CC110" s="136" t="e">
        <f t="shared" si="74"/>
        <v>#REF!</v>
      </c>
      <c r="CD110" s="152"/>
      <c r="CE110" s="140" t="e">
        <f t="shared" si="75"/>
        <v>#REF!</v>
      </c>
      <c r="CF110" s="144"/>
      <c r="CG110" s="136" t="e">
        <f t="shared" si="76"/>
        <v>#REF!</v>
      </c>
      <c r="CH110" s="152"/>
      <c r="CI110" s="140" t="e">
        <f t="shared" si="77"/>
        <v>#REF!</v>
      </c>
      <c r="CJ110" s="144"/>
      <c r="CK110" s="136" t="e">
        <f t="shared" si="78"/>
        <v>#REF!</v>
      </c>
      <c r="CL110" s="140" t="e">
        <f t="shared" si="79"/>
        <v>#REF!</v>
      </c>
      <c r="CM110" s="144"/>
      <c r="CN110" s="136" t="e">
        <f t="shared" si="80"/>
        <v>#REF!</v>
      </c>
      <c r="CO110" s="152"/>
      <c r="CP110" s="140" t="e">
        <f t="shared" si="81"/>
        <v>#REF!</v>
      </c>
      <c r="CQ110" s="144"/>
      <c r="CR110" s="136" t="e">
        <f t="shared" si="82"/>
        <v>#REF!</v>
      </c>
      <c r="CS110" s="152"/>
      <c r="CT110" s="140" t="e">
        <f t="shared" si="83"/>
        <v>#REF!</v>
      </c>
      <c r="CU110" s="144"/>
      <c r="CV110" s="136" t="e">
        <f t="shared" si="84"/>
        <v>#REF!</v>
      </c>
      <c r="CW110" s="152"/>
      <c r="CX110" s="140" t="e">
        <f t="shared" si="85"/>
        <v>#REF!</v>
      </c>
      <c r="CY110" s="136" t="e">
        <f t="shared" si="86"/>
        <v>#REF!</v>
      </c>
      <c r="CZ110" s="152"/>
      <c r="DA110" s="144" t="e">
        <f t="shared" si="87"/>
        <v>#REF!</v>
      </c>
      <c r="DB110" s="144"/>
      <c r="DC110" s="136" t="e">
        <f t="shared" si="88"/>
        <v>#REF!</v>
      </c>
      <c r="DD110" s="152"/>
      <c r="DE110" s="140" t="e">
        <f t="shared" si="89"/>
        <v>#REF!</v>
      </c>
      <c r="DF110" s="144"/>
      <c r="DG110" s="136" t="e">
        <f t="shared" si="90"/>
        <v>#REF!</v>
      </c>
      <c r="DH110" s="152"/>
    </row>
    <row r="111" spans="1:112" ht="15.5" x14ac:dyDescent="0.35">
      <c r="A111" s="300">
        <v>4</v>
      </c>
      <c r="B111" s="345" t="str">
        <f t="shared" ref="B111" si="99">B59</f>
        <v>DDD  Léa</v>
      </c>
      <c r="C111" s="71" t="str">
        <f t="shared" si="95"/>
        <v>Léa</v>
      </c>
      <c r="D111" s="9" t="str">
        <f t="shared" si="96"/>
        <v/>
      </c>
      <c r="E111" s="6">
        <f t="shared" si="97"/>
        <v>1263818</v>
      </c>
      <c r="F111" s="74"/>
      <c r="G111" s="74"/>
      <c r="H111" s="74"/>
      <c r="I111" s="74"/>
      <c r="J111" s="74"/>
      <c r="K111" s="74"/>
      <c r="L111" s="74"/>
      <c r="M111" s="168"/>
      <c r="N111" s="74"/>
      <c r="O111" s="74"/>
      <c r="P111" s="74"/>
      <c r="Q111" s="74"/>
      <c r="R111" s="74"/>
      <c r="S111" s="74"/>
      <c r="T111" s="74"/>
      <c r="U111" s="74"/>
      <c r="V111" s="74"/>
      <c r="W111" s="74"/>
      <c r="X111" s="288"/>
      <c r="Y111" s="2" t="e">
        <f>IF(C111&lt;&gt;"",VLOOKUP(C111,#REF!,2,FALSE),"")</f>
        <v>#REF!</v>
      </c>
      <c r="Z111" s="2" t="str">
        <f t="shared" si="92"/>
        <v>US CRÉTEIL</v>
      </c>
      <c r="AA111" s="50" t="str">
        <f t="shared" si="49"/>
        <v/>
      </c>
      <c r="AB111" s="34" t="e">
        <f t="shared" si="50"/>
        <v>#REF!</v>
      </c>
      <c r="AC111" s="2" t="str">
        <f t="shared" si="51"/>
        <v>DDD  Léa  Léa</v>
      </c>
      <c r="AD111" s="2">
        <f t="shared" si="52"/>
        <v>0</v>
      </c>
      <c r="AE111" s="39"/>
      <c r="AF111" s="40" t="str">
        <f>IF(AE111&lt;&gt;"",VLOOKUP(AE111,#REF!,2,FALSE),"")</f>
        <v/>
      </c>
      <c r="AM111" s="140" t="e">
        <f t="shared" si="53"/>
        <v>#REF!</v>
      </c>
      <c r="AN111" s="157"/>
      <c r="AO111" s="136" t="e">
        <f t="shared" si="54"/>
        <v>#REF!</v>
      </c>
      <c r="AP111" s="152"/>
      <c r="AQ111" s="140" t="e">
        <f t="shared" si="55"/>
        <v>#REF!</v>
      </c>
      <c r="AR111" s="144"/>
      <c r="AS111" s="136" t="e">
        <f t="shared" si="56"/>
        <v>#REF!</v>
      </c>
      <c r="AT111" s="152"/>
      <c r="AU111" s="140" t="e">
        <f t="shared" si="57"/>
        <v>#REF!</v>
      </c>
      <c r="AV111" s="157"/>
      <c r="AW111" s="136" t="e">
        <f t="shared" si="58"/>
        <v>#REF!</v>
      </c>
      <c r="AX111" s="152"/>
      <c r="AY111" s="140" t="e">
        <f t="shared" si="59"/>
        <v>#REF!</v>
      </c>
      <c r="AZ111" s="144"/>
      <c r="BA111" s="136" t="e">
        <f t="shared" si="60"/>
        <v>#REF!</v>
      </c>
      <c r="BB111" s="152"/>
      <c r="BC111" s="140" t="e">
        <f t="shared" si="61"/>
        <v>#REF!</v>
      </c>
      <c r="BD111" s="144"/>
      <c r="BE111" s="136" t="e">
        <f t="shared" si="62"/>
        <v>#REF!</v>
      </c>
      <c r="BF111" s="152"/>
      <c r="BG111" s="140" t="e">
        <f t="shared" si="63"/>
        <v>#REF!</v>
      </c>
      <c r="BH111" s="144"/>
      <c r="BI111" s="136" t="e">
        <f t="shared" si="64"/>
        <v>#REF!</v>
      </c>
      <c r="BJ111" s="152"/>
      <c r="BK111" s="140" t="e">
        <f t="shared" si="65"/>
        <v>#REF!</v>
      </c>
      <c r="BL111" s="144"/>
      <c r="BM111" s="136" t="e">
        <f t="shared" si="66"/>
        <v>#REF!</v>
      </c>
      <c r="BN111" s="152"/>
      <c r="BO111" s="140" t="e">
        <f t="shared" si="67"/>
        <v>#REF!</v>
      </c>
      <c r="BP111" s="144"/>
      <c r="BQ111" s="136" t="e">
        <f t="shared" si="68"/>
        <v>#REF!</v>
      </c>
      <c r="BR111" s="152"/>
      <c r="BS111" s="140" t="e">
        <f t="shared" si="69"/>
        <v>#REF!</v>
      </c>
      <c r="BT111" s="144"/>
      <c r="BU111" s="136" t="e">
        <f t="shared" si="70"/>
        <v>#REF!</v>
      </c>
      <c r="BV111" s="152"/>
      <c r="BW111" s="140" t="e">
        <f t="shared" si="71"/>
        <v>#REF!</v>
      </c>
      <c r="BX111" s="144"/>
      <c r="BY111" s="136" t="e">
        <f t="shared" si="72"/>
        <v>#REF!</v>
      </c>
      <c r="BZ111" s="152"/>
      <c r="CA111" s="140" t="e">
        <f t="shared" si="73"/>
        <v>#REF!</v>
      </c>
      <c r="CB111" s="144"/>
      <c r="CC111" s="136" t="e">
        <f t="shared" si="74"/>
        <v>#REF!</v>
      </c>
      <c r="CD111" s="152"/>
      <c r="CE111" s="140" t="e">
        <f t="shared" si="75"/>
        <v>#REF!</v>
      </c>
      <c r="CF111" s="144"/>
      <c r="CG111" s="136" t="e">
        <f t="shared" si="76"/>
        <v>#REF!</v>
      </c>
      <c r="CH111" s="152"/>
      <c r="CI111" s="140" t="e">
        <f t="shared" si="77"/>
        <v>#REF!</v>
      </c>
      <c r="CJ111" s="144"/>
      <c r="CK111" s="136" t="e">
        <f t="shared" si="78"/>
        <v>#REF!</v>
      </c>
      <c r="CL111" s="140" t="e">
        <f t="shared" si="79"/>
        <v>#REF!</v>
      </c>
      <c r="CM111" s="144"/>
      <c r="CN111" s="136" t="e">
        <f t="shared" si="80"/>
        <v>#REF!</v>
      </c>
      <c r="CO111" s="152"/>
      <c r="CP111" s="140" t="e">
        <f t="shared" si="81"/>
        <v>#REF!</v>
      </c>
      <c r="CQ111" s="144"/>
      <c r="CR111" s="136" t="e">
        <f t="shared" si="82"/>
        <v>#REF!</v>
      </c>
      <c r="CS111" s="152"/>
      <c r="CT111" s="140" t="e">
        <f t="shared" si="83"/>
        <v>#REF!</v>
      </c>
      <c r="CU111" s="144"/>
      <c r="CV111" s="136" t="e">
        <f t="shared" si="84"/>
        <v>#REF!</v>
      </c>
      <c r="CW111" s="152"/>
      <c r="CX111" s="140" t="e">
        <f t="shared" si="85"/>
        <v>#REF!</v>
      </c>
      <c r="CY111" s="136" t="e">
        <f t="shared" si="86"/>
        <v>#REF!</v>
      </c>
      <c r="CZ111" s="152"/>
      <c r="DA111" s="144" t="e">
        <f t="shared" si="87"/>
        <v>#REF!</v>
      </c>
      <c r="DB111" s="144"/>
      <c r="DC111" s="136" t="e">
        <f t="shared" si="88"/>
        <v>#REF!</v>
      </c>
      <c r="DD111" s="152"/>
      <c r="DE111" s="140" t="e">
        <f t="shared" si="89"/>
        <v>#REF!</v>
      </c>
      <c r="DF111" s="144"/>
      <c r="DG111" s="136" t="e">
        <f t="shared" si="90"/>
        <v>#REF!</v>
      </c>
      <c r="DH111" s="152"/>
    </row>
    <row r="112" spans="1:112" ht="15.5" x14ac:dyDescent="0.35">
      <c r="A112" s="300">
        <v>5</v>
      </c>
      <c r="B112" s="345" t="str">
        <f t="shared" ref="B112" si="100">B60</f>
        <v>KUYFRJGF  Mélissa</v>
      </c>
      <c r="C112" s="71" t="str">
        <f t="shared" si="95"/>
        <v>Mélissa</v>
      </c>
      <c r="D112" s="9" t="str">
        <f t="shared" si="96"/>
        <v/>
      </c>
      <c r="E112" s="6">
        <f t="shared" si="97"/>
        <v>1499588</v>
      </c>
      <c r="F112" s="74"/>
      <c r="G112" s="74"/>
      <c r="H112" s="74"/>
      <c r="I112" s="74"/>
      <c r="J112" s="74"/>
      <c r="K112" s="74"/>
      <c r="L112" s="74"/>
      <c r="M112" s="168"/>
      <c r="N112" s="74"/>
      <c r="O112" s="74"/>
      <c r="P112" s="74"/>
      <c r="Q112" s="74"/>
      <c r="R112" s="74"/>
      <c r="S112" s="74"/>
      <c r="T112" s="74"/>
      <c r="U112" s="74"/>
      <c r="V112" s="74"/>
      <c r="W112" s="74"/>
      <c r="X112" s="288"/>
      <c r="Y112" s="2" t="e">
        <f>IF(C112&lt;&gt;"",VLOOKUP(C112,#REF!,2,FALSE),"")</f>
        <v>#REF!</v>
      </c>
      <c r="Z112" s="2" t="str">
        <f t="shared" si="92"/>
        <v>US CRÉTEIL</v>
      </c>
      <c r="AA112" s="50" t="str">
        <f t="shared" si="49"/>
        <v/>
      </c>
      <c r="AB112" s="34" t="e">
        <f t="shared" si="50"/>
        <v>#REF!</v>
      </c>
      <c r="AC112" s="2" t="str">
        <f t="shared" si="51"/>
        <v>KUYFRJGF  Mélissa  Mélissa</v>
      </c>
      <c r="AD112" s="2">
        <f t="shared" si="52"/>
        <v>0</v>
      </c>
      <c r="AE112" s="39"/>
      <c r="AF112" s="40" t="str">
        <f>IF(AE112&lt;&gt;"",VLOOKUP(AE112,#REF!,2,FALSE),"")</f>
        <v/>
      </c>
      <c r="AM112" s="140" t="e">
        <f t="shared" si="53"/>
        <v>#REF!</v>
      </c>
      <c r="AN112" s="157"/>
      <c r="AO112" s="136" t="e">
        <f t="shared" si="54"/>
        <v>#REF!</v>
      </c>
      <c r="AP112" s="152"/>
      <c r="AQ112" s="140" t="e">
        <f t="shared" si="55"/>
        <v>#REF!</v>
      </c>
      <c r="AR112" s="144"/>
      <c r="AS112" s="136" t="e">
        <f t="shared" si="56"/>
        <v>#REF!</v>
      </c>
      <c r="AT112" s="152"/>
      <c r="AU112" s="140" t="e">
        <f t="shared" si="57"/>
        <v>#REF!</v>
      </c>
      <c r="AV112" s="157"/>
      <c r="AW112" s="136" t="e">
        <f t="shared" si="58"/>
        <v>#REF!</v>
      </c>
      <c r="AX112" s="152"/>
      <c r="AY112" s="140" t="e">
        <f t="shared" si="59"/>
        <v>#REF!</v>
      </c>
      <c r="AZ112" s="144"/>
      <c r="BA112" s="136" t="e">
        <f t="shared" si="60"/>
        <v>#REF!</v>
      </c>
      <c r="BB112" s="152"/>
      <c r="BC112" s="140" t="e">
        <f t="shared" si="61"/>
        <v>#REF!</v>
      </c>
      <c r="BD112" s="144"/>
      <c r="BE112" s="136" t="e">
        <f t="shared" si="62"/>
        <v>#REF!</v>
      </c>
      <c r="BF112" s="152"/>
      <c r="BG112" s="140" t="e">
        <f t="shared" si="63"/>
        <v>#REF!</v>
      </c>
      <c r="BH112" s="144"/>
      <c r="BI112" s="136" t="e">
        <f t="shared" si="64"/>
        <v>#REF!</v>
      </c>
      <c r="BJ112" s="152"/>
      <c r="BK112" s="140" t="e">
        <f t="shared" si="65"/>
        <v>#REF!</v>
      </c>
      <c r="BL112" s="144"/>
      <c r="BM112" s="136" t="e">
        <f t="shared" si="66"/>
        <v>#REF!</v>
      </c>
      <c r="BN112" s="152"/>
      <c r="BO112" s="140" t="e">
        <f t="shared" si="67"/>
        <v>#REF!</v>
      </c>
      <c r="BP112" s="144"/>
      <c r="BQ112" s="136" t="e">
        <f t="shared" si="68"/>
        <v>#REF!</v>
      </c>
      <c r="BR112" s="152"/>
      <c r="BS112" s="140" t="e">
        <f t="shared" si="69"/>
        <v>#REF!</v>
      </c>
      <c r="BT112" s="144"/>
      <c r="BU112" s="136" t="e">
        <f t="shared" si="70"/>
        <v>#REF!</v>
      </c>
      <c r="BV112" s="152"/>
      <c r="BW112" s="140" t="e">
        <f t="shared" si="71"/>
        <v>#REF!</v>
      </c>
      <c r="BX112" s="144"/>
      <c r="BY112" s="136" t="e">
        <f t="shared" si="72"/>
        <v>#REF!</v>
      </c>
      <c r="BZ112" s="152"/>
      <c r="CA112" s="140" t="e">
        <f t="shared" si="73"/>
        <v>#REF!</v>
      </c>
      <c r="CB112" s="144"/>
      <c r="CC112" s="136" t="e">
        <f t="shared" si="74"/>
        <v>#REF!</v>
      </c>
      <c r="CD112" s="152"/>
      <c r="CE112" s="140" t="e">
        <f t="shared" si="75"/>
        <v>#REF!</v>
      </c>
      <c r="CF112" s="144"/>
      <c r="CG112" s="136" t="e">
        <f t="shared" si="76"/>
        <v>#REF!</v>
      </c>
      <c r="CH112" s="152"/>
      <c r="CI112" s="140" t="e">
        <f t="shared" si="77"/>
        <v>#REF!</v>
      </c>
      <c r="CJ112" s="144"/>
      <c r="CK112" s="136" t="e">
        <f t="shared" si="78"/>
        <v>#REF!</v>
      </c>
      <c r="CL112" s="140" t="e">
        <f t="shared" si="79"/>
        <v>#REF!</v>
      </c>
      <c r="CM112" s="144"/>
      <c r="CN112" s="136" t="e">
        <f t="shared" si="80"/>
        <v>#REF!</v>
      </c>
      <c r="CO112" s="152"/>
      <c r="CP112" s="140" t="e">
        <f t="shared" si="81"/>
        <v>#REF!</v>
      </c>
      <c r="CQ112" s="144"/>
      <c r="CR112" s="136" t="e">
        <f t="shared" si="82"/>
        <v>#REF!</v>
      </c>
      <c r="CS112" s="152"/>
      <c r="CT112" s="140" t="e">
        <f t="shared" si="83"/>
        <v>#REF!</v>
      </c>
      <c r="CU112" s="144"/>
      <c r="CV112" s="136" t="e">
        <f t="shared" si="84"/>
        <v>#REF!</v>
      </c>
      <c r="CW112" s="152"/>
      <c r="CX112" s="140" t="e">
        <f t="shared" si="85"/>
        <v>#REF!</v>
      </c>
      <c r="CY112" s="136" t="e">
        <f t="shared" si="86"/>
        <v>#REF!</v>
      </c>
      <c r="CZ112" s="152"/>
      <c r="DA112" s="144" t="e">
        <f t="shared" si="87"/>
        <v>#REF!</v>
      </c>
      <c r="DB112" s="144"/>
      <c r="DC112" s="136" t="e">
        <f t="shared" si="88"/>
        <v>#REF!</v>
      </c>
      <c r="DD112" s="152"/>
      <c r="DE112" s="140" t="e">
        <f t="shared" si="89"/>
        <v>#REF!</v>
      </c>
      <c r="DF112" s="144"/>
      <c r="DG112" s="136" t="e">
        <f t="shared" si="90"/>
        <v>#REF!</v>
      </c>
      <c r="DH112" s="152"/>
    </row>
    <row r="113" spans="1:112" ht="15.5" x14ac:dyDescent="0.35">
      <c r="A113" s="300">
        <v>6</v>
      </c>
      <c r="B113" s="345" t="str">
        <f t="shared" ref="B113" si="101">B61</f>
        <v>FFF  Eric</v>
      </c>
      <c r="C113" s="71" t="str">
        <f t="shared" si="95"/>
        <v>Eric</v>
      </c>
      <c r="D113" s="9" t="str">
        <f t="shared" si="96"/>
        <v/>
      </c>
      <c r="E113" s="6">
        <f t="shared" si="97"/>
        <v>1499669</v>
      </c>
      <c r="F113" s="74"/>
      <c r="G113" s="74"/>
      <c r="H113" s="74"/>
      <c r="I113" s="74"/>
      <c r="J113" s="74"/>
      <c r="K113" s="74"/>
      <c r="L113" s="74"/>
      <c r="M113" s="168"/>
      <c r="N113" s="74"/>
      <c r="O113" s="74"/>
      <c r="P113" s="74"/>
      <c r="Q113" s="74"/>
      <c r="R113" s="74"/>
      <c r="S113" s="74"/>
      <c r="T113" s="74"/>
      <c r="U113" s="74"/>
      <c r="V113" s="74"/>
      <c r="W113" s="74"/>
      <c r="X113" s="288"/>
      <c r="Y113" s="2" t="e">
        <f>IF(C113&lt;&gt;"",VLOOKUP(C113,#REF!,2,FALSE),"")</f>
        <v>#REF!</v>
      </c>
      <c r="Z113" s="2" t="str">
        <f t="shared" si="92"/>
        <v>US CRÉTEIL</v>
      </c>
      <c r="AA113" s="50" t="str">
        <f t="shared" si="49"/>
        <v/>
      </c>
      <c r="AB113" s="34" t="e">
        <f t="shared" si="50"/>
        <v>#REF!</v>
      </c>
      <c r="AC113" s="2" t="str">
        <f t="shared" si="51"/>
        <v>FFF  Eric  Eric</v>
      </c>
      <c r="AD113" s="2">
        <f t="shared" si="52"/>
        <v>0</v>
      </c>
      <c r="AE113" s="39"/>
      <c r="AF113" s="40" t="str">
        <f>IF(AE113&lt;&gt;"",VLOOKUP(AE113,#REF!,2,FALSE),"")</f>
        <v/>
      </c>
      <c r="AM113" s="140" t="e">
        <f t="shared" si="53"/>
        <v>#REF!</v>
      </c>
      <c r="AN113" s="157"/>
      <c r="AO113" s="136" t="e">
        <f t="shared" si="54"/>
        <v>#REF!</v>
      </c>
      <c r="AP113" s="152"/>
      <c r="AQ113" s="140" t="e">
        <f t="shared" si="55"/>
        <v>#REF!</v>
      </c>
      <c r="AR113" s="144"/>
      <c r="AS113" s="136" t="e">
        <f t="shared" si="56"/>
        <v>#REF!</v>
      </c>
      <c r="AT113" s="152"/>
      <c r="AU113" s="140" t="e">
        <f t="shared" si="57"/>
        <v>#REF!</v>
      </c>
      <c r="AV113" s="157"/>
      <c r="AW113" s="136" t="e">
        <f t="shared" si="58"/>
        <v>#REF!</v>
      </c>
      <c r="AX113" s="152"/>
      <c r="AY113" s="140" t="e">
        <f t="shared" si="59"/>
        <v>#REF!</v>
      </c>
      <c r="AZ113" s="144"/>
      <c r="BA113" s="136" t="e">
        <f t="shared" si="60"/>
        <v>#REF!</v>
      </c>
      <c r="BB113" s="152"/>
      <c r="BC113" s="140" t="e">
        <f t="shared" si="61"/>
        <v>#REF!</v>
      </c>
      <c r="BD113" s="144"/>
      <c r="BE113" s="136" t="e">
        <f t="shared" si="62"/>
        <v>#REF!</v>
      </c>
      <c r="BF113" s="152"/>
      <c r="BG113" s="140" t="e">
        <f t="shared" si="63"/>
        <v>#REF!</v>
      </c>
      <c r="BH113" s="144"/>
      <c r="BI113" s="136" t="e">
        <f t="shared" si="64"/>
        <v>#REF!</v>
      </c>
      <c r="BJ113" s="152"/>
      <c r="BK113" s="140" t="e">
        <f t="shared" si="65"/>
        <v>#REF!</v>
      </c>
      <c r="BL113" s="144"/>
      <c r="BM113" s="136" t="e">
        <f t="shared" si="66"/>
        <v>#REF!</v>
      </c>
      <c r="BN113" s="152"/>
      <c r="BO113" s="140" t="e">
        <f t="shared" si="67"/>
        <v>#REF!</v>
      </c>
      <c r="BP113" s="144"/>
      <c r="BQ113" s="136" t="e">
        <f t="shared" si="68"/>
        <v>#REF!</v>
      </c>
      <c r="BR113" s="152"/>
      <c r="BS113" s="140" t="e">
        <f t="shared" si="69"/>
        <v>#REF!</v>
      </c>
      <c r="BT113" s="144"/>
      <c r="BU113" s="136" t="e">
        <f t="shared" si="70"/>
        <v>#REF!</v>
      </c>
      <c r="BV113" s="152"/>
      <c r="BW113" s="140" t="e">
        <f t="shared" si="71"/>
        <v>#REF!</v>
      </c>
      <c r="BX113" s="144"/>
      <c r="BY113" s="136" t="e">
        <f t="shared" si="72"/>
        <v>#REF!</v>
      </c>
      <c r="BZ113" s="152"/>
      <c r="CA113" s="140" t="e">
        <f t="shared" si="73"/>
        <v>#REF!</v>
      </c>
      <c r="CB113" s="144"/>
      <c r="CC113" s="136" t="e">
        <f t="shared" si="74"/>
        <v>#REF!</v>
      </c>
      <c r="CD113" s="152"/>
      <c r="CE113" s="140" t="e">
        <f t="shared" si="75"/>
        <v>#REF!</v>
      </c>
      <c r="CF113" s="144"/>
      <c r="CG113" s="136" t="e">
        <f t="shared" si="76"/>
        <v>#REF!</v>
      </c>
      <c r="CH113" s="152"/>
      <c r="CI113" s="140" t="e">
        <f t="shared" si="77"/>
        <v>#REF!</v>
      </c>
      <c r="CJ113" s="144"/>
      <c r="CK113" s="136" t="e">
        <f t="shared" si="78"/>
        <v>#REF!</v>
      </c>
      <c r="CL113" s="140" t="e">
        <f t="shared" si="79"/>
        <v>#REF!</v>
      </c>
      <c r="CM113" s="144"/>
      <c r="CN113" s="136" t="e">
        <f t="shared" si="80"/>
        <v>#REF!</v>
      </c>
      <c r="CO113" s="152"/>
      <c r="CP113" s="140" t="e">
        <f t="shared" si="81"/>
        <v>#REF!</v>
      </c>
      <c r="CQ113" s="144"/>
      <c r="CR113" s="136" t="e">
        <f t="shared" si="82"/>
        <v>#REF!</v>
      </c>
      <c r="CS113" s="152"/>
      <c r="CT113" s="140" t="e">
        <f t="shared" si="83"/>
        <v>#REF!</v>
      </c>
      <c r="CU113" s="144"/>
      <c r="CV113" s="136" t="e">
        <f t="shared" si="84"/>
        <v>#REF!</v>
      </c>
      <c r="CW113" s="152"/>
      <c r="CX113" s="140" t="e">
        <f t="shared" si="85"/>
        <v>#REF!</v>
      </c>
      <c r="CY113" s="136" t="e">
        <f t="shared" si="86"/>
        <v>#REF!</v>
      </c>
      <c r="CZ113" s="152"/>
      <c r="DA113" s="144" t="e">
        <f t="shared" si="87"/>
        <v>#REF!</v>
      </c>
      <c r="DB113" s="144"/>
      <c r="DC113" s="136" t="e">
        <f t="shared" si="88"/>
        <v>#REF!</v>
      </c>
      <c r="DD113" s="152"/>
      <c r="DE113" s="140" t="e">
        <f t="shared" si="89"/>
        <v>#REF!</v>
      </c>
      <c r="DF113" s="144"/>
      <c r="DG113" s="136" t="e">
        <f t="shared" si="90"/>
        <v>#REF!</v>
      </c>
      <c r="DH113" s="152"/>
    </row>
    <row r="114" spans="1:112" ht="15.5" x14ac:dyDescent="0.35">
      <c r="A114" s="300">
        <v>7</v>
      </c>
      <c r="B114" s="345" t="str">
        <f t="shared" ref="B114" si="102">B62</f>
        <v>GGG  Lucie</v>
      </c>
      <c r="C114" s="71" t="str">
        <f t="shared" si="95"/>
        <v>Lucie</v>
      </c>
      <c r="D114" s="9" t="str">
        <f t="shared" si="96"/>
        <v/>
      </c>
      <c r="E114" s="6">
        <f t="shared" si="97"/>
        <v>1680038</v>
      </c>
      <c r="F114" s="74"/>
      <c r="G114" s="74"/>
      <c r="H114" s="74"/>
      <c r="I114" s="74"/>
      <c r="J114" s="74"/>
      <c r="K114" s="74"/>
      <c r="L114" s="74"/>
      <c r="M114" s="168"/>
      <c r="N114" s="74"/>
      <c r="O114" s="74"/>
      <c r="P114" s="74"/>
      <c r="Q114" s="74"/>
      <c r="R114" s="74"/>
      <c r="S114" s="74"/>
      <c r="T114" s="74"/>
      <c r="U114" s="74"/>
      <c r="V114" s="74"/>
      <c r="W114" s="74"/>
      <c r="X114" s="288"/>
      <c r="Y114" s="2" t="e">
        <f>IF(C114&lt;&gt;"",VLOOKUP(C114,#REF!,2,FALSE),"")</f>
        <v>#REF!</v>
      </c>
      <c r="Z114" s="2" t="str">
        <f t="shared" si="92"/>
        <v>US CRÉTEIL</v>
      </c>
      <c r="AA114" s="50" t="str">
        <f t="shared" si="49"/>
        <v/>
      </c>
      <c r="AB114" s="34" t="e">
        <f t="shared" si="50"/>
        <v>#REF!</v>
      </c>
      <c r="AC114" s="2" t="str">
        <f t="shared" si="51"/>
        <v>GGG  Lucie  Lucie</v>
      </c>
      <c r="AD114" s="2">
        <f t="shared" si="52"/>
        <v>0</v>
      </c>
      <c r="AE114" s="39"/>
      <c r="AF114" s="40" t="str">
        <f>IF(AE114&lt;&gt;"",VLOOKUP(AE114,#REF!,2,FALSE),"")</f>
        <v/>
      </c>
      <c r="AM114" s="140" t="e">
        <f t="shared" si="53"/>
        <v>#REF!</v>
      </c>
      <c r="AN114" s="157"/>
      <c r="AO114" s="136" t="e">
        <f t="shared" si="54"/>
        <v>#REF!</v>
      </c>
      <c r="AP114" s="152"/>
      <c r="AQ114" s="140" t="e">
        <f t="shared" si="55"/>
        <v>#REF!</v>
      </c>
      <c r="AR114" s="144"/>
      <c r="AS114" s="136" t="e">
        <f t="shared" si="56"/>
        <v>#REF!</v>
      </c>
      <c r="AT114" s="152"/>
      <c r="AU114" s="140" t="e">
        <f t="shared" si="57"/>
        <v>#REF!</v>
      </c>
      <c r="AV114" s="157"/>
      <c r="AW114" s="136" t="e">
        <f t="shared" si="58"/>
        <v>#REF!</v>
      </c>
      <c r="AX114" s="152"/>
      <c r="AY114" s="140" t="e">
        <f t="shared" si="59"/>
        <v>#REF!</v>
      </c>
      <c r="AZ114" s="144"/>
      <c r="BA114" s="136" t="e">
        <f t="shared" si="60"/>
        <v>#REF!</v>
      </c>
      <c r="BB114" s="152"/>
      <c r="BC114" s="140" t="e">
        <f t="shared" si="61"/>
        <v>#REF!</v>
      </c>
      <c r="BD114" s="144"/>
      <c r="BE114" s="136" t="e">
        <f t="shared" si="62"/>
        <v>#REF!</v>
      </c>
      <c r="BF114" s="152"/>
      <c r="BG114" s="140" t="e">
        <f t="shared" si="63"/>
        <v>#REF!</v>
      </c>
      <c r="BH114" s="144"/>
      <c r="BI114" s="136" t="e">
        <f t="shared" si="64"/>
        <v>#REF!</v>
      </c>
      <c r="BJ114" s="152"/>
      <c r="BK114" s="140" t="e">
        <f t="shared" si="65"/>
        <v>#REF!</v>
      </c>
      <c r="BL114" s="144"/>
      <c r="BM114" s="136" t="e">
        <f t="shared" si="66"/>
        <v>#REF!</v>
      </c>
      <c r="BN114" s="152"/>
      <c r="BO114" s="140" t="e">
        <f t="shared" si="67"/>
        <v>#REF!</v>
      </c>
      <c r="BP114" s="144"/>
      <c r="BQ114" s="136" t="e">
        <f t="shared" si="68"/>
        <v>#REF!</v>
      </c>
      <c r="BR114" s="152"/>
      <c r="BS114" s="140" t="e">
        <f t="shared" si="69"/>
        <v>#REF!</v>
      </c>
      <c r="BT114" s="144"/>
      <c r="BU114" s="136" t="e">
        <f t="shared" si="70"/>
        <v>#REF!</v>
      </c>
      <c r="BV114" s="152"/>
      <c r="BW114" s="140" t="e">
        <f t="shared" si="71"/>
        <v>#REF!</v>
      </c>
      <c r="BX114" s="144"/>
      <c r="BY114" s="136" t="e">
        <f t="shared" si="72"/>
        <v>#REF!</v>
      </c>
      <c r="BZ114" s="152"/>
      <c r="CA114" s="140" t="e">
        <f t="shared" si="73"/>
        <v>#REF!</v>
      </c>
      <c r="CB114" s="144"/>
      <c r="CC114" s="136" t="e">
        <f t="shared" si="74"/>
        <v>#REF!</v>
      </c>
      <c r="CD114" s="152"/>
      <c r="CE114" s="140" t="e">
        <f t="shared" si="75"/>
        <v>#REF!</v>
      </c>
      <c r="CF114" s="144"/>
      <c r="CG114" s="136" t="e">
        <f t="shared" si="76"/>
        <v>#REF!</v>
      </c>
      <c r="CH114" s="152"/>
      <c r="CI114" s="140" t="e">
        <f t="shared" si="77"/>
        <v>#REF!</v>
      </c>
      <c r="CJ114" s="144"/>
      <c r="CK114" s="136" t="e">
        <f t="shared" si="78"/>
        <v>#REF!</v>
      </c>
      <c r="CL114" s="140" t="e">
        <f t="shared" si="79"/>
        <v>#REF!</v>
      </c>
      <c r="CM114" s="144"/>
      <c r="CN114" s="136" t="e">
        <f t="shared" si="80"/>
        <v>#REF!</v>
      </c>
      <c r="CO114" s="152"/>
      <c r="CP114" s="140" t="e">
        <f t="shared" si="81"/>
        <v>#REF!</v>
      </c>
      <c r="CQ114" s="144"/>
      <c r="CR114" s="136" t="e">
        <f t="shared" si="82"/>
        <v>#REF!</v>
      </c>
      <c r="CS114" s="152"/>
      <c r="CT114" s="140" t="e">
        <f t="shared" si="83"/>
        <v>#REF!</v>
      </c>
      <c r="CU114" s="144"/>
      <c r="CV114" s="136" t="e">
        <f t="shared" si="84"/>
        <v>#REF!</v>
      </c>
      <c r="CW114" s="152"/>
      <c r="CX114" s="140" t="e">
        <f t="shared" si="85"/>
        <v>#REF!</v>
      </c>
      <c r="CY114" s="136" t="e">
        <f t="shared" si="86"/>
        <v>#REF!</v>
      </c>
      <c r="CZ114" s="152"/>
      <c r="DA114" s="144" t="e">
        <f t="shared" si="87"/>
        <v>#REF!</v>
      </c>
      <c r="DB114" s="144"/>
      <c r="DC114" s="136" t="e">
        <f t="shared" si="88"/>
        <v>#REF!</v>
      </c>
      <c r="DD114" s="152"/>
      <c r="DE114" s="140" t="e">
        <f t="shared" si="89"/>
        <v>#REF!</v>
      </c>
      <c r="DF114" s="144"/>
      <c r="DG114" s="136" t="e">
        <f t="shared" si="90"/>
        <v>#REF!</v>
      </c>
      <c r="DH114" s="152"/>
    </row>
    <row r="115" spans="1:112" ht="15.5" x14ac:dyDescent="0.35">
      <c r="A115" s="300">
        <v>8</v>
      </c>
      <c r="B115" s="345" t="str">
        <f t="shared" ref="B115" si="103">B63</f>
        <v>HHH  Eva</v>
      </c>
      <c r="C115" s="71" t="str">
        <f t="shared" si="95"/>
        <v>Eva</v>
      </c>
      <c r="D115" s="9" t="str">
        <f t="shared" si="96"/>
        <v/>
      </c>
      <c r="E115" s="6">
        <f t="shared" si="97"/>
        <v>1577746</v>
      </c>
      <c r="F115" s="74"/>
      <c r="G115" s="74"/>
      <c r="H115" s="74"/>
      <c r="I115" s="74"/>
      <c r="J115" s="74"/>
      <c r="K115" s="74"/>
      <c r="L115" s="74"/>
      <c r="M115" s="168"/>
      <c r="N115" s="74"/>
      <c r="O115" s="74"/>
      <c r="P115" s="74"/>
      <c r="Q115" s="74"/>
      <c r="R115" s="74"/>
      <c r="S115" s="74"/>
      <c r="T115" s="74"/>
      <c r="U115" s="74"/>
      <c r="V115" s="74"/>
      <c r="W115" s="74"/>
      <c r="X115" s="288"/>
      <c r="Y115" s="2" t="e">
        <f>IF(C115&lt;&gt;"",VLOOKUP(C115,#REF!,2,FALSE),"")</f>
        <v>#REF!</v>
      </c>
      <c r="Z115" s="2" t="str">
        <f t="shared" si="92"/>
        <v>US CRÉTEIL</v>
      </c>
      <c r="AA115" s="50" t="str">
        <f t="shared" si="49"/>
        <v/>
      </c>
      <c r="AB115" s="34" t="e">
        <f t="shared" si="50"/>
        <v>#REF!</v>
      </c>
      <c r="AC115" s="2" t="str">
        <f t="shared" si="51"/>
        <v>HHH  Eva  Eva</v>
      </c>
      <c r="AD115" s="2">
        <f t="shared" si="52"/>
        <v>0</v>
      </c>
      <c r="AE115" s="39"/>
      <c r="AF115" s="40" t="str">
        <f>IF(AE115&lt;&gt;"",VLOOKUP(AE115,#REF!,2,FALSE),"")</f>
        <v/>
      </c>
      <c r="AM115" s="140" t="e">
        <f t="shared" si="53"/>
        <v>#REF!</v>
      </c>
      <c r="AN115" s="157"/>
      <c r="AO115" s="136" t="e">
        <f t="shared" si="54"/>
        <v>#REF!</v>
      </c>
      <c r="AP115" s="152"/>
      <c r="AQ115" s="140" t="e">
        <f t="shared" si="55"/>
        <v>#REF!</v>
      </c>
      <c r="AR115" s="144"/>
      <c r="AS115" s="136" t="e">
        <f t="shared" si="56"/>
        <v>#REF!</v>
      </c>
      <c r="AT115" s="152"/>
      <c r="AU115" s="140" t="e">
        <f t="shared" si="57"/>
        <v>#REF!</v>
      </c>
      <c r="AV115" s="157"/>
      <c r="AW115" s="136" t="e">
        <f t="shared" si="58"/>
        <v>#REF!</v>
      </c>
      <c r="AX115" s="152"/>
      <c r="AY115" s="140" t="e">
        <f t="shared" si="59"/>
        <v>#REF!</v>
      </c>
      <c r="AZ115" s="144"/>
      <c r="BA115" s="136" t="e">
        <f t="shared" si="60"/>
        <v>#REF!</v>
      </c>
      <c r="BB115" s="152"/>
      <c r="BC115" s="140" t="e">
        <f t="shared" si="61"/>
        <v>#REF!</v>
      </c>
      <c r="BD115" s="144"/>
      <c r="BE115" s="136" t="e">
        <f t="shared" si="62"/>
        <v>#REF!</v>
      </c>
      <c r="BF115" s="152"/>
      <c r="BG115" s="140" t="e">
        <f t="shared" si="63"/>
        <v>#REF!</v>
      </c>
      <c r="BH115" s="144"/>
      <c r="BI115" s="136" t="e">
        <f t="shared" si="64"/>
        <v>#REF!</v>
      </c>
      <c r="BJ115" s="152"/>
      <c r="BK115" s="140" t="e">
        <f t="shared" si="65"/>
        <v>#REF!</v>
      </c>
      <c r="BL115" s="144"/>
      <c r="BM115" s="136" t="e">
        <f t="shared" si="66"/>
        <v>#REF!</v>
      </c>
      <c r="BN115" s="152"/>
      <c r="BO115" s="140" t="e">
        <f t="shared" si="67"/>
        <v>#REF!</v>
      </c>
      <c r="BP115" s="144"/>
      <c r="BQ115" s="136" t="e">
        <f t="shared" si="68"/>
        <v>#REF!</v>
      </c>
      <c r="BR115" s="152"/>
      <c r="BS115" s="140" t="e">
        <f t="shared" si="69"/>
        <v>#REF!</v>
      </c>
      <c r="BT115" s="144"/>
      <c r="BU115" s="136" t="e">
        <f t="shared" si="70"/>
        <v>#REF!</v>
      </c>
      <c r="BV115" s="152"/>
      <c r="BW115" s="140" t="e">
        <f t="shared" si="71"/>
        <v>#REF!</v>
      </c>
      <c r="BX115" s="144"/>
      <c r="BY115" s="136" t="e">
        <f t="shared" si="72"/>
        <v>#REF!</v>
      </c>
      <c r="BZ115" s="152"/>
      <c r="CA115" s="140" t="e">
        <f t="shared" si="73"/>
        <v>#REF!</v>
      </c>
      <c r="CB115" s="144"/>
      <c r="CC115" s="136" t="e">
        <f t="shared" si="74"/>
        <v>#REF!</v>
      </c>
      <c r="CD115" s="152"/>
      <c r="CE115" s="140" t="e">
        <f t="shared" si="75"/>
        <v>#REF!</v>
      </c>
      <c r="CF115" s="144"/>
      <c r="CG115" s="136" t="e">
        <f t="shared" si="76"/>
        <v>#REF!</v>
      </c>
      <c r="CH115" s="152"/>
      <c r="CI115" s="140" t="e">
        <f t="shared" si="77"/>
        <v>#REF!</v>
      </c>
      <c r="CJ115" s="144"/>
      <c r="CK115" s="136" t="e">
        <f t="shared" si="78"/>
        <v>#REF!</v>
      </c>
      <c r="CL115" s="140" t="e">
        <f t="shared" si="79"/>
        <v>#REF!</v>
      </c>
      <c r="CM115" s="144"/>
      <c r="CN115" s="136" t="e">
        <f t="shared" si="80"/>
        <v>#REF!</v>
      </c>
      <c r="CO115" s="152"/>
      <c r="CP115" s="140" t="e">
        <f t="shared" si="81"/>
        <v>#REF!</v>
      </c>
      <c r="CQ115" s="144"/>
      <c r="CR115" s="136" t="e">
        <f t="shared" si="82"/>
        <v>#REF!</v>
      </c>
      <c r="CS115" s="152"/>
      <c r="CT115" s="140" t="e">
        <f t="shared" si="83"/>
        <v>#REF!</v>
      </c>
      <c r="CU115" s="144"/>
      <c r="CV115" s="136" t="e">
        <f t="shared" si="84"/>
        <v>#REF!</v>
      </c>
      <c r="CW115" s="152"/>
      <c r="CX115" s="140" t="e">
        <f t="shared" si="85"/>
        <v>#REF!</v>
      </c>
      <c r="CY115" s="136" t="e">
        <f t="shared" si="86"/>
        <v>#REF!</v>
      </c>
      <c r="CZ115" s="152"/>
      <c r="DA115" s="144" t="e">
        <f t="shared" si="87"/>
        <v>#REF!</v>
      </c>
      <c r="DB115" s="144"/>
      <c r="DC115" s="136" t="e">
        <f t="shared" si="88"/>
        <v>#REF!</v>
      </c>
      <c r="DD115" s="152"/>
      <c r="DE115" s="140" t="e">
        <f t="shared" si="89"/>
        <v>#REF!</v>
      </c>
      <c r="DF115" s="144"/>
      <c r="DG115" s="136" t="e">
        <f t="shared" si="90"/>
        <v>#REF!</v>
      </c>
      <c r="DH115" s="152"/>
    </row>
    <row r="116" spans="1:112" ht="15.5" x14ac:dyDescent="0.35">
      <c r="A116" s="300">
        <v>9</v>
      </c>
      <c r="B116" s="345" t="str">
        <f t="shared" ref="B116" si="104">B64</f>
        <v>PERNOIS  LUC</v>
      </c>
      <c r="C116" s="71" t="str">
        <f t="shared" si="95"/>
        <v>LUC</v>
      </c>
      <c r="D116" s="9" t="str">
        <f t="shared" si="96"/>
        <v/>
      </c>
      <c r="E116" s="6">
        <f t="shared" si="97"/>
        <v>707564</v>
      </c>
      <c r="F116" s="74"/>
      <c r="G116" s="74"/>
      <c r="H116" s="74"/>
      <c r="I116" s="74"/>
      <c r="J116" s="74"/>
      <c r="K116" s="74"/>
      <c r="L116" s="74"/>
      <c r="M116" s="168"/>
      <c r="N116" s="74"/>
      <c r="O116" s="74"/>
      <c r="P116" s="74"/>
      <c r="Q116" s="74"/>
      <c r="R116" s="74"/>
      <c r="S116" s="74"/>
      <c r="T116" s="74"/>
      <c r="U116" s="74"/>
      <c r="V116" s="74"/>
      <c r="W116" s="74"/>
      <c r="X116" s="288"/>
      <c r="Y116" s="2" t="e">
        <f>IF(C116&lt;&gt;"",VLOOKUP(C116,#REF!,2,FALSE),"")</f>
        <v>#REF!</v>
      </c>
      <c r="Z116" s="2" t="str">
        <f t="shared" si="92"/>
        <v>US CRÉTEIL</v>
      </c>
      <c r="AA116" s="50" t="str">
        <f t="shared" si="49"/>
        <v/>
      </c>
      <c r="AB116" s="34" t="e">
        <f t="shared" si="50"/>
        <v>#REF!</v>
      </c>
      <c r="AC116" s="2" t="str">
        <f t="shared" si="51"/>
        <v>PERNOIS  LUC  LUC</v>
      </c>
      <c r="AD116" s="2">
        <f t="shared" si="52"/>
        <v>0</v>
      </c>
      <c r="AE116" s="39"/>
      <c r="AF116" s="40" t="str">
        <f>IF(AE116&lt;&gt;"",VLOOKUP(AE116,#REF!,2,FALSE),"")</f>
        <v/>
      </c>
      <c r="AM116" s="140" t="e">
        <f t="shared" si="53"/>
        <v>#REF!</v>
      </c>
      <c r="AN116" s="157"/>
      <c r="AO116" s="136" t="e">
        <f t="shared" si="54"/>
        <v>#REF!</v>
      </c>
      <c r="AP116" s="152"/>
      <c r="AQ116" s="140" t="e">
        <f t="shared" si="55"/>
        <v>#REF!</v>
      </c>
      <c r="AR116" s="144"/>
      <c r="AS116" s="136" t="e">
        <f t="shared" si="56"/>
        <v>#REF!</v>
      </c>
      <c r="AT116" s="152"/>
      <c r="AU116" s="140" t="e">
        <f t="shared" si="57"/>
        <v>#REF!</v>
      </c>
      <c r="AV116" s="157"/>
      <c r="AW116" s="136" t="e">
        <f t="shared" si="58"/>
        <v>#REF!</v>
      </c>
      <c r="AX116" s="152"/>
      <c r="AY116" s="140" t="e">
        <f t="shared" si="59"/>
        <v>#REF!</v>
      </c>
      <c r="AZ116" s="144"/>
      <c r="BA116" s="136" t="e">
        <f t="shared" si="60"/>
        <v>#REF!</v>
      </c>
      <c r="BB116" s="152"/>
      <c r="BC116" s="140" t="e">
        <f t="shared" si="61"/>
        <v>#REF!</v>
      </c>
      <c r="BD116" s="144"/>
      <c r="BE116" s="136" t="e">
        <f t="shared" si="62"/>
        <v>#REF!</v>
      </c>
      <c r="BF116" s="152"/>
      <c r="BG116" s="140" t="e">
        <f t="shared" si="63"/>
        <v>#REF!</v>
      </c>
      <c r="BH116" s="144"/>
      <c r="BI116" s="136" t="e">
        <f t="shared" si="64"/>
        <v>#REF!</v>
      </c>
      <c r="BJ116" s="152"/>
      <c r="BK116" s="140" t="e">
        <f t="shared" si="65"/>
        <v>#REF!</v>
      </c>
      <c r="BL116" s="144"/>
      <c r="BM116" s="136" t="e">
        <f t="shared" si="66"/>
        <v>#REF!</v>
      </c>
      <c r="BN116" s="152"/>
      <c r="BO116" s="140" t="e">
        <f t="shared" si="67"/>
        <v>#REF!</v>
      </c>
      <c r="BP116" s="144"/>
      <c r="BQ116" s="136" t="e">
        <f t="shared" si="68"/>
        <v>#REF!</v>
      </c>
      <c r="BR116" s="152"/>
      <c r="BS116" s="140" t="e">
        <f t="shared" si="69"/>
        <v>#REF!</v>
      </c>
      <c r="BT116" s="144"/>
      <c r="BU116" s="136" t="e">
        <f t="shared" si="70"/>
        <v>#REF!</v>
      </c>
      <c r="BV116" s="152"/>
      <c r="BW116" s="140" t="e">
        <f t="shared" si="71"/>
        <v>#REF!</v>
      </c>
      <c r="BX116" s="144"/>
      <c r="BY116" s="136" t="e">
        <f t="shared" si="72"/>
        <v>#REF!</v>
      </c>
      <c r="BZ116" s="152"/>
      <c r="CA116" s="140" t="e">
        <f t="shared" si="73"/>
        <v>#REF!</v>
      </c>
      <c r="CB116" s="144"/>
      <c r="CC116" s="136" t="e">
        <f t="shared" si="74"/>
        <v>#REF!</v>
      </c>
      <c r="CD116" s="152"/>
      <c r="CE116" s="140" t="e">
        <f t="shared" si="75"/>
        <v>#REF!</v>
      </c>
      <c r="CF116" s="144"/>
      <c r="CG116" s="136" t="e">
        <f t="shared" si="76"/>
        <v>#REF!</v>
      </c>
      <c r="CH116" s="152"/>
      <c r="CI116" s="140" t="e">
        <f t="shared" si="77"/>
        <v>#REF!</v>
      </c>
      <c r="CJ116" s="144"/>
      <c r="CK116" s="136" t="e">
        <f t="shared" si="78"/>
        <v>#REF!</v>
      </c>
      <c r="CL116" s="140" t="e">
        <f t="shared" si="79"/>
        <v>#REF!</v>
      </c>
      <c r="CM116" s="144"/>
      <c r="CN116" s="136" t="e">
        <f t="shared" si="80"/>
        <v>#REF!</v>
      </c>
      <c r="CO116" s="152"/>
      <c r="CP116" s="140" t="e">
        <f t="shared" si="81"/>
        <v>#REF!</v>
      </c>
      <c r="CQ116" s="144"/>
      <c r="CR116" s="136" t="e">
        <f t="shared" si="82"/>
        <v>#REF!</v>
      </c>
      <c r="CS116" s="152"/>
      <c r="CT116" s="140" t="e">
        <f t="shared" si="83"/>
        <v>#REF!</v>
      </c>
      <c r="CU116" s="144"/>
      <c r="CV116" s="136" t="e">
        <f t="shared" si="84"/>
        <v>#REF!</v>
      </c>
      <c r="CW116" s="152"/>
      <c r="CX116" s="140" t="e">
        <f t="shared" si="85"/>
        <v>#REF!</v>
      </c>
      <c r="CY116" s="136" t="e">
        <f t="shared" si="86"/>
        <v>#REF!</v>
      </c>
      <c r="CZ116" s="152"/>
      <c r="DA116" s="144" t="e">
        <f t="shared" si="87"/>
        <v>#REF!</v>
      </c>
      <c r="DB116" s="144"/>
      <c r="DC116" s="136" t="e">
        <f t="shared" si="88"/>
        <v>#REF!</v>
      </c>
      <c r="DD116" s="152"/>
      <c r="DE116" s="140" t="e">
        <f t="shared" si="89"/>
        <v>#REF!</v>
      </c>
      <c r="DF116" s="144"/>
      <c r="DG116" s="136" t="e">
        <f t="shared" si="90"/>
        <v>#REF!</v>
      </c>
      <c r="DH116" s="152"/>
    </row>
    <row r="117" spans="1:112" ht="15.5" x14ac:dyDescent="0.35">
      <c r="A117" s="300">
        <v>10</v>
      </c>
      <c r="B117" s="345" t="str">
        <f t="shared" ref="B117" si="105">B65</f>
        <v>JJJ  Mélania</v>
      </c>
      <c r="C117" s="71" t="str">
        <f t="shared" si="95"/>
        <v>Mélania</v>
      </c>
      <c r="D117" s="9" t="str">
        <f t="shared" si="96"/>
        <v/>
      </c>
      <c r="E117" s="6">
        <f t="shared" si="97"/>
        <v>1926597</v>
      </c>
      <c r="F117" s="74"/>
      <c r="G117" s="74"/>
      <c r="H117" s="74"/>
      <c r="I117" s="74"/>
      <c r="J117" s="74"/>
      <c r="K117" s="74"/>
      <c r="L117" s="74"/>
      <c r="M117" s="168"/>
      <c r="N117" s="74"/>
      <c r="O117" s="74"/>
      <c r="P117" s="74"/>
      <c r="Q117" s="74"/>
      <c r="R117" s="74"/>
      <c r="S117" s="74"/>
      <c r="T117" s="74"/>
      <c r="U117" s="74"/>
      <c r="V117" s="74"/>
      <c r="W117" s="74"/>
      <c r="X117" s="288"/>
      <c r="Y117" s="2" t="e">
        <f>IF(C117&lt;&gt;"",VLOOKUP(C117,#REF!,2,FALSE),"")</f>
        <v>#REF!</v>
      </c>
      <c r="Z117" s="2" t="str">
        <f t="shared" si="92"/>
        <v>US CRÉTEIL</v>
      </c>
      <c r="AA117" s="50" t="str">
        <f t="shared" si="49"/>
        <v/>
      </c>
      <c r="AB117" s="34" t="e">
        <f t="shared" si="50"/>
        <v>#REF!</v>
      </c>
      <c r="AC117" s="2" t="str">
        <f t="shared" si="51"/>
        <v>JJJ  Mélania  Mélania</v>
      </c>
      <c r="AD117" s="2">
        <f t="shared" si="52"/>
        <v>0</v>
      </c>
      <c r="AE117" s="39"/>
      <c r="AF117" s="40" t="str">
        <f>IF(AE117&lt;&gt;"",VLOOKUP(AE117,#REF!,2,FALSE),"")</f>
        <v/>
      </c>
      <c r="AM117" s="140" t="e">
        <f t="shared" si="53"/>
        <v>#REF!</v>
      </c>
      <c r="AN117" s="157"/>
      <c r="AO117" s="136" t="e">
        <f t="shared" si="54"/>
        <v>#REF!</v>
      </c>
      <c r="AP117" s="152"/>
      <c r="AQ117" s="140" t="e">
        <f t="shared" si="55"/>
        <v>#REF!</v>
      </c>
      <c r="AR117" s="144"/>
      <c r="AS117" s="136" t="e">
        <f t="shared" si="56"/>
        <v>#REF!</v>
      </c>
      <c r="AT117" s="152"/>
      <c r="AU117" s="140" t="e">
        <f t="shared" si="57"/>
        <v>#REF!</v>
      </c>
      <c r="AV117" s="157"/>
      <c r="AW117" s="136" t="e">
        <f t="shared" si="58"/>
        <v>#REF!</v>
      </c>
      <c r="AX117" s="152"/>
      <c r="AY117" s="140" t="e">
        <f t="shared" si="59"/>
        <v>#REF!</v>
      </c>
      <c r="AZ117" s="144"/>
      <c r="BA117" s="136" t="e">
        <f t="shared" si="60"/>
        <v>#REF!</v>
      </c>
      <c r="BB117" s="152"/>
      <c r="BC117" s="140" t="e">
        <f t="shared" si="61"/>
        <v>#REF!</v>
      </c>
      <c r="BD117" s="144"/>
      <c r="BE117" s="136" t="e">
        <f t="shared" si="62"/>
        <v>#REF!</v>
      </c>
      <c r="BF117" s="152"/>
      <c r="BG117" s="140" t="e">
        <f t="shared" si="63"/>
        <v>#REF!</v>
      </c>
      <c r="BH117" s="144"/>
      <c r="BI117" s="136" t="e">
        <f t="shared" si="64"/>
        <v>#REF!</v>
      </c>
      <c r="BJ117" s="152"/>
      <c r="BK117" s="140" t="e">
        <f t="shared" si="65"/>
        <v>#REF!</v>
      </c>
      <c r="BL117" s="144"/>
      <c r="BM117" s="136" t="e">
        <f t="shared" si="66"/>
        <v>#REF!</v>
      </c>
      <c r="BN117" s="152"/>
      <c r="BO117" s="140" t="e">
        <f t="shared" si="67"/>
        <v>#REF!</v>
      </c>
      <c r="BP117" s="144"/>
      <c r="BQ117" s="136" t="e">
        <f t="shared" si="68"/>
        <v>#REF!</v>
      </c>
      <c r="BR117" s="152"/>
      <c r="BS117" s="140" t="e">
        <f t="shared" si="69"/>
        <v>#REF!</v>
      </c>
      <c r="BT117" s="144"/>
      <c r="BU117" s="136" t="e">
        <f t="shared" si="70"/>
        <v>#REF!</v>
      </c>
      <c r="BV117" s="152"/>
      <c r="BW117" s="140" t="e">
        <f t="shared" si="71"/>
        <v>#REF!</v>
      </c>
      <c r="BX117" s="144"/>
      <c r="BY117" s="136" t="e">
        <f t="shared" si="72"/>
        <v>#REF!</v>
      </c>
      <c r="BZ117" s="152"/>
      <c r="CA117" s="140" t="e">
        <f t="shared" si="73"/>
        <v>#REF!</v>
      </c>
      <c r="CB117" s="144"/>
      <c r="CC117" s="136" t="e">
        <f t="shared" si="74"/>
        <v>#REF!</v>
      </c>
      <c r="CD117" s="152"/>
      <c r="CE117" s="140" t="e">
        <f t="shared" si="75"/>
        <v>#REF!</v>
      </c>
      <c r="CF117" s="144"/>
      <c r="CG117" s="136" t="e">
        <f t="shared" si="76"/>
        <v>#REF!</v>
      </c>
      <c r="CH117" s="152"/>
      <c r="CI117" s="140" t="e">
        <f t="shared" si="77"/>
        <v>#REF!</v>
      </c>
      <c r="CJ117" s="144"/>
      <c r="CK117" s="136" t="e">
        <f t="shared" si="78"/>
        <v>#REF!</v>
      </c>
      <c r="CL117" s="140" t="e">
        <f t="shared" si="79"/>
        <v>#REF!</v>
      </c>
      <c r="CM117" s="144"/>
      <c r="CN117" s="136" t="e">
        <f t="shared" si="80"/>
        <v>#REF!</v>
      </c>
      <c r="CO117" s="152"/>
      <c r="CP117" s="140" t="e">
        <f t="shared" si="81"/>
        <v>#REF!</v>
      </c>
      <c r="CQ117" s="144"/>
      <c r="CR117" s="136" t="e">
        <f t="shared" si="82"/>
        <v>#REF!</v>
      </c>
      <c r="CS117" s="152"/>
      <c r="CT117" s="140" t="e">
        <f t="shared" si="83"/>
        <v>#REF!</v>
      </c>
      <c r="CU117" s="144"/>
      <c r="CV117" s="136" t="e">
        <f t="shared" si="84"/>
        <v>#REF!</v>
      </c>
      <c r="CW117" s="152"/>
      <c r="CX117" s="140" t="e">
        <f t="shared" si="85"/>
        <v>#REF!</v>
      </c>
      <c r="CY117" s="136" t="e">
        <f t="shared" si="86"/>
        <v>#REF!</v>
      </c>
      <c r="CZ117" s="152"/>
      <c r="DA117" s="144" t="e">
        <f t="shared" si="87"/>
        <v>#REF!</v>
      </c>
      <c r="DB117" s="144"/>
      <c r="DC117" s="136" t="e">
        <f t="shared" si="88"/>
        <v>#REF!</v>
      </c>
      <c r="DD117" s="152"/>
      <c r="DE117" s="140" t="e">
        <f t="shared" si="89"/>
        <v>#REF!</v>
      </c>
      <c r="DF117" s="144"/>
      <c r="DG117" s="136" t="e">
        <f t="shared" si="90"/>
        <v>#REF!</v>
      </c>
      <c r="DH117" s="152"/>
    </row>
    <row r="118" spans="1:112" ht="15.5" x14ac:dyDescent="0.35">
      <c r="A118" s="300">
        <v>11</v>
      </c>
      <c r="B118" s="345" t="str">
        <f t="shared" ref="B118" si="106">B66</f>
        <v>KKK  Mélanie</v>
      </c>
      <c r="C118" s="71" t="str">
        <f t="shared" si="95"/>
        <v>Mélanie</v>
      </c>
      <c r="D118" s="9" t="str">
        <f t="shared" si="96"/>
        <v/>
      </c>
      <c r="E118" s="6">
        <f t="shared" si="97"/>
        <v>1698208</v>
      </c>
      <c r="F118" s="74"/>
      <c r="G118" s="74"/>
      <c r="H118" s="74"/>
      <c r="I118" s="74"/>
      <c r="J118" s="74"/>
      <c r="K118" s="74"/>
      <c r="L118" s="74"/>
      <c r="M118" s="168"/>
      <c r="N118" s="74"/>
      <c r="O118" s="74"/>
      <c r="P118" s="74"/>
      <c r="Q118" s="74"/>
      <c r="R118" s="74"/>
      <c r="S118" s="74"/>
      <c r="T118" s="74"/>
      <c r="U118" s="74"/>
      <c r="V118" s="74"/>
      <c r="W118" s="74"/>
      <c r="X118" s="288"/>
      <c r="Y118" s="2" t="e">
        <f>IF(C118&lt;&gt;"",VLOOKUP(C118,#REF!,2,FALSE),"")</f>
        <v>#REF!</v>
      </c>
      <c r="Z118" s="2" t="str">
        <f t="shared" si="92"/>
        <v>US CRÉTEIL</v>
      </c>
      <c r="AA118" s="50" t="str">
        <f t="shared" si="49"/>
        <v/>
      </c>
      <c r="AB118" s="34" t="e">
        <f t="shared" si="50"/>
        <v>#REF!</v>
      </c>
      <c r="AC118" s="2" t="str">
        <f t="shared" si="51"/>
        <v>KKK  Mélanie  Mélanie</v>
      </c>
      <c r="AD118" s="2">
        <f t="shared" si="52"/>
        <v>0</v>
      </c>
      <c r="AE118" s="39"/>
      <c r="AF118" s="40" t="str">
        <f>IF(AE118&lt;&gt;"",VLOOKUP(AE118,#REF!,2,FALSE),"")</f>
        <v/>
      </c>
      <c r="AM118" s="140" t="e">
        <f t="shared" si="53"/>
        <v>#REF!</v>
      </c>
      <c r="AN118" s="157"/>
      <c r="AO118" s="136" t="e">
        <f t="shared" si="54"/>
        <v>#REF!</v>
      </c>
      <c r="AP118" s="152"/>
      <c r="AQ118" s="140" t="e">
        <f t="shared" si="55"/>
        <v>#REF!</v>
      </c>
      <c r="AR118" s="144"/>
      <c r="AS118" s="136" t="e">
        <f t="shared" si="56"/>
        <v>#REF!</v>
      </c>
      <c r="AT118" s="152"/>
      <c r="AU118" s="140" t="e">
        <f t="shared" si="57"/>
        <v>#REF!</v>
      </c>
      <c r="AV118" s="157"/>
      <c r="AW118" s="136" t="e">
        <f t="shared" si="58"/>
        <v>#REF!</v>
      </c>
      <c r="AX118" s="152"/>
      <c r="AY118" s="140" t="e">
        <f t="shared" si="59"/>
        <v>#REF!</v>
      </c>
      <c r="AZ118" s="144"/>
      <c r="BA118" s="136" t="e">
        <f t="shared" si="60"/>
        <v>#REF!</v>
      </c>
      <c r="BB118" s="152"/>
      <c r="BC118" s="140" t="e">
        <f t="shared" si="61"/>
        <v>#REF!</v>
      </c>
      <c r="BD118" s="144"/>
      <c r="BE118" s="136" t="e">
        <f t="shared" si="62"/>
        <v>#REF!</v>
      </c>
      <c r="BF118" s="152"/>
      <c r="BG118" s="140" t="e">
        <f t="shared" si="63"/>
        <v>#REF!</v>
      </c>
      <c r="BH118" s="144"/>
      <c r="BI118" s="136" t="e">
        <f t="shared" si="64"/>
        <v>#REF!</v>
      </c>
      <c r="BJ118" s="152"/>
      <c r="BK118" s="140" t="e">
        <f t="shared" si="65"/>
        <v>#REF!</v>
      </c>
      <c r="BL118" s="144"/>
      <c r="BM118" s="136" t="e">
        <f t="shared" si="66"/>
        <v>#REF!</v>
      </c>
      <c r="BN118" s="152"/>
      <c r="BO118" s="140" t="e">
        <f t="shared" si="67"/>
        <v>#REF!</v>
      </c>
      <c r="BP118" s="144"/>
      <c r="BQ118" s="136" t="e">
        <f t="shared" si="68"/>
        <v>#REF!</v>
      </c>
      <c r="BR118" s="152"/>
      <c r="BS118" s="140" t="e">
        <f t="shared" si="69"/>
        <v>#REF!</v>
      </c>
      <c r="BT118" s="144"/>
      <c r="BU118" s="136" t="e">
        <f t="shared" si="70"/>
        <v>#REF!</v>
      </c>
      <c r="BV118" s="152"/>
      <c r="BW118" s="140" t="e">
        <f t="shared" si="71"/>
        <v>#REF!</v>
      </c>
      <c r="BX118" s="144"/>
      <c r="BY118" s="136" t="e">
        <f t="shared" si="72"/>
        <v>#REF!</v>
      </c>
      <c r="BZ118" s="152"/>
      <c r="CA118" s="140" t="e">
        <f t="shared" si="73"/>
        <v>#REF!</v>
      </c>
      <c r="CB118" s="144"/>
      <c r="CC118" s="136" t="e">
        <f t="shared" si="74"/>
        <v>#REF!</v>
      </c>
      <c r="CD118" s="152"/>
      <c r="CE118" s="140" t="e">
        <f t="shared" si="75"/>
        <v>#REF!</v>
      </c>
      <c r="CF118" s="144"/>
      <c r="CG118" s="136" t="e">
        <f t="shared" si="76"/>
        <v>#REF!</v>
      </c>
      <c r="CH118" s="152"/>
      <c r="CI118" s="140" t="e">
        <f t="shared" si="77"/>
        <v>#REF!</v>
      </c>
      <c r="CJ118" s="144"/>
      <c r="CK118" s="136" t="e">
        <f t="shared" si="78"/>
        <v>#REF!</v>
      </c>
      <c r="CL118" s="140" t="e">
        <f t="shared" si="79"/>
        <v>#REF!</v>
      </c>
      <c r="CM118" s="144"/>
      <c r="CN118" s="136" t="e">
        <f t="shared" si="80"/>
        <v>#REF!</v>
      </c>
      <c r="CO118" s="152"/>
      <c r="CP118" s="140" t="e">
        <f t="shared" si="81"/>
        <v>#REF!</v>
      </c>
      <c r="CQ118" s="144"/>
      <c r="CR118" s="136" t="e">
        <f t="shared" si="82"/>
        <v>#REF!</v>
      </c>
      <c r="CS118" s="152"/>
      <c r="CT118" s="140" t="e">
        <f t="shared" si="83"/>
        <v>#REF!</v>
      </c>
      <c r="CU118" s="144"/>
      <c r="CV118" s="136" t="e">
        <f t="shared" si="84"/>
        <v>#REF!</v>
      </c>
      <c r="CW118" s="152"/>
      <c r="CX118" s="140" t="e">
        <f t="shared" si="85"/>
        <v>#REF!</v>
      </c>
      <c r="CY118" s="136" t="e">
        <f t="shared" si="86"/>
        <v>#REF!</v>
      </c>
      <c r="CZ118" s="152"/>
      <c r="DA118" s="144" t="e">
        <f t="shared" si="87"/>
        <v>#REF!</v>
      </c>
      <c r="DB118" s="144"/>
      <c r="DC118" s="136" t="e">
        <f t="shared" si="88"/>
        <v>#REF!</v>
      </c>
      <c r="DD118" s="152"/>
      <c r="DE118" s="140" t="e">
        <f t="shared" si="89"/>
        <v>#REF!</v>
      </c>
      <c r="DF118" s="144"/>
      <c r="DG118" s="136" t="e">
        <f t="shared" si="90"/>
        <v>#REF!</v>
      </c>
      <c r="DH118" s="152"/>
    </row>
    <row r="119" spans="1:112" ht="15.5" x14ac:dyDescent="0.35">
      <c r="A119" s="300">
        <v>12</v>
      </c>
      <c r="B119" s="345" t="str">
        <f t="shared" ref="B119" si="107">B67</f>
        <v>LLL  Cryss</v>
      </c>
      <c r="C119" s="71" t="str">
        <f t="shared" si="95"/>
        <v>Cryss</v>
      </c>
      <c r="D119" s="9" t="str">
        <f t="shared" si="96"/>
        <v/>
      </c>
      <c r="E119" s="6">
        <f t="shared" si="97"/>
        <v>1590592</v>
      </c>
      <c r="F119" s="74"/>
      <c r="G119" s="74"/>
      <c r="H119" s="74"/>
      <c r="I119" s="74"/>
      <c r="J119" s="74"/>
      <c r="K119" s="74"/>
      <c r="L119" s="74"/>
      <c r="M119" s="168"/>
      <c r="N119" s="74"/>
      <c r="O119" s="74"/>
      <c r="P119" s="74"/>
      <c r="Q119" s="74"/>
      <c r="R119" s="74"/>
      <c r="S119" s="74"/>
      <c r="T119" s="74"/>
      <c r="U119" s="74"/>
      <c r="V119" s="74"/>
      <c r="W119" s="74"/>
      <c r="X119" s="288"/>
      <c r="Y119" s="2" t="e">
        <f>IF(C119&lt;&gt;"",VLOOKUP(C119,#REF!,2,FALSE),"")</f>
        <v>#REF!</v>
      </c>
      <c r="Z119" s="2" t="str">
        <f t="shared" si="92"/>
        <v>US CRÉTEIL</v>
      </c>
      <c r="AA119" s="50" t="str">
        <f t="shared" si="49"/>
        <v/>
      </c>
      <c r="AB119" s="34" t="e">
        <f t="shared" si="50"/>
        <v>#REF!</v>
      </c>
      <c r="AC119" s="2" t="str">
        <f t="shared" si="51"/>
        <v>LLL  Cryss  Cryss</v>
      </c>
      <c r="AD119" s="2">
        <f t="shared" si="52"/>
        <v>0</v>
      </c>
      <c r="AE119" s="39"/>
      <c r="AF119" s="40" t="str">
        <f>IF(AE119&lt;&gt;"",VLOOKUP(AE119,#REF!,2,FALSE),"")</f>
        <v/>
      </c>
      <c r="AM119" s="140" t="e">
        <f t="shared" si="53"/>
        <v>#REF!</v>
      </c>
      <c r="AN119" s="157"/>
      <c r="AO119" s="136" t="e">
        <f t="shared" si="54"/>
        <v>#REF!</v>
      </c>
      <c r="AP119" s="152"/>
      <c r="AQ119" s="140" t="e">
        <f t="shared" si="55"/>
        <v>#REF!</v>
      </c>
      <c r="AR119" s="144"/>
      <c r="AS119" s="136" t="e">
        <f t="shared" si="56"/>
        <v>#REF!</v>
      </c>
      <c r="AT119" s="152"/>
      <c r="AU119" s="140" t="e">
        <f t="shared" si="57"/>
        <v>#REF!</v>
      </c>
      <c r="AV119" s="157"/>
      <c r="AW119" s="136" t="e">
        <f t="shared" si="58"/>
        <v>#REF!</v>
      </c>
      <c r="AX119" s="152"/>
      <c r="AY119" s="140" t="e">
        <f t="shared" si="59"/>
        <v>#REF!</v>
      </c>
      <c r="AZ119" s="144"/>
      <c r="BA119" s="136" t="e">
        <f t="shared" si="60"/>
        <v>#REF!</v>
      </c>
      <c r="BB119" s="152"/>
      <c r="BC119" s="140" t="e">
        <f t="shared" si="61"/>
        <v>#REF!</v>
      </c>
      <c r="BD119" s="144"/>
      <c r="BE119" s="136" t="e">
        <f t="shared" si="62"/>
        <v>#REF!</v>
      </c>
      <c r="BF119" s="152"/>
      <c r="BG119" s="140" t="e">
        <f t="shared" si="63"/>
        <v>#REF!</v>
      </c>
      <c r="BH119" s="144"/>
      <c r="BI119" s="136" t="e">
        <f t="shared" si="64"/>
        <v>#REF!</v>
      </c>
      <c r="BJ119" s="152"/>
      <c r="BK119" s="140" t="e">
        <f t="shared" si="65"/>
        <v>#REF!</v>
      </c>
      <c r="BL119" s="144"/>
      <c r="BM119" s="136" t="e">
        <f t="shared" si="66"/>
        <v>#REF!</v>
      </c>
      <c r="BN119" s="152"/>
      <c r="BO119" s="140" t="e">
        <f t="shared" si="67"/>
        <v>#REF!</v>
      </c>
      <c r="BP119" s="144"/>
      <c r="BQ119" s="136" t="e">
        <f t="shared" si="68"/>
        <v>#REF!</v>
      </c>
      <c r="BR119" s="152"/>
      <c r="BS119" s="140" t="e">
        <f t="shared" si="69"/>
        <v>#REF!</v>
      </c>
      <c r="BT119" s="144"/>
      <c r="BU119" s="136" t="e">
        <f t="shared" si="70"/>
        <v>#REF!</v>
      </c>
      <c r="BV119" s="152"/>
      <c r="BW119" s="140" t="e">
        <f t="shared" si="71"/>
        <v>#REF!</v>
      </c>
      <c r="BX119" s="144"/>
      <c r="BY119" s="136" t="e">
        <f t="shared" si="72"/>
        <v>#REF!</v>
      </c>
      <c r="BZ119" s="152"/>
      <c r="CA119" s="140" t="e">
        <f t="shared" si="73"/>
        <v>#REF!</v>
      </c>
      <c r="CB119" s="144"/>
      <c r="CC119" s="136" t="e">
        <f t="shared" si="74"/>
        <v>#REF!</v>
      </c>
      <c r="CD119" s="152"/>
      <c r="CE119" s="140" t="e">
        <f t="shared" si="75"/>
        <v>#REF!</v>
      </c>
      <c r="CF119" s="144"/>
      <c r="CG119" s="136" t="e">
        <f t="shared" si="76"/>
        <v>#REF!</v>
      </c>
      <c r="CH119" s="152"/>
      <c r="CI119" s="140" t="e">
        <f t="shared" si="77"/>
        <v>#REF!</v>
      </c>
      <c r="CJ119" s="144"/>
      <c r="CK119" s="136" t="e">
        <f t="shared" si="78"/>
        <v>#REF!</v>
      </c>
      <c r="CL119" s="140" t="e">
        <f t="shared" si="79"/>
        <v>#REF!</v>
      </c>
      <c r="CM119" s="144"/>
      <c r="CN119" s="136" t="e">
        <f t="shared" si="80"/>
        <v>#REF!</v>
      </c>
      <c r="CO119" s="152"/>
      <c r="CP119" s="140" t="e">
        <f t="shared" si="81"/>
        <v>#REF!</v>
      </c>
      <c r="CQ119" s="144"/>
      <c r="CR119" s="136" t="e">
        <f t="shared" si="82"/>
        <v>#REF!</v>
      </c>
      <c r="CS119" s="152"/>
      <c r="CT119" s="140" t="e">
        <f t="shared" si="83"/>
        <v>#REF!</v>
      </c>
      <c r="CU119" s="144"/>
      <c r="CV119" s="136" t="e">
        <f t="shared" si="84"/>
        <v>#REF!</v>
      </c>
      <c r="CW119" s="152"/>
      <c r="CX119" s="140" t="e">
        <f t="shared" si="85"/>
        <v>#REF!</v>
      </c>
      <c r="CY119" s="136" t="e">
        <f t="shared" si="86"/>
        <v>#REF!</v>
      </c>
      <c r="CZ119" s="152"/>
      <c r="DA119" s="144" t="e">
        <f t="shared" si="87"/>
        <v>#REF!</v>
      </c>
      <c r="DB119" s="144"/>
      <c r="DC119" s="136" t="e">
        <f t="shared" si="88"/>
        <v>#REF!</v>
      </c>
      <c r="DD119" s="152"/>
      <c r="DE119" s="140" t="e">
        <f t="shared" si="89"/>
        <v>#REF!</v>
      </c>
      <c r="DF119" s="144"/>
      <c r="DG119" s="136" t="e">
        <f t="shared" si="90"/>
        <v>#REF!</v>
      </c>
      <c r="DH119" s="152"/>
    </row>
    <row r="120" spans="1:112" ht="15.5" x14ac:dyDescent="0.35">
      <c r="A120" s="300">
        <v>13</v>
      </c>
      <c r="B120" s="345" t="str">
        <f t="shared" ref="B120" si="108">B68</f>
        <v>MMMM  Sambou</v>
      </c>
      <c r="C120" s="71" t="str">
        <f t="shared" si="95"/>
        <v>Sambou</v>
      </c>
      <c r="D120" s="9" t="str">
        <f t="shared" si="96"/>
        <v/>
      </c>
      <c r="E120" s="6">
        <f t="shared" si="97"/>
        <v>1553373</v>
      </c>
      <c r="F120" s="74"/>
      <c r="G120" s="74"/>
      <c r="H120" s="74"/>
      <c r="I120" s="74"/>
      <c r="J120" s="74"/>
      <c r="K120" s="74"/>
      <c r="L120" s="74"/>
      <c r="M120" s="168"/>
      <c r="N120" s="74"/>
      <c r="O120" s="74"/>
      <c r="P120" s="74"/>
      <c r="Q120" s="74"/>
      <c r="R120" s="74"/>
      <c r="S120" s="74"/>
      <c r="T120" s="74"/>
      <c r="U120" s="74"/>
      <c r="V120" s="74"/>
      <c r="W120" s="74"/>
      <c r="X120" s="288"/>
      <c r="Y120" s="2" t="e">
        <f>IF(C120&lt;&gt;"",VLOOKUP(C120,#REF!,2,FALSE),"")</f>
        <v>#REF!</v>
      </c>
      <c r="Z120" s="2" t="str">
        <f t="shared" si="92"/>
        <v>US CRÉTEIL</v>
      </c>
      <c r="AA120" s="50" t="str">
        <f t="shared" si="49"/>
        <v/>
      </c>
      <c r="AB120" s="34" t="e">
        <f t="shared" si="50"/>
        <v>#REF!</v>
      </c>
      <c r="AC120" s="2" t="str">
        <f t="shared" si="51"/>
        <v>MMMM  Sambou  Sambou</v>
      </c>
      <c r="AD120" s="2">
        <f t="shared" si="52"/>
        <v>0</v>
      </c>
      <c r="AE120" s="39"/>
      <c r="AF120" s="40" t="str">
        <f>IF(AE120&lt;&gt;"",VLOOKUP(AE120,#REF!,2,FALSE),"")</f>
        <v/>
      </c>
      <c r="AM120" s="140" t="e">
        <f t="shared" si="53"/>
        <v>#REF!</v>
      </c>
      <c r="AN120" s="157"/>
      <c r="AO120" s="136" t="e">
        <f t="shared" si="54"/>
        <v>#REF!</v>
      </c>
      <c r="AP120" s="152"/>
      <c r="AQ120" s="140" t="e">
        <f t="shared" si="55"/>
        <v>#REF!</v>
      </c>
      <c r="AR120" s="144"/>
      <c r="AS120" s="136" t="e">
        <f t="shared" si="56"/>
        <v>#REF!</v>
      </c>
      <c r="AT120" s="152"/>
      <c r="AU120" s="140" t="e">
        <f t="shared" si="57"/>
        <v>#REF!</v>
      </c>
      <c r="AV120" s="157"/>
      <c r="AW120" s="136" t="e">
        <f t="shared" si="58"/>
        <v>#REF!</v>
      </c>
      <c r="AX120" s="152"/>
      <c r="AY120" s="140" t="e">
        <f t="shared" si="59"/>
        <v>#REF!</v>
      </c>
      <c r="AZ120" s="144"/>
      <c r="BA120" s="136" t="e">
        <f t="shared" si="60"/>
        <v>#REF!</v>
      </c>
      <c r="BB120" s="152"/>
      <c r="BC120" s="140" t="e">
        <f t="shared" si="61"/>
        <v>#REF!</v>
      </c>
      <c r="BD120" s="144"/>
      <c r="BE120" s="136" t="e">
        <f t="shared" si="62"/>
        <v>#REF!</v>
      </c>
      <c r="BF120" s="152"/>
      <c r="BG120" s="140" t="e">
        <f t="shared" si="63"/>
        <v>#REF!</v>
      </c>
      <c r="BH120" s="144"/>
      <c r="BI120" s="136" t="e">
        <f t="shared" si="64"/>
        <v>#REF!</v>
      </c>
      <c r="BJ120" s="152"/>
      <c r="BK120" s="140" t="e">
        <f t="shared" si="65"/>
        <v>#REF!</v>
      </c>
      <c r="BL120" s="144"/>
      <c r="BM120" s="136" t="e">
        <f t="shared" si="66"/>
        <v>#REF!</v>
      </c>
      <c r="BN120" s="152"/>
      <c r="BO120" s="140" t="e">
        <f t="shared" si="67"/>
        <v>#REF!</v>
      </c>
      <c r="BP120" s="144"/>
      <c r="BQ120" s="136" t="e">
        <f t="shared" si="68"/>
        <v>#REF!</v>
      </c>
      <c r="BR120" s="152"/>
      <c r="BS120" s="140" t="e">
        <f t="shared" si="69"/>
        <v>#REF!</v>
      </c>
      <c r="BT120" s="144"/>
      <c r="BU120" s="136" t="e">
        <f t="shared" si="70"/>
        <v>#REF!</v>
      </c>
      <c r="BV120" s="152"/>
      <c r="BW120" s="140" t="e">
        <f t="shared" si="71"/>
        <v>#REF!</v>
      </c>
      <c r="BX120" s="144"/>
      <c r="BY120" s="136" t="e">
        <f t="shared" si="72"/>
        <v>#REF!</v>
      </c>
      <c r="BZ120" s="152"/>
      <c r="CA120" s="140" t="e">
        <f t="shared" si="73"/>
        <v>#REF!</v>
      </c>
      <c r="CB120" s="144"/>
      <c r="CC120" s="136" t="e">
        <f t="shared" si="74"/>
        <v>#REF!</v>
      </c>
      <c r="CD120" s="152"/>
      <c r="CE120" s="140" t="e">
        <f t="shared" si="75"/>
        <v>#REF!</v>
      </c>
      <c r="CF120" s="144"/>
      <c r="CG120" s="136" t="e">
        <f t="shared" si="76"/>
        <v>#REF!</v>
      </c>
      <c r="CH120" s="152"/>
      <c r="CI120" s="140" t="e">
        <f t="shared" si="77"/>
        <v>#REF!</v>
      </c>
      <c r="CJ120" s="144"/>
      <c r="CK120" s="136" t="e">
        <f t="shared" si="78"/>
        <v>#REF!</v>
      </c>
      <c r="CL120" s="140" t="e">
        <f t="shared" si="79"/>
        <v>#REF!</v>
      </c>
      <c r="CM120" s="144"/>
      <c r="CN120" s="136" t="e">
        <f t="shared" si="80"/>
        <v>#REF!</v>
      </c>
      <c r="CO120" s="152"/>
      <c r="CP120" s="140" t="e">
        <f t="shared" si="81"/>
        <v>#REF!</v>
      </c>
      <c r="CQ120" s="144"/>
      <c r="CR120" s="136" t="e">
        <f t="shared" si="82"/>
        <v>#REF!</v>
      </c>
      <c r="CS120" s="152"/>
      <c r="CT120" s="140" t="e">
        <f t="shared" si="83"/>
        <v>#REF!</v>
      </c>
      <c r="CU120" s="144"/>
      <c r="CV120" s="136" t="e">
        <f t="shared" si="84"/>
        <v>#REF!</v>
      </c>
      <c r="CW120" s="152"/>
      <c r="CX120" s="140" t="e">
        <f t="shared" si="85"/>
        <v>#REF!</v>
      </c>
      <c r="CY120" s="136" t="e">
        <f t="shared" si="86"/>
        <v>#REF!</v>
      </c>
      <c r="CZ120" s="152"/>
      <c r="DA120" s="144" t="e">
        <f t="shared" si="87"/>
        <v>#REF!</v>
      </c>
      <c r="DB120" s="144"/>
      <c r="DC120" s="136" t="e">
        <f t="shared" si="88"/>
        <v>#REF!</v>
      </c>
      <c r="DD120" s="152"/>
      <c r="DE120" s="140" t="e">
        <f t="shared" si="89"/>
        <v>#REF!</v>
      </c>
      <c r="DF120" s="144"/>
      <c r="DG120" s="136" t="e">
        <f t="shared" si="90"/>
        <v>#REF!</v>
      </c>
      <c r="DH120" s="152"/>
    </row>
    <row r="121" spans="1:112" ht="15.5" x14ac:dyDescent="0.35">
      <c r="A121" s="300">
        <v>14</v>
      </c>
      <c r="B121" s="345" t="str">
        <f t="shared" ref="B121" si="109">B69</f>
        <v>NNN  Dylan</v>
      </c>
      <c r="C121" s="71" t="str">
        <f t="shared" si="95"/>
        <v>Dylan</v>
      </c>
      <c r="D121" s="9" t="str">
        <f t="shared" si="96"/>
        <v/>
      </c>
      <c r="E121" s="6">
        <f t="shared" si="97"/>
        <v>1746478</v>
      </c>
      <c r="F121" s="74"/>
      <c r="G121" s="74"/>
      <c r="H121" s="74"/>
      <c r="I121" s="74"/>
      <c r="J121" s="74"/>
      <c r="K121" s="74"/>
      <c r="L121" s="74"/>
      <c r="M121" s="168"/>
      <c r="N121" s="74"/>
      <c r="O121" s="74"/>
      <c r="P121" s="74"/>
      <c r="Q121" s="74"/>
      <c r="R121" s="74"/>
      <c r="S121" s="74"/>
      <c r="T121" s="74"/>
      <c r="U121" s="74"/>
      <c r="V121" s="74"/>
      <c r="W121" s="74"/>
      <c r="X121" s="288"/>
      <c r="Y121" s="2" t="e">
        <f>IF(C121&lt;&gt;"",VLOOKUP(C121,#REF!,2,FALSE),"")</f>
        <v>#REF!</v>
      </c>
      <c r="Z121" s="2" t="str">
        <f t="shared" si="92"/>
        <v>US CRÉTEIL</v>
      </c>
      <c r="AA121" s="50" t="str">
        <f t="shared" si="49"/>
        <v/>
      </c>
      <c r="AB121" s="34" t="e">
        <f t="shared" si="50"/>
        <v>#REF!</v>
      </c>
      <c r="AC121" s="2" t="str">
        <f t="shared" si="51"/>
        <v>NNN  Dylan  Dylan</v>
      </c>
      <c r="AD121" s="2">
        <f t="shared" si="52"/>
        <v>0</v>
      </c>
      <c r="AE121" s="39"/>
      <c r="AF121" s="40" t="str">
        <f>IF(AE121&lt;&gt;"",VLOOKUP(AE121,#REF!,2,FALSE),"")</f>
        <v/>
      </c>
      <c r="AM121" s="140" t="e">
        <f t="shared" si="53"/>
        <v>#REF!</v>
      </c>
      <c r="AN121" s="157"/>
      <c r="AO121" s="136" t="e">
        <f t="shared" si="54"/>
        <v>#REF!</v>
      </c>
      <c r="AP121" s="152"/>
      <c r="AQ121" s="140" t="e">
        <f t="shared" si="55"/>
        <v>#REF!</v>
      </c>
      <c r="AR121" s="144"/>
      <c r="AS121" s="136" t="e">
        <f t="shared" si="56"/>
        <v>#REF!</v>
      </c>
      <c r="AT121" s="152"/>
      <c r="AU121" s="140" t="e">
        <f t="shared" si="57"/>
        <v>#REF!</v>
      </c>
      <c r="AV121" s="157"/>
      <c r="AW121" s="136" t="e">
        <f t="shared" si="58"/>
        <v>#REF!</v>
      </c>
      <c r="AX121" s="152"/>
      <c r="AY121" s="140" t="e">
        <f t="shared" si="59"/>
        <v>#REF!</v>
      </c>
      <c r="AZ121" s="144"/>
      <c r="BA121" s="136" t="e">
        <f t="shared" si="60"/>
        <v>#REF!</v>
      </c>
      <c r="BB121" s="152"/>
      <c r="BC121" s="140" t="e">
        <f t="shared" si="61"/>
        <v>#REF!</v>
      </c>
      <c r="BD121" s="144"/>
      <c r="BE121" s="136" t="e">
        <f t="shared" si="62"/>
        <v>#REF!</v>
      </c>
      <c r="BF121" s="152"/>
      <c r="BG121" s="140" t="e">
        <f t="shared" si="63"/>
        <v>#REF!</v>
      </c>
      <c r="BH121" s="144"/>
      <c r="BI121" s="136" t="e">
        <f t="shared" si="64"/>
        <v>#REF!</v>
      </c>
      <c r="BJ121" s="152"/>
      <c r="BK121" s="140" t="e">
        <f t="shared" si="65"/>
        <v>#REF!</v>
      </c>
      <c r="BL121" s="144"/>
      <c r="BM121" s="136" t="e">
        <f t="shared" si="66"/>
        <v>#REF!</v>
      </c>
      <c r="BN121" s="152"/>
      <c r="BO121" s="140" t="e">
        <f t="shared" si="67"/>
        <v>#REF!</v>
      </c>
      <c r="BP121" s="144"/>
      <c r="BQ121" s="136" t="e">
        <f t="shared" si="68"/>
        <v>#REF!</v>
      </c>
      <c r="BR121" s="152"/>
      <c r="BS121" s="140" t="e">
        <f t="shared" si="69"/>
        <v>#REF!</v>
      </c>
      <c r="BT121" s="144"/>
      <c r="BU121" s="136" t="e">
        <f t="shared" si="70"/>
        <v>#REF!</v>
      </c>
      <c r="BV121" s="152"/>
      <c r="BW121" s="140" t="e">
        <f t="shared" si="71"/>
        <v>#REF!</v>
      </c>
      <c r="BX121" s="144"/>
      <c r="BY121" s="136" t="e">
        <f t="shared" si="72"/>
        <v>#REF!</v>
      </c>
      <c r="BZ121" s="152"/>
      <c r="CA121" s="140" t="e">
        <f t="shared" si="73"/>
        <v>#REF!</v>
      </c>
      <c r="CB121" s="144"/>
      <c r="CC121" s="136" t="e">
        <f t="shared" si="74"/>
        <v>#REF!</v>
      </c>
      <c r="CD121" s="152"/>
      <c r="CE121" s="140" t="e">
        <f t="shared" si="75"/>
        <v>#REF!</v>
      </c>
      <c r="CF121" s="144"/>
      <c r="CG121" s="136" t="e">
        <f t="shared" si="76"/>
        <v>#REF!</v>
      </c>
      <c r="CH121" s="152"/>
      <c r="CI121" s="140" t="e">
        <f t="shared" si="77"/>
        <v>#REF!</v>
      </c>
      <c r="CJ121" s="144"/>
      <c r="CK121" s="136" t="e">
        <f t="shared" si="78"/>
        <v>#REF!</v>
      </c>
      <c r="CL121" s="140" t="e">
        <f t="shared" si="79"/>
        <v>#REF!</v>
      </c>
      <c r="CM121" s="144"/>
      <c r="CN121" s="136" t="e">
        <f t="shared" si="80"/>
        <v>#REF!</v>
      </c>
      <c r="CO121" s="152"/>
      <c r="CP121" s="140" t="e">
        <f t="shared" si="81"/>
        <v>#REF!</v>
      </c>
      <c r="CQ121" s="144"/>
      <c r="CR121" s="136" t="e">
        <f t="shared" si="82"/>
        <v>#REF!</v>
      </c>
      <c r="CS121" s="152"/>
      <c r="CT121" s="140" t="e">
        <f t="shared" si="83"/>
        <v>#REF!</v>
      </c>
      <c r="CU121" s="144"/>
      <c r="CV121" s="136" t="e">
        <f t="shared" si="84"/>
        <v>#REF!</v>
      </c>
      <c r="CW121" s="152"/>
      <c r="CX121" s="140" t="e">
        <f t="shared" si="85"/>
        <v>#REF!</v>
      </c>
      <c r="CY121" s="136" t="e">
        <f t="shared" si="86"/>
        <v>#REF!</v>
      </c>
      <c r="CZ121" s="152"/>
      <c r="DA121" s="144" t="e">
        <f t="shared" si="87"/>
        <v>#REF!</v>
      </c>
      <c r="DB121" s="144"/>
      <c r="DC121" s="136" t="e">
        <f t="shared" si="88"/>
        <v>#REF!</v>
      </c>
      <c r="DD121" s="152"/>
      <c r="DE121" s="140" t="e">
        <f t="shared" si="89"/>
        <v>#REF!</v>
      </c>
      <c r="DF121" s="144"/>
      <c r="DG121" s="136" t="e">
        <f t="shared" si="90"/>
        <v>#REF!</v>
      </c>
      <c r="DH121" s="152"/>
    </row>
    <row r="122" spans="1:112" ht="15.5" x14ac:dyDescent="0.35">
      <c r="A122" s="300">
        <v>15</v>
      </c>
      <c r="B122" s="345" t="str">
        <f t="shared" ref="B122" si="110">B70</f>
        <v>OOO  Philippe</v>
      </c>
      <c r="C122" s="71" t="str">
        <f t="shared" si="95"/>
        <v>Philippe</v>
      </c>
      <c r="D122" s="9" t="str">
        <f t="shared" si="96"/>
        <v/>
      </c>
      <c r="E122" s="6">
        <f t="shared" si="97"/>
        <v>1577594</v>
      </c>
      <c r="F122" s="74"/>
      <c r="G122" s="74"/>
      <c r="H122" s="74"/>
      <c r="I122" s="74"/>
      <c r="J122" s="74"/>
      <c r="K122" s="74"/>
      <c r="L122" s="74"/>
      <c r="M122" s="168"/>
      <c r="N122" s="74"/>
      <c r="O122" s="74"/>
      <c r="P122" s="74"/>
      <c r="Q122" s="74"/>
      <c r="R122" s="74"/>
      <c r="S122" s="74"/>
      <c r="T122" s="74"/>
      <c r="U122" s="74"/>
      <c r="V122" s="74"/>
      <c r="W122" s="74"/>
      <c r="X122" s="288"/>
      <c r="Y122" s="2" t="e">
        <f>IF(C122&lt;&gt;"",VLOOKUP(C122,#REF!,2,FALSE),"")</f>
        <v>#REF!</v>
      </c>
      <c r="Z122" s="2" t="str">
        <f t="shared" si="92"/>
        <v>US CRÉTEIL</v>
      </c>
      <c r="AA122" s="50" t="str">
        <f t="shared" si="49"/>
        <v/>
      </c>
      <c r="AB122" s="34" t="e">
        <f t="shared" si="50"/>
        <v>#REF!</v>
      </c>
      <c r="AC122" s="2" t="str">
        <f t="shared" si="51"/>
        <v>OOO  Philippe  Philippe</v>
      </c>
      <c r="AD122" s="2">
        <f t="shared" si="52"/>
        <v>0</v>
      </c>
      <c r="AE122" s="39"/>
      <c r="AF122" s="40" t="str">
        <f>IF(AE122&lt;&gt;"",VLOOKUP(AE122,#REF!,2,FALSE),"")</f>
        <v/>
      </c>
      <c r="AM122" s="140" t="e">
        <f t="shared" si="53"/>
        <v>#REF!</v>
      </c>
      <c r="AN122" s="157"/>
      <c r="AO122" s="136" t="e">
        <f t="shared" si="54"/>
        <v>#REF!</v>
      </c>
      <c r="AP122" s="152"/>
      <c r="AQ122" s="140" t="e">
        <f t="shared" si="55"/>
        <v>#REF!</v>
      </c>
      <c r="AR122" s="144"/>
      <c r="AS122" s="136" t="e">
        <f t="shared" si="56"/>
        <v>#REF!</v>
      </c>
      <c r="AT122" s="152"/>
      <c r="AU122" s="140" t="e">
        <f t="shared" si="57"/>
        <v>#REF!</v>
      </c>
      <c r="AV122" s="157"/>
      <c r="AW122" s="136" t="e">
        <f t="shared" si="58"/>
        <v>#REF!</v>
      </c>
      <c r="AX122" s="152"/>
      <c r="AY122" s="140" t="e">
        <f t="shared" si="59"/>
        <v>#REF!</v>
      </c>
      <c r="AZ122" s="144"/>
      <c r="BA122" s="136" t="e">
        <f t="shared" si="60"/>
        <v>#REF!</v>
      </c>
      <c r="BB122" s="152"/>
      <c r="BC122" s="140" t="e">
        <f t="shared" si="61"/>
        <v>#REF!</v>
      </c>
      <c r="BD122" s="144"/>
      <c r="BE122" s="136" t="e">
        <f t="shared" si="62"/>
        <v>#REF!</v>
      </c>
      <c r="BF122" s="152"/>
      <c r="BG122" s="140" t="e">
        <f t="shared" si="63"/>
        <v>#REF!</v>
      </c>
      <c r="BH122" s="144"/>
      <c r="BI122" s="136" t="e">
        <f t="shared" si="64"/>
        <v>#REF!</v>
      </c>
      <c r="BJ122" s="152"/>
      <c r="BK122" s="140" t="e">
        <f t="shared" si="65"/>
        <v>#REF!</v>
      </c>
      <c r="BL122" s="144"/>
      <c r="BM122" s="136" t="e">
        <f t="shared" si="66"/>
        <v>#REF!</v>
      </c>
      <c r="BN122" s="152"/>
      <c r="BO122" s="140" t="e">
        <f t="shared" si="67"/>
        <v>#REF!</v>
      </c>
      <c r="BP122" s="144"/>
      <c r="BQ122" s="136" t="e">
        <f t="shared" si="68"/>
        <v>#REF!</v>
      </c>
      <c r="BR122" s="152"/>
      <c r="BS122" s="140" t="e">
        <f t="shared" si="69"/>
        <v>#REF!</v>
      </c>
      <c r="BT122" s="144"/>
      <c r="BU122" s="136" t="e">
        <f t="shared" si="70"/>
        <v>#REF!</v>
      </c>
      <c r="BV122" s="152"/>
      <c r="BW122" s="140" t="e">
        <f t="shared" si="71"/>
        <v>#REF!</v>
      </c>
      <c r="BX122" s="144"/>
      <c r="BY122" s="136" t="e">
        <f t="shared" si="72"/>
        <v>#REF!</v>
      </c>
      <c r="BZ122" s="152"/>
      <c r="CA122" s="140" t="e">
        <f t="shared" si="73"/>
        <v>#REF!</v>
      </c>
      <c r="CB122" s="144"/>
      <c r="CC122" s="136" t="e">
        <f t="shared" si="74"/>
        <v>#REF!</v>
      </c>
      <c r="CD122" s="152"/>
      <c r="CE122" s="140" t="e">
        <f t="shared" si="75"/>
        <v>#REF!</v>
      </c>
      <c r="CF122" s="144"/>
      <c r="CG122" s="136" t="e">
        <f t="shared" si="76"/>
        <v>#REF!</v>
      </c>
      <c r="CH122" s="152"/>
      <c r="CI122" s="140" t="e">
        <f t="shared" si="77"/>
        <v>#REF!</v>
      </c>
      <c r="CJ122" s="144"/>
      <c r="CK122" s="136" t="e">
        <f t="shared" si="78"/>
        <v>#REF!</v>
      </c>
      <c r="CL122" s="140" t="e">
        <f t="shared" si="79"/>
        <v>#REF!</v>
      </c>
      <c r="CM122" s="144"/>
      <c r="CN122" s="136" t="e">
        <f t="shared" si="80"/>
        <v>#REF!</v>
      </c>
      <c r="CO122" s="152"/>
      <c r="CP122" s="140" t="e">
        <f t="shared" si="81"/>
        <v>#REF!</v>
      </c>
      <c r="CQ122" s="144"/>
      <c r="CR122" s="136" t="e">
        <f t="shared" si="82"/>
        <v>#REF!</v>
      </c>
      <c r="CS122" s="152"/>
      <c r="CT122" s="140" t="e">
        <f t="shared" si="83"/>
        <v>#REF!</v>
      </c>
      <c r="CU122" s="144"/>
      <c r="CV122" s="136" t="e">
        <f t="shared" si="84"/>
        <v>#REF!</v>
      </c>
      <c r="CW122" s="152"/>
      <c r="CX122" s="140" t="e">
        <f t="shared" si="85"/>
        <v>#REF!</v>
      </c>
      <c r="CY122" s="136" t="e">
        <f t="shared" si="86"/>
        <v>#REF!</v>
      </c>
      <c r="CZ122" s="152"/>
      <c r="DA122" s="144" t="e">
        <f t="shared" si="87"/>
        <v>#REF!</v>
      </c>
      <c r="DB122" s="144"/>
      <c r="DC122" s="136" t="e">
        <f t="shared" si="88"/>
        <v>#REF!</v>
      </c>
      <c r="DD122" s="152"/>
      <c r="DE122" s="140" t="e">
        <f t="shared" si="89"/>
        <v>#REF!</v>
      </c>
      <c r="DF122" s="144"/>
      <c r="DG122" s="136" t="e">
        <f t="shared" si="90"/>
        <v>#REF!</v>
      </c>
      <c r="DH122" s="152"/>
    </row>
    <row r="123" spans="1:112" ht="15.5" x14ac:dyDescent="0.35">
      <c r="A123" s="300">
        <v>16</v>
      </c>
      <c r="B123" s="345" t="str">
        <f t="shared" ref="B123" si="111">B71</f>
        <v>PPP  Oumar</v>
      </c>
      <c r="C123" s="71" t="str">
        <f t="shared" si="95"/>
        <v>Oumar</v>
      </c>
      <c r="D123" s="9" t="str">
        <f t="shared" si="96"/>
        <v/>
      </c>
      <c r="E123" s="6">
        <f t="shared" si="97"/>
        <v>1577755</v>
      </c>
      <c r="F123" s="74"/>
      <c r="G123" s="74"/>
      <c r="H123" s="74"/>
      <c r="I123" s="74"/>
      <c r="J123" s="74"/>
      <c r="K123" s="74"/>
      <c r="L123" s="74"/>
      <c r="M123" s="168"/>
      <c r="N123" s="74"/>
      <c r="O123" s="74"/>
      <c r="P123" s="74"/>
      <c r="Q123" s="74"/>
      <c r="R123" s="74"/>
      <c r="S123" s="74"/>
      <c r="T123" s="74"/>
      <c r="U123" s="74"/>
      <c r="V123" s="74"/>
      <c r="W123" s="74"/>
      <c r="X123" s="288"/>
      <c r="Y123" s="2" t="e">
        <f>IF(C123&lt;&gt;"",VLOOKUP(C123,#REF!,2,FALSE),"")</f>
        <v>#REF!</v>
      </c>
      <c r="Z123" s="2" t="str">
        <f t="shared" si="92"/>
        <v>US CRÉTEIL</v>
      </c>
      <c r="AA123" s="50" t="str">
        <f t="shared" si="49"/>
        <v/>
      </c>
      <c r="AB123" s="34" t="e">
        <f t="shared" si="50"/>
        <v>#REF!</v>
      </c>
      <c r="AC123" s="2" t="str">
        <f t="shared" si="51"/>
        <v>PPP  Oumar  Oumar</v>
      </c>
      <c r="AD123" s="2">
        <f t="shared" si="52"/>
        <v>0</v>
      </c>
      <c r="AE123" s="39"/>
      <c r="AF123" s="40" t="str">
        <f>IF(AE123&lt;&gt;"",VLOOKUP(AE123,#REF!,2,FALSE),"")</f>
        <v/>
      </c>
      <c r="AM123" s="140" t="e">
        <f t="shared" si="53"/>
        <v>#REF!</v>
      </c>
      <c r="AN123" s="157"/>
      <c r="AO123" s="136" t="e">
        <f t="shared" si="54"/>
        <v>#REF!</v>
      </c>
      <c r="AP123" s="152"/>
      <c r="AQ123" s="140" t="e">
        <f t="shared" si="55"/>
        <v>#REF!</v>
      </c>
      <c r="AR123" s="144"/>
      <c r="AS123" s="136" t="e">
        <f t="shared" si="56"/>
        <v>#REF!</v>
      </c>
      <c r="AT123" s="152"/>
      <c r="AU123" s="140" t="e">
        <f t="shared" si="57"/>
        <v>#REF!</v>
      </c>
      <c r="AV123" s="157"/>
      <c r="AW123" s="136" t="e">
        <f t="shared" si="58"/>
        <v>#REF!</v>
      </c>
      <c r="AX123" s="152"/>
      <c r="AY123" s="140" t="e">
        <f t="shared" si="59"/>
        <v>#REF!</v>
      </c>
      <c r="AZ123" s="144"/>
      <c r="BA123" s="136" t="e">
        <f t="shared" si="60"/>
        <v>#REF!</v>
      </c>
      <c r="BB123" s="152"/>
      <c r="BC123" s="140" t="e">
        <f t="shared" si="61"/>
        <v>#REF!</v>
      </c>
      <c r="BD123" s="144"/>
      <c r="BE123" s="136" t="e">
        <f t="shared" si="62"/>
        <v>#REF!</v>
      </c>
      <c r="BF123" s="152"/>
      <c r="BG123" s="140" t="e">
        <f t="shared" si="63"/>
        <v>#REF!</v>
      </c>
      <c r="BH123" s="144"/>
      <c r="BI123" s="136" t="e">
        <f t="shared" si="64"/>
        <v>#REF!</v>
      </c>
      <c r="BJ123" s="152"/>
      <c r="BK123" s="140" t="e">
        <f t="shared" si="65"/>
        <v>#REF!</v>
      </c>
      <c r="BL123" s="144"/>
      <c r="BM123" s="136" t="e">
        <f t="shared" si="66"/>
        <v>#REF!</v>
      </c>
      <c r="BN123" s="152"/>
      <c r="BO123" s="140" t="e">
        <f t="shared" si="67"/>
        <v>#REF!</v>
      </c>
      <c r="BP123" s="144"/>
      <c r="BQ123" s="136" t="e">
        <f t="shared" si="68"/>
        <v>#REF!</v>
      </c>
      <c r="BR123" s="152"/>
      <c r="BS123" s="140" t="e">
        <f t="shared" si="69"/>
        <v>#REF!</v>
      </c>
      <c r="BT123" s="144"/>
      <c r="BU123" s="136" t="e">
        <f t="shared" si="70"/>
        <v>#REF!</v>
      </c>
      <c r="BV123" s="152"/>
      <c r="BW123" s="140" t="e">
        <f t="shared" si="71"/>
        <v>#REF!</v>
      </c>
      <c r="BX123" s="144"/>
      <c r="BY123" s="136" t="e">
        <f t="shared" si="72"/>
        <v>#REF!</v>
      </c>
      <c r="BZ123" s="152"/>
      <c r="CA123" s="140" t="e">
        <f t="shared" si="73"/>
        <v>#REF!</v>
      </c>
      <c r="CB123" s="144"/>
      <c r="CC123" s="136" t="e">
        <f t="shared" si="74"/>
        <v>#REF!</v>
      </c>
      <c r="CD123" s="152"/>
      <c r="CE123" s="140" t="e">
        <f t="shared" si="75"/>
        <v>#REF!</v>
      </c>
      <c r="CF123" s="144"/>
      <c r="CG123" s="136" t="e">
        <f t="shared" si="76"/>
        <v>#REF!</v>
      </c>
      <c r="CH123" s="152"/>
      <c r="CI123" s="140" t="e">
        <f t="shared" si="77"/>
        <v>#REF!</v>
      </c>
      <c r="CJ123" s="144"/>
      <c r="CK123" s="136" t="e">
        <f t="shared" si="78"/>
        <v>#REF!</v>
      </c>
      <c r="CL123" s="140" t="e">
        <f t="shared" si="79"/>
        <v>#REF!</v>
      </c>
      <c r="CM123" s="144"/>
      <c r="CN123" s="136" t="e">
        <f t="shared" si="80"/>
        <v>#REF!</v>
      </c>
      <c r="CO123" s="152"/>
      <c r="CP123" s="140" t="e">
        <f t="shared" si="81"/>
        <v>#REF!</v>
      </c>
      <c r="CQ123" s="144"/>
      <c r="CR123" s="136" t="e">
        <f t="shared" si="82"/>
        <v>#REF!</v>
      </c>
      <c r="CS123" s="152"/>
      <c r="CT123" s="140" t="e">
        <f t="shared" si="83"/>
        <v>#REF!</v>
      </c>
      <c r="CU123" s="144"/>
      <c r="CV123" s="136" t="e">
        <f t="shared" si="84"/>
        <v>#REF!</v>
      </c>
      <c r="CW123" s="152"/>
      <c r="CX123" s="140" t="e">
        <f t="shared" si="85"/>
        <v>#REF!</v>
      </c>
      <c r="CY123" s="136" t="e">
        <f t="shared" si="86"/>
        <v>#REF!</v>
      </c>
      <c r="CZ123" s="152"/>
      <c r="DA123" s="144" t="e">
        <f t="shared" si="87"/>
        <v>#REF!</v>
      </c>
      <c r="DB123" s="144"/>
      <c r="DC123" s="136" t="e">
        <f t="shared" si="88"/>
        <v>#REF!</v>
      </c>
      <c r="DD123" s="152"/>
      <c r="DE123" s="140" t="e">
        <f t="shared" si="89"/>
        <v>#REF!</v>
      </c>
      <c r="DF123" s="144"/>
      <c r="DG123" s="136" t="e">
        <f t="shared" si="90"/>
        <v>#REF!</v>
      </c>
      <c r="DH123" s="152"/>
    </row>
    <row r="124" spans="1:112" ht="15.5" x14ac:dyDescent="0.35">
      <c r="A124" s="300">
        <v>17</v>
      </c>
      <c r="B124" s="345" t="str">
        <f t="shared" ref="B124" si="112">B72</f>
        <v>QQQ  Ibrahim</v>
      </c>
      <c r="C124" s="71" t="str">
        <f t="shared" si="95"/>
        <v>Ibrahim</v>
      </c>
      <c r="D124" s="9" t="str">
        <f t="shared" si="96"/>
        <v/>
      </c>
      <c r="E124" s="6">
        <f t="shared" si="97"/>
        <v>1346497</v>
      </c>
      <c r="F124" s="74"/>
      <c r="G124" s="74"/>
      <c r="H124" s="74"/>
      <c r="I124" s="74"/>
      <c r="J124" s="74"/>
      <c r="K124" s="74"/>
      <c r="L124" s="74"/>
      <c r="M124" s="168"/>
      <c r="N124" s="74"/>
      <c r="O124" s="74"/>
      <c r="P124" s="74"/>
      <c r="Q124" s="74"/>
      <c r="R124" s="74"/>
      <c r="S124" s="74"/>
      <c r="T124" s="74"/>
      <c r="U124" s="74"/>
      <c r="V124" s="74"/>
      <c r="W124" s="74"/>
      <c r="X124" s="288"/>
      <c r="Y124" s="2" t="e">
        <f>IF(C124&lt;&gt;"",VLOOKUP(C124,#REF!,2,FALSE),"")</f>
        <v>#REF!</v>
      </c>
      <c r="Z124" s="2" t="str">
        <f t="shared" si="92"/>
        <v>US CRÉTEIL</v>
      </c>
      <c r="AA124" s="50" t="str">
        <f t="shared" si="49"/>
        <v/>
      </c>
      <c r="AB124" s="34" t="e">
        <f t="shared" si="50"/>
        <v>#REF!</v>
      </c>
      <c r="AC124" s="2" t="str">
        <f t="shared" si="51"/>
        <v>QQQ  Ibrahim  Ibrahim</v>
      </c>
      <c r="AD124" s="2">
        <f t="shared" si="52"/>
        <v>0</v>
      </c>
      <c r="AE124" s="39"/>
      <c r="AF124" s="40" t="str">
        <f>IF(AE124&lt;&gt;"",VLOOKUP(AE124,#REF!,2,FALSE),"")</f>
        <v/>
      </c>
      <c r="AM124" s="140" t="e">
        <f t="shared" si="53"/>
        <v>#REF!</v>
      </c>
      <c r="AN124" s="157"/>
      <c r="AO124" s="136" t="e">
        <f t="shared" si="54"/>
        <v>#REF!</v>
      </c>
      <c r="AP124" s="152"/>
      <c r="AQ124" s="140" t="e">
        <f t="shared" si="55"/>
        <v>#REF!</v>
      </c>
      <c r="AR124" s="144"/>
      <c r="AS124" s="136" t="e">
        <f t="shared" si="56"/>
        <v>#REF!</v>
      </c>
      <c r="AT124" s="152"/>
      <c r="AU124" s="140" t="e">
        <f t="shared" si="57"/>
        <v>#REF!</v>
      </c>
      <c r="AV124" s="157"/>
      <c r="AW124" s="136" t="e">
        <f t="shared" si="58"/>
        <v>#REF!</v>
      </c>
      <c r="AX124" s="152"/>
      <c r="AY124" s="140" t="e">
        <f t="shared" si="59"/>
        <v>#REF!</v>
      </c>
      <c r="AZ124" s="144"/>
      <c r="BA124" s="136" t="e">
        <f t="shared" si="60"/>
        <v>#REF!</v>
      </c>
      <c r="BB124" s="152"/>
      <c r="BC124" s="140" t="e">
        <f t="shared" si="61"/>
        <v>#REF!</v>
      </c>
      <c r="BD124" s="144"/>
      <c r="BE124" s="136" t="e">
        <f t="shared" si="62"/>
        <v>#REF!</v>
      </c>
      <c r="BF124" s="152"/>
      <c r="BG124" s="140" t="e">
        <f t="shared" si="63"/>
        <v>#REF!</v>
      </c>
      <c r="BH124" s="144"/>
      <c r="BI124" s="136" t="e">
        <f t="shared" si="64"/>
        <v>#REF!</v>
      </c>
      <c r="BJ124" s="152"/>
      <c r="BK124" s="140" t="e">
        <f t="shared" si="65"/>
        <v>#REF!</v>
      </c>
      <c r="BL124" s="144"/>
      <c r="BM124" s="136" t="e">
        <f t="shared" si="66"/>
        <v>#REF!</v>
      </c>
      <c r="BN124" s="152"/>
      <c r="BO124" s="140" t="e">
        <f t="shared" si="67"/>
        <v>#REF!</v>
      </c>
      <c r="BP124" s="144"/>
      <c r="BQ124" s="136" t="e">
        <f t="shared" si="68"/>
        <v>#REF!</v>
      </c>
      <c r="BR124" s="152"/>
      <c r="BS124" s="140" t="e">
        <f t="shared" si="69"/>
        <v>#REF!</v>
      </c>
      <c r="BT124" s="144"/>
      <c r="BU124" s="136" t="e">
        <f t="shared" si="70"/>
        <v>#REF!</v>
      </c>
      <c r="BV124" s="152"/>
      <c r="BW124" s="140" t="e">
        <f t="shared" si="71"/>
        <v>#REF!</v>
      </c>
      <c r="BX124" s="144"/>
      <c r="BY124" s="136" t="e">
        <f t="shared" si="72"/>
        <v>#REF!</v>
      </c>
      <c r="BZ124" s="152"/>
      <c r="CA124" s="140" t="e">
        <f t="shared" si="73"/>
        <v>#REF!</v>
      </c>
      <c r="CB124" s="144"/>
      <c r="CC124" s="136" t="e">
        <f t="shared" si="74"/>
        <v>#REF!</v>
      </c>
      <c r="CD124" s="152"/>
      <c r="CE124" s="140" t="e">
        <f t="shared" si="75"/>
        <v>#REF!</v>
      </c>
      <c r="CF124" s="144"/>
      <c r="CG124" s="136" t="e">
        <f t="shared" si="76"/>
        <v>#REF!</v>
      </c>
      <c r="CH124" s="152"/>
      <c r="CI124" s="140" t="e">
        <f t="shared" si="77"/>
        <v>#REF!</v>
      </c>
      <c r="CJ124" s="144"/>
      <c r="CK124" s="136" t="e">
        <f t="shared" si="78"/>
        <v>#REF!</v>
      </c>
      <c r="CL124" s="140" t="e">
        <f t="shared" si="79"/>
        <v>#REF!</v>
      </c>
      <c r="CM124" s="144"/>
      <c r="CN124" s="136" t="e">
        <f t="shared" si="80"/>
        <v>#REF!</v>
      </c>
      <c r="CO124" s="152"/>
      <c r="CP124" s="140" t="e">
        <f t="shared" si="81"/>
        <v>#REF!</v>
      </c>
      <c r="CQ124" s="144"/>
      <c r="CR124" s="136" t="e">
        <f t="shared" si="82"/>
        <v>#REF!</v>
      </c>
      <c r="CS124" s="152"/>
      <c r="CT124" s="140" t="e">
        <f t="shared" si="83"/>
        <v>#REF!</v>
      </c>
      <c r="CU124" s="144"/>
      <c r="CV124" s="136" t="e">
        <f t="shared" si="84"/>
        <v>#REF!</v>
      </c>
      <c r="CW124" s="152"/>
      <c r="CX124" s="140" t="e">
        <f t="shared" si="85"/>
        <v>#REF!</v>
      </c>
      <c r="CY124" s="136" t="e">
        <f t="shared" si="86"/>
        <v>#REF!</v>
      </c>
      <c r="CZ124" s="152"/>
      <c r="DA124" s="144" t="e">
        <f t="shared" si="87"/>
        <v>#REF!</v>
      </c>
      <c r="DB124" s="144"/>
      <c r="DC124" s="136" t="e">
        <f t="shared" si="88"/>
        <v>#REF!</v>
      </c>
      <c r="DD124" s="152"/>
      <c r="DE124" s="140" t="e">
        <f t="shared" si="89"/>
        <v>#REF!</v>
      </c>
      <c r="DF124" s="144"/>
      <c r="DG124" s="136" t="e">
        <f t="shared" si="90"/>
        <v>#REF!</v>
      </c>
      <c r="DH124" s="152"/>
    </row>
    <row r="125" spans="1:112" ht="15.5" x14ac:dyDescent="0.35">
      <c r="A125" s="300">
        <v>18</v>
      </c>
      <c r="B125" s="345" t="str">
        <f t="shared" ref="B125" si="113">B73</f>
        <v>RRR  Seydou</v>
      </c>
      <c r="C125" s="71" t="str">
        <f t="shared" si="95"/>
        <v>Seydou</v>
      </c>
      <c r="D125" s="9" t="str">
        <f t="shared" si="96"/>
        <v/>
      </c>
      <c r="E125" s="6">
        <f t="shared" si="97"/>
        <v>1748108</v>
      </c>
      <c r="F125" s="74"/>
      <c r="G125" s="74"/>
      <c r="H125" s="74"/>
      <c r="I125" s="74"/>
      <c r="J125" s="74"/>
      <c r="K125" s="74"/>
      <c r="L125" s="74"/>
      <c r="M125" s="168"/>
      <c r="N125" s="74"/>
      <c r="O125" s="74"/>
      <c r="P125" s="74"/>
      <c r="Q125" s="74"/>
      <c r="R125" s="74"/>
      <c r="S125" s="74"/>
      <c r="T125" s="74"/>
      <c r="U125" s="74"/>
      <c r="V125" s="74"/>
      <c r="W125" s="74"/>
      <c r="X125" s="288"/>
      <c r="Y125" s="2" t="e">
        <f>IF(C125&lt;&gt;"",VLOOKUP(C125,#REF!,2,FALSE),"")</f>
        <v>#REF!</v>
      </c>
      <c r="Z125" s="2" t="str">
        <f t="shared" si="92"/>
        <v>US CRÉTEIL</v>
      </c>
      <c r="AA125" s="50" t="str">
        <f t="shared" si="49"/>
        <v/>
      </c>
      <c r="AB125" s="34" t="e">
        <f t="shared" si="50"/>
        <v>#REF!</v>
      </c>
      <c r="AC125" s="2" t="str">
        <f t="shared" si="51"/>
        <v>RRR  Seydou  Seydou</v>
      </c>
      <c r="AD125" s="2">
        <f t="shared" si="52"/>
        <v>0</v>
      </c>
      <c r="AE125" s="39"/>
      <c r="AF125" s="40" t="str">
        <f>IF(AE125&lt;&gt;"",VLOOKUP(AE125,#REF!,2,FALSE),"")</f>
        <v/>
      </c>
      <c r="AM125" s="140" t="e">
        <f t="shared" si="53"/>
        <v>#REF!</v>
      </c>
      <c r="AN125" s="157"/>
      <c r="AO125" s="136" t="e">
        <f t="shared" si="54"/>
        <v>#REF!</v>
      </c>
      <c r="AP125" s="152"/>
      <c r="AQ125" s="140" t="e">
        <f t="shared" si="55"/>
        <v>#REF!</v>
      </c>
      <c r="AR125" s="144"/>
      <c r="AS125" s="136" t="e">
        <f t="shared" si="56"/>
        <v>#REF!</v>
      </c>
      <c r="AT125" s="152"/>
      <c r="AU125" s="140" t="e">
        <f t="shared" si="57"/>
        <v>#REF!</v>
      </c>
      <c r="AV125" s="157"/>
      <c r="AW125" s="136" t="e">
        <f t="shared" si="58"/>
        <v>#REF!</v>
      </c>
      <c r="AX125" s="152"/>
      <c r="AY125" s="140" t="e">
        <f t="shared" si="59"/>
        <v>#REF!</v>
      </c>
      <c r="AZ125" s="144"/>
      <c r="BA125" s="136" t="e">
        <f t="shared" si="60"/>
        <v>#REF!</v>
      </c>
      <c r="BB125" s="152"/>
      <c r="BC125" s="140" t="e">
        <f t="shared" si="61"/>
        <v>#REF!</v>
      </c>
      <c r="BD125" s="144"/>
      <c r="BE125" s="136" t="e">
        <f t="shared" si="62"/>
        <v>#REF!</v>
      </c>
      <c r="BF125" s="152"/>
      <c r="BG125" s="140" t="e">
        <f t="shared" si="63"/>
        <v>#REF!</v>
      </c>
      <c r="BH125" s="144"/>
      <c r="BI125" s="136" t="e">
        <f t="shared" si="64"/>
        <v>#REF!</v>
      </c>
      <c r="BJ125" s="152"/>
      <c r="BK125" s="140" t="e">
        <f t="shared" si="65"/>
        <v>#REF!</v>
      </c>
      <c r="BL125" s="144"/>
      <c r="BM125" s="136" t="e">
        <f t="shared" si="66"/>
        <v>#REF!</v>
      </c>
      <c r="BN125" s="152"/>
      <c r="BO125" s="140" t="e">
        <f t="shared" si="67"/>
        <v>#REF!</v>
      </c>
      <c r="BP125" s="144"/>
      <c r="BQ125" s="136" t="e">
        <f t="shared" si="68"/>
        <v>#REF!</v>
      </c>
      <c r="BR125" s="152"/>
      <c r="BS125" s="140" t="e">
        <f t="shared" si="69"/>
        <v>#REF!</v>
      </c>
      <c r="BT125" s="144"/>
      <c r="BU125" s="136" t="e">
        <f t="shared" si="70"/>
        <v>#REF!</v>
      </c>
      <c r="BV125" s="152"/>
      <c r="BW125" s="140" t="e">
        <f t="shared" si="71"/>
        <v>#REF!</v>
      </c>
      <c r="BX125" s="144"/>
      <c r="BY125" s="136" t="e">
        <f t="shared" si="72"/>
        <v>#REF!</v>
      </c>
      <c r="BZ125" s="152"/>
      <c r="CA125" s="140" t="e">
        <f t="shared" si="73"/>
        <v>#REF!</v>
      </c>
      <c r="CB125" s="144"/>
      <c r="CC125" s="136" t="e">
        <f t="shared" si="74"/>
        <v>#REF!</v>
      </c>
      <c r="CD125" s="152"/>
      <c r="CE125" s="140" t="e">
        <f t="shared" si="75"/>
        <v>#REF!</v>
      </c>
      <c r="CF125" s="144"/>
      <c r="CG125" s="136" t="e">
        <f t="shared" si="76"/>
        <v>#REF!</v>
      </c>
      <c r="CH125" s="152"/>
      <c r="CI125" s="140" t="e">
        <f t="shared" si="77"/>
        <v>#REF!</v>
      </c>
      <c r="CJ125" s="144"/>
      <c r="CK125" s="136" t="e">
        <f t="shared" si="78"/>
        <v>#REF!</v>
      </c>
      <c r="CL125" s="140" t="e">
        <f t="shared" si="79"/>
        <v>#REF!</v>
      </c>
      <c r="CM125" s="144"/>
      <c r="CN125" s="136" t="e">
        <f t="shared" si="80"/>
        <v>#REF!</v>
      </c>
      <c r="CO125" s="152"/>
      <c r="CP125" s="140" t="e">
        <f t="shared" si="81"/>
        <v>#REF!</v>
      </c>
      <c r="CQ125" s="144"/>
      <c r="CR125" s="136" t="e">
        <f t="shared" si="82"/>
        <v>#REF!</v>
      </c>
      <c r="CS125" s="152"/>
      <c r="CT125" s="140" t="e">
        <f t="shared" si="83"/>
        <v>#REF!</v>
      </c>
      <c r="CU125" s="144"/>
      <c r="CV125" s="136" t="e">
        <f t="shared" si="84"/>
        <v>#REF!</v>
      </c>
      <c r="CW125" s="152"/>
      <c r="CX125" s="140" t="e">
        <f t="shared" si="85"/>
        <v>#REF!</v>
      </c>
      <c r="CY125" s="136" t="e">
        <f t="shared" si="86"/>
        <v>#REF!</v>
      </c>
      <c r="CZ125" s="152"/>
      <c r="DA125" s="144" t="e">
        <f t="shared" si="87"/>
        <v>#REF!</v>
      </c>
      <c r="DB125" s="144"/>
      <c r="DC125" s="136" t="e">
        <f t="shared" si="88"/>
        <v>#REF!</v>
      </c>
      <c r="DD125" s="152"/>
      <c r="DE125" s="140" t="e">
        <f t="shared" si="89"/>
        <v>#REF!</v>
      </c>
      <c r="DF125" s="144"/>
      <c r="DG125" s="136" t="e">
        <f t="shared" si="90"/>
        <v>#REF!</v>
      </c>
      <c r="DH125" s="152"/>
    </row>
    <row r="126" spans="1:112" ht="15.5" x14ac:dyDescent="0.35">
      <c r="A126" s="300">
        <v>19</v>
      </c>
      <c r="B126" s="345" t="str">
        <f t="shared" ref="B126" si="114">B74</f>
        <v>SSS  Lucas</v>
      </c>
      <c r="C126" s="71" t="str">
        <f t="shared" si="95"/>
        <v>Lucas</v>
      </c>
      <c r="D126" s="9" t="str">
        <f t="shared" si="96"/>
        <v/>
      </c>
      <c r="E126" s="6">
        <f t="shared" si="97"/>
        <v>1026525</v>
      </c>
      <c r="F126" s="74"/>
      <c r="G126" s="74"/>
      <c r="H126" s="74"/>
      <c r="I126" s="74"/>
      <c r="J126" s="74"/>
      <c r="K126" s="74"/>
      <c r="L126" s="74"/>
      <c r="M126" s="168"/>
      <c r="N126" s="74"/>
      <c r="O126" s="74"/>
      <c r="P126" s="74"/>
      <c r="Q126" s="74"/>
      <c r="R126" s="74"/>
      <c r="S126" s="74"/>
      <c r="T126" s="74"/>
      <c r="U126" s="74"/>
      <c r="V126" s="74"/>
      <c r="W126" s="74"/>
      <c r="X126" s="288"/>
      <c r="Y126" s="2" t="e">
        <f>IF(C126&lt;&gt;"",VLOOKUP(C126,#REF!,2,FALSE),"")</f>
        <v>#REF!</v>
      </c>
      <c r="Z126" s="2" t="str">
        <f t="shared" si="92"/>
        <v>US CRÉTEIL</v>
      </c>
      <c r="AA126" s="50" t="str">
        <f t="shared" si="49"/>
        <v/>
      </c>
      <c r="AB126" s="34" t="e">
        <f t="shared" si="50"/>
        <v>#REF!</v>
      </c>
      <c r="AC126" s="2" t="str">
        <f t="shared" si="51"/>
        <v>SSS  Lucas  Lucas</v>
      </c>
      <c r="AD126" s="2">
        <f t="shared" si="52"/>
        <v>0</v>
      </c>
      <c r="AE126" s="39"/>
      <c r="AF126" s="40" t="str">
        <f>IF(AE126&lt;&gt;"",VLOOKUP(AE126,#REF!,2,FALSE),"")</f>
        <v/>
      </c>
      <c r="AM126" s="140" t="e">
        <f t="shared" si="53"/>
        <v>#REF!</v>
      </c>
      <c r="AN126" s="157"/>
      <c r="AO126" s="136" t="e">
        <f t="shared" si="54"/>
        <v>#REF!</v>
      </c>
      <c r="AP126" s="152"/>
      <c r="AQ126" s="140" t="e">
        <f t="shared" si="55"/>
        <v>#REF!</v>
      </c>
      <c r="AR126" s="144"/>
      <c r="AS126" s="136" t="e">
        <f t="shared" si="56"/>
        <v>#REF!</v>
      </c>
      <c r="AT126" s="152"/>
      <c r="AU126" s="140" t="e">
        <f t="shared" si="57"/>
        <v>#REF!</v>
      </c>
      <c r="AV126" s="157"/>
      <c r="AW126" s="136" t="e">
        <f t="shared" si="58"/>
        <v>#REF!</v>
      </c>
      <c r="AX126" s="152"/>
      <c r="AY126" s="140" t="e">
        <f t="shared" si="59"/>
        <v>#REF!</v>
      </c>
      <c r="AZ126" s="144"/>
      <c r="BA126" s="136" t="e">
        <f t="shared" si="60"/>
        <v>#REF!</v>
      </c>
      <c r="BB126" s="152"/>
      <c r="BC126" s="140" t="e">
        <f t="shared" si="61"/>
        <v>#REF!</v>
      </c>
      <c r="BD126" s="144"/>
      <c r="BE126" s="136" t="e">
        <f t="shared" si="62"/>
        <v>#REF!</v>
      </c>
      <c r="BF126" s="152"/>
      <c r="BG126" s="140" t="e">
        <f t="shared" si="63"/>
        <v>#REF!</v>
      </c>
      <c r="BH126" s="144"/>
      <c r="BI126" s="136" t="e">
        <f t="shared" si="64"/>
        <v>#REF!</v>
      </c>
      <c r="BJ126" s="152"/>
      <c r="BK126" s="140" t="e">
        <f t="shared" si="65"/>
        <v>#REF!</v>
      </c>
      <c r="BL126" s="144"/>
      <c r="BM126" s="136" t="e">
        <f t="shared" si="66"/>
        <v>#REF!</v>
      </c>
      <c r="BN126" s="152"/>
      <c r="BO126" s="140" t="e">
        <f t="shared" si="67"/>
        <v>#REF!</v>
      </c>
      <c r="BP126" s="144"/>
      <c r="BQ126" s="136" t="e">
        <f t="shared" si="68"/>
        <v>#REF!</v>
      </c>
      <c r="BR126" s="152"/>
      <c r="BS126" s="140" t="e">
        <f t="shared" si="69"/>
        <v>#REF!</v>
      </c>
      <c r="BT126" s="144"/>
      <c r="BU126" s="136" t="e">
        <f t="shared" si="70"/>
        <v>#REF!</v>
      </c>
      <c r="BV126" s="152"/>
      <c r="BW126" s="140" t="e">
        <f t="shared" si="71"/>
        <v>#REF!</v>
      </c>
      <c r="BX126" s="144"/>
      <c r="BY126" s="136" t="e">
        <f t="shared" si="72"/>
        <v>#REF!</v>
      </c>
      <c r="BZ126" s="152"/>
      <c r="CA126" s="140" t="e">
        <f t="shared" si="73"/>
        <v>#REF!</v>
      </c>
      <c r="CB126" s="144"/>
      <c r="CC126" s="136" t="e">
        <f t="shared" si="74"/>
        <v>#REF!</v>
      </c>
      <c r="CD126" s="152"/>
      <c r="CE126" s="140" t="e">
        <f t="shared" si="75"/>
        <v>#REF!</v>
      </c>
      <c r="CF126" s="144"/>
      <c r="CG126" s="136" t="e">
        <f t="shared" si="76"/>
        <v>#REF!</v>
      </c>
      <c r="CH126" s="152"/>
      <c r="CI126" s="140" t="e">
        <f t="shared" si="77"/>
        <v>#REF!</v>
      </c>
      <c r="CJ126" s="144"/>
      <c r="CK126" s="136" t="e">
        <f t="shared" si="78"/>
        <v>#REF!</v>
      </c>
      <c r="CL126" s="140" t="e">
        <f t="shared" si="79"/>
        <v>#REF!</v>
      </c>
      <c r="CM126" s="144"/>
      <c r="CN126" s="136" t="e">
        <f t="shared" si="80"/>
        <v>#REF!</v>
      </c>
      <c r="CO126" s="152"/>
      <c r="CP126" s="140" t="e">
        <f t="shared" si="81"/>
        <v>#REF!</v>
      </c>
      <c r="CQ126" s="144"/>
      <c r="CR126" s="136" t="e">
        <f t="shared" si="82"/>
        <v>#REF!</v>
      </c>
      <c r="CS126" s="152"/>
      <c r="CT126" s="140" t="e">
        <f t="shared" si="83"/>
        <v>#REF!</v>
      </c>
      <c r="CU126" s="144"/>
      <c r="CV126" s="136" t="e">
        <f t="shared" si="84"/>
        <v>#REF!</v>
      </c>
      <c r="CW126" s="152"/>
      <c r="CX126" s="140" t="e">
        <f t="shared" si="85"/>
        <v>#REF!</v>
      </c>
      <c r="CY126" s="136" t="e">
        <f t="shared" si="86"/>
        <v>#REF!</v>
      </c>
      <c r="CZ126" s="152"/>
      <c r="DA126" s="144" t="e">
        <f t="shared" si="87"/>
        <v>#REF!</v>
      </c>
      <c r="DB126" s="144"/>
      <c r="DC126" s="136" t="e">
        <f t="shared" si="88"/>
        <v>#REF!</v>
      </c>
      <c r="DD126" s="152"/>
      <c r="DE126" s="140" t="e">
        <f t="shared" si="89"/>
        <v>#REF!</v>
      </c>
      <c r="DF126" s="144"/>
      <c r="DG126" s="136" t="e">
        <f t="shared" si="90"/>
        <v>#REF!</v>
      </c>
      <c r="DH126" s="152"/>
    </row>
    <row r="127" spans="1:112" ht="15.5" x14ac:dyDescent="0.35">
      <c r="A127" s="300">
        <v>20</v>
      </c>
      <c r="B127" s="345" t="str">
        <f t="shared" ref="B127" si="115">B75</f>
        <v>TTT  Samba</v>
      </c>
      <c r="C127" s="71" t="str">
        <f t="shared" si="95"/>
        <v>Samba</v>
      </c>
      <c r="D127" s="9" t="str">
        <f t="shared" si="96"/>
        <v/>
      </c>
      <c r="E127" s="6">
        <f t="shared" si="97"/>
        <v>405929</v>
      </c>
      <c r="F127" s="74"/>
      <c r="G127" s="74"/>
      <c r="H127" s="74"/>
      <c r="I127" s="74"/>
      <c r="J127" s="74"/>
      <c r="K127" s="74"/>
      <c r="L127" s="74"/>
      <c r="M127" s="168"/>
      <c r="N127" s="74"/>
      <c r="O127" s="74"/>
      <c r="P127" s="74"/>
      <c r="Q127" s="74"/>
      <c r="R127" s="74"/>
      <c r="S127" s="74"/>
      <c r="T127" s="74"/>
      <c r="U127" s="74"/>
      <c r="V127" s="74"/>
      <c r="W127" s="74"/>
      <c r="X127" s="288"/>
      <c r="Y127" s="2" t="e">
        <f>IF(C127&lt;&gt;"",VLOOKUP(C127,#REF!,2,FALSE),"")</f>
        <v>#REF!</v>
      </c>
      <c r="Z127" s="2" t="str">
        <f t="shared" si="92"/>
        <v>US CRÉTEIL</v>
      </c>
      <c r="AA127" s="50" t="str">
        <f t="shared" si="49"/>
        <v/>
      </c>
      <c r="AB127" s="34" t="e">
        <f t="shared" si="50"/>
        <v>#REF!</v>
      </c>
      <c r="AC127" s="2" t="str">
        <f t="shared" si="51"/>
        <v>TTT  Samba  Samba</v>
      </c>
      <c r="AD127" s="2">
        <f t="shared" si="52"/>
        <v>0</v>
      </c>
      <c r="AE127" s="39"/>
      <c r="AF127" s="40" t="str">
        <f>IF(AE127&lt;&gt;"",VLOOKUP(AE127,#REF!,2,FALSE),"")</f>
        <v/>
      </c>
      <c r="AM127" s="140" t="e">
        <f t="shared" si="53"/>
        <v>#REF!</v>
      </c>
      <c r="AN127" s="157"/>
      <c r="AO127" s="136" t="e">
        <f t="shared" si="54"/>
        <v>#REF!</v>
      </c>
      <c r="AP127" s="152"/>
      <c r="AQ127" s="140" t="e">
        <f t="shared" si="55"/>
        <v>#REF!</v>
      </c>
      <c r="AR127" s="144"/>
      <c r="AS127" s="136" t="e">
        <f t="shared" si="56"/>
        <v>#REF!</v>
      </c>
      <c r="AT127" s="152"/>
      <c r="AU127" s="140" t="e">
        <f t="shared" si="57"/>
        <v>#REF!</v>
      </c>
      <c r="AV127" s="157"/>
      <c r="AW127" s="136" t="e">
        <f t="shared" si="58"/>
        <v>#REF!</v>
      </c>
      <c r="AX127" s="152"/>
      <c r="AY127" s="140" t="e">
        <f t="shared" si="59"/>
        <v>#REF!</v>
      </c>
      <c r="AZ127" s="144"/>
      <c r="BA127" s="136" t="e">
        <f t="shared" si="60"/>
        <v>#REF!</v>
      </c>
      <c r="BB127" s="152"/>
      <c r="BC127" s="140" t="e">
        <f t="shared" si="61"/>
        <v>#REF!</v>
      </c>
      <c r="BD127" s="144"/>
      <c r="BE127" s="136" t="e">
        <f t="shared" si="62"/>
        <v>#REF!</v>
      </c>
      <c r="BF127" s="152"/>
      <c r="BG127" s="140" t="e">
        <f t="shared" si="63"/>
        <v>#REF!</v>
      </c>
      <c r="BH127" s="144"/>
      <c r="BI127" s="136" t="e">
        <f t="shared" si="64"/>
        <v>#REF!</v>
      </c>
      <c r="BJ127" s="152"/>
      <c r="BK127" s="140" t="e">
        <f t="shared" si="65"/>
        <v>#REF!</v>
      </c>
      <c r="BL127" s="144"/>
      <c r="BM127" s="136" t="e">
        <f t="shared" si="66"/>
        <v>#REF!</v>
      </c>
      <c r="BN127" s="152"/>
      <c r="BO127" s="140" t="e">
        <f t="shared" si="67"/>
        <v>#REF!</v>
      </c>
      <c r="BP127" s="144"/>
      <c r="BQ127" s="136" t="e">
        <f t="shared" si="68"/>
        <v>#REF!</v>
      </c>
      <c r="BR127" s="152"/>
      <c r="BS127" s="140" t="e">
        <f t="shared" si="69"/>
        <v>#REF!</v>
      </c>
      <c r="BT127" s="144"/>
      <c r="BU127" s="136" t="e">
        <f t="shared" si="70"/>
        <v>#REF!</v>
      </c>
      <c r="BV127" s="152"/>
      <c r="BW127" s="140" t="e">
        <f t="shared" si="71"/>
        <v>#REF!</v>
      </c>
      <c r="BX127" s="144"/>
      <c r="BY127" s="136" t="e">
        <f t="shared" si="72"/>
        <v>#REF!</v>
      </c>
      <c r="BZ127" s="152"/>
      <c r="CA127" s="140" t="e">
        <f t="shared" si="73"/>
        <v>#REF!</v>
      </c>
      <c r="CB127" s="144"/>
      <c r="CC127" s="136" t="e">
        <f t="shared" si="74"/>
        <v>#REF!</v>
      </c>
      <c r="CD127" s="152"/>
      <c r="CE127" s="140" t="e">
        <f t="shared" si="75"/>
        <v>#REF!</v>
      </c>
      <c r="CF127" s="144"/>
      <c r="CG127" s="136" t="e">
        <f t="shared" si="76"/>
        <v>#REF!</v>
      </c>
      <c r="CH127" s="152"/>
      <c r="CI127" s="140" t="e">
        <f t="shared" si="77"/>
        <v>#REF!</v>
      </c>
      <c r="CJ127" s="144"/>
      <c r="CK127" s="136" t="e">
        <f t="shared" si="78"/>
        <v>#REF!</v>
      </c>
      <c r="CL127" s="140" t="e">
        <f t="shared" si="79"/>
        <v>#REF!</v>
      </c>
      <c r="CM127" s="144"/>
      <c r="CN127" s="136" t="e">
        <f t="shared" si="80"/>
        <v>#REF!</v>
      </c>
      <c r="CO127" s="152"/>
      <c r="CP127" s="140" t="e">
        <f t="shared" si="81"/>
        <v>#REF!</v>
      </c>
      <c r="CQ127" s="144"/>
      <c r="CR127" s="136" t="e">
        <f t="shared" si="82"/>
        <v>#REF!</v>
      </c>
      <c r="CS127" s="152"/>
      <c r="CT127" s="140" t="e">
        <f t="shared" si="83"/>
        <v>#REF!</v>
      </c>
      <c r="CU127" s="144"/>
      <c r="CV127" s="136" t="e">
        <f t="shared" si="84"/>
        <v>#REF!</v>
      </c>
      <c r="CW127" s="152"/>
      <c r="CX127" s="140" t="e">
        <f t="shared" si="85"/>
        <v>#REF!</v>
      </c>
      <c r="CY127" s="136" t="e">
        <f t="shared" si="86"/>
        <v>#REF!</v>
      </c>
      <c r="CZ127" s="152"/>
      <c r="DA127" s="144" t="e">
        <f t="shared" si="87"/>
        <v>#REF!</v>
      </c>
      <c r="DB127" s="144"/>
      <c r="DC127" s="136" t="e">
        <f t="shared" si="88"/>
        <v>#REF!</v>
      </c>
      <c r="DD127" s="152"/>
      <c r="DE127" s="140" t="e">
        <f t="shared" si="89"/>
        <v>#REF!</v>
      </c>
      <c r="DF127" s="144"/>
      <c r="DG127" s="136" t="e">
        <f t="shared" si="90"/>
        <v>#REF!</v>
      </c>
      <c r="DH127" s="152"/>
    </row>
    <row r="128" spans="1:112" ht="15.5" x14ac:dyDescent="0.35">
      <c r="A128" s="300">
        <v>21</v>
      </c>
      <c r="B128" s="345" t="str">
        <f t="shared" ref="B128" si="116">B76</f>
        <v>UUU  Miguel</v>
      </c>
      <c r="C128" s="71" t="str">
        <f t="shared" ref="C128:C147" si="117">C24</f>
        <v>Miguel</v>
      </c>
      <c r="D128" s="9" t="str">
        <f t="shared" si="96"/>
        <v/>
      </c>
      <c r="E128" s="6">
        <f t="shared" si="97"/>
        <v>1513486</v>
      </c>
      <c r="F128" s="74"/>
      <c r="G128" s="74"/>
      <c r="H128" s="74"/>
      <c r="I128" s="74"/>
      <c r="J128" s="74"/>
      <c r="K128" s="74"/>
      <c r="L128" s="74"/>
      <c r="M128" s="168"/>
      <c r="N128" s="74"/>
      <c r="O128" s="74"/>
      <c r="P128" s="74"/>
      <c r="Q128" s="74"/>
      <c r="R128" s="74"/>
      <c r="S128" s="74"/>
      <c r="T128" s="74"/>
      <c r="U128" s="74"/>
      <c r="V128" s="74"/>
      <c r="W128" s="74"/>
      <c r="X128" s="288"/>
      <c r="Y128" s="2" t="e">
        <f>IF(C128&lt;&gt;"",VLOOKUP(C128,#REF!,2,FALSE),"")</f>
        <v>#REF!</v>
      </c>
      <c r="Z128" s="2" t="str">
        <f t="shared" si="92"/>
        <v>US CRÉTEIL</v>
      </c>
      <c r="AA128" s="50" t="str">
        <f t="shared" si="49"/>
        <v/>
      </c>
      <c r="AB128" s="34" t="e">
        <f t="shared" si="50"/>
        <v>#REF!</v>
      </c>
      <c r="AC128" s="2" t="str">
        <f t="shared" si="51"/>
        <v>UUU  Miguel  Miguel</v>
      </c>
      <c r="AD128" s="2">
        <f t="shared" si="52"/>
        <v>0</v>
      </c>
      <c r="AE128" s="39"/>
      <c r="AF128" s="40" t="str">
        <f>IF(AE128&lt;&gt;"",VLOOKUP(AE128,#REF!,2,FALSE),"")</f>
        <v/>
      </c>
      <c r="AM128" s="140" t="e">
        <f t="shared" si="53"/>
        <v>#REF!</v>
      </c>
      <c r="AN128" s="157"/>
      <c r="AO128" s="136" t="e">
        <f t="shared" si="54"/>
        <v>#REF!</v>
      </c>
      <c r="AP128" s="152"/>
      <c r="AQ128" s="140" t="e">
        <f t="shared" si="55"/>
        <v>#REF!</v>
      </c>
      <c r="AR128" s="144"/>
      <c r="AS128" s="136" t="e">
        <f t="shared" si="56"/>
        <v>#REF!</v>
      </c>
      <c r="AT128" s="152"/>
      <c r="AU128" s="140" t="e">
        <f t="shared" si="57"/>
        <v>#REF!</v>
      </c>
      <c r="AV128" s="157"/>
      <c r="AW128" s="136" t="e">
        <f t="shared" si="58"/>
        <v>#REF!</v>
      </c>
      <c r="AX128" s="152"/>
      <c r="AY128" s="140" t="e">
        <f t="shared" si="59"/>
        <v>#REF!</v>
      </c>
      <c r="AZ128" s="144"/>
      <c r="BA128" s="136" t="e">
        <f t="shared" si="60"/>
        <v>#REF!</v>
      </c>
      <c r="BB128" s="152"/>
      <c r="BC128" s="140" t="e">
        <f t="shared" si="61"/>
        <v>#REF!</v>
      </c>
      <c r="BD128" s="144"/>
      <c r="BE128" s="136" t="e">
        <f t="shared" si="62"/>
        <v>#REF!</v>
      </c>
      <c r="BF128" s="152"/>
      <c r="BG128" s="140" t="e">
        <f t="shared" si="63"/>
        <v>#REF!</v>
      </c>
      <c r="BH128" s="144"/>
      <c r="BI128" s="136" t="e">
        <f t="shared" si="64"/>
        <v>#REF!</v>
      </c>
      <c r="BJ128" s="152"/>
      <c r="BK128" s="140" t="e">
        <f t="shared" si="65"/>
        <v>#REF!</v>
      </c>
      <c r="BL128" s="144"/>
      <c r="BM128" s="136" t="e">
        <f t="shared" si="66"/>
        <v>#REF!</v>
      </c>
      <c r="BN128" s="152"/>
      <c r="BO128" s="140" t="e">
        <f t="shared" si="67"/>
        <v>#REF!</v>
      </c>
      <c r="BP128" s="144"/>
      <c r="BQ128" s="136" t="e">
        <f t="shared" si="68"/>
        <v>#REF!</v>
      </c>
      <c r="BR128" s="152"/>
      <c r="BS128" s="140" t="e">
        <f t="shared" si="69"/>
        <v>#REF!</v>
      </c>
      <c r="BT128" s="144"/>
      <c r="BU128" s="136" t="e">
        <f t="shared" si="70"/>
        <v>#REF!</v>
      </c>
      <c r="BV128" s="152"/>
      <c r="BW128" s="140" t="e">
        <f t="shared" si="71"/>
        <v>#REF!</v>
      </c>
      <c r="BX128" s="144"/>
      <c r="BY128" s="136" t="e">
        <f t="shared" si="72"/>
        <v>#REF!</v>
      </c>
      <c r="BZ128" s="152"/>
      <c r="CA128" s="140" t="e">
        <f t="shared" si="73"/>
        <v>#REF!</v>
      </c>
      <c r="CB128" s="144"/>
      <c r="CC128" s="136" t="e">
        <f t="shared" si="74"/>
        <v>#REF!</v>
      </c>
      <c r="CD128" s="152"/>
      <c r="CE128" s="140" t="e">
        <f t="shared" si="75"/>
        <v>#REF!</v>
      </c>
      <c r="CF128" s="144"/>
      <c r="CG128" s="136" t="e">
        <f t="shared" si="76"/>
        <v>#REF!</v>
      </c>
      <c r="CH128" s="152"/>
      <c r="CI128" s="140" t="e">
        <f t="shared" si="77"/>
        <v>#REF!</v>
      </c>
      <c r="CJ128" s="144"/>
      <c r="CK128" s="136" t="e">
        <f t="shared" si="78"/>
        <v>#REF!</v>
      </c>
      <c r="CL128" s="140" t="e">
        <f t="shared" si="79"/>
        <v>#REF!</v>
      </c>
      <c r="CM128" s="144"/>
      <c r="CN128" s="136" t="e">
        <f t="shared" si="80"/>
        <v>#REF!</v>
      </c>
      <c r="CO128" s="152"/>
      <c r="CP128" s="140" t="e">
        <f t="shared" si="81"/>
        <v>#REF!</v>
      </c>
      <c r="CQ128" s="144"/>
      <c r="CR128" s="136" t="e">
        <f t="shared" si="82"/>
        <v>#REF!</v>
      </c>
      <c r="CS128" s="152"/>
      <c r="CT128" s="140" t="e">
        <f t="shared" si="83"/>
        <v>#REF!</v>
      </c>
      <c r="CU128" s="144"/>
      <c r="CV128" s="136" t="e">
        <f t="shared" si="84"/>
        <v>#REF!</v>
      </c>
      <c r="CW128" s="152"/>
      <c r="CX128" s="140" t="e">
        <f t="shared" si="85"/>
        <v>#REF!</v>
      </c>
      <c r="CY128" s="136" t="e">
        <f t="shared" si="86"/>
        <v>#REF!</v>
      </c>
      <c r="CZ128" s="152"/>
      <c r="DA128" s="144" t="e">
        <f t="shared" si="87"/>
        <v>#REF!</v>
      </c>
      <c r="DB128" s="144"/>
      <c r="DC128" s="136" t="e">
        <f t="shared" si="88"/>
        <v>#REF!</v>
      </c>
      <c r="DD128" s="152"/>
      <c r="DE128" s="140" t="e">
        <f t="shared" si="89"/>
        <v>#REF!</v>
      </c>
      <c r="DF128" s="144"/>
      <c r="DG128" s="136" t="e">
        <f t="shared" si="90"/>
        <v>#REF!</v>
      </c>
      <c r="DH128" s="152"/>
    </row>
    <row r="129" spans="1:112" ht="15.5" x14ac:dyDescent="0.35">
      <c r="A129" s="300">
        <v>22</v>
      </c>
      <c r="B129" s="345" t="str">
        <f t="shared" ref="B129" si="118">B77</f>
        <v>VVV  Nicolas</v>
      </c>
      <c r="C129" s="71" t="str">
        <f t="shared" si="117"/>
        <v>Nicolas</v>
      </c>
      <c r="D129" s="9" t="str">
        <f t="shared" si="96"/>
        <v/>
      </c>
      <c r="E129" s="6">
        <f t="shared" si="97"/>
        <v>1797650</v>
      </c>
      <c r="F129" s="74"/>
      <c r="G129" s="74"/>
      <c r="H129" s="74"/>
      <c r="I129" s="74"/>
      <c r="J129" s="74"/>
      <c r="K129" s="74"/>
      <c r="L129" s="74"/>
      <c r="M129" s="168"/>
      <c r="N129" s="74"/>
      <c r="O129" s="74"/>
      <c r="P129" s="74"/>
      <c r="Q129" s="74"/>
      <c r="R129" s="74"/>
      <c r="S129" s="74"/>
      <c r="T129" s="74"/>
      <c r="U129" s="74"/>
      <c r="V129" s="74"/>
      <c r="W129" s="74"/>
      <c r="X129" s="288"/>
      <c r="Y129" s="2" t="e">
        <f>IF(C129&lt;&gt;"",VLOOKUP(C129,#REF!,2,FALSE),"")</f>
        <v>#REF!</v>
      </c>
      <c r="Z129" s="2" t="str">
        <f t="shared" si="92"/>
        <v>US CRÉTEIL</v>
      </c>
      <c r="AA129" s="50" t="str">
        <f t="shared" si="49"/>
        <v/>
      </c>
      <c r="AB129" s="34" t="e">
        <f t="shared" si="50"/>
        <v>#REF!</v>
      </c>
      <c r="AC129" s="2" t="str">
        <f t="shared" si="51"/>
        <v>VVV  Nicolas  Nicolas</v>
      </c>
      <c r="AD129" s="2">
        <f t="shared" si="52"/>
        <v>0</v>
      </c>
      <c r="AE129" s="39"/>
      <c r="AF129" s="40" t="str">
        <f>IF(AE129&lt;&gt;"",VLOOKUP(AE129,#REF!,2,FALSE),"")</f>
        <v/>
      </c>
      <c r="AM129" s="140" t="e">
        <f t="shared" si="53"/>
        <v>#REF!</v>
      </c>
      <c r="AN129" s="157"/>
      <c r="AO129" s="136" t="e">
        <f t="shared" si="54"/>
        <v>#REF!</v>
      </c>
      <c r="AP129" s="152"/>
      <c r="AQ129" s="140" t="e">
        <f t="shared" si="55"/>
        <v>#REF!</v>
      </c>
      <c r="AR129" s="144"/>
      <c r="AS129" s="136" t="e">
        <f t="shared" si="56"/>
        <v>#REF!</v>
      </c>
      <c r="AT129" s="152"/>
      <c r="AU129" s="140" t="e">
        <f t="shared" si="57"/>
        <v>#REF!</v>
      </c>
      <c r="AV129" s="157"/>
      <c r="AW129" s="136" t="e">
        <f t="shared" si="58"/>
        <v>#REF!</v>
      </c>
      <c r="AX129" s="152"/>
      <c r="AY129" s="140" t="e">
        <f t="shared" si="59"/>
        <v>#REF!</v>
      </c>
      <c r="AZ129" s="144"/>
      <c r="BA129" s="136" t="e">
        <f t="shared" si="60"/>
        <v>#REF!</v>
      </c>
      <c r="BB129" s="152"/>
      <c r="BC129" s="140" t="e">
        <f t="shared" si="61"/>
        <v>#REF!</v>
      </c>
      <c r="BD129" s="144"/>
      <c r="BE129" s="136" t="e">
        <f t="shared" si="62"/>
        <v>#REF!</v>
      </c>
      <c r="BF129" s="152"/>
      <c r="BG129" s="140" t="e">
        <f t="shared" si="63"/>
        <v>#REF!</v>
      </c>
      <c r="BH129" s="144"/>
      <c r="BI129" s="136" t="e">
        <f t="shared" si="64"/>
        <v>#REF!</v>
      </c>
      <c r="BJ129" s="152"/>
      <c r="BK129" s="140" t="e">
        <f t="shared" si="65"/>
        <v>#REF!</v>
      </c>
      <c r="BL129" s="144"/>
      <c r="BM129" s="136" t="e">
        <f t="shared" si="66"/>
        <v>#REF!</v>
      </c>
      <c r="BN129" s="152"/>
      <c r="BO129" s="140" t="e">
        <f t="shared" si="67"/>
        <v>#REF!</v>
      </c>
      <c r="BP129" s="144"/>
      <c r="BQ129" s="136" t="e">
        <f t="shared" si="68"/>
        <v>#REF!</v>
      </c>
      <c r="BR129" s="152"/>
      <c r="BS129" s="140" t="e">
        <f t="shared" si="69"/>
        <v>#REF!</v>
      </c>
      <c r="BT129" s="144"/>
      <c r="BU129" s="136" t="e">
        <f t="shared" si="70"/>
        <v>#REF!</v>
      </c>
      <c r="BV129" s="152"/>
      <c r="BW129" s="140" t="e">
        <f t="shared" si="71"/>
        <v>#REF!</v>
      </c>
      <c r="BX129" s="144"/>
      <c r="BY129" s="136" t="e">
        <f t="shared" si="72"/>
        <v>#REF!</v>
      </c>
      <c r="BZ129" s="152"/>
      <c r="CA129" s="140" t="e">
        <f t="shared" si="73"/>
        <v>#REF!</v>
      </c>
      <c r="CB129" s="144"/>
      <c r="CC129" s="136" t="e">
        <f t="shared" si="74"/>
        <v>#REF!</v>
      </c>
      <c r="CD129" s="152"/>
      <c r="CE129" s="140" t="e">
        <f t="shared" si="75"/>
        <v>#REF!</v>
      </c>
      <c r="CF129" s="144"/>
      <c r="CG129" s="136" t="e">
        <f t="shared" si="76"/>
        <v>#REF!</v>
      </c>
      <c r="CH129" s="152"/>
      <c r="CI129" s="140" t="e">
        <f t="shared" si="77"/>
        <v>#REF!</v>
      </c>
      <c r="CJ129" s="144"/>
      <c r="CK129" s="136" t="e">
        <f t="shared" si="78"/>
        <v>#REF!</v>
      </c>
      <c r="CL129" s="140" t="e">
        <f t="shared" si="79"/>
        <v>#REF!</v>
      </c>
      <c r="CM129" s="144"/>
      <c r="CN129" s="136" t="e">
        <f t="shared" si="80"/>
        <v>#REF!</v>
      </c>
      <c r="CO129" s="152"/>
      <c r="CP129" s="140" t="e">
        <f t="shared" si="81"/>
        <v>#REF!</v>
      </c>
      <c r="CQ129" s="144"/>
      <c r="CR129" s="136" t="e">
        <f t="shared" si="82"/>
        <v>#REF!</v>
      </c>
      <c r="CS129" s="152"/>
      <c r="CT129" s="140" t="e">
        <f t="shared" si="83"/>
        <v>#REF!</v>
      </c>
      <c r="CU129" s="144"/>
      <c r="CV129" s="136" t="e">
        <f t="shared" si="84"/>
        <v>#REF!</v>
      </c>
      <c r="CW129" s="152"/>
      <c r="CX129" s="140" t="e">
        <f t="shared" si="85"/>
        <v>#REF!</v>
      </c>
      <c r="CY129" s="136" t="e">
        <f t="shared" si="86"/>
        <v>#REF!</v>
      </c>
      <c r="CZ129" s="152"/>
      <c r="DA129" s="144" t="e">
        <f t="shared" si="87"/>
        <v>#REF!</v>
      </c>
      <c r="DB129" s="144"/>
      <c r="DC129" s="136" t="e">
        <f t="shared" si="88"/>
        <v>#REF!</v>
      </c>
      <c r="DD129" s="152"/>
      <c r="DE129" s="140" t="e">
        <f t="shared" si="89"/>
        <v>#REF!</v>
      </c>
      <c r="DF129" s="144"/>
      <c r="DG129" s="136" t="e">
        <f t="shared" si="90"/>
        <v>#REF!</v>
      </c>
      <c r="DH129" s="152"/>
    </row>
    <row r="130" spans="1:112" ht="15.5" x14ac:dyDescent="0.35">
      <c r="A130" s="300">
        <v>23</v>
      </c>
      <c r="B130" s="345" t="str">
        <f t="shared" ref="B130" si="119">B78</f>
        <v>WWW  Bilal</v>
      </c>
      <c r="C130" s="71" t="str">
        <f t="shared" si="117"/>
        <v>Bilal</v>
      </c>
      <c r="D130" s="9" t="str">
        <f t="shared" si="96"/>
        <v/>
      </c>
      <c r="E130" s="6">
        <f t="shared" si="97"/>
        <v>604004</v>
      </c>
      <c r="F130" s="74"/>
      <c r="G130" s="74"/>
      <c r="H130" s="74"/>
      <c r="I130" s="74"/>
      <c r="J130" s="74"/>
      <c r="K130" s="74"/>
      <c r="L130" s="74"/>
      <c r="M130" s="168"/>
      <c r="N130" s="74"/>
      <c r="O130" s="74"/>
      <c r="P130" s="74"/>
      <c r="Q130" s="74"/>
      <c r="R130" s="74"/>
      <c r="S130" s="74"/>
      <c r="T130" s="74"/>
      <c r="U130" s="74"/>
      <c r="V130" s="74"/>
      <c r="W130" s="74"/>
      <c r="X130" s="288"/>
      <c r="Y130" s="2" t="e">
        <f>IF(C130&lt;&gt;"",VLOOKUP(C130,#REF!,2,FALSE),"")</f>
        <v>#REF!</v>
      </c>
      <c r="Z130" s="2" t="str">
        <f t="shared" si="92"/>
        <v>US CRÉTEIL</v>
      </c>
      <c r="AA130" s="50" t="str">
        <f t="shared" si="49"/>
        <v/>
      </c>
      <c r="AB130" s="34" t="e">
        <f t="shared" si="50"/>
        <v>#REF!</v>
      </c>
      <c r="AC130" s="2" t="str">
        <f t="shared" si="51"/>
        <v>WWW  Bilal  Bilal</v>
      </c>
      <c r="AD130" s="2">
        <f t="shared" si="52"/>
        <v>0</v>
      </c>
      <c r="AE130" s="39"/>
      <c r="AF130" s="40" t="str">
        <f>IF(AE130&lt;&gt;"",VLOOKUP(AE130,#REF!,2,FALSE),"")</f>
        <v/>
      </c>
      <c r="AM130" s="140" t="e">
        <f t="shared" si="53"/>
        <v>#REF!</v>
      </c>
      <c r="AN130" s="157"/>
      <c r="AO130" s="136" t="e">
        <f t="shared" si="54"/>
        <v>#REF!</v>
      </c>
      <c r="AP130" s="152"/>
      <c r="AQ130" s="140" t="e">
        <f t="shared" si="55"/>
        <v>#REF!</v>
      </c>
      <c r="AR130" s="144"/>
      <c r="AS130" s="136" t="e">
        <f t="shared" si="56"/>
        <v>#REF!</v>
      </c>
      <c r="AT130" s="152"/>
      <c r="AU130" s="140" t="e">
        <f t="shared" si="57"/>
        <v>#REF!</v>
      </c>
      <c r="AV130" s="157"/>
      <c r="AW130" s="136" t="e">
        <f t="shared" si="58"/>
        <v>#REF!</v>
      </c>
      <c r="AX130" s="152"/>
      <c r="AY130" s="140" t="e">
        <f t="shared" si="59"/>
        <v>#REF!</v>
      </c>
      <c r="AZ130" s="144"/>
      <c r="BA130" s="136" t="e">
        <f t="shared" si="60"/>
        <v>#REF!</v>
      </c>
      <c r="BB130" s="152"/>
      <c r="BC130" s="140" t="e">
        <f t="shared" si="61"/>
        <v>#REF!</v>
      </c>
      <c r="BD130" s="144"/>
      <c r="BE130" s="136" t="e">
        <f t="shared" si="62"/>
        <v>#REF!</v>
      </c>
      <c r="BF130" s="152"/>
      <c r="BG130" s="140" t="e">
        <f t="shared" si="63"/>
        <v>#REF!</v>
      </c>
      <c r="BH130" s="144"/>
      <c r="BI130" s="136" t="e">
        <f t="shared" si="64"/>
        <v>#REF!</v>
      </c>
      <c r="BJ130" s="152"/>
      <c r="BK130" s="140" t="e">
        <f t="shared" si="65"/>
        <v>#REF!</v>
      </c>
      <c r="BL130" s="144"/>
      <c r="BM130" s="136" t="e">
        <f t="shared" si="66"/>
        <v>#REF!</v>
      </c>
      <c r="BN130" s="152"/>
      <c r="BO130" s="140" t="e">
        <f t="shared" si="67"/>
        <v>#REF!</v>
      </c>
      <c r="BP130" s="144"/>
      <c r="BQ130" s="136" t="e">
        <f t="shared" si="68"/>
        <v>#REF!</v>
      </c>
      <c r="BR130" s="152"/>
      <c r="BS130" s="140" t="e">
        <f t="shared" si="69"/>
        <v>#REF!</v>
      </c>
      <c r="BT130" s="144"/>
      <c r="BU130" s="136" t="e">
        <f t="shared" si="70"/>
        <v>#REF!</v>
      </c>
      <c r="BV130" s="152"/>
      <c r="BW130" s="140" t="e">
        <f t="shared" si="71"/>
        <v>#REF!</v>
      </c>
      <c r="BX130" s="144"/>
      <c r="BY130" s="136" t="e">
        <f t="shared" si="72"/>
        <v>#REF!</v>
      </c>
      <c r="BZ130" s="152"/>
      <c r="CA130" s="140" t="e">
        <f t="shared" si="73"/>
        <v>#REF!</v>
      </c>
      <c r="CB130" s="144"/>
      <c r="CC130" s="136" t="e">
        <f t="shared" si="74"/>
        <v>#REF!</v>
      </c>
      <c r="CD130" s="152"/>
      <c r="CE130" s="140" t="e">
        <f t="shared" si="75"/>
        <v>#REF!</v>
      </c>
      <c r="CF130" s="144"/>
      <c r="CG130" s="136" t="e">
        <f t="shared" si="76"/>
        <v>#REF!</v>
      </c>
      <c r="CH130" s="152"/>
      <c r="CI130" s="140" t="e">
        <f t="shared" si="77"/>
        <v>#REF!</v>
      </c>
      <c r="CJ130" s="144"/>
      <c r="CK130" s="136" t="e">
        <f t="shared" si="78"/>
        <v>#REF!</v>
      </c>
      <c r="CL130" s="140" t="e">
        <f t="shared" si="79"/>
        <v>#REF!</v>
      </c>
      <c r="CM130" s="144"/>
      <c r="CN130" s="136" t="e">
        <f t="shared" si="80"/>
        <v>#REF!</v>
      </c>
      <c r="CO130" s="152"/>
      <c r="CP130" s="140" t="e">
        <f t="shared" si="81"/>
        <v>#REF!</v>
      </c>
      <c r="CQ130" s="144"/>
      <c r="CR130" s="136" t="e">
        <f t="shared" si="82"/>
        <v>#REF!</v>
      </c>
      <c r="CS130" s="152"/>
      <c r="CT130" s="140" t="e">
        <f t="shared" si="83"/>
        <v>#REF!</v>
      </c>
      <c r="CU130" s="144"/>
      <c r="CV130" s="136" t="e">
        <f t="shared" si="84"/>
        <v>#REF!</v>
      </c>
      <c r="CW130" s="152"/>
      <c r="CX130" s="140" t="e">
        <f t="shared" si="85"/>
        <v>#REF!</v>
      </c>
      <c r="CY130" s="136" t="e">
        <f t="shared" si="86"/>
        <v>#REF!</v>
      </c>
      <c r="CZ130" s="152"/>
      <c r="DA130" s="144" t="e">
        <f t="shared" si="87"/>
        <v>#REF!</v>
      </c>
      <c r="DB130" s="144"/>
      <c r="DC130" s="136" t="e">
        <f t="shared" si="88"/>
        <v>#REF!</v>
      </c>
      <c r="DD130" s="152"/>
      <c r="DE130" s="140" t="e">
        <f t="shared" si="89"/>
        <v>#REF!</v>
      </c>
      <c r="DF130" s="144"/>
      <c r="DG130" s="136" t="e">
        <f t="shared" si="90"/>
        <v>#REF!</v>
      </c>
      <c r="DH130" s="152"/>
    </row>
    <row r="131" spans="1:112" ht="15.5" x14ac:dyDescent="0.35">
      <c r="A131" s="300">
        <v>24</v>
      </c>
      <c r="B131" s="345" t="str">
        <f t="shared" ref="B131" si="120">B79</f>
        <v>XXX  Florent</v>
      </c>
      <c r="C131" s="71" t="str">
        <f t="shared" si="117"/>
        <v>Florent</v>
      </c>
      <c r="D131" s="9" t="str">
        <f t="shared" si="96"/>
        <v/>
      </c>
      <c r="E131" s="6">
        <f t="shared" si="97"/>
        <v>1046319</v>
      </c>
      <c r="F131" s="73"/>
      <c r="G131" s="73"/>
      <c r="H131" s="73"/>
      <c r="I131" s="73"/>
      <c r="J131" s="73"/>
      <c r="K131" s="73"/>
      <c r="L131" s="73"/>
      <c r="M131" s="169"/>
      <c r="N131" s="73"/>
      <c r="O131" s="73"/>
      <c r="P131" s="73"/>
      <c r="Q131" s="74"/>
      <c r="R131" s="73"/>
      <c r="S131" s="73"/>
      <c r="T131" s="73"/>
      <c r="U131" s="74"/>
      <c r="V131" s="73"/>
      <c r="W131" s="73"/>
      <c r="X131" s="289"/>
      <c r="Y131" s="2" t="e">
        <f>IF(C131&lt;&gt;"",VLOOKUP(C131,#REF!,2,FALSE),"")</f>
        <v>#REF!</v>
      </c>
      <c r="Z131" s="2" t="str">
        <f t="shared" si="92"/>
        <v>US CRÉTEIL</v>
      </c>
      <c r="AA131" s="50" t="str">
        <f t="shared" si="49"/>
        <v/>
      </c>
      <c r="AB131" s="34" t="e">
        <f t="shared" si="50"/>
        <v>#REF!</v>
      </c>
      <c r="AC131" s="2" t="str">
        <f t="shared" si="51"/>
        <v>XXX  Florent  Florent</v>
      </c>
      <c r="AD131" s="2">
        <f t="shared" si="52"/>
        <v>0</v>
      </c>
      <c r="AE131" s="39"/>
      <c r="AF131" s="40" t="str">
        <f>IF(AE131&lt;&gt;"",VLOOKUP(AE131,#REF!,2,FALSE),"")</f>
        <v/>
      </c>
      <c r="AM131" s="140" t="e">
        <f t="shared" si="53"/>
        <v>#REF!</v>
      </c>
      <c r="AN131" s="157"/>
      <c r="AO131" s="136" t="e">
        <f t="shared" si="54"/>
        <v>#REF!</v>
      </c>
      <c r="AP131" s="152"/>
      <c r="AQ131" s="140" t="e">
        <f t="shared" si="55"/>
        <v>#REF!</v>
      </c>
      <c r="AR131" s="144"/>
      <c r="AS131" s="136" t="e">
        <f t="shared" si="56"/>
        <v>#REF!</v>
      </c>
      <c r="AT131" s="152"/>
      <c r="AU131" s="140" t="e">
        <f t="shared" si="57"/>
        <v>#REF!</v>
      </c>
      <c r="AV131" s="157"/>
      <c r="AW131" s="136" t="e">
        <f t="shared" si="58"/>
        <v>#REF!</v>
      </c>
      <c r="AX131" s="152"/>
      <c r="AY131" s="140" t="e">
        <f t="shared" si="59"/>
        <v>#REF!</v>
      </c>
      <c r="AZ131" s="144"/>
      <c r="BA131" s="136" t="e">
        <f t="shared" si="60"/>
        <v>#REF!</v>
      </c>
      <c r="BB131" s="152"/>
      <c r="BC131" s="140" t="e">
        <f t="shared" si="61"/>
        <v>#REF!</v>
      </c>
      <c r="BD131" s="144"/>
      <c r="BE131" s="136" t="e">
        <f t="shared" si="62"/>
        <v>#REF!</v>
      </c>
      <c r="BF131" s="152"/>
      <c r="BG131" s="140" t="e">
        <f t="shared" si="63"/>
        <v>#REF!</v>
      </c>
      <c r="BH131" s="144"/>
      <c r="BI131" s="136" t="e">
        <f t="shared" si="64"/>
        <v>#REF!</v>
      </c>
      <c r="BJ131" s="152"/>
      <c r="BK131" s="140" t="e">
        <f t="shared" si="65"/>
        <v>#REF!</v>
      </c>
      <c r="BL131" s="144"/>
      <c r="BM131" s="136" t="e">
        <f t="shared" si="66"/>
        <v>#REF!</v>
      </c>
      <c r="BN131" s="152"/>
      <c r="BO131" s="140" t="e">
        <f t="shared" si="67"/>
        <v>#REF!</v>
      </c>
      <c r="BP131" s="144"/>
      <c r="BQ131" s="136" t="e">
        <f t="shared" si="68"/>
        <v>#REF!</v>
      </c>
      <c r="BR131" s="152"/>
      <c r="BS131" s="140" t="e">
        <f t="shared" si="69"/>
        <v>#REF!</v>
      </c>
      <c r="BT131" s="144"/>
      <c r="BU131" s="136" t="e">
        <f t="shared" si="70"/>
        <v>#REF!</v>
      </c>
      <c r="BV131" s="152"/>
      <c r="BW131" s="140" t="e">
        <f t="shared" si="71"/>
        <v>#REF!</v>
      </c>
      <c r="BX131" s="144"/>
      <c r="BY131" s="136" t="e">
        <f t="shared" si="72"/>
        <v>#REF!</v>
      </c>
      <c r="BZ131" s="152"/>
      <c r="CA131" s="140" t="e">
        <f t="shared" si="73"/>
        <v>#REF!</v>
      </c>
      <c r="CB131" s="144"/>
      <c r="CC131" s="136" t="e">
        <f t="shared" si="74"/>
        <v>#REF!</v>
      </c>
      <c r="CD131" s="152"/>
      <c r="CE131" s="140" t="e">
        <f t="shared" si="75"/>
        <v>#REF!</v>
      </c>
      <c r="CF131" s="144"/>
      <c r="CG131" s="136" t="e">
        <f t="shared" si="76"/>
        <v>#REF!</v>
      </c>
      <c r="CH131" s="152"/>
      <c r="CI131" s="140" t="e">
        <f t="shared" si="77"/>
        <v>#REF!</v>
      </c>
      <c r="CJ131" s="144"/>
      <c r="CK131" s="136" t="e">
        <f t="shared" si="78"/>
        <v>#REF!</v>
      </c>
      <c r="CL131" s="140" t="e">
        <f t="shared" si="79"/>
        <v>#REF!</v>
      </c>
      <c r="CM131" s="144"/>
      <c r="CN131" s="136" t="e">
        <f t="shared" si="80"/>
        <v>#REF!</v>
      </c>
      <c r="CO131" s="152"/>
      <c r="CP131" s="140" t="e">
        <f t="shared" si="81"/>
        <v>#REF!</v>
      </c>
      <c r="CQ131" s="144"/>
      <c r="CR131" s="136" t="e">
        <f t="shared" si="82"/>
        <v>#REF!</v>
      </c>
      <c r="CS131" s="152"/>
      <c r="CT131" s="140" t="e">
        <f t="shared" si="83"/>
        <v>#REF!</v>
      </c>
      <c r="CU131" s="144"/>
      <c r="CV131" s="136" t="e">
        <f t="shared" si="84"/>
        <v>#REF!</v>
      </c>
      <c r="CW131" s="152"/>
      <c r="CX131" s="140" t="e">
        <f t="shared" si="85"/>
        <v>#REF!</v>
      </c>
      <c r="CY131" s="136" t="e">
        <f t="shared" si="86"/>
        <v>#REF!</v>
      </c>
      <c r="CZ131" s="152"/>
      <c r="DA131" s="144" t="e">
        <f t="shared" si="87"/>
        <v>#REF!</v>
      </c>
      <c r="DB131" s="144"/>
      <c r="DC131" s="136" t="e">
        <f t="shared" si="88"/>
        <v>#REF!</v>
      </c>
      <c r="DD131" s="152"/>
      <c r="DE131" s="140" t="e">
        <f t="shared" si="89"/>
        <v>#REF!</v>
      </c>
      <c r="DF131" s="144"/>
      <c r="DG131" s="136" t="e">
        <f t="shared" si="90"/>
        <v>#REF!</v>
      </c>
      <c r="DH131" s="152"/>
    </row>
    <row r="132" spans="1:112" ht="15.5" x14ac:dyDescent="0.35">
      <c r="A132" s="300">
        <v>25</v>
      </c>
      <c r="B132" s="345" t="str">
        <f t="shared" ref="B132" si="121">B80</f>
        <v>YYYY  Célia</v>
      </c>
      <c r="C132" s="71" t="str">
        <f t="shared" si="117"/>
        <v>Célia</v>
      </c>
      <c r="D132" s="9" t="str">
        <f t="shared" si="96"/>
        <v/>
      </c>
      <c r="E132" s="6">
        <f t="shared" si="97"/>
        <v>1561046</v>
      </c>
      <c r="F132" s="73"/>
      <c r="G132" s="73"/>
      <c r="H132" s="73"/>
      <c r="I132" s="73"/>
      <c r="J132" s="73"/>
      <c r="K132" s="73"/>
      <c r="L132" s="73"/>
      <c r="M132" s="169"/>
      <c r="N132" s="73"/>
      <c r="O132" s="73"/>
      <c r="P132" s="73"/>
      <c r="Q132" s="74"/>
      <c r="R132" s="73"/>
      <c r="S132" s="73"/>
      <c r="T132" s="73"/>
      <c r="U132" s="74"/>
      <c r="V132" s="73"/>
      <c r="W132" s="73"/>
      <c r="X132" s="289"/>
      <c r="Y132" s="2" t="e">
        <f>IF(C132&lt;&gt;"",VLOOKUP(C132,#REF!,2,FALSE),"")</f>
        <v>#REF!</v>
      </c>
      <c r="Z132" s="2" t="str">
        <f t="shared" si="92"/>
        <v>US CRÉTEIL</v>
      </c>
      <c r="AA132" s="50" t="str">
        <f t="shared" si="49"/>
        <v/>
      </c>
      <c r="AB132" s="34" t="e">
        <f t="shared" si="50"/>
        <v>#REF!</v>
      </c>
      <c r="AC132" s="2" t="str">
        <f t="shared" si="51"/>
        <v>YYYY  Célia  Célia</v>
      </c>
      <c r="AD132" s="2">
        <f t="shared" si="52"/>
        <v>0</v>
      </c>
      <c r="AE132" s="39"/>
      <c r="AF132" s="40" t="str">
        <f>IF(AE132&lt;&gt;"",VLOOKUP(AE132,#REF!,2,FALSE),"")</f>
        <v/>
      </c>
      <c r="AM132" s="140" t="e">
        <f t="shared" si="53"/>
        <v>#REF!</v>
      </c>
      <c r="AN132" s="157"/>
      <c r="AO132" s="136" t="e">
        <f t="shared" si="54"/>
        <v>#REF!</v>
      </c>
      <c r="AP132" s="152"/>
      <c r="AQ132" s="140" t="e">
        <f t="shared" si="55"/>
        <v>#REF!</v>
      </c>
      <c r="AR132" s="144"/>
      <c r="AS132" s="136" t="e">
        <f t="shared" si="56"/>
        <v>#REF!</v>
      </c>
      <c r="AT132" s="152"/>
      <c r="AU132" s="140" t="e">
        <f t="shared" si="57"/>
        <v>#REF!</v>
      </c>
      <c r="AV132" s="157"/>
      <c r="AW132" s="136" t="e">
        <f t="shared" si="58"/>
        <v>#REF!</v>
      </c>
      <c r="AX132" s="152"/>
      <c r="AY132" s="140" t="e">
        <f t="shared" si="59"/>
        <v>#REF!</v>
      </c>
      <c r="AZ132" s="144"/>
      <c r="BA132" s="136" t="e">
        <f t="shared" si="60"/>
        <v>#REF!</v>
      </c>
      <c r="BB132" s="152"/>
      <c r="BC132" s="140" t="e">
        <f t="shared" si="61"/>
        <v>#REF!</v>
      </c>
      <c r="BD132" s="144"/>
      <c r="BE132" s="136" t="e">
        <f t="shared" si="62"/>
        <v>#REF!</v>
      </c>
      <c r="BF132" s="152"/>
      <c r="BG132" s="140" t="e">
        <f t="shared" si="63"/>
        <v>#REF!</v>
      </c>
      <c r="BH132" s="144"/>
      <c r="BI132" s="136" t="e">
        <f t="shared" si="64"/>
        <v>#REF!</v>
      </c>
      <c r="BJ132" s="152"/>
      <c r="BK132" s="140" t="e">
        <f t="shared" si="65"/>
        <v>#REF!</v>
      </c>
      <c r="BL132" s="144"/>
      <c r="BM132" s="136" t="e">
        <f t="shared" si="66"/>
        <v>#REF!</v>
      </c>
      <c r="BN132" s="152"/>
      <c r="BO132" s="140" t="e">
        <f t="shared" si="67"/>
        <v>#REF!</v>
      </c>
      <c r="BP132" s="144"/>
      <c r="BQ132" s="136" t="e">
        <f t="shared" si="68"/>
        <v>#REF!</v>
      </c>
      <c r="BR132" s="152"/>
      <c r="BS132" s="140" t="e">
        <f t="shared" si="69"/>
        <v>#REF!</v>
      </c>
      <c r="BT132" s="144"/>
      <c r="BU132" s="136" t="e">
        <f t="shared" si="70"/>
        <v>#REF!</v>
      </c>
      <c r="BV132" s="152"/>
      <c r="BW132" s="140" t="e">
        <f t="shared" si="71"/>
        <v>#REF!</v>
      </c>
      <c r="BX132" s="144"/>
      <c r="BY132" s="136" t="e">
        <f t="shared" si="72"/>
        <v>#REF!</v>
      </c>
      <c r="BZ132" s="152"/>
      <c r="CA132" s="140" t="e">
        <f t="shared" si="73"/>
        <v>#REF!</v>
      </c>
      <c r="CB132" s="144"/>
      <c r="CC132" s="136" t="e">
        <f t="shared" si="74"/>
        <v>#REF!</v>
      </c>
      <c r="CD132" s="152"/>
      <c r="CE132" s="140" t="e">
        <f t="shared" si="75"/>
        <v>#REF!</v>
      </c>
      <c r="CF132" s="144"/>
      <c r="CG132" s="136" t="e">
        <f t="shared" si="76"/>
        <v>#REF!</v>
      </c>
      <c r="CH132" s="152"/>
      <c r="CI132" s="140" t="e">
        <f t="shared" si="77"/>
        <v>#REF!</v>
      </c>
      <c r="CJ132" s="144"/>
      <c r="CK132" s="136" t="e">
        <f t="shared" si="78"/>
        <v>#REF!</v>
      </c>
      <c r="CL132" s="140" t="e">
        <f t="shared" si="79"/>
        <v>#REF!</v>
      </c>
      <c r="CM132" s="144"/>
      <c r="CN132" s="136" t="e">
        <f t="shared" si="80"/>
        <v>#REF!</v>
      </c>
      <c r="CO132" s="152"/>
      <c r="CP132" s="140" t="e">
        <f t="shared" si="81"/>
        <v>#REF!</v>
      </c>
      <c r="CQ132" s="144"/>
      <c r="CR132" s="136" t="e">
        <f t="shared" si="82"/>
        <v>#REF!</v>
      </c>
      <c r="CS132" s="152"/>
      <c r="CT132" s="140" t="e">
        <f t="shared" si="83"/>
        <v>#REF!</v>
      </c>
      <c r="CU132" s="144"/>
      <c r="CV132" s="136" t="e">
        <f t="shared" si="84"/>
        <v>#REF!</v>
      </c>
      <c r="CW132" s="152"/>
      <c r="CX132" s="140" t="e">
        <f t="shared" si="85"/>
        <v>#REF!</v>
      </c>
      <c r="CY132" s="136" t="e">
        <f t="shared" si="86"/>
        <v>#REF!</v>
      </c>
      <c r="CZ132" s="152"/>
      <c r="DA132" s="144" t="e">
        <f t="shared" si="87"/>
        <v>#REF!</v>
      </c>
      <c r="DB132" s="144"/>
      <c r="DC132" s="136" t="e">
        <f t="shared" si="88"/>
        <v>#REF!</v>
      </c>
      <c r="DD132" s="152"/>
      <c r="DE132" s="140" t="e">
        <f t="shared" si="89"/>
        <v>#REF!</v>
      </c>
      <c r="DF132" s="144"/>
      <c r="DG132" s="136" t="e">
        <f t="shared" si="90"/>
        <v>#REF!</v>
      </c>
      <c r="DH132" s="152"/>
    </row>
    <row r="133" spans="1:112" ht="15.5" x14ac:dyDescent="0.35">
      <c r="A133" s="300">
        <v>26</v>
      </c>
      <c r="B133" s="345" t="str">
        <f t="shared" ref="B133" si="122">B81</f>
        <v>ZZZ  Rehu Magnifié</v>
      </c>
      <c r="C133" s="71" t="str">
        <f t="shared" si="117"/>
        <v>Rehu Magnifié</v>
      </c>
      <c r="D133" s="9" t="str">
        <f t="shared" si="96"/>
        <v/>
      </c>
      <c r="E133" s="6">
        <f t="shared" si="97"/>
        <v>1537256</v>
      </c>
      <c r="F133" s="73"/>
      <c r="G133" s="73"/>
      <c r="H133" s="73"/>
      <c r="I133" s="73"/>
      <c r="J133" s="73"/>
      <c r="K133" s="73"/>
      <c r="L133" s="73"/>
      <c r="M133" s="169"/>
      <c r="N133" s="73"/>
      <c r="O133" s="73"/>
      <c r="P133" s="73"/>
      <c r="Q133" s="74"/>
      <c r="R133" s="73"/>
      <c r="S133" s="73"/>
      <c r="T133" s="73"/>
      <c r="U133" s="74"/>
      <c r="V133" s="73"/>
      <c r="W133" s="73"/>
      <c r="X133" s="289"/>
      <c r="Y133" s="2" t="e">
        <f>IF(C133&lt;&gt;"",VLOOKUP(C133,#REF!,2,FALSE),"")</f>
        <v>#REF!</v>
      </c>
      <c r="Z133" s="2" t="str">
        <f t="shared" si="92"/>
        <v>US CRÉTEIL</v>
      </c>
      <c r="AA133" s="50" t="str">
        <f t="shared" ref="AA133:AA196" si="123">(D133)</f>
        <v/>
      </c>
      <c r="AB133" s="34" t="e">
        <f t="shared" ref="AB133:AB196" si="124">IF(Y133="femme",$AD$1,$AD$2)</f>
        <v>#REF!</v>
      </c>
      <c r="AC133" s="2" t="str">
        <f t="shared" ref="AC133:AC196" si="125">(B133&amp;"  "&amp;C133)</f>
        <v>ZZZ  Rehu Magnifié  Rehu Magnifié</v>
      </c>
      <c r="AD133" s="2">
        <f t="shared" ref="AD133:AD196" si="126">COUNTA(F133:X133)</f>
        <v>0</v>
      </c>
      <c r="AE133" s="39"/>
      <c r="AF133" s="40" t="str">
        <f>IF(AE133&lt;&gt;"",VLOOKUP(AE133,#REF!,2,FALSE),"")</f>
        <v/>
      </c>
      <c r="AM133" s="140" t="e">
        <f t="shared" ref="AM133:AM196" si="127">IF($Y133=$AC$1,F133,$AI$1)</f>
        <v>#REF!</v>
      </c>
      <c r="AN133" s="157"/>
      <c r="AO133" s="136" t="e">
        <f t="shared" ref="AO133:AO196" si="128">IF($Y133=$AC$2,F133,$AI$1)</f>
        <v>#REF!</v>
      </c>
      <c r="AP133" s="152"/>
      <c r="AQ133" s="140" t="e">
        <f t="shared" ref="AQ133:AQ196" si="129">IF($Y133=$AC$1,G133,$AI$1)</f>
        <v>#REF!</v>
      </c>
      <c r="AR133" s="144"/>
      <c r="AS133" s="136" t="e">
        <f t="shared" ref="AS133:AS196" si="130">IF($Y133=$AC$2,G133,$AI$1)</f>
        <v>#REF!</v>
      </c>
      <c r="AT133" s="152"/>
      <c r="AU133" s="140" t="e">
        <f t="shared" ref="AU133:AU196" si="131">IF($Y133=$AC$1,H133,$AI$1)</f>
        <v>#REF!</v>
      </c>
      <c r="AV133" s="157"/>
      <c r="AW133" s="136" t="e">
        <f t="shared" ref="AW133:AW196" si="132">IF($Y133=$AC$2,H133,$AI$1)</f>
        <v>#REF!</v>
      </c>
      <c r="AX133" s="152"/>
      <c r="AY133" s="140" t="e">
        <f t="shared" ref="AY133:AY196" si="133">IF($Y133=$AC$1,I133,$AI$1)</f>
        <v>#REF!</v>
      </c>
      <c r="AZ133" s="144"/>
      <c r="BA133" s="136" t="e">
        <f t="shared" ref="BA133:BA196" si="134">IF($Y133=$AC$2,I133,$AI$1)</f>
        <v>#REF!</v>
      </c>
      <c r="BB133" s="152"/>
      <c r="BC133" s="140" t="e">
        <f t="shared" ref="BC133:BC196" si="135">IF($Y133=$AC$1,J133,$AI$1)</f>
        <v>#REF!</v>
      </c>
      <c r="BD133" s="144"/>
      <c r="BE133" s="136" t="e">
        <f t="shared" ref="BE133:BE196" si="136">IF($Y133=$AC$2,J133,$AI$1)</f>
        <v>#REF!</v>
      </c>
      <c r="BF133" s="152"/>
      <c r="BG133" s="140" t="e">
        <f t="shared" ref="BG133:BG196" si="137">IF($Y133=$AC$1,K133,$AI$1)</f>
        <v>#REF!</v>
      </c>
      <c r="BH133" s="144"/>
      <c r="BI133" s="136" t="e">
        <f t="shared" ref="BI133:BI196" si="138">IF($Y133=$AC$2,K133,$AI$1)</f>
        <v>#REF!</v>
      </c>
      <c r="BJ133" s="152"/>
      <c r="BK133" s="140" t="e">
        <f t="shared" ref="BK133:BK196" si="139">IF($Y133=$AC$1,L133,$AI$1)</f>
        <v>#REF!</v>
      </c>
      <c r="BL133" s="144"/>
      <c r="BM133" s="136" t="e">
        <f t="shared" ref="BM133:BM196" si="140">IF($Y133=$AC$2,L133,$AI$1)</f>
        <v>#REF!</v>
      </c>
      <c r="BN133" s="152"/>
      <c r="BO133" s="140" t="e">
        <f t="shared" ref="BO133:BO196" si="141">IF($Y133=$AC$1,M133,$AI$1)</f>
        <v>#REF!</v>
      </c>
      <c r="BP133" s="144"/>
      <c r="BQ133" s="136" t="e">
        <f t="shared" ref="BQ133:BQ196" si="142">IF($Y133=$AC$2,M133,$AI$1)</f>
        <v>#REF!</v>
      </c>
      <c r="BR133" s="152"/>
      <c r="BS133" s="140" t="e">
        <f t="shared" ref="BS133:BS196" si="143">IF($Y133=$AC$1,N133,$AI$1)</f>
        <v>#REF!</v>
      </c>
      <c r="BT133" s="144"/>
      <c r="BU133" s="136" t="e">
        <f t="shared" ref="BU133:BU196" si="144">IF($Y133=$AC$2,N133,$AI$1)</f>
        <v>#REF!</v>
      </c>
      <c r="BV133" s="152"/>
      <c r="BW133" s="140" t="e">
        <f t="shared" ref="BW133:BW196" si="145">IF($Y133=$AC$1,O133,$AI$1)</f>
        <v>#REF!</v>
      </c>
      <c r="BX133" s="144"/>
      <c r="BY133" s="136" t="e">
        <f t="shared" ref="BY133:BY196" si="146">IF($Y133=$AC$2,O133,$AI$1)</f>
        <v>#REF!</v>
      </c>
      <c r="BZ133" s="152"/>
      <c r="CA133" s="140" t="e">
        <f t="shared" ref="CA133:CA196" si="147">IF($Y133=$AC$1,O133,$AI$1)</f>
        <v>#REF!</v>
      </c>
      <c r="CB133" s="144"/>
      <c r="CC133" s="136" t="e">
        <f t="shared" ref="CC133:CC196" si="148">IF($Y133=$AC$2,P133,$AI$1)</f>
        <v>#REF!</v>
      </c>
      <c r="CD133" s="152"/>
      <c r="CE133" s="140" t="e">
        <f t="shared" ref="CE133:CE196" si="149">IF($Y133=$AC$1,P133,$AI$1)</f>
        <v>#REF!</v>
      </c>
      <c r="CF133" s="144"/>
      <c r="CG133" s="136" t="e">
        <f t="shared" ref="CG133:CG196" si="150">IF($Y133=$AC$2,Q133,$AI$1)</f>
        <v>#REF!</v>
      </c>
      <c r="CH133" s="152"/>
      <c r="CI133" s="140" t="e">
        <f t="shared" ref="CI133:CI196" si="151">IF($Y133=$AC$1,Q133,$AI$1)</f>
        <v>#REF!</v>
      </c>
      <c r="CJ133" s="144"/>
      <c r="CK133" s="136" t="e">
        <f t="shared" ref="CK133:CK196" si="152">IF($Y133=$AC$2,R133,$AI$1)</f>
        <v>#REF!</v>
      </c>
      <c r="CL133" s="140" t="e">
        <f t="shared" ref="CL133:CL196" si="153">IF($Y133=$AC$1,R133,$AI$1)</f>
        <v>#REF!</v>
      </c>
      <c r="CM133" s="144"/>
      <c r="CN133" s="136" t="e">
        <f t="shared" ref="CN133:CN196" si="154">IF($Y133=$AC$2,S133,$AI$1)</f>
        <v>#REF!</v>
      </c>
      <c r="CO133" s="152"/>
      <c r="CP133" s="140" t="e">
        <f t="shared" ref="CP133:CP196" si="155">IF($Y133=$AC$1,S133,$AI$1)</f>
        <v>#REF!</v>
      </c>
      <c r="CQ133" s="144"/>
      <c r="CR133" s="136" t="e">
        <f t="shared" ref="CR133:CR196" si="156">IF($Y133=$AC$2,T133,$AI$1)</f>
        <v>#REF!</v>
      </c>
      <c r="CS133" s="152"/>
      <c r="CT133" s="140" t="e">
        <f t="shared" ref="CT133:CT196" si="157">IF($Y133=$AC$1,T133,$AI$1)</f>
        <v>#REF!</v>
      </c>
      <c r="CU133" s="144"/>
      <c r="CV133" s="136" t="e">
        <f t="shared" ref="CV133:CV196" si="158">IF($Y133=$AC$2,U133,$AI$1)</f>
        <v>#REF!</v>
      </c>
      <c r="CW133" s="152"/>
      <c r="CX133" s="140" t="e">
        <f t="shared" ref="CX133:CX196" si="159">IF($Y133=$AC$1,U133,$AI$1)</f>
        <v>#REF!</v>
      </c>
      <c r="CY133" s="136" t="e">
        <f t="shared" ref="CY133:CY196" si="160">IF($Y133=$AC$2,V133,$AI$1)</f>
        <v>#REF!</v>
      </c>
      <c r="CZ133" s="152"/>
      <c r="DA133" s="144" t="e">
        <f t="shared" ref="DA133:DA196" si="161">IF($Y133=$AC$1,V133,$AI$1)</f>
        <v>#REF!</v>
      </c>
      <c r="DB133" s="144"/>
      <c r="DC133" s="136" t="e">
        <f t="shared" ref="DC133:DC196" si="162">IF($Y133=$AC$2,W133,$AI$1)</f>
        <v>#REF!</v>
      </c>
      <c r="DD133" s="152"/>
      <c r="DE133" s="140" t="e">
        <f t="shared" ref="DE133:DE196" si="163">IF($Y133=$AC$1,W133,$AI$1)</f>
        <v>#REF!</v>
      </c>
      <c r="DF133" s="144"/>
      <c r="DG133" s="136" t="e">
        <f t="shared" ref="DG133:DG196" si="164">IF($Y133=$AC$2,X133,$AI$1)</f>
        <v>#REF!</v>
      </c>
      <c r="DH133" s="152"/>
    </row>
    <row r="134" spans="1:112" ht="15.5" x14ac:dyDescent="0.35">
      <c r="A134" s="300">
        <v>27</v>
      </c>
      <c r="B134" s="345" t="str">
        <f t="shared" ref="B134" si="165">B82</f>
        <v>AAABBB  Prisca</v>
      </c>
      <c r="C134" s="71" t="str">
        <f t="shared" si="117"/>
        <v>Prisca</v>
      </c>
      <c r="D134" s="9" t="str">
        <f t="shared" si="96"/>
        <v/>
      </c>
      <c r="E134" s="6">
        <f t="shared" si="97"/>
        <v>1939734</v>
      </c>
      <c r="F134" s="73"/>
      <c r="G134" s="73"/>
      <c r="H134" s="73"/>
      <c r="I134" s="73"/>
      <c r="J134" s="73"/>
      <c r="K134" s="73"/>
      <c r="L134" s="73"/>
      <c r="M134" s="169"/>
      <c r="N134" s="73"/>
      <c r="O134" s="73"/>
      <c r="P134" s="73"/>
      <c r="Q134" s="74"/>
      <c r="R134" s="73"/>
      <c r="S134" s="73"/>
      <c r="T134" s="73"/>
      <c r="U134" s="74"/>
      <c r="V134" s="73"/>
      <c r="W134" s="73"/>
      <c r="X134" s="289"/>
      <c r="Y134" s="2" t="e">
        <f>IF(C134&lt;&gt;"",VLOOKUP(C134,#REF!,2,FALSE),"")</f>
        <v>#REF!</v>
      </c>
      <c r="Z134" s="2" t="str">
        <f t="shared" si="92"/>
        <v>US CRÉTEIL</v>
      </c>
      <c r="AA134" s="50" t="str">
        <f t="shared" si="123"/>
        <v/>
      </c>
      <c r="AB134" s="34" t="e">
        <f t="shared" si="124"/>
        <v>#REF!</v>
      </c>
      <c r="AC134" s="2" t="str">
        <f t="shared" si="125"/>
        <v>AAABBB  Prisca  Prisca</v>
      </c>
      <c r="AD134" s="2">
        <f t="shared" si="126"/>
        <v>0</v>
      </c>
      <c r="AE134" s="39"/>
      <c r="AF134" s="40" t="str">
        <f>IF(AE134&lt;&gt;"",VLOOKUP(AE134,#REF!,2,FALSE),"")</f>
        <v/>
      </c>
      <c r="AM134" s="140" t="e">
        <f t="shared" si="127"/>
        <v>#REF!</v>
      </c>
      <c r="AN134" s="157"/>
      <c r="AO134" s="136" t="e">
        <f t="shared" si="128"/>
        <v>#REF!</v>
      </c>
      <c r="AP134" s="152"/>
      <c r="AQ134" s="140" t="e">
        <f t="shared" si="129"/>
        <v>#REF!</v>
      </c>
      <c r="AR134" s="144"/>
      <c r="AS134" s="136" t="e">
        <f t="shared" si="130"/>
        <v>#REF!</v>
      </c>
      <c r="AT134" s="152"/>
      <c r="AU134" s="140" t="e">
        <f t="shared" si="131"/>
        <v>#REF!</v>
      </c>
      <c r="AV134" s="157"/>
      <c r="AW134" s="136" t="e">
        <f t="shared" si="132"/>
        <v>#REF!</v>
      </c>
      <c r="AX134" s="152"/>
      <c r="AY134" s="140" t="e">
        <f t="shared" si="133"/>
        <v>#REF!</v>
      </c>
      <c r="AZ134" s="144"/>
      <c r="BA134" s="136" t="e">
        <f t="shared" si="134"/>
        <v>#REF!</v>
      </c>
      <c r="BB134" s="152"/>
      <c r="BC134" s="140" t="e">
        <f t="shared" si="135"/>
        <v>#REF!</v>
      </c>
      <c r="BD134" s="144"/>
      <c r="BE134" s="136" t="e">
        <f t="shared" si="136"/>
        <v>#REF!</v>
      </c>
      <c r="BF134" s="152"/>
      <c r="BG134" s="140" t="e">
        <f t="shared" si="137"/>
        <v>#REF!</v>
      </c>
      <c r="BH134" s="144"/>
      <c r="BI134" s="136" t="e">
        <f t="shared" si="138"/>
        <v>#REF!</v>
      </c>
      <c r="BJ134" s="152"/>
      <c r="BK134" s="140" t="e">
        <f t="shared" si="139"/>
        <v>#REF!</v>
      </c>
      <c r="BL134" s="144"/>
      <c r="BM134" s="136" t="e">
        <f t="shared" si="140"/>
        <v>#REF!</v>
      </c>
      <c r="BN134" s="152"/>
      <c r="BO134" s="140" t="e">
        <f t="shared" si="141"/>
        <v>#REF!</v>
      </c>
      <c r="BP134" s="144"/>
      <c r="BQ134" s="136" t="e">
        <f t="shared" si="142"/>
        <v>#REF!</v>
      </c>
      <c r="BR134" s="152"/>
      <c r="BS134" s="140" t="e">
        <f t="shared" si="143"/>
        <v>#REF!</v>
      </c>
      <c r="BT134" s="144"/>
      <c r="BU134" s="136" t="e">
        <f t="shared" si="144"/>
        <v>#REF!</v>
      </c>
      <c r="BV134" s="152"/>
      <c r="BW134" s="140" t="e">
        <f t="shared" si="145"/>
        <v>#REF!</v>
      </c>
      <c r="BX134" s="144"/>
      <c r="BY134" s="136" t="e">
        <f t="shared" si="146"/>
        <v>#REF!</v>
      </c>
      <c r="BZ134" s="152"/>
      <c r="CA134" s="140" t="e">
        <f t="shared" si="147"/>
        <v>#REF!</v>
      </c>
      <c r="CB134" s="144"/>
      <c r="CC134" s="136" t="e">
        <f t="shared" si="148"/>
        <v>#REF!</v>
      </c>
      <c r="CD134" s="152"/>
      <c r="CE134" s="140" t="e">
        <f t="shared" si="149"/>
        <v>#REF!</v>
      </c>
      <c r="CF134" s="144"/>
      <c r="CG134" s="136" t="e">
        <f t="shared" si="150"/>
        <v>#REF!</v>
      </c>
      <c r="CH134" s="152"/>
      <c r="CI134" s="140" t="e">
        <f t="shared" si="151"/>
        <v>#REF!</v>
      </c>
      <c r="CJ134" s="144"/>
      <c r="CK134" s="136" t="e">
        <f t="shared" si="152"/>
        <v>#REF!</v>
      </c>
      <c r="CL134" s="140" t="e">
        <f t="shared" si="153"/>
        <v>#REF!</v>
      </c>
      <c r="CM134" s="144"/>
      <c r="CN134" s="136" t="e">
        <f t="shared" si="154"/>
        <v>#REF!</v>
      </c>
      <c r="CO134" s="152"/>
      <c r="CP134" s="140" t="e">
        <f t="shared" si="155"/>
        <v>#REF!</v>
      </c>
      <c r="CQ134" s="144"/>
      <c r="CR134" s="136" t="e">
        <f t="shared" si="156"/>
        <v>#REF!</v>
      </c>
      <c r="CS134" s="152"/>
      <c r="CT134" s="140" t="e">
        <f t="shared" si="157"/>
        <v>#REF!</v>
      </c>
      <c r="CU134" s="144"/>
      <c r="CV134" s="136" t="e">
        <f t="shared" si="158"/>
        <v>#REF!</v>
      </c>
      <c r="CW134" s="152"/>
      <c r="CX134" s="140" t="e">
        <f t="shared" si="159"/>
        <v>#REF!</v>
      </c>
      <c r="CY134" s="136" t="e">
        <f t="shared" si="160"/>
        <v>#REF!</v>
      </c>
      <c r="CZ134" s="152"/>
      <c r="DA134" s="144" t="e">
        <f t="shared" si="161"/>
        <v>#REF!</v>
      </c>
      <c r="DB134" s="144"/>
      <c r="DC134" s="136" t="e">
        <f t="shared" si="162"/>
        <v>#REF!</v>
      </c>
      <c r="DD134" s="152"/>
      <c r="DE134" s="140" t="e">
        <f t="shared" si="163"/>
        <v>#REF!</v>
      </c>
      <c r="DF134" s="144"/>
      <c r="DG134" s="136" t="e">
        <f t="shared" si="164"/>
        <v>#REF!</v>
      </c>
      <c r="DH134" s="152"/>
    </row>
    <row r="135" spans="1:112" ht="15.5" x14ac:dyDescent="0.35">
      <c r="A135" s="300">
        <v>28</v>
      </c>
      <c r="B135" s="345" t="str">
        <f t="shared" ref="B135" si="166">B83</f>
        <v>BBBCCC  Océane</v>
      </c>
      <c r="C135" s="71" t="str">
        <f t="shared" si="117"/>
        <v>Océane</v>
      </c>
      <c r="D135" s="9" t="str">
        <f t="shared" si="96"/>
        <v/>
      </c>
      <c r="E135" s="6">
        <f t="shared" si="97"/>
        <v>1939723</v>
      </c>
      <c r="F135" s="73"/>
      <c r="G135" s="73"/>
      <c r="H135" s="73"/>
      <c r="I135" s="73"/>
      <c r="J135" s="73"/>
      <c r="K135" s="73"/>
      <c r="L135" s="73"/>
      <c r="M135" s="169"/>
      <c r="N135" s="73"/>
      <c r="O135" s="73"/>
      <c r="P135" s="73"/>
      <c r="Q135" s="74"/>
      <c r="R135" s="73"/>
      <c r="S135" s="73"/>
      <c r="T135" s="73"/>
      <c r="U135" s="74"/>
      <c r="V135" s="73"/>
      <c r="W135" s="73"/>
      <c r="X135" s="289"/>
      <c r="Y135" s="2" t="e">
        <f>IF(C135&lt;&gt;"",VLOOKUP(C135,#REF!,2,FALSE),"")</f>
        <v>#REF!</v>
      </c>
      <c r="Z135" s="2" t="str">
        <f t="shared" si="92"/>
        <v>US CRÉTEIL</v>
      </c>
      <c r="AA135" s="50" t="str">
        <f t="shared" si="123"/>
        <v/>
      </c>
      <c r="AB135" s="34" t="e">
        <f t="shared" si="124"/>
        <v>#REF!</v>
      </c>
      <c r="AC135" s="2" t="str">
        <f t="shared" si="125"/>
        <v>BBBCCC  Océane  Océane</v>
      </c>
      <c r="AD135" s="2">
        <f t="shared" si="126"/>
        <v>0</v>
      </c>
      <c r="AE135" s="39"/>
      <c r="AF135" s="40" t="str">
        <f>IF(AE135&lt;&gt;"",VLOOKUP(AE135,#REF!,2,FALSE),"")</f>
        <v/>
      </c>
      <c r="AM135" s="140" t="e">
        <f t="shared" si="127"/>
        <v>#REF!</v>
      </c>
      <c r="AN135" s="157"/>
      <c r="AO135" s="136" t="e">
        <f t="shared" si="128"/>
        <v>#REF!</v>
      </c>
      <c r="AP135" s="152"/>
      <c r="AQ135" s="140" t="e">
        <f t="shared" si="129"/>
        <v>#REF!</v>
      </c>
      <c r="AR135" s="144"/>
      <c r="AS135" s="136" t="e">
        <f t="shared" si="130"/>
        <v>#REF!</v>
      </c>
      <c r="AT135" s="152"/>
      <c r="AU135" s="140" t="e">
        <f t="shared" si="131"/>
        <v>#REF!</v>
      </c>
      <c r="AV135" s="157"/>
      <c r="AW135" s="136" t="e">
        <f t="shared" si="132"/>
        <v>#REF!</v>
      </c>
      <c r="AX135" s="152"/>
      <c r="AY135" s="140" t="e">
        <f t="shared" si="133"/>
        <v>#REF!</v>
      </c>
      <c r="AZ135" s="144"/>
      <c r="BA135" s="136" t="e">
        <f t="shared" si="134"/>
        <v>#REF!</v>
      </c>
      <c r="BB135" s="152"/>
      <c r="BC135" s="140" t="e">
        <f t="shared" si="135"/>
        <v>#REF!</v>
      </c>
      <c r="BD135" s="144"/>
      <c r="BE135" s="136" t="e">
        <f t="shared" si="136"/>
        <v>#REF!</v>
      </c>
      <c r="BF135" s="152"/>
      <c r="BG135" s="140" t="e">
        <f t="shared" si="137"/>
        <v>#REF!</v>
      </c>
      <c r="BH135" s="144"/>
      <c r="BI135" s="136" t="e">
        <f t="shared" si="138"/>
        <v>#REF!</v>
      </c>
      <c r="BJ135" s="152"/>
      <c r="BK135" s="140" t="e">
        <f t="shared" si="139"/>
        <v>#REF!</v>
      </c>
      <c r="BL135" s="144"/>
      <c r="BM135" s="136" t="e">
        <f t="shared" si="140"/>
        <v>#REF!</v>
      </c>
      <c r="BN135" s="152"/>
      <c r="BO135" s="140" t="e">
        <f t="shared" si="141"/>
        <v>#REF!</v>
      </c>
      <c r="BP135" s="144"/>
      <c r="BQ135" s="136" t="e">
        <f t="shared" si="142"/>
        <v>#REF!</v>
      </c>
      <c r="BR135" s="152"/>
      <c r="BS135" s="140" t="e">
        <f t="shared" si="143"/>
        <v>#REF!</v>
      </c>
      <c r="BT135" s="144"/>
      <c r="BU135" s="136" t="e">
        <f t="shared" si="144"/>
        <v>#REF!</v>
      </c>
      <c r="BV135" s="152"/>
      <c r="BW135" s="140" t="e">
        <f t="shared" si="145"/>
        <v>#REF!</v>
      </c>
      <c r="BX135" s="144"/>
      <c r="BY135" s="136" t="e">
        <f t="shared" si="146"/>
        <v>#REF!</v>
      </c>
      <c r="BZ135" s="152"/>
      <c r="CA135" s="140" t="e">
        <f t="shared" si="147"/>
        <v>#REF!</v>
      </c>
      <c r="CB135" s="144"/>
      <c r="CC135" s="136" t="e">
        <f t="shared" si="148"/>
        <v>#REF!</v>
      </c>
      <c r="CD135" s="152"/>
      <c r="CE135" s="140" t="e">
        <f t="shared" si="149"/>
        <v>#REF!</v>
      </c>
      <c r="CF135" s="144"/>
      <c r="CG135" s="136" t="e">
        <f t="shared" si="150"/>
        <v>#REF!</v>
      </c>
      <c r="CH135" s="152"/>
      <c r="CI135" s="140" t="e">
        <f t="shared" si="151"/>
        <v>#REF!</v>
      </c>
      <c r="CJ135" s="144"/>
      <c r="CK135" s="136" t="e">
        <f t="shared" si="152"/>
        <v>#REF!</v>
      </c>
      <c r="CL135" s="140" t="e">
        <f t="shared" si="153"/>
        <v>#REF!</v>
      </c>
      <c r="CM135" s="144"/>
      <c r="CN135" s="136" t="e">
        <f t="shared" si="154"/>
        <v>#REF!</v>
      </c>
      <c r="CO135" s="152"/>
      <c r="CP135" s="140" t="e">
        <f t="shared" si="155"/>
        <v>#REF!</v>
      </c>
      <c r="CQ135" s="144"/>
      <c r="CR135" s="136" t="e">
        <f t="shared" si="156"/>
        <v>#REF!</v>
      </c>
      <c r="CS135" s="152"/>
      <c r="CT135" s="140" t="e">
        <f t="shared" si="157"/>
        <v>#REF!</v>
      </c>
      <c r="CU135" s="144"/>
      <c r="CV135" s="136" t="e">
        <f t="shared" si="158"/>
        <v>#REF!</v>
      </c>
      <c r="CW135" s="152"/>
      <c r="CX135" s="140" t="e">
        <f t="shared" si="159"/>
        <v>#REF!</v>
      </c>
      <c r="CY135" s="136" t="e">
        <f t="shared" si="160"/>
        <v>#REF!</v>
      </c>
      <c r="CZ135" s="152"/>
      <c r="DA135" s="144" t="e">
        <f t="shared" si="161"/>
        <v>#REF!</v>
      </c>
      <c r="DB135" s="144"/>
      <c r="DC135" s="136" t="e">
        <f t="shared" si="162"/>
        <v>#REF!</v>
      </c>
      <c r="DD135" s="152"/>
      <c r="DE135" s="140" t="e">
        <f t="shared" si="163"/>
        <v>#REF!</v>
      </c>
      <c r="DF135" s="144"/>
      <c r="DG135" s="136" t="e">
        <f t="shared" si="164"/>
        <v>#REF!</v>
      </c>
      <c r="DH135" s="152"/>
    </row>
    <row r="136" spans="1:112" ht="15.5" x14ac:dyDescent="0.35">
      <c r="A136" s="300">
        <v>29</v>
      </c>
      <c r="B136" s="345" t="str">
        <f t="shared" ref="B136" si="167">B84</f>
        <v>CCCDDD  Balkis-Imane</v>
      </c>
      <c r="C136" s="71" t="str">
        <f t="shared" si="117"/>
        <v>Balkis-Imane</v>
      </c>
      <c r="D136" s="9" t="str">
        <f t="shared" si="96"/>
        <v/>
      </c>
      <c r="E136" s="6">
        <f t="shared" si="97"/>
        <v>1939738</v>
      </c>
      <c r="F136" s="73"/>
      <c r="G136" s="73"/>
      <c r="H136" s="73"/>
      <c r="I136" s="73"/>
      <c r="J136" s="73"/>
      <c r="K136" s="73"/>
      <c r="L136" s="73"/>
      <c r="M136" s="169"/>
      <c r="N136" s="73"/>
      <c r="O136" s="73"/>
      <c r="P136" s="73"/>
      <c r="Q136" s="74"/>
      <c r="R136" s="73"/>
      <c r="S136" s="73"/>
      <c r="T136" s="73"/>
      <c r="U136" s="74"/>
      <c r="V136" s="73"/>
      <c r="W136" s="73"/>
      <c r="X136" s="289"/>
      <c r="Y136" s="2" t="e">
        <f>IF(C136&lt;&gt;"",VLOOKUP(C136,#REF!,2,FALSE),"")</f>
        <v>#REF!</v>
      </c>
      <c r="Z136" s="2" t="str">
        <f t="shared" si="92"/>
        <v>US CRÉTEIL</v>
      </c>
      <c r="AA136" s="50" t="str">
        <f t="shared" si="123"/>
        <v/>
      </c>
      <c r="AB136" s="34" t="e">
        <f t="shared" si="124"/>
        <v>#REF!</v>
      </c>
      <c r="AC136" s="2" t="str">
        <f t="shared" si="125"/>
        <v>CCCDDD  Balkis-Imane  Balkis-Imane</v>
      </c>
      <c r="AD136" s="2">
        <f t="shared" si="126"/>
        <v>0</v>
      </c>
      <c r="AE136" s="39"/>
      <c r="AF136" s="40" t="str">
        <f>IF(AE136&lt;&gt;"",VLOOKUP(AE136,#REF!,2,FALSE),"")</f>
        <v/>
      </c>
      <c r="AM136" s="140" t="e">
        <f t="shared" si="127"/>
        <v>#REF!</v>
      </c>
      <c r="AN136" s="157"/>
      <c r="AO136" s="136" t="e">
        <f t="shared" si="128"/>
        <v>#REF!</v>
      </c>
      <c r="AP136" s="152"/>
      <c r="AQ136" s="140" t="e">
        <f t="shared" si="129"/>
        <v>#REF!</v>
      </c>
      <c r="AR136" s="144"/>
      <c r="AS136" s="136" t="e">
        <f t="shared" si="130"/>
        <v>#REF!</v>
      </c>
      <c r="AT136" s="152"/>
      <c r="AU136" s="140" t="e">
        <f t="shared" si="131"/>
        <v>#REF!</v>
      </c>
      <c r="AV136" s="157"/>
      <c r="AW136" s="136" t="e">
        <f t="shared" si="132"/>
        <v>#REF!</v>
      </c>
      <c r="AX136" s="152"/>
      <c r="AY136" s="140" t="e">
        <f t="shared" si="133"/>
        <v>#REF!</v>
      </c>
      <c r="AZ136" s="144"/>
      <c r="BA136" s="136" t="e">
        <f t="shared" si="134"/>
        <v>#REF!</v>
      </c>
      <c r="BB136" s="152"/>
      <c r="BC136" s="140" t="e">
        <f t="shared" si="135"/>
        <v>#REF!</v>
      </c>
      <c r="BD136" s="144"/>
      <c r="BE136" s="136" t="e">
        <f t="shared" si="136"/>
        <v>#REF!</v>
      </c>
      <c r="BF136" s="152"/>
      <c r="BG136" s="140" t="e">
        <f t="shared" si="137"/>
        <v>#REF!</v>
      </c>
      <c r="BH136" s="144"/>
      <c r="BI136" s="136" t="e">
        <f t="shared" si="138"/>
        <v>#REF!</v>
      </c>
      <c r="BJ136" s="152"/>
      <c r="BK136" s="140" t="e">
        <f t="shared" si="139"/>
        <v>#REF!</v>
      </c>
      <c r="BL136" s="144"/>
      <c r="BM136" s="136" t="e">
        <f t="shared" si="140"/>
        <v>#REF!</v>
      </c>
      <c r="BN136" s="152"/>
      <c r="BO136" s="140" t="e">
        <f t="shared" si="141"/>
        <v>#REF!</v>
      </c>
      <c r="BP136" s="144"/>
      <c r="BQ136" s="136" t="e">
        <f t="shared" si="142"/>
        <v>#REF!</v>
      </c>
      <c r="BR136" s="152"/>
      <c r="BS136" s="140" t="e">
        <f t="shared" si="143"/>
        <v>#REF!</v>
      </c>
      <c r="BT136" s="144"/>
      <c r="BU136" s="136" t="e">
        <f t="shared" si="144"/>
        <v>#REF!</v>
      </c>
      <c r="BV136" s="152"/>
      <c r="BW136" s="140" t="e">
        <f t="shared" si="145"/>
        <v>#REF!</v>
      </c>
      <c r="BX136" s="144"/>
      <c r="BY136" s="136" t="e">
        <f t="shared" si="146"/>
        <v>#REF!</v>
      </c>
      <c r="BZ136" s="152"/>
      <c r="CA136" s="140" t="e">
        <f t="shared" si="147"/>
        <v>#REF!</v>
      </c>
      <c r="CB136" s="144"/>
      <c r="CC136" s="136" t="e">
        <f t="shared" si="148"/>
        <v>#REF!</v>
      </c>
      <c r="CD136" s="152"/>
      <c r="CE136" s="140" t="e">
        <f t="shared" si="149"/>
        <v>#REF!</v>
      </c>
      <c r="CF136" s="144"/>
      <c r="CG136" s="136" t="e">
        <f t="shared" si="150"/>
        <v>#REF!</v>
      </c>
      <c r="CH136" s="152"/>
      <c r="CI136" s="140" t="e">
        <f t="shared" si="151"/>
        <v>#REF!</v>
      </c>
      <c r="CJ136" s="144"/>
      <c r="CK136" s="136" t="e">
        <f t="shared" si="152"/>
        <v>#REF!</v>
      </c>
      <c r="CL136" s="140" t="e">
        <f t="shared" si="153"/>
        <v>#REF!</v>
      </c>
      <c r="CM136" s="144"/>
      <c r="CN136" s="136" t="e">
        <f t="shared" si="154"/>
        <v>#REF!</v>
      </c>
      <c r="CO136" s="152"/>
      <c r="CP136" s="140" t="e">
        <f t="shared" si="155"/>
        <v>#REF!</v>
      </c>
      <c r="CQ136" s="144"/>
      <c r="CR136" s="136" t="e">
        <f t="shared" si="156"/>
        <v>#REF!</v>
      </c>
      <c r="CS136" s="152"/>
      <c r="CT136" s="140" t="e">
        <f t="shared" si="157"/>
        <v>#REF!</v>
      </c>
      <c r="CU136" s="144"/>
      <c r="CV136" s="136" t="e">
        <f t="shared" si="158"/>
        <v>#REF!</v>
      </c>
      <c r="CW136" s="152"/>
      <c r="CX136" s="140" t="e">
        <f t="shared" si="159"/>
        <v>#REF!</v>
      </c>
      <c r="CY136" s="136" t="e">
        <f t="shared" si="160"/>
        <v>#REF!</v>
      </c>
      <c r="CZ136" s="152"/>
      <c r="DA136" s="144" t="e">
        <f t="shared" si="161"/>
        <v>#REF!</v>
      </c>
      <c r="DB136" s="144"/>
      <c r="DC136" s="136" t="e">
        <f t="shared" si="162"/>
        <v>#REF!</v>
      </c>
      <c r="DD136" s="152"/>
      <c r="DE136" s="140" t="e">
        <f t="shared" si="163"/>
        <v>#REF!</v>
      </c>
      <c r="DF136" s="144"/>
      <c r="DG136" s="136" t="e">
        <f t="shared" si="164"/>
        <v>#REF!</v>
      </c>
      <c r="DH136" s="152"/>
    </row>
    <row r="137" spans="1:112" ht="15.5" x14ac:dyDescent="0.35">
      <c r="A137" s="300">
        <v>30</v>
      </c>
      <c r="B137" s="345" t="str">
        <f t="shared" ref="B137" si="168">B85</f>
        <v>DDDEEE  Hamza</v>
      </c>
      <c r="C137" s="71" t="str">
        <f t="shared" si="117"/>
        <v>Hamza</v>
      </c>
      <c r="D137" s="9" t="str">
        <f t="shared" si="96"/>
        <v/>
      </c>
      <c r="E137" s="6">
        <f t="shared" si="97"/>
        <v>611008</v>
      </c>
      <c r="F137" s="73"/>
      <c r="G137" s="73"/>
      <c r="H137" s="73"/>
      <c r="I137" s="73"/>
      <c r="J137" s="73"/>
      <c r="K137" s="73"/>
      <c r="L137" s="73"/>
      <c r="M137" s="169"/>
      <c r="N137" s="73"/>
      <c r="O137" s="73"/>
      <c r="P137" s="73"/>
      <c r="Q137" s="74"/>
      <c r="R137" s="73"/>
      <c r="S137" s="73"/>
      <c r="T137" s="73"/>
      <c r="U137" s="74"/>
      <c r="V137" s="73"/>
      <c r="W137" s="73"/>
      <c r="X137" s="289"/>
      <c r="Y137" s="2" t="e">
        <f>IF(C137&lt;&gt;"",VLOOKUP(C137,#REF!,2,FALSE),"")</f>
        <v>#REF!</v>
      </c>
      <c r="Z137" s="2" t="str">
        <f t="shared" si="92"/>
        <v>US CRÉTEIL</v>
      </c>
      <c r="AA137" s="50" t="str">
        <f t="shared" si="123"/>
        <v/>
      </c>
      <c r="AB137" s="34" t="e">
        <f t="shared" si="124"/>
        <v>#REF!</v>
      </c>
      <c r="AC137" s="2" t="str">
        <f t="shared" si="125"/>
        <v>DDDEEE  Hamza  Hamza</v>
      </c>
      <c r="AD137" s="2">
        <f t="shared" si="126"/>
        <v>0</v>
      </c>
      <c r="AE137" s="39"/>
      <c r="AF137" s="40" t="str">
        <f>IF(AE137&lt;&gt;"",VLOOKUP(AE137,#REF!,2,FALSE),"")</f>
        <v/>
      </c>
      <c r="AM137" s="140" t="e">
        <f t="shared" si="127"/>
        <v>#REF!</v>
      </c>
      <c r="AN137" s="157"/>
      <c r="AO137" s="136" t="e">
        <f t="shared" si="128"/>
        <v>#REF!</v>
      </c>
      <c r="AP137" s="152"/>
      <c r="AQ137" s="140" t="e">
        <f t="shared" si="129"/>
        <v>#REF!</v>
      </c>
      <c r="AR137" s="144"/>
      <c r="AS137" s="136" t="e">
        <f t="shared" si="130"/>
        <v>#REF!</v>
      </c>
      <c r="AT137" s="152"/>
      <c r="AU137" s="140" t="e">
        <f t="shared" si="131"/>
        <v>#REF!</v>
      </c>
      <c r="AV137" s="157"/>
      <c r="AW137" s="136" t="e">
        <f t="shared" si="132"/>
        <v>#REF!</v>
      </c>
      <c r="AX137" s="152"/>
      <c r="AY137" s="140" t="e">
        <f t="shared" si="133"/>
        <v>#REF!</v>
      </c>
      <c r="AZ137" s="144"/>
      <c r="BA137" s="136" t="e">
        <f t="shared" si="134"/>
        <v>#REF!</v>
      </c>
      <c r="BB137" s="152"/>
      <c r="BC137" s="140" t="e">
        <f t="shared" si="135"/>
        <v>#REF!</v>
      </c>
      <c r="BD137" s="144"/>
      <c r="BE137" s="136" t="e">
        <f t="shared" si="136"/>
        <v>#REF!</v>
      </c>
      <c r="BF137" s="152"/>
      <c r="BG137" s="140" t="e">
        <f t="shared" si="137"/>
        <v>#REF!</v>
      </c>
      <c r="BH137" s="144"/>
      <c r="BI137" s="136" t="e">
        <f t="shared" si="138"/>
        <v>#REF!</v>
      </c>
      <c r="BJ137" s="152"/>
      <c r="BK137" s="140" t="e">
        <f t="shared" si="139"/>
        <v>#REF!</v>
      </c>
      <c r="BL137" s="144"/>
      <c r="BM137" s="136" t="e">
        <f t="shared" si="140"/>
        <v>#REF!</v>
      </c>
      <c r="BN137" s="152"/>
      <c r="BO137" s="140" t="e">
        <f t="shared" si="141"/>
        <v>#REF!</v>
      </c>
      <c r="BP137" s="144"/>
      <c r="BQ137" s="136" t="e">
        <f t="shared" si="142"/>
        <v>#REF!</v>
      </c>
      <c r="BR137" s="152"/>
      <c r="BS137" s="140" t="e">
        <f t="shared" si="143"/>
        <v>#REF!</v>
      </c>
      <c r="BT137" s="144"/>
      <c r="BU137" s="136" t="e">
        <f t="shared" si="144"/>
        <v>#REF!</v>
      </c>
      <c r="BV137" s="152"/>
      <c r="BW137" s="140" t="e">
        <f t="shared" si="145"/>
        <v>#REF!</v>
      </c>
      <c r="BX137" s="144"/>
      <c r="BY137" s="136" t="e">
        <f t="shared" si="146"/>
        <v>#REF!</v>
      </c>
      <c r="BZ137" s="152"/>
      <c r="CA137" s="140" t="e">
        <f t="shared" si="147"/>
        <v>#REF!</v>
      </c>
      <c r="CB137" s="144"/>
      <c r="CC137" s="136" t="e">
        <f t="shared" si="148"/>
        <v>#REF!</v>
      </c>
      <c r="CD137" s="152"/>
      <c r="CE137" s="140" t="e">
        <f t="shared" si="149"/>
        <v>#REF!</v>
      </c>
      <c r="CF137" s="144"/>
      <c r="CG137" s="136" t="e">
        <f t="shared" si="150"/>
        <v>#REF!</v>
      </c>
      <c r="CH137" s="152"/>
      <c r="CI137" s="140" t="e">
        <f t="shared" si="151"/>
        <v>#REF!</v>
      </c>
      <c r="CJ137" s="144"/>
      <c r="CK137" s="136" t="e">
        <f t="shared" si="152"/>
        <v>#REF!</v>
      </c>
      <c r="CL137" s="140" t="e">
        <f t="shared" si="153"/>
        <v>#REF!</v>
      </c>
      <c r="CM137" s="144"/>
      <c r="CN137" s="136" t="e">
        <f t="shared" si="154"/>
        <v>#REF!</v>
      </c>
      <c r="CO137" s="152"/>
      <c r="CP137" s="140" t="e">
        <f t="shared" si="155"/>
        <v>#REF!</v>
      </c>
      <c r="CQ137" s="144"/>
      <c r="CR137" s="136" t="e">
        <f t="shared" si="156"/>
        <v>#REF!</v>
      </c>
      <c r="CS137" s="152"/>
      <c r="CT137" s="140" t="e">
        <f t="shared" si="157"/>
        <v>#REF!</v>
      </c>
      <c r="CU137" s="144"/>
      <c r="CV137" s="136" t="e">
        <f t="shared" si="158"/>
        <v>#REF!</v>
      </c>
      <c r="CW137" s="152"/>
      <c r="CX137" s="140" t="e">
        <f t="shared" si="159"/>
        <v>#REF!</v>
      </c>
      <c r="CY137" s="136" t="e">
        <f t="shared" si="160"/>
        <v>#REF!</v>
      </c>
      <c r="CZ137" s="152"/>
      <c r="DA137" s="144" t="e">
        <f t="shared" si="161"/>
        <v>#REF!</v>
      </c>
      <c r="DB137" s="144"/>
      <c r="DC137" s="136" t="e">
        <f t="shared" si="162"/>
        <v>#REF!</v>
      </c>
      <c r="DD137" s="152"/>
      <c r="DE137" s="140" t="e">
        <f t="shared" si="163"/>
        <v>#REF!</v>
      </c>
      <c r="DF137" s="144"/>
      <c r="DG137" s="136" t="e">
        <f t="shared" si="164"/>
        <v>#REF!</v>
      </c>
      <c r="DH137" s="152"/>
    </row>
    <row r="138" spans="1:112" ht="15.5" x14ac:dyDescent="0.35">
      <c r="A138" s="300">
        <v>31</v>
      </c>
      <c r="B138" s="345" t="str">
        <f t="shared" ref="B138" si="169">B86</f>
        <v>EEEFFF  Beverly</v>
      </c>
      <c r="C138" s="71" t="str">
        <f t="shared" si="117"/>
        <v>Beverly</v>
      </c>
      <c r="D138" s="9" t="str">
        <f t="shared" si="96"/>
        <v/>
      </c>
      <c r="E138" s="6">
        <f t="shared" si="97"/>
        <v>1544950</v>
      </c>
      <c r="F138" s="73"/>
      <c r="G138" s="73"/>
      <c r="H138" s="73"/>
      <c r="I138" s="73"/>
      <c r="J138" s="73"/>
      <c r="K138" s="73"/>
      <c r="L138" s="73"/>
      <c r="M138" s="169"/>
      <c r="N138" s="73"/>
      <c r="O138" s="73"/>
      <c r="P138" s="73"/>
      <c r="Q138" s="74"/>
      <c r="R138" s="73"/>
      <c r="S138" s="73"/>
      <c r="T138" s="73"/>
      <c r="U138" s="74"/>
      <c r="V138" s="73"/>
      <c r="W138" s="73"/>
      <c r="X138" s="289"/>
      <c r="Y138" s="2" t="e">
        <f>IF(C138&lt;&gt;"",VLOOKUP(C138,#REF!,2,FALSE),"")</f>
        <v>#REF!</v>
      </c>
      <c r="Z138" s="2" t="str">
        <f t="shared" si="92"/>
        <v>US CRÉTEIL</v>
      </c>
      <c r="AA138" s="50" t="str">
        <f t="shared" si="123"/>
        <v/>
      </c>
      <c r="AB138" s="34" t="e">
        <f t="shared" si="124"/>
        <v>#REF!</v>
      </c>
      <c r="AC138" s="2" t="str">
        <f t="shared" si="125"/>
        <v>EEEFFF  Beverly  Beverly</v>
      </c>
      <c r="AD138" s="2">
        <f t="shared" si="126"/>
        <v>0</v>
      </c>
      <c r="AE138" s="39"/>
      <c r="AF138" s="40" t="str">
        <f>IF(AE138&lt;&gt;"",VLOOKUP(AE138,#REF!,2,FALSE),"")</f>
        <v/>
      </c>
      <c r="AM138" s="140" t="e">
        <f t="shared" si="127"/>
        <v>#REF!</v>
      </c>
      <c r="AN138" s="157"/>
      <c r="AO138" s="136" t="e">
        <f t="shared" si="128"/>
        <v>#REF!</v>
      </c>
      <c r="AP138" s="152"/>
      <c r="AQ138" s="140" t="e">
        <f t="shared" si="129"/>
        <v>#REF!</v>
      </c>
      <c r="AR138" s="144"/>
      <c r="AS138" s="136" t="e">
        <f t="shared" si="130"/>
        <v>#REF!</v>
      </c>
      <c r="AT138" s="152"/>
      <c r="AU138" s="140" t="e">
        <f t="shared" si="131"/>
        <v>#REF!</v>
      </c>
      <c r="AV138" s="157"/>
      <c r="AW138" s="136" t="e">
        <f t="shared" si="132"/>
        <v>#REF!</v>
      </c>
      <c r="AX138" s="152"/>
      <c r="AY138" s="140" t="e">
        <f t="shared" si="133"/>
        <v>#REF!</v>
      </c>
      <c r="AZ138" s="144"/>
      <c r="BA138" s="136" t="e">
        <f t="shared" si="134"/>
        <v>#REF!</v>
      </c>
      <c r="BB138" s="152"/>
      <c r="BC138" s="140" t="e">
        <f t="shared" si="135"/>
        <v>#REF!</v>
      </c>
      <c r="BD138" s="144"/>
      <c r="BE138" s="136" t="e">
        <f t="shared" si="136"/>
        <v>#REF!</v>
      </c>
      <c r="BF138" s="152"/>
      <c r="BG138" s="140" t="e">
        <f t="shared" si="137"/>
        <v>#REF!</v>
      </c>
      <c r="BH138" s="144"/>
      <c r="BI138" s="136" t="e">
        <f t="shared" si="138"/>
        <v>#REF!</v>
      </c>
      <c r="BJ138" s="152"/>
      <c r="BK138" s="140" t="e">
        <f t="shared" si="139"/>
        <v>#REF!</v>
      </c>
      <c r="BL138" s="144"/>
      <c r="BM138" s="136" t="e">
        <f t="shared" si="140"/>
        <v>#REF!</v>
      </c>
      <c r="BN138" s="152"/>
      <c r="BO138" s="140" t="e">
        <f t="shared" si="141"/>
        <v>#REF!</v>
      </c>
      <c r="BP138" s="144"/>
      <c r="BQ138" s="136" t="e">
        <f t="shared" si="142"/>
        <v>#REF!</v>
      </c>
      <c r="BR138" s="152"/>
      <c r="BS138" s="140" t="e">
        <f t="shared" si="143"/>
        <v>#REF!</v>
      </c>
      <c r="BT138" s="144"/>
      <c r="BU138" s="136" t="e">
        <f t="shared" si="144"/>
        <v>#REF!</v>
      </c>
      <c r="BV138" s="152"/>
      <c r="BW138" s="140" t="e">
        <f t="shared" si="145"/>
        <v>#REF!</v>
      </c>
      <c r="BX138" s="144"/>
      <c r="BY138" s="136" t="e">
        <f t="shared" si="146"/>
        <v>#REF!</v>
      </c>
      <c r="BZ138" s="152"/>
      <c r="CA138" s="140" t="e">
        <f t="shared" si="147"/>
        <v>#REF!</v>
      </c>
      <c r="CB138" s="144"/>
      <c r="CC138" s="136" t="e">
        <f t="shared" si="148"/>
        <v>#REF!</v>
      </c>
      <c r="CD138" s="152"/>
      <c r="CE138" s="140" t="e">
        <f t="shared" si="149"/>
        <v>#REF!</v>
      </c>
      <c r="CF138" s="144"/>
      <c r="CG138" s="136" t="e">
        <f t="shared" si="150"/>
        <v>#REF!</v>
      </c>
      <c r="CH138" s="152"/>
      <c r="CI138" s="140" t="e">
        <f t="shared" si="151"/>
        <v>#REF!</v>
      </c>
      <c r="CJ138" s="144"/>
      <c r="CK138" s="136" t="e">
        <f t="shared" si="152"/>
        <v>#REF!</v>
      </c>
      <c r="CL138" s="140" t="e">
        <f t="shared" si="153"/>
        <v>#REF!</v>
      </c>
      <c r="CM138" s="144"/>
      <c r="CN138" s="136" t="e">
        <f t="shared" si="154"/>
        <v>#REF!</v>
      </c>
      <c r="CO138" s="152"/>
      <c r="CP138" s="140" t="e">
        <f t="shared" si="155"/>
        <v>#REF!</v>
      </c>
      <c r="CQ138" s="144"/>
      <c r="CR138" s="136" t="e">
        <f t="shared" si="156"/>
        <v>#REF!</v>
      </c>
      <c r="CS138" s="152"/>
      <c r="CT138" s="140" t="e">
        <f t="shared" si="157"/>
        <v>#REF!</v>
      </c>
      <c r="CU138" s="144"/>
      <c r="CV138" s="136" t="e">
        <f t="shared" si="158"/>
        <v>#REF!</v>
      </c>
      <c r="CW138" s="152"/>
      <c r="CX138" s="140" t="e">
        <f t="shared" si="159"/>
        <v>#REF!</v>
      </c>
      <c r="CY138" s="136" t="e">
        <f t="shared" si="160"/>
        <v>#REF!</v>
      </c>
      <c r="CZ138" s="152"/>
      <c r="DA138" s="144" t="e">
        <f t="shared" si="161"/>
        <v>#REF!</v>
      </c>
      <c r="DB138" s="144"/>
      <c r="DC138" s="136" t="e">
        <f t="shared" si="162"/>
        <v>#REF!</v>
      </c>
      <c r="DD138" s="152"/>
      <c r="DE138" s="140" t="e">
        <f t="shared" si="163"/>
        <v>#REF!</v>
      </c>
      <c r="DF138" s="144"/>
      <c r="DG138" s="136" t="e">
        <f t="shared" si="164"/>
        <v>#REF!</v>
      </c>
      <c r="DH138" s="152"/>
    </row>
    <row r="139" spans="1:112" ht="15.5" x14ac:dyDescent="0.35">
      <c r="A139" s="300">
        <v>32</v>
      </c>
      <c r="B139" s="345" t="str">
        <f t="shared" ref="B139" si="170">B87</f>
        <v>FFFGGG  Flore</v>
      </c>
      <c r="C139" s="71" t="str">
        <f t="shared" si="117"/>
        <v>Flore</v>
      </c>
      <c r="D139" s="9" t="str">
        <f t="shared" si="96"/>
        <v/>
      </c>
      <c r="E139" s="6">
        <f t="shared" si="97"/>
        <v>1840151</v>
      </c>
      <c r="F139" s="73"/>
      <c r="G139" s="73"/>
      <c r="H139" s="73"/>
      <c r="I139" s="73"/>
      <c r="J139" s="73"/>
      <c r="K139" s="73"/>
      <c r="L139" s="73"/>
      <c r="M139" s="169"/>
      <c r="N139" s="73"/>
      <c r="O139" s="73"/>
      <c r="P139" s="73"/>
      <c r="Q139" s="74"/>
      <c r="R139" s="73"/>
      <c r="S139" s="73"/>
      <c r="T139" s="73"/>
      <c r="U139" s="74"/>
      <c r="V139" s="73"/>
      <c r="W139" s="73"/>
      <c r="X139" s="289"/>
      <c r="Y139" s="2" t="e">
        <f>IF(C139&lt;&gt;"",VLOOKUP(C139,#REF!,2,FALSE),"")</f>
        <v>#REF!</v>
      </c>
      <c r="Z139" s="2" t="str">
        <f t="shared" si="92"/>
        <v>US CRÉTEIL</v>
      </c>
      <c r="AA139" s="50" t="str">
        <f t="shared" si="123"/>
        <v/>
      </c>
      <c r="AB139" s="34" t="e">
        <f t="shared" si="124"/>
        <v>#REF!</v>
      </c>
      <c r="AC139" s="2" t="str">
        <f t="shared" si="125"/>
        <v>FFFGGG  Flore  Flore</v>
      </c>
      <c r="AD139" s="2">
        <f t="shared" si="126"/>
        <v>0</v>
      </c>
      <c r="AE139" s="39"/>
      <c r="AF139" s="40" t="str">
        <f>IF(AE139&lt;&gt;"",VLOOKUP(AE139,#REF!,2,FALSE),"")</f>
        <v/>
      </c>
      <c r="AM139" s="140" t="e">
        <f t="shared" si="127"/>
        <v>#REF!</v>
      </c>
      <c r="AN139" s="157"/>
      <c r="AO139" s="136" t="e">
        <f t="shared" si="128"/>
        <v>#REF!</v>
      </c>
      <c r="AP139" s="152"/>
      <c r="AQ139" s="140" t="e">
        <f t="shared" si="129"/>
        <v>#REF!</v>
      </c>
      <c r="AR139" s="144"/>
      <c r="AS139" s="136" t="e">
        <f t="shared" si="130"/>
        <v>#REF!</v>
      </c>
      <c r="AT139" s="152"/>
      <c r="AU139" s="140" t="e">
        <f t="shared" si="131"/>
        <v>#REF!</v>
      </c>
      <c r="AV139" s="157"/>
      <c r="AW139" s="136" t="e">
        <f t="shared" si="132"/>
        <v>#REF!</v>
      </c>
      <c r="AX139" s="152"/>
      <c r="AY139" s="140" t="e">
        <f t="shared" si="133"/>
        <v>#REF!</v>
      </c>
      <c r="AZ139" s="144"/>
      <c r="BA139" s="136" t="e">
        <f t="shared" si="134"/>
        <v>#REF!</v>
      </c>
      <c r="BB139" s="152"/>
      <c r="BC139" s="140" t="e">
        <f t="shared" si="135"/>
        <v>#REF!</v>
      </c>
      <c r="BD139" s="144"/>
      <c r="BE139" s="136" t="e">
        <f t="shared" si="136"/>
        <v>#REF!</v>
      </c>
      <c r="BF139" s="152"/>
      <c r="BG139" s="140" t="e">
        <f t="shared" si="137"/>
        <v>#REF!</v>
      </c>
      <c r="BH139" s="144"/>
      <c r="BI139" s="136" t="e">
        <f t="shared" si="138"/>
        <v>#REF!</v>
      </c>
      <c r="BJ139" s="152"/>
      <c r="BK139" s="140" t="e">
        <f t="shared" si="139"/>
        <v>#REF!</v>
      </c>
      <c r="BL139" s="144"/>
      <c r="BM139" s="136" t="e">
        <f t="shared" si="140"/>
        <v>#REF!</v>
      </c>
      <c r="BN139" s="152"/>
      <c r="BO139" s="140" t="e">
        <f t="shared" si="141"/>
        <v>#REF!</v>
      </c>
      <c r="BP139" s="144"/>
      <c r="BQ139" s="136" t="e">
        <f t="shared" si="142"/>
        <v>#REF!</v>
      </c>
      <c r="BR139" s="152"/>
      <c r="BS139" s="140" t="e">
        <f t="shared" si="143"/>
        <v>#REF!</v>
      </c>
      <c r="BT139" s="144"/>
      <c r="BU139" s="136" t="e">
        <f t="shared" si="144"/>
        <v>#REF!</v>
      </c>
      <c r="BV139" s="152"/>
      <c r="BW139" s="140" t="e">
        <f t="shared" si="145"/>
        <v>#REF!</v>
      </c>
      <c r="BX139" s="144"/>
      <c r="BY139" s="136" t="e">
        <f t="shared" si="146"/>
        <v>#REF!</v>
      </c>
      <c r="BZ139" s="152"/>
      <c r="CA139" s="140" t="e">
        <f t="shared" si="147"/>
        <v>#REF!</v>
      </c>
      <c r="CB139" s="144"/>
      <c r="CC139" s="136" t="e">
        <f t="shared" si="148"/>
        <v>#REF!</v>
      </c>
      <c r="CD139" s="152"/>
      <c r="CE139" s="140" t="e">
        <f t="shared" si="149"/>
        <v>#REF!</v>
      </c>
      <c r="CF139" s="144"/>
      <c r="CG139" s="136" t="e">
        <f t="shared" si="150"/>
        <v>#REF!</v>
      </c>
      <c r="CH139" s="152"/>
      <c r="CI139" s="140" t="e">
        <f t="shared" si="151"/>
        <v>#REF!</v>
      </c>
      <c r="CJ139" s="144"/>
      <c r="CK139" s="136" t="e">
        <f t="shared" si="152"/>
        <v>#REF!</v>
      </c>
      <c r="CL139" s="140" t="e">
        <f t="shared" si="153"/>
        <v>#REF!</v>
      </c>
      <c r="CM139" s="144"/>
      <c r="CN139" s="136" t="e">
        <f t="shared" si="154"/>
        <v>#REF!</v>
      </c>
      <c r="CO139" s="152"/>
      <c r="CP139" s="140" t="e">
        <f t="shared" si="155"/>
        <v>#REF!</v>
      </c>
      <c r="CQ139" s="144"/>
      <c r="CR139" s="136" t="e">
        <f t="shared" si="156"/>
        <v>#REF!</v>
      </c>
      <c r="CS139" s="152"/>
      <c r="CT139" s="140" t="e">
        <f t="shared" si="157"/>
        <v>#REF!</v>
      </c>
      <c r="CU139" s="144"/>
      <c r="CV139" s="136" t="e">
        <f t="shared" si="158"/>
        <v>#REF!</v>
      </c>
      <c r="CW139" s="152"/>
      <c r="CX139" s="140" t="e">
        <f t="shared" si="159"/>
        <v>#REF!</v>
      </c>
      <c r="CY139" s="136" t="e">
        <f t="shared" si="160"/>
        <v>#REF!</v>
      </c>
      <c r="CZ139" s="152"/>
      <c r="DA139" s="144" t="e">
        <f t="shared" si="161"/>
        <v>#REF!</v>
      </c>
      <c r="DB139" s="144"/>
      <c r="DC139" s="136" t="e">
        <f t="shared" si="162"/>
        <v>#REF!</v>
      </c>
      <c r="DD139" s="152"/>
      <c r="DE139" s="140" t="e">
        <f t="shared" si="163"/>
        <v>#REF!</v>
      </c>
      <c r="DF139" s="144"/>
      <c r="DG139" s="136" t="e">
        <f t="shared" si="164"/>
        <v>#REF!</v>
      </c>
      <c r="DH139" s="152"/>
    </row>
    <row r="140" spans="1:112" ht="15.5" x14ac:dyDescent="0.35">
      <c r="A140" s="300">
        <v>33</v>
      </c>
      <c r="B140" s="345" t="str">
        <f t="shared" ref="B140" si="171">B88</f>
        <v>GGGGHHH  Lauryne</v>
      </c>
      <c r="C140" s="71" t="str">
        <f t="shared" si="117"/>
        <v>Lauryne</v>
      </c>
      <c r="D140" s="9" t="str">
        <f t="shared" si="96"/>
        <v/>
      </c>
      <c r="E140" s="6">
        <f t="shared" ref="E140:E157" si="172">E36</f>
        <v>1026527</v>
      </c>
      <c r="F140" s="74"/>
      <c r="G140" s="74"/>
      <c r="H140" s="74"/>
      <c r="I140" s="74"/>
      <c r="J140" s="74"/>
      <c r="K140" s="74"/>
      <c r="L140" s="74"/>
      <c r="M140" s="168"/>
      <c r="N140" s="74"/>
      <c r="O140" s="74"/>
      <c r="P140" s="74"/>
      <c r="Q140" s="74"/>
      <c r="R140" s="74"/>
      <c r="S140" s="74"/>
      <c r="T140" s="74"/>
      <c r="U140" s="74"/>
      <c r="V140" s="74"/>
      <c r="W140" s="74"/>
      <c r="X140" s="288"/>
      <c r="Y140" s="2" t="e">
        <f>IF(C140&lt;&gt;"",VLOOKUP(C140,#REF!,2,FALSE),"")</f>
        <v>#REF!</v>
      </c>
      <c r="Z140" s="2" t="str">
        <f t="shared" si="92"/>
        <v>US CRÉTEIL</v>
      </c>
      <c r="AA140" s="50" t="str">
        <f t="shared" si="123"/>
        <v/>
      </c>
      <c r="AB140" s="34" t="e">
        <f t="shared" si="124"/>
        <v>#REF!</v>
      </c>
      <c r="AC140" s="2" t="str">
        <f t="shared" si="125"/>
        <v>GGGGHHH  Lauryne  Lauryne</v>
      </c>
      <c r="AD140" s="2">
        <f t="shared" si="126"/>
        <v>0</v>
      </c>
      <c r="AE140" s="39"/>
      <c r="AF140" s="40" t="str">
        <f>IF(AE140&lt;&gt;"",VLOOKUP(AE140,#REF!,2,FALSE),"")</f>
        <v/>
      </c>
      <c r="AM140" s="140" t="e">
        <f t="shared" si="127"/>
        <v>#REF!</v>
      </c>
      <c r="AN140" s="157"/>
      <c r="AO140" s="136" t="e">
        <f t="shared" si="128"/>
        <v>#REF!</v>
      </c>
      <c r="AP140" s="152"/>
      <c r="AQ140" s="140" t="e">
        <f t="shared" si="129"/>
        <v>#REF!</v>
      </c>
      <c r="AR140" s="144"/>
      <c r="AS140" s="136" t="e">
        <f t="shared" si="130"/>
        <v>#REF!</v>
      </c>
      <c r="AT140" s="152"/>
      <c r="AU140" s="140" t="e">
        <f t="shared" si="131"/>
        <v>#REF!</v>
      </c>
      <c r="AV140" s="157"/>
      <c r="AW140" s="136" t="e">
        <f t="shared" si="132"/>
        <v>#REF!</v>
      </c>
      <c r="AX140" s="152"/>
      <c r="AY140" s="140" t="e">
        <f t="shared" si="133"/>
        <v>#REF!</v>
      </c>
      <c r="AZ140" s="144"/>
      <c r="BA140" s="136" t="e">
        <f t="shared" si="134"/>
        <v>#REF!</v>
      </c>
      <c r="BB140" s="152"/>
      <c r="BC140" s="140" t="e">
        <f t="shared" si="135"/>
        <v>#REF!</v>
      </c>
      <c r="BD140" s="144"/>
      <c r="BE140" s="136" t="e">
        <f t="shared" si="136"/>
        <v>#REF!</v>
      </c>
      <c r="BF140" s="152"/>
      <c r="BG140" s="140" t="e">
        <f t="shared" si="137"/>
        <v>#REF!</v>
      </c>
      <c r="BH140" s="144"/>
      <c r="BI140" s="136" t="e">
        <f t="shared" si="138"/>
        <v>#REF!</v>
      </c>
      <c r="BJ140" s="152"/>
      <c r="BK140" s="140" t="e">
        <f t="shared" si="139"/>
        <v>#REF!</v>
      </c>
      <c r="BL140" s="144"/>
      <c r="BM140" s="136" t="e">
        <f t="shared" si="140"/>
        <v>#REF!</v>
      </c>
      <c r="BN140" s="152"/>
      <c r="BO140" s="140" t="e">
        <f t="shared" si="141"/>
        <v>#REF!</v>
      </c>
      <c r="BP140" s="144"/>
      <c r="BQ140" s="136" t="e">
        <f t="shared" si="142"/>
        <v>#REF!</v>
      </c>
      <c r="BR140" s="152"/>
      <c r="BS140" s="140" t="e">
        <f t="shared" si="143"/>
        <v>#REF!</v>
      </c>
      <c r="BT140" s="144"/>
      <c r="BU140" s="136" t="e">
        <f t="shared" si="144"/>
        <v>#REF!</v>
      </c>
      <c r="BV140" s="152"/>
      <c r="BW140" s="140" t="e">
        <f t="shared" si="145"/>
        <v>#REF!</v>
      </c>
      <c r="BX140" s="144"/>
      <c r="BY140" s="136" t="e">
        <f t="shared" si="146"/>
        <v>#REF!</v>
      </c>
      <c r="BZ140" s="152"/>
      <c r="CA140" s="140" t="e">
        <f t="shared" si="147"/>
        <v>#REF!</v>
      </c>
      <c r="CB140" s="144"/>
      <c r="CC140" s="136" t="e">
        <f t="shared" si="148"/>
        <v>#REF!</v>
      </c>
      <c r="CD140" s="152"/>
      <c r="CE140" s="140" t="e">
        <f t="shared" si="149"/>
        <v>#REF!</v>
      </c>
      <c r="CF140" s="144"/>
      <c r="CG140" s="136" t="e">
        <f t="shared" si="150"/>
        <v>#REF!</v>
      </c>
      <c r="CH140" s="152"/>
      <c r="CI140" s="140" t="e">
        <f t="shared" si="151"/>
        <v>#REF!</v>
      </c>
      <c r="CJ140" s="144"/>
      <c r="CK140" s="136" t="e">
        <f t="shared" si="152"/>
        <v>#REF!</v>
      </c>
      <c r="CL140" s="140" t="e">
        <f t="shared" si="153"/>
        <v>#REF!</v>
      </c>
      <c r="CM140" s="144"/>
      <c r="CN140" s="136" t="e">
        <f t="shared" si="154"/>
        <v>#REF!</v>
      </c>
      <c r="CO140" s="152"/>
      <c r="CP140" s="140" t="e">
        <f t="shared" si="155"/>
        <v>#REF!</v>
      </c>
      <c r="CQ140" s="144"/>
      <c r="CR140" s="136" t="e">
        <f t="shared" si="156"/>
        <v>#REF!</v>
      </c>
      <c r="CS140" s="152"/>
      <c r="CT140" s="140" t="e">
        <f t="shared" si="157"/>
        <v>#REF!</v>
      </c>
      <c r="CU140" s="144"/>
      <c r="CV140" s="136" t="e">
        <f t="shared" si="158"/>
        <v>#REF!</v>
      </c>
      <c r="CW140" s="152"/>
      <c r="CX140" s="140" t="e">
        <f t="shared" si="159"/>
        <v>#REF!</v>
      </c>
      <c r="CY140" s="136" t="e">
        <f t="shared" si="160"/>
        <v>#REF!</v>
      </c>
      <c r="CZ140" s="152"/>
      <c r="DA140" s="144" t="e">
        <f t="shared" si="161"/>
        <v>#REF!</v>
      </c>
      <c r="DB140" s="144"/>
      <c r="DC140" s="136" t="e">
        <f t="shared" si="162"/>
        <v>#REF!</v>
      </c>
      <c r="DD140" s="152"/>
      <c r="DE140" s="140" t="e">
        <f t="shared" si="163"/>
        <v>#REF!</v>
      </c>
      <c r="DF140" s="144"/>
      <c r="DG140" s="136" t="e">
        <f t="shared" si="164"/>
        <v>#REF!</v>
      </c>
      <c r="DH140" s="152"/>
    </row>
    <row r="141" spans="1:112" ht="15.5" x14ac:dyDescent="0.35">
      <c r="A141" s="300">
        <v>34</v>
      </c>
      <c r="B141" s="345" t="str">
        <f t="shared" ref="B141" si="173">B89</f>
        <v>HHHHIII  Steven</v>
      </c>
      <c r="C141" s="71" t="str">
        <f t="shared" si="117"/>
        <v>Steven</v>
      </c>
      <c r="D141" s="9" t="str">
        <f t="shared" si="96"/>
        <v/>
      </c>
      <c r="E141" s="6">
        <f t="shared" si="172"/>
        <v>1746478</v>
      </c>
      <c r="F141" s="73"/>
      <c r="G141" s="73"/>
      <c r="H141" s="73"/>
      <c r="I141" s="73"/>
      <c r="J141" s="73"/>
      <c r="K141" s="73"/>
      <c r="L141" s="73"/>
      <c r="M141" s="169"/>
      <c r="N141" s="73"/>
      <c r="O141" s="73"/>
      <c r="P141" s="73"/>
      <c r="Q141" s="74"/>
      <c r="R141" s="73"/>
      <c r="S141" s="73"/>
      <c r="T141" s="73"/>
      <c r="U141" s="74"/>
      <c r="V141" s="73"/>
      <c r="W141" s="73"/>
      <c r="X141" s="289"/>
      <c r="Y141" s="2" t="e">
        <f>IF(C141&lt;&gt;"",VLOOKUP(C141,#REF!,2,FALSE),"")</f>
        <v>#REF!</v>
      </c>
      <c r="Z141" s="2" t="str">
        <f t="shared" si="92"/>
        <v>US CRÉTEIL</v>
      </c>
      <c r="AA141" s="50" t="str">
        <f t="shared" si="123"/>
        <v/>
      </c>
      <c r="AB141" s="34" t="e">
        <f t="shared" si="124"/>
        <v>#REF!</v>
      </c>
      <c r="AC141" s="2" t="str">
        <f t="shared" si="125"/>
        <v>HHHHIII  Steven  Steven</v>
      </c>
      <c r="AD141" s="2">
        <f t="shared" si="126"/>
        <v>0</v>
      </c>
      <c r="AE141" s="39"/>
      <c r="AF141" s="40" t="str">
        <f>IF(AE141&lt;&gt;"",VLOOKUP(AE141,#REF!,2,FALSE),"")</f>
        <v/>
      </c>
      <c r="AM141" s="140" t="e">
        <f t="shared" si="127"/>
        <v>#REF!</v>
      </c>
      <c r="AN141" s="157"/>
      <c r="AO141" s="136" t="e">
        <f t="shared" si="128"/>
        <v>#REF!</v>
      </c>
      <c r="AP141" s="152"/>
      <c r="AQ141" s="140" t="e">
        <f t="shared" si="129"/>
        <v>#REF!</v>
      </c>
      <c r="AR141" s="144"/>
      <c r="AS141" s="136" t="e">
        <f t="shared" si="130"/>
        <v>#REF!</v>
      </c>
      <c r="AT141" s="152"/>
      <c r="AU141" s="140" t="e">
        <f t="shared" si="131"/>
        <v>#REF!</v>
      </c>
      <c r="AV141" s="157"/>
      <c r="AW141" s="136" t="e">
        <f t="shared" si="132"/>
        <v>#REF!</v>
      </c>
      <c r="AX141" s="152"/>
      <c r="AY141" s="140" t="e">
        <f t="shared" si="133"/>
        <v>#REF!</v>
      </c>
      <c r="AZ141" s="144"/>
      <c r="BA141" s="136" t="e">
        <f t="shared" si="134"/>
        <v>#REF!</v>
      </c>
      <c r="BB141" s="152"/>
      <c r="BC141" s="140" t="e">
        <f t="shared" si="135"/>
        <v>#REF!</v>
      </c>
      <c r="BD141" s="144"/>
      <c r="BE141" s="136" t="e">
        <f t="shared" si="136"/>
        <v>#REF!</v>
      </c>
      <c r="BF141" s="152"/>
      <c r="BG141" s="140" t="e">
        <f t="shared" si="137"/>
        <v>#REF!</v>
      </c>
      <c r="BH141" s="144"/>
      <c r="BI141" s="136" t="e">
        <f t="shared" si="138"/>
        <v>#REF!</v>
      </c>
      <c r="BJ141" s="152"/>
      <c r="BK141" s="140" t="e">
        <f t="shared" si="139"/>
        <v>#REF!</v>
      </c>
      <c r="BL141" s="144"/>
      <c r="BM141" s="136" t="e">
        <f t="shared" si="140"/>
        <v>#REF!</v>
      </c>
      <c r="BN141" s="152"/>
      <c r="BO141" s="140" t="e">
        <f t="shared" si="141"/>
        <v>#REF!</v>
      </c>
      <c r="BP141" s="144"/>
      <c r="BQ141" s="136" t="e">
        <f t="shared" si="142"/>
        <v>#REF!</v>
      </c>
      <c r="BR141" s="152"/>
      <c r="BS141" s="140" t="e">
        <f t="shared" si="143"/>
        <v>#REF!</v>
      </c>
      <c r="BT141" s="144"/>
      <c r="BU141" s="136" t="e">
        <f t="shared" si="144"/>
        <v>#REF!</v>
      </c>
      <c r="BV141" s="152"/>
      <c r="BW141" s="140" t="e">
        <f t="shared" si="145"/>
        <v>#REF!</v>
      </c>
      <c r="BX141" s="144"/>
      <c r="BY141" s="136" t="e">
        <f t="shared" si="146"/>
        <v>#REF!</v>
      </c>
      <c r="BZ141" s="152"/>
      <c r="CA141" s="140" t="e">
        <f t="shared" si="147"/>
        <v>#REF!</v>
      </c>
      <c r="CB141" s="144"/>
      <c r="CC141" s="136" t="e">
        <f t="shared" si="148"/>
        <v>#REF!</v>
      </c>
      <c r="CD141" s="152"/>
      <c r="CE141" s="140" t="e">
        <f t="shared" si="149"/>
        <v>#REF!</v>
      </c>
      <c r="CF141" s="144"/>
      <c r="CG141" s="136" t="e">
        <f t="shared" si="150"/>
        <v>#REF!</v>
      </c>
      <c r="CH141" s="152"/>
      <c r="CI141" s="140" t="e">
        <f t="shared" si="151"/>
        <v>#REF!</v>
      </c>
      <c r="CJ141" s="144"/>
      <c r="CK141" s="136" t="e">
        <f t="shared" si="152"/>
        <v>#REF!</v>
      </c>
      <c r="CL141" s="140" t="e">
        <f t="shared" si="153"/>
        <v>#REF!</v>
      </c>
      <c r="CM141" s="144"/>
      <c r="CN141" s="136" t="e">
        <f t="shared" si="154"/>
        <v>#REF!</v>
      </c>
      <c r="CO141" s="152"/>
      <c r="CP141" s="140" t="e">
        <f t="shared" si="155"/>
        <v>#REF!</v>
      </c>
      <c r="CQ141" s="144"/>
      <c r="CR141" s="136" t="e">
        <f t="shared" si="156"/>
        <v>#REF!</v>
      </c>
      <c r="CS141" s="152"/>
      <c r="CT141" s="140" t="e">
        <f t="shared" si="157"/>
        <v>#REF!</v>
      </c>
      <c r="CU141" s="144"/>
      <c r="CV141" s="136" t="e">
        <f t="shared" si="158"/>
        <v>#REF!</v>
      </c>
      <c r="CW141" s="152"/>
      <c r="CX141" s="140" t="e">
        <f t="shared" si="159"/>
        <v>#REF!</v>
      </c>
      <c r="CY141" s="136" t="e">
        <f t="shared" si="160"/>
        <v>#REF!</v>
      </c>
      <c r="CZ141" s="152"/>
      <c r="DA141" s="144" t="e">
        <f t="shared" si="161"/>
        <v>#REF!</v>
      </c>
      <c r="DB141" s="144"/>
      <c r="DC141" s="136" t="e">
        <f t="shared" si="162"/>
        <v>#REF!</v>
      </c>
      <c r="DD141" s="152"/>
      <c r="DE141" s="140" t="e">
        <f t="shared" si="163"/>
        <v>#REF!</v>
      </c>
      <c r="DF141" s="144"/>
      <c r="DG141" s="136" t="e">
        <f t="shared" si="164"/>
        <v>#REF!</v>
      </c>
      <c r="DH141" s="152"/>
    </row>
    <row r="142" spans="1:112" ht="15.5" x14ac:dyDescent="0.35">
      <c r="A142" s="300">
        <v>35</v>
      </c>
      <c r="B142" s="345" t="str">
        <f t="shared" ref="B142" si="174">B90</f>
        <v>IIIJJJJJ  PIERRE</v>
      </c>
      <c r="C142" s="71" t="str">
        <f t="shared" si="117"/>
        <v>PIERRE</v>
      </c>
      <c r="D142" s="9" t="str">
        <f t="shared" si="96"/>
        <v/>
      </c>
      <c r="E142" s="6">
        <f t="shared" si="172"/>
        <v>1577594</v>
      </c>
      <c r="F142" s="73"/>
      <c r="G142" s="73"/>
      <c r="H142" s="73"/>
      <c r="I142" s="73"/>
      <c r="J142" s="73"/>
      <c r="K142" s="73"/>
      <c r="L142" s="73"/>
      <c r="M142" s="169"/>
      <c r="N142" s="73"/>
      <c r="O142" s="73"/>
      <c r="P142" s="73"/>
      <c r="Q142" s="74"/>
      <c r="R142" s="73"/>
      <c r="S142" s="73"/>
      <c r="T142" s="73"/>
      <c r="U142" s="74"/>
      <c r="V142" s="73"/>
      <c r="W142" s="73"/>
      <c r="X142" s="289"/>
      <c r="Y142" s="2" t="e">
        <f>IF(C142&lt;&gt;"",VLOOKUP(C142,#REF!,2,FALSE),"")</f>
        <v>#REF!</v>
      </c>
      <c r="Z142" s="2" t="str">
        <f t="shared" si="92"/>
        <v>US CRÉTEIL</v>
      </c>
      <c r="AA142" s="50" t="str">
        <f t="shared" si="123"/>
        <v/>
      </c>
      <c r="AB142" s="34" t="e">
        <f t="shared" si="124"/>
        <v>#REF!</v>
      </c>
      <c r="AC142" s="2" t="str">
        <f t="shared" si="125"/>
        <v>IIIJJJJJ  PIERRE  PIERRE</v>
      </c>
      <c r="AD142" s="2">
        <f t="shared" si="126"/>
        <v>0</v>
      </c>
      <c r="AE142" s="39"/>
      <c r="AF142" s="40" t="str">
        <f>IF(AE142&lt;&gt;"",VLOOKUP(AE142,#REF!,2,FALSE),"")</f>
        <v/>
      </c>
      <c r="AM142" s="140" t="e">
        <f t="shared" si="127"/>
        <v>#REF!</v>
      </c>
      <c r="AN142" s="157"/>
      <c r="AO142" s="136" t="e">
        <f t="shared" si="128"/>
        <v>#REF!</v>
      </c>
      <c r="AP142" s="152"/>
      <c r="AQ142" s="140" t="e">
        <f t="shared" si="129"/>
        <v>#REF!</v>
      </c>
      <c r="AR142" s="144"/>
      <c r="AS142" s="136" t="e">
        <f t="shared" si="130"/>
        <v>#REF!</v>
      </c>
      <c r="AT142" s="152"/>
      <c r="AU142" s="140" t="e">
        <f t="shared" si="131"/>
        <v>#REF!</v>
      </c>
      <c r="AV142" s="157"/>
      <c r="AW142" s="136" t="e">
        <f t="shared" si="132"/>
        <v>#REF!</v>
      </c>
      <c r="AX142" s="152"/>
      <c r="AY142" s="140" t="e">
        <f t="shared" si="133"/>
        <v>#REF!</v>
      </c>
      <c r="AZ142" s="144"/>
      <c r="BA142" s="136" t="e">
        <f t="shared" si="134"/>
        <v>#REF!</v>
      </c>
      <c r="BB142" s="152"/>
      <c r="BC142" s="140" t="e">
        <f t="shared" si="135"/>
        <v>#REF!</v>
      </c>
      <c r="BD142" s="144"/>
      <c r="BE142" s="136" t="e">
        <f t="shared" si="136"/>
        <v>#REF!</v>
      </c>
      <c r="BF142" s="152"/>
      <c r="BG142" s="140" t="e">
        <f t="shared" si="137"/>
        <v>#REF!</v>
      </c>
      <c r="BH142" s="144"/>
      <c r="BI142" s="136" t="e">
        <f t="shared" si="138"/>
        <v>#REF!</v>
      </c>
      <c r="BJ142" s="152"/>
      <c r="BK142" s="140" t="e">
        <f t="shared" si="139"/>
        <v>#REF!</v>
      </c>
      <c r="BL142" s="144"/>
      <c r="BM142" s="136" t="e">
        <f t="shared" si="140"/>
        <v>#REF!</v>
      </c>
      <c r="BN142" s="152"/>
      <c r="BO142" s="140" t="e">
        <f t="shared" si="141"/>
        <v>#REF!</v>
      </c>
      <c r="BP142" s="144"/>
      <c r="BQ142" s="136" t="e">
        <f t="shared" si="142"/>
        <v>#REF!</v>
      </c>
      <c r="BR142" s="152"/>
      <c r="BS142" s="140" t="e">
        <f t="shared" si="143"/>
        <v>#REF!</v>
      </c>
      <c r="BT142" s="144"/>
      <c r="BU142" s="136" t="e">
        <f t="shared" si="144"/>
        <v>#REF!</v>
      </c>
      <c r="BV142" s="152"/>
      <c r="BW142" s="140" t="e">
        <f t="shared" si="145"/>
        <v>#REF!</v>
      </c>
      <c r="BX142" s="144"/>
      <c r="BY142" s="136" t="e">
        <f t="shared" si="146"/>
        <v>#REF!</v>
      </c>
      <c r="BZ142" s="152"/>
      <c r="CA142" s="140" t="e">
        <f t="shared" si="147"/>
        <v>#REF!</v>
      </c>
      <c r="CB142" s="144"/>
      <c r="CC142" s="136" t="e">
        <f t="shared" si="148"/>
        <v>#REF!</v>
      </c>
      <c r="CD142" s="152"/>
      <c r="CE142" s="140" t="e">
        <f t="shared" si="149"/>
        <v>#REF!</v>
      </c>
      <c r="CF142" s="144"/>
      <c r="CG142" s="136" t="e">
        <f t="shared" si="150"/>
        <v>#REF!</v>
      </c>
      <c r="CH142" s="152"/>
      <c r="CI142" s="140" t="e">
        <f t="shared" si="151"/>
        <v>#REF!</v>
      </c>
      <c r="CJ142" s="144"/>
      <c r="CK142" s="136" t="e">
        <f t="shared" si="152"/>
        <v>#REF!</v>
      </c>
      <c r="CL142" s="140" t="e">
        <f t="shared" si="153"/>
        <v>#REF!</v>
      </c>
      <c r="CM142" s="144"/>
      <c r="CN142" s="136" t="e">
        <f t="shared" si="154"/>
        <v>#REF!</v>
      </c>
      <c r="CO142" s="152"/>
      <c r="CP142" s="140" t="e">
        <f t="shared" si="155"/>
        <v>#REF!</v>
      </c>
      <c r="CQ142" s="144"/>
      <c r="CR142" s="136" t="e">
        <f t="shared" si="156"/>
        <v>#REF!</v>
      </c>
      <c r="CS142" s="152"/>
      <c r="CT142" s="140" t="e">
        <f t="shared" si="157"/>
        <v>#REF!</v>
      </c>
      <c r="CU142" s="144"/>
      <c r="CV142" s="136" t="e">
        <f t="shared" si="158"/>
        <v>#REF!</v>
      </c>
      <c r="CW142" s="152"/>
      <c r="CX142" s="140" t="e">
        <f t="shared" si="159"/>
        <v>#REF!</v>
      </c>
      <c r="CY142" s="136" t="e">
        <f t="shared" si="160"/>
        <v>#REF!</v>
      </c>
      <c r="CZ142" s="152"/>
      <c r="DA142" s="144" t="e">
        <f t="shared" si="161"/>
        <v>#REF!</v>
      </c>
      <c r="DB142" s="144"/>
      <c r="DC142" s="136" t="e">
        <f t="shared" si="162"/>
        <v>#REF!</v>
      </c>
      <c r="DD142" s="152"/>
      <c r="DE142" s="140" t="e">
        <f t="shared" si="163"/>
        <v>#REF!</v>
      </c>
      <c r="DF142" s="144"/>
      <c r="DG142" s="136" t="e">
        <f t="shared" si="164"/>
        <v>#REF!</v>
      </c>
      <c r="DH142" s="152"/>
    </row>
    <row r="143" spans="1:112" ht="15.5" x14ac:dyDescent="0.35">
      <c r="A143" s="300">
        <v>36</v>
      </c>
      <c r="B143" s="345" t="str">
        <f t="shared" ref="B143" si="175">B91</f>
        <v>JJJJKKKK  Christelle</v>
      </c>
      <c r="C143" s="71" t="str">
        <f t="shared" si="117"/>
        <v>Christelle</v>
      </c>
      <c r="D143" s="9" t="str">
        <f t="shared" si="96"/>
        <v/>
      </c>
      <c r="E143" s="6">
        <f t="shared" si="172"/>
        <v>1577755</v>
      </c>
      <c r="F143" s="73"/>
      <c r="G143" s="73"/>
      <c r="H143" s="73"/>
      <c r="I143" s="73"/>
      <c r="J143" s="73"/>
      <c r="K143" s="73"/>
      <c r="L143" s="73"/>
      <c r="M143" s="169"/>
      <c r="N143" s="73"/>
      <c r="O143" s="73"/>
      <c r="P143" s="73"/>
      <c r="Q143" s="74"/>
      <c r="R143" s="73"/>
      <c r="S143" s="73"/>
      <c r="T143" s="73"/>
      <c r="U143" s="74"/>
      <c r="V143" s="73"/>
      <c r="W143" s="73"/>
      <c r="X143" s="289"/>
      <c r="Y143" s="2" t="e">
        <f>IF(C143&lt;&gt;"",VLOOKUP(C143,#REF!,2,FALSE),"")</f>
        <v>#REF!</v>
      </c>
      <c r="Z143" s="2" t="str">
        <f t="shared" si="92"/>
        <v>US CRÉTEIL</v>
      </c>
      <c r="AA143" s="50" t="str">
        <f t="shared" si="123"/>
        <v/>
      </c>
      <c r="AB143" s="34" t="e">
        <f t="shared" si="124"/>
        <v>#REF!</v>
      </c>
      <c r="AC143" s="2" t="str">
        <f t="shared" si="125"/>
        <v>JJJJKKKK  Christelle  Christelle</v>
      </c>
      <c r="AD143" s="2">
        <f t="shared" si="126"/>
        <v>0</v>
      </c>
      <c r="AE143" s="39"/>
      <c r="AF143" s="40" t="str">
        <f>IF(AE143&lt;&gt;"",VLOOKUP(AE143,#REF!,2,FALSE),"")</f>
        <v/>
      </c>
      <c r="AM143" s="140" t="e">
        <f t="shared" si="127"/>
        <v>#REF!</v>
      </c>
      <c r="AN143" s="157"/>
      <c r="AO143" s="136" t="e">
        <f t="shared" si="128"/>
        <v>#REF!</v>
      </c>
      <c r="AP143" s="152"/>
      <c r="AQ143" s="140" t="e">
        <f t="shared" si="129"/>
        <v>#REF!</v>
      </c>
      <c r="AR143" s="144"/>
      <c r="AS143" s="136" t="e">
        <f t="shared" si="130"/>
        <v>#REF!</v>
      </c>
      <c r="AT143" s="152"/>
      <c r="AU143" s="140" t="e">
        <f t="shared" si="131"/>
        <v>#REF!</v>
      </c>
      <c r="AV143" s="157"/>
      <c r="AW143" s="136" t="e">
        <f t="shared" si="132"/>
        <v>#REF!</v>
      </c>
      <c r="AX143" s="152"/>
      <c r="AY143" s="140" t="e">
        <f t="shared" si="133"/>
        <v>#REF!</v>
      </c>
      <c r="AZ143" s="144"/>
      <c r="BA143" s="136" t="e">
        <f t="shared" si="134"/>
        <v>#REF!</v>
      </c>
      <c r="BB143" s="152"/>
      <c r="BC143" s="140" t="e">
        <f t="shared" si="135"/>
        <v>#REF!</v>
      </c>
      <c r="BD143" s="144"/>
      <c r="BE143" s="136" t="e">
        <f t="shared" si="136"/>
        <v>#REF!</v>
      </c>
      <c r="BF143" s="152"/>
      <c r="BG143" s="140" t="e">
        <f t="shared" si="137"/>
        <v>#REF!</v>
      </c>
      <c r="BH143" s="144"/>
      <c r="BI143" s="136" t="e">
        <f t="shared" si="138"/>
        <v>#REF!</v>
      </c>
      <c r="BJ143" s="152"/>
      <c r="BK143" s="140" t="e">
        <f t="shared" si="139"/>
        <v>#REF!</v>
      </c>
      <c r="BL143" s="144"/>
      <c r="BM143" s="136" t="e">
        <f t="shared" si="140"/>
        <v>#REF!</v>
      </c>
      <c r="BN143" s="152"/>
      <c r="BO143" s="140" t="e">
        <f t="shared" si="141"/>
        <v>#REF!</v>
      </c>
      <c r="BP143" s="144"/>
      <c r="BQ143" s="136" t="e">
        <f t="shared" si="142"/>
        <v>#REF!</v>
      </c>
      <c r="BR143" s="152"/>
      <c r="BS143" s="140" t="e">
        <f t="shared" si="143"/>
        <v>#REF!</v>
      </c>
      <c r="BT143" s="144"/>
      <c r="BU143" s="136" t="e">
        <f t="shared" si="144"/>
        <v>#REF!</v>
      </c>
      <c r="BV143" s="152"/>
      <c r="BW143" s="140" t="e">
        <f t="shared" si="145"/>
        <v>#REF!</v>
      </c>
      <c r="BX143" s="144"/>
      <c r="BY143" s="136" t="e">
        <f t="shared" si="146"/>
        <v>#REF!</v>
      </c>
      <c r="BZ143" s="152"/>
      <c r="CA143" s="140" t="e">
        <f t="shared" si="147"/>
        <v>#REF!</v>
      </c>
      <c r="CB143" s="144"/>
      <c r="CC143" s="136" t="e">
        <f t="shared" si="148"/>
        <v>#REF!</v>
      </c>
      <c r="CD143" s="152"/>
      <c r="CE143" s="140" t="e">
        <f t="shared" si="149"/>
        <v>#REF!</v>
      </c>
      <c r="CF143" s="144"/>
      <c r="CG143" s="136" t="e">
        <f t="shared" si="150"/>
        <v>#REF!</v>
      </c>
      <c r="CH143" s="152"/>
      <c r="CI143" s="140" t="e">
        <f t="shared" si="151"/>
        <v>#REF!</v>
      </c>
      <c r="CJ143" s="144"/>
      <c r="CK143" s="136" t="e">
        <f t="shared" si="152"/>
        <v>#REF!</v>
      </c>
      <c r="CL143" s="140" t="e">
        <f t="shared" si="153"/>
        <v>#REF!</v>
      </c>
      <c r="CM143" s="144"/>
      <c r="CN143" s="136" t="e">
        <f t="shared" si="154"/>
        <v>#REF!</v>
      </c>
      <c r="CO143" s="152"/>
      <c r="CP143" s="140" t="e">
        <f t="shared" si="155"/>
        <v>#REF!</v>
      </c>
      <c r="CQ143" s="144"/>
      <c r="CR143" s="136" t="e">
        <f t="shared" si="156"/>
        <v>#REF!</v>
      </c>
      <c r="CS143" s="152"/>
      <c r="CT143" s="140" t="e">
        <f t="shared" si="157"/>
        <v>#REF!</v>
      </c>
      <c r="CU143" s="144"/>
      <c r="CV143" s="136" t="e">
        <f t="shared" si="158"/>
        <v>#REF!</v>
      </c>
      <c r="CW143" s="152"/>
      <c r="CX143" s="140" t="e">
        <f t="shared" si="159"/>
        <v>#REF!</v>
      </c>
      <c r="CY143" s="136" t="e">
        <f t="shared" si="160"/>
        <v>#REF!</v>
      </c>
      <c r="CZ143" s="152"/>
      <c r="DA143" s="144" t="e">
        <f t="shared" si="161"/>
        <v>#REF!</v>
      </c>
      <c r="DB143" s="144"/>
      <c r="DC143" s="136" t="e">
        <f t="shared" si="162"/>
        <v>#REF!</v>
      </c>
      <c r="DD143" s="152"/>
      <c r="DE143" s="140" t="e">
        <f t="shared" si="163"/>
        <v>#REF!</v>
      </c>
      <c r="DF143" s="144"/>
      <c r="DG143" s="136" t="e">
        <f t="shared" si="164"/>
        <v>#REF!</v>
      </c>
      <c r="DH143" s="152"/>
    </row>
    <row r="144" spans="1:112" ht="15.5" x14ac:dyDescent="0.35">
      <c r="A144" s="300">
        <v>37</v>
      </c>
      <c r="B144" s="345" t="str">
        <f t="shared" ref="B144" si="176">B92</f>
        <v>KKKLLL  Pierre</v>
      </c>
      <c r="C144" s="71" t="str">
        <f t="shared" si="117"/>
        <v>Pierre</v>
      </c>
      <c r="D144" s="9" t="str">
        <f t="shared" si="96"/>
        <v/>
      </c>
      <c r="E144" s="6">
        <f t="shared" si="172"/>
        <v>1346497</v>
      </c>
      <c r="F144" s="73"/>
      <c r="G144" s="73"/>
      <c r="H144" s="73"/>
      <c r="I144" s="73"/>
      <c r="J144" s="73"/>
      <c r="K144" s="73"/>
      <c r="L144" s="73"/>
      <c r="M144" s="169"/>
      <c r="N144" s="73"/>
      <c r="O144" s="73"/>
      <c r="P144" s="73"/>
      <c r="Q144" s="74"/>
      <c r="R144" s="73"/>
      <c r="S144" s="73"/>
      <c r="T144" s="73"/>
      <c r="U144" s="74"/>
      <c r="V144" s="73"/>
      <c r="W144" s="73"/>
      <c r="X144" s="289"/>
      <c r="Y144" s="2" t="e">
        <f>IF(C144&lt;&gt;"",VLOOKUP(C144,#REF!,2,FALSE),"")</f>
        <v>#REF!</v>
      </c>
      <c r="Z144" s="2" t="str">
        <f t="shared" si="92"/>
        <v>US CRÉTEIL</v>
      </c>
      <c r="AA144" s="50" t="str">
        <f t="shared" si="123"/>
        <v/>
      </c>
      <c r="AB144" s="34" t="e">
        <f t="shared" si="124"/>
        <v>#REF!</v>
      </c>
      <c r="AC144" s="2" t="str">
        <f t="shared" si="125"/>
        <v>KKKLLL  Pierre  Pierre</v>
      </c>
      <c r="AD144" s="2">
        <f t="shared" si="126"/>
        <v>0</v>
      </c>
      <c r="AE144" s="39"/>
      <c r="AF144" s="40" t="str">
        <f>IF(AE144&lt;&gt;"",VLOOKUP(AE144,#REF!,2,FALSE),"")</f>
        <v/>
      </c>
      <c r="AM144" s="140" t="e">
        <f t="shared" si="127"/>
        <v>#REF!</v>
      </c>
      <c r="AN144" s="157"/>
      <c r="AO144" s="136" t="e">
        <f t="shared" si="128"/>
        <v>#REF!</v>
      </c>
      <c r="AP144" s="152"/>
      <c r="AQ144" s="140" t="e">
        <f t="shared" si="129"/>
        <v>#REF!</v>
      </c>
      <c r="AR144" s="144"/>
      <c r="AS144" s="136" t="e">
        <f t="shared" si="130"/>
        <v>#REF!</v>
      </c>
      <c r="AT144" s="152"/>
      <c r="AU144" s="140" t="e">
        <f t="shared" si="131"/>
        <v>#REF!</v>
      </c>
      <c r="AV144" s="157"/>
      <c r="AW144" s="136" t="e">
        <f t="shared" si="132"/>
        <v>#REF!</v>
      </c>
      <c r="AX144" s="152"/>
      <c r="AY144" s="140" t="e">
        <f t="shared" si="133"/>
        <v>#REF!</v>
      </c>
      <c r="AZ144" s="144"/>
      <c r="BA144" s="136" t="e">
        <f t="shared" si="134"/>
        <v>#REF!</v>
      </c>
      <c r="BB144" s="152"/>
      <c r="BC144" s="140" t="e">
        <f t="shared" si="135"/>
        <v>#REF!</v>
      </c>
      <c r="BD144" s="144"/>
      <c r="BE144" s="136" t="e">
        <f t="shared" si="136"/>
        <v>#REF!</v>
      </c>
      <c r="BF144" s="152"/>
      <c r="BG144" s="140" t="e">
        <f t="shared" si="137"/>
        <v>#REF!</v>
      </c>
      <c r="BH144" s="144"/>
      <c r="BI144" s="136" t="e">
        <f t="shared" si="138"/>
        <v>#REF!</v>
      </c>
      <c r="BJ144" s="152"/>
      <c r="BK144" s="140" t="e">
        <f t="shared" si="139"/>
        <v>#REF!</v>
      </c>
      <c r="BL144" s="144"/>
      <c r="BM144" s="136" t="e">
        <f t="shared" si="140"/>
        <v>#REF!</v>
      </c>
      <c r="BN144" s="152"/>
      <c r="BO144" s="140" t="e">
        <f t="shared" si="141"/>
        <v>#REF!</v>
      </c>
      <c r="BP144" s="144"/>
      <c r="BQ144" s="136" t="e">
        <f t="shared" si="142"/>
        <v>#REF!</v>
      </c>
      <c r="BR144" s="152"/>
      <c r="BS144" s="140" t="e">
        <f t="shared" si="143"/>
        <v>#REF!</v>
      </c>
      <c r="BT144" s="144"/>
      <c r="BU144" s="136" t="e">
        <f t="shared" si="144"/>
        <v>#REF!</v>
      </c>
      <c r="BV144" s="152"/>
      <c r="BW144" s="140" t="e">
        <f t="shared" si="145"/>
        <v>#REF!</v>
      </c>
      <c r="BX144" s="144"/>
      <c r="BY144" s="136" t="e">
        <f t="shared" si="146"/>
        <v>#REF!</v>
      </c>
      <c r="BZ144" s="152"/>
      <c r="CA144" s="140" t="e">
        <f t="shared" si="147"/>
        <v>#REF!</v>
      </c>
      <c r="CB144" s="144"/>
      <c r="CC144" s="136" t="e">
        <f t="shared" si="148"/>
        <v>#REF!</v>
      </c>
      <c r="CD144" s="152"/>
      <c r="CE144" s="140" t="e">
        <f t="shared" si="149"/>
        <v>#REF!</v>
      </c>
      <c r="CF144" s="144"/>
      <c r="CG144" s="136" t="e">
        <f t="shared" si="150"/>
        <v>#REF!</v>
      </c>
      <c r="CH144" s="152"/>
      <c r="CI144" s="140" t="e">
        <f t="shared" si="151"/>
        <v>#REF!</v>
      </c>
      <c r="CJ144" s="144"/>
      <c r="CK144" s="136" t="e">
        <f t="shared" si="152"/>
        <v>#REF!</v>
      </c>
      <c r="CL144" s="140" t="e">
        <f t="shared" si="153"/>
        <v>#REF!</v>
      </c>
      <c r="CM144" s="144"/>
      <c r="CN144" s="136" t="e">
        <f t="shared" si="154"/>
        <v>#REF!</v>
      </c>
      <c r="CO144" s="152"/>
      <c r="CP144" s="140" t="e">
        <f t="shared" si="155"/>
        <v>#REF!</v>
      </c>
      <c r="CQ144" s="144"/>
      <c r="CR144" s="136" t="e">
        <f t="shared" si="156"/>
        <v>#REF!</v>
      </c>
      <c r="CS144" s="152"/>
      <c r="CT144" s="140" t="e">
        <f t="shared" si="157"/>
        <v>#REF!</v>
      </c>
      <c r="CU144" s="144"/>
      <c r="CV144" s="136" t="e">
        <f t="shared" si="158"/>
        <v>#REF!</v>
      </c>
      <c r="CW144" s="152"/>
      <c r="CX144" s="140" t="e">
        <f t="shared" si="159"/>
        <v>#REF!</v>
      </c>
      <c r="CY144" s="136" t="e">
        <f t="shared" si="160"/>
        <v>#REF!</v>
      </c>
      <c r="CZ144" s="152"/>
      <c r="DA144" s="144" t="e">
        <f t="shared" si="161"/>
        <v>#REF!</v>
      </c>
      <c r="DB144" s="144"/>
      <c r="DC144" s="136" t="e">
        <f t="shared" si="162"/>
        <v>#REF!</v>
      </c>
      <c r="DD144" s="152"/>
      <c r="DE144" s="140" t="e">
        <f t="shared" si="163"/>
        <v>#REF!</v>
      </c>
      <c r="DF144" s="144"/>
      <c r="DG144" s="136" t="e">
        <f t="shared" si="164"/>
        <v>#REF!</v>
      </c>
      <c r="DH144" s="152"/>
    </row>
    <row r="145" spans="1:112" ht="15.5" x14ac:dyDescent="0.35">
      <c r="A145" s="300">
        <v>38</v>
      </c>
      <c r="B145" s="345" t="str">
        <f t="shared" ref="B145" si="177">B93</f>
        <v>LLLLMMMM  Didier</v>
      </c>
      <c r="C145" s="71" t="str">
        <f t="shared" si="117"/>
        <v>Didier</v>
      </c>
      <c r="D145" s="9" t="str">
        <f t="shared" si="96"/>
        <v/>
      </c>
      <c r="E145" s="6">
        <f t="shared" si="172"/>
        <v>1748108</v>
      </c>
      <c r="F145" s="73"/>
      <c r="G145" s="73"/>
      <c r="H145" s="73"/>
      <c r="I145" s="73"/>
      <c r="J145" s="73"/>
      <c r="K145" s="73"/>
      <c r="L145" s="73"/>
      <c r="M145" s="169"/>
      <c r="N145" s="73"/>
      <c r="O145" s="73"/>
      <c r="P145" s="73"/>
      <c r="Q145" s="74"/>
      <c r="R145" s="73"/>
      <c r="S145" s="73"/>
      <c r="T145" s="73"/>
      <c r="U145" s="74"/>
      <c r="V145" s="73"/>
      <c r="W145" s="73"/>
      <c r="X145" s="289"/>
      <c r="Y145" s="2" t="e">
        <f>IF(C145&lt;&gt;"",VLOOKUP(C145,#REF!,2,FALSE),"")</f>
        <v>#REF!</v>
      </c>
      <c r="Z145" s="2" t="str">
        <f t="shared" si="92"/>
        <v>US CRÉTEIL</v>
      </c>
      <c r="AA145" s="50" t="str">
        <f t="shared" si="123"/>
        <v/>
      </c>
      <c r="AB145" s="34" t="e">
        <f t="shared" si="124"/>
        <v>#REF!</v>
      </c>
      <c r="AC145" s="2" t="str">
        <f t="shared" si="125"/>
        <v>LLLLMMMM  Didier  Didier</v>
      </c>
      <c r="AD145" s="2">
        <f t="shared" si="126"/>
        <v>0</v>
      </c>
      <c r="AE145" s="39"/>
      <c r="AF145" s="40" t="str">
        <f>IF(AE145&lt;&gt;"",VLOOKUP(AE145,#REF!,2,FALSE),"")</f>
        <v/>
      </c>
      <c r="AM145" s="140" t="e">
        <f t="shared" si="127"/>
        <v>#REF!</v>
      </c>
      <c r="AN145" s="157"/>
      <c r="AO145" s="136" t="e">
        <f t="shared" si="128"/>
        <v>#REF!</v>
      </c>
      <c r="AP145" s="152"/>
      <c r="AQ145" s="140" t="e">
        <f t="shared" si="129"/>
        <v>#REF!</v>
      </c>
      <c r="AR145" s="144"/>
      <c r="AS145" s="136" t="e">
        <f t="shared" si="130"/>
        <v>#REF!</v>
      </c>
      <c r="AT145" s="152"/>
      <c r="AU145" s="140" t="e">
        <f t="shared" si="131"/>
        <v>#REF!</v>
      </c>
      <c r="AV145" s="157"/>
      <c r="AW145" s="136" t="e">
        <f t="shared" si="132"/>
        <v>#REF!</v>
      </c>
      <c r="AX145" s="152"/>
      <c r="AY145" s="140" t="e">
        <f t="shared" si="133"/>
        <v>#REF!</v>
      </c>
      <c r="AZ145" s="144"/>
      <c r="BA145" s="136" t="e">
        <f t="shared" si="134"/>
        <v>#REF!</v>
      </c>
      <c r="BB145" s="152"/>
      <c r="BC145" s="140" t="e">
        <f t="shared" si="135"/>
        <v>#REF!</v>
      </c>
      <c r="BD145" s="144"/>
      <c r="BE145" s="136" t="e">
        <f t="shared" si="136"/>
        <v>#REF!</v>
      </c>
      <c r="BF145" s="152"/>
      <c r="BG145" s="140" t="e">
        <f t="shared" si="137"/>
        <v>#REF!</v>
      </c>
      <c r="BH145" s="144"/>
      <c r="BI145" s="136" t="e">
        <f t="shared" si="138"/>
        <v>#REF!</v>
      </c>
      <c r="BJ145" s="152"/>
      <c r="BK145" s="140" t="e">
        <f t="shared" si="139"/>
        <v>#REF!</v>
      </c>
      <c r="BL145" s="144"/>
      <c r="BM145" s="136" t="e">
        <f t="shared" si="140"/>
        <v>#REF!</v>
      </c>
      <c r="BN145" s="152"/>
      <c r="BO145" s="140" t="e">
        <f t="shared" si="141"/>
        <v>#REF!</v>
      </c>
      <c r="BP145" s="144"/>
      <c r="BQ145" s="136" t="e">
        <f t="shared" si="142"/>
        <v>#REF!</v>
      </c>
      <c r="BR145" s="152"/>
      <c r="BS145" s="140" t="e">
        <f t="shared" si="143"/>
        <v>#REF!</v>
      </c>
      <c r="BT145" s="144"/>
      <c r="BU145" s="136" t="e">
        <f t="shared" si="144"/>
        <v>#REF!</v>
      </c>
      <c r="BV145" s="152"/>
      <c r="BW145" s="140" t="e">
        <f t="shared" si="145"/>
        <v>#REF!</v>
      </c>
      <c r="BX145" s="144"/>
      <c r="BY145" s="136" t="e">
        <f t="shared" si="146"/>
        <v>#REF!</v>
      </c>
      <c r="BZ145" s="152"/>
      <c r="CA145" s="140" t="e">
        <f t="shared" si="147"/>
        <v>#REF!</v>
      </c>
      <c r="CB145" s="144"/>
      <c r="CC145" s="136" t="e">
        <f t="shared" si="148"/>
        <v>#REF!</v>
      </c>
      <c r="CD145" s="152"/>
      <c r="CE145" s="140" t="e">
        <f t="shared" si="149"/>
        <v>#REF!</v>
      </c>
      <c r="CF145" s="144"/>
      <c r="CG145" s="136" t="e">
        <f t="shared" si="150"/>
        <v>#REF!</v>
      </c>
      <c r="CH145" s="152"/>
      <c r="CI145" s="140" t="e">
        <f t="shared" si="151"/>
        <v>#REF!</v>
      </c>
      <c r="CJ145" s="144"/>
      <c r="CK145" s="136" t="e">
        <f t="shared" si="152"/>
        <v>#REF!</v>
      </c>
      <c r="CL145" s="140" t="e">
        <f t="shared" si="153"/>
        <v>#REF!</v>
      </c>
      <c r="CM145" s="144"/>
      <c r="CN145" s="136" t="e">
        <f t="shared" si="154"/>
        <v>#REF!</v>
      </c>
      <c r="CO145" s="152"/>
      <c r="CP145" s="140" t="e">
        <f t="shared" si="155"/>
        <v>#REF!</v>
      </c>
      <c r="CQ145" s="144"/>
      <c r="CR145" s="136" t="e">
        <f t="shared" si="156"/>
        <v>#REF!</v>
      </c>
      <c r="CS145" s="152"/>
      <c r="CT145" s="140" t="e">
        <f t="shared" si="157"/>
        <v>#REF!</v>
      </c>
      <c r="CU145" s="144"/>
      <c r="CV145" s="136" t="e">
        <f t="shared" si="158"/>
        <v>#REF!</v>
      </c>
      <c r="CW145" s="152"/>
      <c r="CX145" s="140" t="e">
        <f t="shared" si="159"/>
        <v>#REF!</v>
      </c>
      <c r="CY145" s="136" t="e">
        <f t="shared" si="160"/>
        <v>#REF!</v>
      </c>
      <c r="CZ145" s="152"/>
      <c r="DA145" s="144" t="e">
        <f t="shared" si="161"/>
        <v>#REF!</v>
      </c>
      <c r="DB145" s="144"/>
      <c r="DC145" s="136" t="e">
        <f t="shared" si="162"/>
        <v>#REF!</v>
      </c>
      <c r="DD145" s="152"/>
      <c r="DE145" s="140" t="e">
        <f t="shared" si="163"/>
        <v>#REF!</v>
      </c>
      <c r="DF145" s="144"/>
      <c r="DG145" s="136" t="e">
        <f t="shared" si="164"/>
        <v>#REF!</v>
      </c>
      <c r="DH145" s="152"/>
    </row>
    <row r="146" spans="1:112" ht="15.5" x14ac:dyDescent="0.35">
      <c r="A146" s="300">
        <v>39</v>
      </c>
      <c r="B146" s="345" t="str">
        <f t="shared" ref="B146" si="178">B94</f>
        <v>MMMNNN  Barbara</v>
      </c>
      <c r="C146" s="71" t="str">
        <f t="shared" si="117"/>
        <v>Barbara</v>
      </c>
      <c r="D146" s="9" t="str">
        <f t="shared" si="96"/>
        <v/>
      </c>
      <c r="E146" s="6">
        <f t="shared" si="172"/>
        <v>1026525</v>
      </c>
      <c r="F146" s="73"/>
      <c r="G146" s="73"/>
      <c r="H146" s="73"/>
      <c r="I146" s="73"/>
      <c r="J146" s="73"/>
      <c r="K146" s="73"/>
      <c r="L146" s="73"/>
      <c r="M146" s="169"/>
      <c r="N146" s="73"/>
      <c r="O146" s="73"/>
      <c r="P146" s="73"/>
      <c r="Q146" s="74"/>
      <c r="R146" s="73"/>
      <c r="S146" s="73"/>
      <c r="T146" s="73"/>
      <c r="U146" s="74"/>
      <c r="V146" s="73"/>
      <c r="W146" s="73"/>
      <c r="X146" s="289"/>
      <c r="Y146" s="2" t="e">
        <f>IF(C146&lt;&gt;"",VLOOKUP(C146,#REF!,2,FALSE),"")</f>
        <v>#REF!</v>
      </c>
      <c r="Z146" s="2" t="str">
        <f t="shared" si="92"/>
        <v>US CRÉTEIL</v>
      </c>
      <c r="AA146" s="50" t="str">
        <f t="shared" si="123"/>
        <v/>
      </c>
      <c r="AB146" s="34" t="e">
        <f t="shared" si="124"/>
        <v>#REF!</v>
      </c>
      <c r="AC146" s="2" t="str">
        <f t="shared" si="125"/>
        <v>MMMNNN  Barbara  Barbara</v>
      </c>
      <c r="AD146" s="2">
        <f t="shared" si="126"/>
        <v>0</v>
      </c>
      <c r="AE146" s="39"/>
      <c r="AF146" s="40" t="str">
        <f>IF(AE146&lt;&gt;"",VLOOKUP(AE146,#REF!,2,FALSE),"")</f>
        <v/>
      </c>
      <c r="AM146" s="140" t="e">
        <f t="shared" si="127"/>
        <v>#REF!</v>
      </c>
      <c r="AN146" s="157"/>
      <c r="AO146" s="136" t="e">
        <f t="shared" si="128"/>
        <v>#REF!</v>
      </c>
      <c r="AP146" s="152"/>
      <c r="AQ146" s="140" t="e">
        <f t="shared" si="129"/>
        <v>#REF!</v>
      </c>
      <c r="AR146" s="144"/>
      <c r="AS146" s="136" t="e">
        <f t="shared" si="130"/>
        <v>#REF!</v>
      </c>
      <c r="AT146" s="152"/>
      <c r="AU146" s="140" t="e">
        <f t="shared" si="131"/>
        <v>#REF!</v>
      </c>
      <c r="AV146" s="157"/>
      <c r="AW146" s="136" t="e">
        <f t="shared" si="132"/>
        <v>#REF!</v>
      </c>
      <c r="AX146" s="152"/>
      <c r="AY146" s="140" t="e">
        <f t="shared" si="133"/>
        <v>#REF!</v>
      </c>
      <c r="AZ146" s="144"/>
      <c r="BA146" s="136" t="e">
        <f t="shared" si="134"/>
        <v>#REF!</v>
      </c>
      <c r="BB146" s="152"/>
      <c r="BC146" s="140" t="e">
        <f t="shared" si="135"/>
        <v>#REF!</v>
      </c>
      <c r="BD146" s="144"/>
      <c r="BE146" s="136" t="e">
        <f t="shared" si="136"/>
        <v>#REF!</v>
      </c>
      <c r="BF146" s="152"/>
      <c r="BG146" s="140" t="e">
        <f t="shared" si="137"/>
        <v>#REF!</v>
      </c>
      <c r="BH146" s="144"/>
      <c r="BI146" s="136" t="e">
        <f t="shared" si="138"/>
        <v>#REF!</v>
      </c>
      <c r="BJ146" s="152"/>
      <c r="BK146" s="140" t="e">
        <f t="shared" si="139"/>
        <v>#REF!</v>
      </c>
      <c r="BL146" s="144"/>
      <c r="BM146" s="136" t="e">
        <f t="shared" si="140"/>
        <v>#REF!</v>
      </c>
      <c r="BN146" s="152"/>
      <c r="BO146" s="140" t="e">
        <f t="shared" si="141"/>
        <v>#REF!</v>
      </c>
      <c r="BP146" s="144"/>
      <c r="BQ146" s="136" t="e">
        <f t="shared" si="142"/>
        <v>#REF!</v>
      </c>
      <c r="BR146" s="152"/>
      <c r="BS146" s="140" t="e">
        <f t="shared" si="143"/>
        <v>#REF!</v>
      </c>
      <c r="BT146" s="144"/>
      <c r="BU146" s="136" t="e">
        <f t="shared" si="144"/>
        <v>#REF!</v>
      </c>
      <c r="BV146" s="152"/>
      <c r="BW146" s="140" t="e">
        <f t="shared" si="145"/>
        <v>#REF!</v>
      </c>
      <c r="BX146" s="144"/>
      <c r="BY146" s="136" t="e">
        <f t="shared" si="146"/>
        <v>#REF!</v>
      </c>
      <c r="BZ146" s="152"/>
      <c r="CA146" s="140" t="e">
        <f t="shared" si="147"/>
        <v>#REF!</v>
      </c>
      <c r="CB146" s="144"/>
      <c r="CC146" s="136" t="e">
        <f t="shared" si="148"/>
        <v>#REF!</v>
      </c>
      <c r="CD146" s="152"/>
      <c r="CE146" s="140" t="e">
        <f t="shared" si="149"/>
        <v>#REF!</v>
      </c>
      <c r="CF146" s="144"/>
      <c r="CG146" s="136" t="e">
        <f t="shared" si="150"/>
        <v>#REF!</v>
      </c>
      <c r="CH146" s="152"/>
      <c r="CI146" s="140" t="e">
        <f t="shared" si="151"/>
        <v>#REF!</v>
      </c>
      <c r="CJ146" s="144"/>
      <c r="CK146" s="136" t="e">
        <f t="shared" si="152"/>
        <v>#REF!</v>
      </c>
      <c r="CL146" s="140" t="e">
        <f t="shared" si="153"/>
        <v>#REF!</v>
      </c>
      <c r="CM146" s="144"/>
      <c r="CN146" s="136" t="e">
        <f t="shared" si="154"/>
        <v>#REF!</v>
      </c>
      <c r="CO146" s="152"/>
      <c r="CP146" s="140" t="e">
        <f t="shared" si="155"/>
        <v>#REF!</v>
      </c>
      <c r="CQ146" s="144"/>
      <c r="CR146" s="136" t="e">
        <f t="shared" si="156"/>
        <v>#REF!</v>
      </c>
      <c r="CS146" s="152"/>
      <c r="CT146" s="140" t="e">
        <f t="shared" si="157"/>
        <v>#REF!</v>
      </c>
      <c r="CU146" s="144"/>
      <c r="CV146" s="136" t="e">
        <f t="shared" si="158"/>
        <v>#REF!</v>
      </c>
      <c r="CW146" s="152"/>
      <c r="CX146" s="140" t="e">
        <f t="shared" si="159"/>
        <v>#REF!</v>
      </c>
      <c r="CY146" s="136" t="e">
        <f t="shared" si="160"/>
        <v>#REF!</v>
      </c>
      <c r="CZ146" s="152"/>
      <c r="DA146" s="144" t="e">
        <f t="shared" si="161"/>
        <v>#REF!</v>
      </c>
      <c r="DB146" s="144"/>
      <c r="DC146" s="136" t="e">
        <f t="shared" si="162"/>
        <v>#REF!</v>
      </c>
      <c r="DD146" s="152"/>
      <c r="DE146" s="140" t="e">
        <f t="shared" si="163"/>
        <v>#REF!</v>
      </c>
      <c r="DF146" s="144"/>
      <c r="DG146" s="136" t="e">
        <f t="shared" si="164"/>
        <v>#REF!</v>
      </c>
      <c r="DH146" s="152"/>
    </row>
    <row r="147" spans="1:112" ht="15.5" x14ac:dyDescent="0.35">
      <c r="A147" s="300">
        <v>40</v>
      </c>
      <c r="B147" s="345" t="str">
        <f t="shared" ref="B147" si="179">B95</f>
        <v>NNNNOOO  Julie</v>
      </c>
      <c r="C147" s="71" t="str">
        <f t="shared" si="117"/>
        <v>Julie</v>
      </c>
      <c r="D147" s="9" t="str">
        <f t="shared" si="96"/>
        <v/>
      </c>
      <c r="E147" s="6">
        <f t="shared" si="172"/>
        <v>405929</v>
      </c>
      <c r="F147" s="73"/>
      <c r="G147" s="73"/>
      <c r="H147" s="73"/>
      <c r="I147" s="73"/>
      <c r="J147" s="73"/>
      <c r="K147" s="73"/>
      <c r="L147" s="73"/>
      <c r="M147" s="169"/>
      <c r="N147" s="73"/>
      <c r="O147" s="73"/>
      <c r="P147" s="73"/>
      <c r="Q147" s="74"/>
      <c r="R147" s="73"/>
      <c r="S147" s="73"/>
      <c r="T147" s="73"/>
      <c r="U147" s="74"/>
      <c r="V147" s="73"/>
      <c r="W147" s="73"/>
      <c r="X147" s="289"/>
      <c r="Y147" s="2" t="e">
        <f>IF(C147&lt;&gt;"",VLOOKUP(C147,#REF!,2,FALSE),"")</f>
        <v>#REF!</v>
      </c>
      <c r="Z147" s="2" t="str">
        <f t="shared" ref="Z147:Z210" si="180">IF(B147&lt;&gt;"",$Z$1,"")</f>
        <v>US CRÉTEIL</v>
      </c>
      <c r="AA147" s="50" t="str">
        <f t="shared" si="123"/>
        <v/>
      </c>
      <c r="AB147" s="34" t="e">
        <f t="shared" si="124"/>
        <v>#REF!</v>
      </c>
      <c r="AC147" s="2" t="str">
        <f t="shared" si="125"/>
        <v>NNNNOOO  Julie  Julie</v>
      </c>
      <c r="AD147" s="2">
        <f t="shared" si="126"/>
        <v>0</v>
      </c>
      <c r="AE147" s="39"/>
      <c r="AF147" s="40" t="str">
        <f>IF(AE147&lt;&gt;"",VLOOKUP(AE147,#REF!,2,FALSE),"")</f>
        <v/>
      </c>
      <c r="AM147" s="140" t="e">
        <f t="shared" si="127"/>
        <v>#REF!</v>
      </c>
      <c r="AN147" s="157"/>
      <c r="AO147" s="136" t="e">
        <f t="shared" si="128"/>
        <v>#REF!</v>
      </c>
      <c r="AP147" s="152"/>
      <c r="AQ147" s="140" t="e">
        <f t="shared" si="129"/>
        <v>#REF!</v>
      </c>
      <c r="AR147" s="144"/>
      <c r="AS147" s="136" t="e">
        <f t="shared" si="130"/>
        <v>#REF!</v>
      </c>
      <c r="AT147" s="152"/>
      <c r="AU147" s="140" t="e">
        <f t="shared" si="131"/>
        <v>#REF!</v>
      </c>
      <c r="AV147" s="157"/>
      <c r="AW147" s="136" t="e">
        <f t="shared" si="132"/>
        <v>#REF!</v>
      </c>
      <c r="AX147" s="152"/>
      <c r="AY147" s="140" t="e">
        <f t="shared" si="133"/>
        <v>#REF!</v>
      </c>
      <c r="AZ147" s="144"/>
      <c r="BA147" s="136" t="e">
        <f t="shared" si="134"/>
        <v>#REF!</v>
      </c>
      <c r="BB147" s="152"/>
      <c r="BC147" s="140" t="e">
        <f t="shared" si="135"/>
        <v>#REF!</v>
      </c>
      <c r="BD147" s="144"/>
      <c r="BE147" s="136" t="e">
        <f t="shared" si="136"/>
        <v>#REF!</v>
      </c>
      <c r="BF147" s="152"/>
      <c r="BG147" s="140" t="e">
        <f t="shared" si="137"/>
        <v>#REF!</v>
      </c>
      <c r="BH147" s="144"/>
      <c r="BI147" s="136" t="e">
        <f t="shared" si="138"/>
        <v>#REF!</v>
      </c>
      <c r="BJ147" s="152"/>
      <c r="BK147" s="140" t="e">
        <f t="shared" si="139"/>
        <v>#REF!</v>
      </c>
      <c r="BL147" s="144"/>
      <c r="BM147" s="136" t="e">
        <f t="shared" si="140"/>
        <v>#REF!</v>
      </c>
      <c r="BN147" s="152"/>
      <c r="BO147" s="140" t="e">
        <f t="shared" si="141"/>
        <v>#REF!</v>
      </c>
      <c r="BP147" s="144"/>
      <c r="BQ147" s="136" t="e">
        <f t="shared" si="142"/>
        <v>#REF!</v>
      </c>
      <c r="BR147" s="152"/>
      <c r="BS147" s="140" t="e">
        <f t="shared" si="143"/>
        <v>#REF!</v>
      </c>
      <c r="BT147" s="144"/>
      <c r="BU147" s="136" t="e">
        <f t="shared" si="144"/>
        <v>#REF!</v>
      </c>
      <c r="BV147" s="152"/>
      <c r="BW147" s="140" t="e">
        <f t="shared" si="145"/>
        <v>#REF!</v>
      </c>
      <c r="BX147" s="144"/>
      <c r="BY147" s="136" t="e">
        <f t="shared" si="146"/>
        <v>#REF!</v>
      </c>
      <c r="BZ147" s="152"/>
      <c r="CA147" s="140" t="e">
        <f t="shared" si="147"/>
        <v>#REF!</v>
      </c>
      <c r="CB147" s="144"/>
      <c r="CC147" s="136" t="e">
        <f t="shared" si="148"/>
        <v>#REF!</v>
      </c>
      <c r="CD147" s="152"/>
      <c r="CE147" s="140" t="e">
        <f t="shared" si="149"/>
        <v>#REF!</v>
      </c>
      <c r="CF147" s="144"/>
      <c r="CG147" s="136" t="e">
        <f t="shared" si="150"/>
        <v>#REF!</v>
      </c>
      <c r="CH147" s="152"/>
      <c r="CI147" s="140" t="e">
        <f t="shared" si="151"/>
        <v>#REF!</v>
      </c>
      <c r="CJ147" s="144"/>
      <c r="CK147" s="136" t="e">
        <f t="shared" si="152"/>
        <v>#REF!</v>
      </c>
      <c r="CL147" s="140" t="e">
        <f t="shared" si="153"/>
        <v>#REF!</v>
      </c>
      <c r="CM147" s="144"/>
      <c r="CN147" s="136" t="e">
        <f t="shared" si="154"/>
        <v>#REF!</v>
      </c>
      <c r="CO147" s="152"/>
      <c r="CP147" s="140" t="e">
        <f t="shared" si="155"/>
        <v>#REF!</v>
      </c>
      <c r="CQ147" s="144"/>
      <c r="CR147" s="136" t="e">
        <f t="shared" si="156"/>
        <v>#REF!</v>
      </c>
      <c r="CS147" s="152"/>
      <c r="CT147" s="140" t="e">
        <f t="shared" si="157"/>
        <v>#REF!</v>
      </c>
      <c r="CU147" s="144"/>
      <c r="CV147" s="136" t="e">
        <f t="shared" si="158"/>
        <v>#REF!</v>
      </c>
      <c r="CW147" s="152"/>
      <c r="CX147" s="140" t="e">
        <f t="shared" si="159"/>
        <v>#REF!</v>
      </c>
      <c r="CY147" s="136" t="e">
        <f t="shared" si="160"/>
        <v>#REF!</v>
      </c>
      <c r="CZ147" s="152"/>
      <c r="DA147" s="144" t="e">
        <f t="shared" si="161"/>
        <v>#REF!</v>
      </c>
      <c r="DB147" s="144"/>
      <c r="DC147" s="136" t="e">
        <f t="shared" si="162"/>
        <v>#REF!</v>
      </c>
      <c r="DD147" s="152"/>
      <c r="DE147" s="140" t="e">
        <f t="shared" si="163"/>
        <v>#REF!</v>
      </c>
      <c r="DF147" s="144"/>
      <c r="DG147" s="136" t="e">
        <f t="shared" si="164"/>
        <v>#REF!</v>
      </c>
      <c r="DH147" s="152"/>
    </row>
    <row r="148" spans="1:112" ht="15.5" x14ac:dyDescent="0.35">
      <c r="A148" s="300">
        <v>41</v>
      </c>
      <c r="B148" s="345" t="str">
        <f t="shared" ref="B148" si="181">B96</f>
        <v>OOOPPP  André</v>
      </c>
      <c r="C148" s="71" t="str">
        <f t="shared" ref="C148:C157" si="182">C44</f>
        <v>André</v>
      </c>
      <c r="D148" s="9" t="str">
        <f t="shared" si="96"/>
        <v/>
      </c>
      <c r="E148" s="6">
        <f t="shared" si="172"/>
        <v>1513486</v>
      </c>
      <c r="F148" s="73"/>
      <c r="G148" s="73"/>
      <c r="H148" s="73"/>
      <c r="I148" s="73"/>
      <c r="J148" s="73"/>
      <c r="K148" s="73"/>
      <c r="L148" s="73"/>
      <c r="M148" s="169"/>
      <c r="N148" s="73"/>
      <c r="O148" s="73"/>
      <c r="P148" s="73"/>
      <c r="Q148" s="74"/>
      <c r="R148" s="73"/>
      <c r="S148" s="73"/>
      <c r="T148" s="73"/>
      <c r="U148" s="74"/>
      <c r="V148" s="73"/>
      <c r="W148" s="73"/>
      <c r="X148" s="289"/>
      <c r="Y148" s="2" t="e">
        <f>IF(C148&lt;&gt;"",VLOOKUP(C148,#REF!,2,FALSE),"")</f>
        <v>#REF!</v>
      </c>
      <c r="Z148" s="2" t="str">
        <f t="shared" si="180"/>
        <v>US CRÉTEIL</v>
      </c>
      <c r="AA148" s="50" t="str">
        <f t="shared" si="123"/>
        <v/>
      </c>
      <c r="AB148" s="34" t="e">
        <f t="shared" si="124"/>
        <v>#REF!</v>
      </c>
      <c r="AC148" s="2" t="str">
        <f t="shared" si="125"/>
        <v>OOOPPP  André  André</v>
      </c>
      <c r="AD148" s="2">
        <f t="shared" si="126"/>
        <v>0</v>
      </c>
      <c r="AE148" s="39"/>
      <c r="AF148" s="40" t="str">
        <f>IF(AE148&lt;&gt;"",VLOOKUP(AE148,#REF!,2,FALSE),"")</f>
        <v/>
      </c>
      <c r="AM148" s="140" t="e">
        <f t="shared" si="127"/>
        <v>#REF!</v>
      </c>
      <c r="AN148" s="157"/>
      <c r="AO148" s="136" t="e">
        <f t="shared" si="128"/>
        <v>#REF!</v>
      </c>
      <c r="AP148" s="152"/>
      <c r="AQ148" s="140" t="e">
        <f t="shared" si="129"/>
        <v>#REF!</v>
      </c>
      <c r="AR148" s="144"/>
      <c r="AS148" s="136" t="e">
        <f t="shared" si="130"/>
        <v>#REF!</v>
      </c>
      <c r="AT148" s="152"/>
      <c r="AU148" s="140" t="e">
        <f t="shared" si="131"/>
        <v>#REF!</v>
      </c>
      <c r="AV148" s="157"/>
      <c r="AW148" s="136" t="e">
        <f t="shared" si="132"/>
        <v>#REF!</v>
      </c>
      <c r="AX148" s="152"/>
      <c r="AY148" s="140" t="e">
        <f t="shared" si="133"/>
        <v>#REF!</v>
      </c>
      <c r="AZ148" s="144"/>
      <c r="BA148" s="136" t="e">
        <f t="shared" si="134"/>
        <v>#REF!</v>
      </c>
      <c r="BB148" s="152"/>
      <c r="BC148" s="140" t="e">
        <f t="shared" si="135"/>
        <v>#REF!</v>
      </c>
      <c r="BD148" s="144"/>
      <c r="BE148" s="136" t="e">
        <f t="shared" si="136"/>
        <v>#REF!</v>
      </c>
      <c r="BF148" s="152"/>
      <c r="BG148" s="140" t="e">
        <f t="shared" si="137"/>
        <v>#REF!</v>
      </c>
      <c r="BH148" s="144"/>
      <c r="BI148" s="136" t="e">
        <f t="shared" si="138"/>
        <v>#REF!</v>
      </c>
      <c r="BJ148" s="152"/>
      <c r="BK148" s="140" t="e">
        <f t="shared" si="139"/>
        <v>#REF!</v>
      </c>
      <c r="BL148" s="144"/>
      <c r="BM148" s="136" t="e">
        <f t="shared" si="140"/>
        <v>#REF!</v>
      </c>
      <c r="BN148" s="152"/>
      <c r="BO148" s="140" t="e">
        <f t="shared" si="141"/>
        <v>#REF!</v>
      </c>
      <c r="BP148" s="144"/>
      <c r="BQ148" s="136" t="e">
        <f t="shared" si="142"/>
        <v>#REF!</v>
      </c>
      <c r="BR148" s="152"/>
      <c r="BS148" s="140" t="e">
        <f t="shared" si="143"/>
        <v>#REF!</v>
      </c>
      <c r="BT148" s="144"/>
      <c r="BU148" s="136" t="e">
        <f t="shared" si="144"/>
        <v>#REF!</v>
      </c>
      <c r="BV148" s="152"/>
      <c r="BW148" s="140" t="e">
        <f t="shared" si="145"/>
        <v>#REF!</v>
      </c>
      <c r="BX148" s="144"/>
      <c r="BY148" s="136" t="e">
        <f t="shared" si="146"/>
        <v>#REF!</v>
      </c>
      <c r="BZ148" s="152"/>
      <c r="CA148" s="140" t="e">
        <f t="shared" si="147"/>
        <v>#REF!</v>
      </c>
      <c r="CB148" s="144"/>
      <c r="CC148" s="136" t="e">
        <f t="shared" si="148"/>
        <v>#REF!</v>
      </c>
      <c r="CD148" s="152"/>
      <c r="CE148" s="140" t="e">
        <f t="shared" si="149"/>
        <v>#REF!</v>
      </c>
      <c r="CF148" s="144"/>
      <c r="CG148" s="136" t="e">
        <f t="shared" si="150"/>
        <v>#REF!</v>
      </c>
      <c r="CH148" s="152"/>
      <c r="CI148" s="140" t="e">
        <f t="shared" si="151"/>
        <v>#REF!</v>
      </c>
      <c r="CJ148" s="144"/>
      <c r="CK148" s="136" t="e">
        <f t="shared" si="152"/>
        <v>#REF!</v>
      </c>
      <c r="CL148" s="140" t="e">
        <f t="shared" si="153"/>
        <v>#REF!</v>
      </c>
      <c r="CM148" s="144"/>
      <c r="CN148" s="136" t="e">
        <f t="shared" si="154"/>
        <v>#REF!</v>
      </c>
      <c r="CO148" s="152"/>
      <c r="CP148" s="140" t="e">
        <f t="shared" si="155"/>
        <v>#REF!</v>
      </c>
      <c r="CQ148" s="144"/>
      <c r="CR148" s="136" t="e">
        <f t="shared" si="156"/>
        <v>#REF!</v>
      </c>
      <c r="CS148" s="152"/>
      <c r="CT148" s="140" t="e">
        <f t="shared" si="157"/>
        <v>#REF!</v>
      </c>
      <c r="CU148" s="144"/>
      <c r="CV148" s="136" t="e">
        <f t="shared" si="158"/>
        <v>#REF!</v>
      </c>
      <c r="CW148" s="152"/>
      <c r="CX148" s="140" t="e">
        <f t="shared" si="159"/>
        <v>#REF!</v>
      </c>
      <c r="CY148" s="136" t="e">
        <f t="shared" si="160"/>
        <v>#REF!</v>
      </c>
      <c r="CZ148" s="152"/>
      <c r="DA148" s="144" t="e">
        <f t="shared" si="161"/>
        <v>#REF!</v>
      </c>
      <c r="DB148" s="144"/>
      <c r="DC148" s="136" t="e">
        <f t="shared" si="162"/>
        <v>#REF!</v>
      </c>
      <c r="DD148" s="152"/>
      <c r="DE148" s="140" t="e">
        <f t="shared" si="163"/>
        <v>#REF!</v>
      </c>
      <c r="DF148" s="144"/>
      <c r="DG148" s="136" t="e">
        <f t="shared" si="164"/>
        <v>#REF!</v>
      </c>
      <c r="DH148" s="152"/>
    </row>
    <row r="149" spans="1:112" ht="15.5" x14ac:dyDescent="0.35">
      <c r="A149" s="300">
        <v>42</v>
      </c>
      <c r="B149" s="345" t="str">
        <f t="shared" ref="B149" si="183">B97</f>
        <v>PPPQQQQ  Roland</v>
      </c>
      <c r="C149" s="71" t="str">
        <f t="shared" si="182"/>
        <v>Roland</v>
      </c>
      <c r="D149" s="9" t="str">
        <f t="shared" si="96"/>
        <v/>
      </c>
      <c r="E149" s="6">
        <f t="shared" si="172"/>
        <v>1797650</v>
      </c>
      <c r="F149" s="73"/>
      <c r="G149" s="73"/>
      <c r="H149" s="73"/>
      <c r="I149" s="73"/>
      <c r="J149" s="73"/>
      <c r="K149" s="73"/>
      <c r="L149" s="73"/>
      <c r="M149" s="169"/>
      <c r="N149" s="73"/>
      <c r="O149" s="73"/>
      <c r="P149" s="73"/>
      <c r="Q149" s="74"/>
      <c r="R149" s="73"/>
      <c r="S149" s="73"/>
      <c r="T149" s="73"/>
      <c r="U149" s="74"/>
      <c r="V149" s="73"/>
      <c r="W149" s="73"/>
      <c r="X149" s="289"/>
      <c r="Y149" s="2" t="e">
        <f>IF(C149&lt;&gt;"",VLOOKUP(C149,#REF!,2,FALSE),"")</f>
        <v>#REF!</v>
      </c>
      <c r="Z149" s="2" t="str">
        <f t="shared" si="180"/>
        <v>US CRÉTEIL</v>
      </c>
      <c r="AA149" s="50" t="str">
        <f t="shared" si="123"/>
        <v/>
      </c>
      <c r="AB149" s="34" t="e">
        <f t="shared" si="124"/>
        <v>#REF!</v>
      </c>
      <c r="AC149" s="2" t="str">
        <f t="shared" si="125"/>
        <v>PPPQQQQ  Roland  Roland</v>
      </c>
      <c r="AD149" s="2">
        <f t="shared" si="126"/>
        <v>0</v>
      </c>
      <c r="AE149" s="39"/>
      <c r="AF149" s="40" t="str">
        <f>IF(AE149&lt;&gt;"",VLOOKUP(AE149,#REF!,2,FALSE),"")</f>
        <v/>
      </c>
      <c r="AM149" s="140" t="e">
        <f t="shared" si="127"/>
        <v>#REF!</v>
      </c>
      <c r="AN149" s="157"/>
      <c r="AO149" s="136" t="e">
        <f t="shared" si="128"/>
        <v>#REF!</v>
      </c>
      <c r="AP149" s="152"/>
      <c r="AQ149" s="140" t="e">
        <f t="shared" si="129"/>
        <v>#REF!</v>
      </c>
      <c r="AR149" s="144"/>
      <c r="AS149" s="136" t="e">
        <f t="shared" si="130"/>
        <v>#REF!</v>
      </c>
      <c r="AT149" s="152"/>
      <c r="AU149" s="140" t="e">
        <f t="shared" si="131"/>
        <v>#REF!</v>
      </c>
      <c r="AV149" s="157"/>
      <c r="AW149" s="136" t="e">
        <f t="shared" si="132"/>
        <v>#REF!</v>
      </c>
      <c r="AX149" s="152"/>
      <c r="AY149" s="140" t="e">
        <f t="shared" si="133"/>
        <v>#REF!</v>
      </c>
      <c r="AZ149" s="144"/>
      <c r="BA149" s="136" t="e">
        <f t="shared" si="134"/>
        <v>#REF!</v>
      </c>
      <c r="BB149" s="152"/>
      <c r="BC149" s="140" t="e">
        <f t="shared" si="135"/>
        <v>#REF!</v>
      </c>
      <c r="BD149" s="144"/>
      <c r="BE149" s="136" t="e">
        <f t="shared" si="136"/>
        <v>#REF!</v>
      </c>
      <c r="BF149" s="152"/>
      <c r="BG149" s="140" t="e">
        <f t="shared" si="137"/>
        <v>#REF!</v>
      </c>
      <c r="BH149" s="144"/>
      <c r="BI149" s="136" t="e">
        <f t="shared" si="138"/>
        <v>#REF!</v>
      </c>
      <c r="BJ149" s="152"/>
      <c r="BK149" s="140" t="e">
        <f t="shared" si="139"/>
        <v>#REF!</v>
      </c>
      <c r="BL149" s="144"/>
      <c r="BM149" s="136" t="e">
        <f t="shared" si="140"/>
        <v>#REF!</v>
      </c>
      <c r="BN149" s="152"/>
      <c r="BO149" s="140" t="e">
        <f t="shared" si="141"/>
        <v>#REF!</v>
      </c>
      <c r="BP149" s="144"/>
      <c r="BQ149" s="136" t="e">
        <f t="shared" si="142"/>
        <v>#REF!</v>
      </c>
      <c r="BR149" s="152"/>
      <c r="BS149" s="140" t="e">
        <f t="shared" si="143"/>
        <v>#REF!</v>
      </c>
      <c r="BT149" s="144"/>
      <c r="BU149" s="136" t="e">
        <f t="shared" si="144"/>
        <v>#REF!</v>
      </c>
      <c r="BV149" s="152"/>
      <c r="BW149" s="140" t="e">
        <f t="shared" si="145"/>
        <v>#REF!</v>
      </c>
      <c r="BX149" s="144"/>
      <c r="BY149" s="136" t="e">
        <f t="shared" si="146"/>
        <v>#REF!</v>
      </c>
      <c r="BZ149" s="152"/>
      <c r="CA149" s="140" t="e">
        <f t="shared" si="147"/>
        <v>#REF!</v>
      </c>
      <c r="CB149" s="144"/>
      <c r="CC149" s="136" t="e">
        <f t="shared" si="148"/>
        <v>#REF!</v>
      </c>
      <c r="CD149" s="152"/>
      <c r="CE149" s="140" t="e">
        <f t="shared" si="149"/>
        <v>#REF!</v>
      </c>
      <c r="CF149" s="144"/>
      <c r="CG149" s="136" t="e">
        <f t="shared" si="150"/>
        <v>#REF!</v>
      </c>
      <c r="CH149" s="152"/>
      <c r="CI149" s="140" t="e">
        <f t="shared" si="151"/>
        <v>#REF!</v>
      </c>
      <c r="CJ149" s="144"/>
      <c r="CK149" s="136" t="e">
        <f t="shared" si="152"/>
        <v>#REF!</v>
      </c>
      <c r="CL149" s="140" t="e">
        <f t="shared" si="153"/>
        <v>#REF!</v>
      </c>
      <c r="CM149" s="144"/>
      <c r="CN149" s="136" t="e">
        <f t="shared" si="154"/>
        <v>#REF!</v>
      </c>
      <c r="CO149" s="152"/>
      <c r="CP149" s="140" t="e">
        <f t="shared" si="155"/>
        <v>#REF!</v>
      </c>
      <c r="CQ149" s="144"/>
      <c r="CR149" s="136" t="e">
        <f t="shared" si="156"/>
        <v>#REF!</v>
      </c>
      <c r="CS149" s="152"/>
      <c r="CT149" s="140" t="e">
        <f t="shared" si="157"/>
        <v>#REF!</v>
      </c>
      <c r="CU149" s="144"/>
      <c r="CV149" s="136" t="e">
        <f t="shared" si="158"/>
        <v>#REF!</v>
      </c>
      <c r="CW149" s="152"/>
      <c r="CX149" s="140" t="e">
        <f t="shared" si="159"/>
        <v>#REF!</v>
      </c>
      <c r="CY149" s="136" t="e">
        <f t="shared" si="160"/>
        <v>#REF!</v>
      </c>
      <c r="CZ149" s="152"/>
      <c r="DA149" s="144" t="e">
        <f t="shared" si="161"/>
        <v>#REF!</v>
      </c>
      <c r="DB149" s="144"/>
      <c r="DC149" s="136" t="e">
        <f t="shared" si="162"/>
        <v>#REF!</v>
      </c>
      <c r="DD149" s="152"/>
      <c r="DE149" s="140" t="e">
        <f t="shared" si="163"/>
        <v>#REF!</v>
      </c>
      <c r="DF149" s="144"/>
      <c r="DG149" s="136" t="e">
        <f t="shared" si="164"/>
        <v>#REF!</v>
      </c>
      <c r="DH149" s="152"/>
    </row>
    <row r="150" spans="1:112" ht="15.5" x14ac:dyDescent="0.35">
      <c r="A150" s="300">
        <v>43</v>
      </c>
      <c r="B150" s="345" t="str">
        <f t="shared" ref="B150" si="184">B98</f>
        <v>QQQRRR  Sylvain</v>
      </c>
      <c r="C150" s="71" t="str">
        <f t="shared" si="182"/>
        <v>Sylvain</v>
      </c>
      <c r="D150" s="9" t="str">
        <f t="shared" si="96"/>
        <v/>
      </c>
      <c r="E150" s="6">
        <f t="shared" si="172"/>
        <v>604004</v>
      </c>
      <c r="F150" s="73"/>
      <c r="G150" s="73"/>
      <c r="H150" s="73"/>
      <c r="I150" s="73"/>
      <c r="J150" s="73"/>
      <c r="K150" s="73"/>
      <c r="L150" s="73"/>
      <c r="M150" s="169"/>
      <c r="N150" s="73"/>
      <c r="O150" s="73"/>
      <c r="P150" s="73"/>
      <c r="Q150" s="74"/>
      <c r="R150" s="73"/>
      <c r="S150" s="73"/>
      <c r="T150" s="73"/>
      <c r="U150" s="74"/>
      <c r="V150" s="73"/>
      <c r="W150" s="73"/>
      <c r="X150" s="289"/>
      <c r="Y150" s="2" t="e">
        <f>IF(C150&lt;&gt;"",VLOOKUP(C150,#REF!,2,FALSE),"")</f>
        <v>#REF!</v>
      </c>
      <c r="Z150" s="2" t="str">
        <f t="shared" si="180"/>
        <v>US CRÉTEIL</v>
      </c>
      <c r="AA150" s="50" t="str">
        <f t="shared" si="123"/>
        <v/>
      </c>
      <c r="AB150" s="34" t="e">
        <f t="shared" si="124"/>
        <v>#REF!</v>
      </c>
      <c r="AC150" s="2" t="str">
        <f t="shared" si="125"/>
        <v>QQQRRR  Sylvain  Sylvain</v>
      </c>
      <c r="AD150" s="2">
        <f t="shared" si="126"/>
        <v>0</v>
      </c>
      <c r="AE150" s="39"/>
      <c r="AF150" s="40" t="str">
        <f>IF(AE150&lt;&gt;"",VLOOKUP(AE150,#REF!,2,FALSE),"")</f>
        <v/>
      </c>
      <c r="AM150" s="140" t="e">
        <f t="shared" si="127"/>
        <v>#REF!</v>
      </c>
      <c r="AN150" s="157"/>
      <c r="AO150" s="136" t="e">
        <f t="shared" si="128"/>
        <v>#REF!</v>
      </c>
      <c r="AP150" s="152"/>
      <c r="AQ150" s="140" t="e">
        <f t="shared" si="129"/>
        <v>#REF!</v>
      </c>
      <c r="AR150" s="144"/>
      <c r="AS150" s="136" t="e">
        <f t="shared" si="130"/>
        <v>#REF!</v>
      </c>
      <c r="AT150" s="152"/>
      <c r="AU150" s="140" t="e">
        <f t="shared" si="131"/>
        <v>#REF!</v>
      </c>
      <c r="AV150" s="157"/>
      <c r="AW150" s="136" t="e">
        <f t="shared" si="132"/>
        <v>#REF!</v>
      </c>
      <c r="AX150" s="152"/>
      <c r="AY150" s="140" t="e">
        <f t="shared" si="133"/>
        <v>#REF!</v>
      </c>
      <c r="AZ150" s="144"/>
      <c r="BA150" s="136" t="e">
        <f t="shared" si="134"/>
        <v>#REF!</v>
      </c>
      <c r="BB150" s="152"/>
      <c r="BC150" s="140" t="e">
        <f t="shared" si="135"/>
        <v>#REF!</v>
      </c>
      <c r="BD150" s="144"/>
      <c r="BE150" s="136" t="e">
        <f t="shared" si="136"/>
        <v>#REF!</v>
      </c>
      <c r="BF150" s="152"/>
      <c r="BG150" s="140" t="e">
        <f t="shared" si="137"/>
        <v>#REF!</v>
      </c>
      <c r="BH150" s="144"/>
      <c r="BI150" s="136" t="e">
        <f t="shared" si="138"/>
        <v>#REF!</v>
      </c>
      <c r="BJ150" s="152"/>
      <c r="BK150" s="140" t="e">
        <f t="shared" si="139"/>
        <v>#REF!</v>
      </c>
      <c r="BL150" s="144"/>
      <c r="BM150" s="136" t="e">
        <f t="shared" si="140"/>
        <v>#REF!</v>
      </c>
      <c r="BN150" s="152"/>
      <c r="BO150" s="140" t="e">
        <f t="shared" si="141"/>
        <v>#REF!</v>
      </c>
      <c r="BP150" s="144"/>
      <c r="BQ150" s="136" t="e">
        <f t="shared" si="142"/>
        <v>#REF!</v>
      </c>
      <c r="BR150" s="152"/>
      <c r="BS150" s="140" t="e">
        <f t="shared" si="143"/>
        <v>#REF!</v>
      </c>
      <c r="BT150" s="144"/>
      <c r="BU150" s="136" t="e">
        <f t="shared" si="144"/>
        <v>#REF!</v>
      </c>
      <c r="BV150" s="152"/>
      <c r="BW150" s="140" t="e">
        <f t="shared" si="145"/>
        <v>#REF!</v>
      </c>
      <c r="BX150" s="144"/>
      <c r="BY150" s="136" t="e">
        <f t="shared" si="146"/>
        <v>#REF!</v>
      </c>
      <c r="BZ150" s="152"/>
      <c r="CA150" s="140" t="e">
        <f t="shared" si="147"/>
        <v>#REF!</v>
      </c>
      <c r="CB150" s="144"/>
      <c r="CC150" s="136" t="e">
        <f t="shared" si="148"/>
        <v>#REF!</v>
      </c>
      <c r="CD150" s="152"/>
      <c r="CE150" s="140" t="e">
        <f t="shared" si="149"/>
        <v>#REF!</v>
      </c>
      <c r="CF150" s="144"/>
      <c r="CG150" s="136" t="e">
        <f t="shared" si="150"/>
        <v>#REF!</v>
      </c>
      <c r="CH150" s="152"/>
      <c r="CI150" s="140" t="e">
        <f t="shared" si="151"/>
        <v>#REF!</v>
      </c>
      <c r="CJ150" s="144"/>
      <c r="CK150" s="136" t="e">
        <f t="shared" si="152"/>
        <v>#REF!</v>
      </c>
      <c r="CL150" s="140" t="e">
        <f t="shared" si="153"/>
        <v>#REF!</v>
      </c>
      <c r="CM150" s="144"/>
      <c r="CN150" s="136" t="e">
        <f t="shared" si="154"/>
        <v>#REF!</v>
      </c>
      <c r="CO150" s="152"/>
      <c r="CP150" s="140" t="e">
        <f t="shared" si="155"/>
        <v>#REF!</v>
      </c>
      <c r="CQ150" s="144"/>
      <c r="CR150" s="136" t="e">
        <f t="shared" si="156"/>
        <v>#REF!</v>
      </c>
      <c r="CS150" s="152"/>
      <c r="CT150" s="140" t="e">
        <f t="shared" si="157"/>
        <v>#REF!</v>
      </c>
      <c r="CU150" s="144"/>
      <c r="CV150" s="136" t="e">
        <f t="shared" si="158"/>
        <v>#REF!</v>
      </c>
      <c r="CW150" s="152"/>
      <c r="CX150" s="140" t="e">
        <f t="shared" si="159"/>
        <v>#REF!</v>
      </c>
      <c r="CY150" s="136" t="e">
        <f t="shared" si="160"/>
        <v>#REF!</v>
      </c>
      <c r="CZ150" s="152"/>
      <c r="DA150" s="144" t="e">
        <f t="shared" si="161"/>
        <v>#REF!</v>
      </c>
      <c r="DB150" s="144"/>
      <c r="DC150" s="136" t="e">
        <f t="shared" si="162"/>
        <v>#REF!</v>
      </c>
      <c r="DD150" s="152"/>
      <c r="DE150" s="140" t="e">
        <f t="shared" si="163"/>
        <v>#REF!</v>
      </c>
      <c r="DF150" s="144"/>
      <c r="DG150" s="136" t="e">
        <f t="shared" si="164"/>
        <v>#REF!</v>
      </c>
      <c r="DH150" s="152"/>
    </row>
    <row r="151" spans="1:112" ht="15.5" x14ac:dyDescent="0.35">
      <c r="A151" s="300">
        <v>44</v>
      </c>
      <c r="B151" s="345" t="str">
        <f t="shared" ref="B151" si="185">B99</f>
        <v>RRRSSS  Veronica</v>
      </c>
      <c r="C151" s="71" t="str">
        <f t="shared" si="182"/>
        <v>Veronica</v>
      </c>
      <c r="D151" s="9" t="str">
        <f t="shared" si="96"/>
        <v/>
      </c>
      <c r="E151" s="6">
        <f t="shared" si="172"/>
        <v>1046319</v>
      </c>
      <c r="F151" s="73"/>
      <c r="G151" s="73"/>
      <c r="H151" s="73"/>
      <c r="I151" s="73"/>
      <c r="J151" s="73"/>
      <c r="K151" s="73"/>
      <c r="L151" s="73"/>
      <c r="M151" s="169"/>
      <c r="N151" s="73"/>
      <c r="O151" s="73"/>
      <c r="P151" s="73"/>
      <c r="Q151" s="74"/>
      <c r="R151" s="73"/>
      <c r="S151" s="73"/>
      <c r="T151" s="73"/>
      <c r="U151" s="74"/>
      <c r="V151" s="73"/>
      <c r="W151" s="73"/>
      <c r="X151" s="289"/>
      <c r="Y151" s="2" t="e">
        <f>IF(C151&lt;&gt;"",VLOOKUP(C151,#REF!,2,FALSE),"")</f>
        <v>#REF!</v>
      </c>
      <c r="Z151" s="2" t="str">
        <f t="shared" si="180"/>
        <v>US CRÉTEIL</v>
      </c>
      <c r="AA151" s="50" t="str">
        <f t="shared" si="123"/>
        <v/>
      </c>
      <c r="AB151" s="34" t="e">
        <f t="shared" si="124"/>
        <v>#REF!</v>
      </c>
      <c r="AC151" s="2" t="str">
        <f t="shared" si="125"/>
        <v>RRRSSS  Veronica  Veronica</v>
      </c>
      <c r="AD151" s="2">
        <f t="shared" si="126"/>
        <v>0</v>
      </c>
      <c r="AE151" s="39"/>
      <c r="AF151" s="40" t="str">
        <f>IF(AE151&lt;&gt;"",VLOOKUP(AE151,#REF!,2,FALSE),"")</f>
        <v/>
      </c>
      <c r="AM151" s="140" t="e">
        <f t="shared" si="127"/>
        <v>#REF!</v>
      </c>
      <c r="AN151" s="157"/>
      <c r="AO151" s="136" t="e">
        <f t="shared" si="128"/>
        <v>#REF!</v>
      </c>
      <c r="AP151" s="152"/>
      <c r="AQ151" s="140" t="e">
        <f t="shared" si="129"/>
        <v>#REF!</v>
      </c>
      <c r="AR151" s="144"/>
      <c r="AS151" s="136" t="e">
        <f t="shared" si="130"/>
        <v>#REF!</v>
      </c>
      <c r="AT151" s="152"/>
      <c r="AU151" s="140" t="e">
        <f t="shared" si="131"/>
        <v>#REF!</v>
      </c>
      <c r="AV151" s="157"/>
      <c r="AW151" s="136" t="e">
        <f t="shared" si="132"/>
        <v>#REF!</v>
      </c>
      <c r="AX151" s="152"/>
      <c r="AY151" s="140" t="e">
        <f t="shared" si="133"/>
        <v>#REF!</v>
      </c>
      <c r="AZ151" s="144"/>
      <c r="BA151" s="136" t="e">
        <f t="shared" si="134"/>
        <v>#REF!</v>
      </c>
      <c r="BB151" s="152"/>
      <c r="BC151" s="140" t="e">
        <f t="shared" si="135"/>
        <v>#REF!</v>
      </c>
      <c r="BD151" s="144"/>
      <c r="BE151" s="136" t="e">
        <f t="shared" si="136"/>
        <v>#REF!</v>
      </c>
      <c r="BF151" s="152"/>
      <c r="BG151" s="140" t="e">
        <f t="shared" si="137"/>
        <v>#REF!</v>
      </c>
      <c r="BH151" s="144"/>
      <c r="BI151" s="136" t="e">
        <f t="shared" si="138"/>
        <v>#REF!</v>
      </c>
      <c r="BJ151" s="152"/>
      <c r="BK151" s="140" t="e">
        <f t="shared" si="139"/>
        <v>#REF!</v>
      </c>
      <c r="BL151" s="144"/>
      <c r="BM151" s="136" t="e">
        <f t="shared" si="140"/>
        <v>#REF!</v>
      </c>
      <c r="BN151" s="152"/>
      <c r="BO151" s="140" t="e">
        <f t="shared" si="141"/>
        <v>#REF!</v>
      </c>
      <c r="BP151" s="144"/>
      <c r="BQ151" s="136" t="e">
        <f t="shared" si="142"/>
        <v>#REF!</v>
      </c>
      <c r="BR151" s="152"/>
      <c r="BS151" s="140" t="e">
        <f t="shared" si="143"/>
        <v>#REF!</v>
      </c>
      <c r="BT151" s="144"/>
      <c r="BU151" s="136" t="e">
        <f t="shared" si="144"/>
        <v>#REF!</v>
      </c>
      <c r="BV151" s="152"/>
      <c r="BW151" s="140" t="e">
        <f t="shared" si="145"/>
        <v>#REF!</v>
      </c>
      <c r="BX151" s="144"/>
      <c r="BY151" s="136" t="e">
        <f t="shared" si="146"/>
        <v>#REF!</v>
      </c>
      <c r="BZ151" s="152"/>
      <c r="CA151" s="140" t="e">
        <f t="shared" si="147"/>
        <v>#REF!</v>
      </c>
      <c r="CB151" s="144"/>
      <c r="CC151" s="136" t="e">
        <f t="shared" si="148"/>
        <v>#REF!</v>
      </c>
      <c r="CD151" s="152"/>
      <c r="CE151" s="140" t="e">
        <f t="shared" si="149"/>
        <v>#REF!</v>
      </c>
      <c r="CF151" s="144"/>
      <c r="CG151" s="136" t="e">
        <f t="shared" si="150"/>
        <v>#REF!</v>
      </c>
      <c r="CH151" s="152"/>
      <c r="CI151" s="140" t="e">
        <f t="shared" si="151"/>
        <v>#REF!</v>
      </c>
      <c r="CJ151" s="144"/>
      <c r="CK151" s="136" t="e">
        <f t="shared" si="152"/>
        <v>#REF!</v>
      </c>
      <c r="CL151" s="140" t="e">
        <f t="shared" si="153"/>
        <v>#REF!</v>
      </c>
      <c r="CM151" s="144"/>
      <c r="CN151" s="136" t="e">
        <f t="shared" si="154"/>
        <v>#REF!</v>
      </c>
      <c r="CO151" s="152"/>
      <c r="CP151" s="140" t="e">
        <f t="shared" si="155"/>
        <v>#REF!</v>
      </c>
      <c r="CQ151" s="144"/>
      <c r="CR151" s="136" t="e">
        <f t="shared" si="156"/>
        <v>#REF!</v>
      </c>
      <c r="CS151" s="152"/>
      <c r="CT151" s="140" t="e">
        <f t="shared" si="157"/>
        <v>#REF!</v>
      </c>
      <c r="CU151" s="144"/>
      <c r="CV151" s="136" t="e">
        <f t="shared" si="158"/>
        <v>#REF!</v>
      </c>
      <c r="CW151" s="152"/>
      <c r="CX151" s="140" t="e">
        <f t="shared" si="159"/>
        <v>#REF!</v>
      </c>
      <c r="CY151" s="136" t="e">
        <f t="shared" si="160"/>
        <v>#REF!</v>
      </c>
      <c r="CZ151" s="152"/>
      <c r="DA151" s="144" t="e">
        <f t="shared" si="161"/>
        <v>#REF!</v>
      </c>
      <c r="DB151" s="144"/>
      <c r="DC151" s="136" t="e">
        <f t="shared" si="162"/>
        <v>#REF!</v>
      </c>
      <c r="DD151" s="152"/>
      <c r="DE151" s="140" t="e">
        <f t="shared" si="163"/>
        <v>#REF!</v>
      </c>
      <c r="DF151" s="144"/>
      <c r="DG151" s="136" t="e">
        <f t="shared" si="164"/>
        <v>#REF!</v>
      </c>
      <c r="DH151" s="152"/>
    </row>
    <row r="152" spans="1:112" ht="15.5" x14ac:dyDescent="0.35">
      <c r="A152" s="300">
        <v>45</v>
      </c>
      <c r="B152" s="345" t="str">
        <f t="shared" ref="B152" si="186">B100</f>
        <v>SSSTTT  Luc</v>
      </c>
      <c r="C152" s="71" t="str">
        <f t="shared" si="182"/>
        <v>Luc</v>
      </c>
      <c r="D152" s="9" t="str">
        <f t="shared" si="96"/>
        <v/>
      </c>
      <c r="E152" s="6">
        <f t="shared" si="172"/>
        <v>1561046</v>
      </c>
      <c r="F152" s="73"/>
      <c r="G152" s="73"/>
      <c r="H152" s="73"/>
      <c r="I152" s="73"/>
      <c r="J152" s="73"/>
      <c r="K152" s="73"/>
      <c r="L152" s="73"/>
      <c r="M152" s="169"/>
      <c r="N152" s="73"/>
      <c r="O152" s="73"/>
      <c r="P152" s="73"/>
      <c r="Q152" s="74"/>
      <c r="R152" s="73"/>
      <c r="S152" s="73"/>
      <c r="T152" s="73"/>
      <c r="U152" s="74"/>
      <c r="V152" s="73"/>
      <c r="W152" s="73"/>
      <c r="X152" s="289"/>
      <c r="Y152" s="2" t="e">
        <f>IF(C152&lt;&gt;"",VLOOKUP(C152,#REF!,2,FALSE),"")</f>
        <v>#REF!</v>
      </c>
      <c r="Z152" s="2" t="str">
        <f t="shared" si="180"/>
        <v>US CRÉTEIL</v>
      </c>
      <c r="AA152" s="50" t="str">
        <f t="shared" si="123"/>
        <v/>
      </c>
      <c r="AB152" s="34" t="e">
        <f t="shared" si="124"/>
        <v>#REF!</v>
      </c>
      <c r="AC152" s="2" t="str">
        <f t="shared" si="125"/>
        <v>SSSTTT  Luc  Luc</v>
      </c>
      <c r="AD152" s="2">
        <f t="shared" si="126"/>
        <v>0</v>
      </c>
      <c r="AE152" s="39"/>
      <c r="AF152" s="40" t="str">
        <f>IF(AE152&lt;&gt;"",VLOOKUP(AE152,#REF!,2,FALSE),"")</f>
        <v/>
      </c>
      <c r="AM152" s="140" t="e">
        <f t="shared" si="127"/>
        <v>#REF!</v>
      </c>
      <c r="AN152" s="157"/>
      <c r="AO152" s="136" t="e">
        <f t="shared" si="128"/>
        <v>#REF!</v>
      </c>
      <c r="AP152" s="152"/>
      <c r="AQ152" s="140" t="e">
        <f t="shared" si="129"/>
        <v>#REF!</v>
      </c>
      <c r="AR152" s="144"/>
      <c r="AS152" s="136" t="e">
        <f t="shared" si="130"/>
        <v>#REF!</v>
      </c>
      <c r="AT152" s="152"/>
      <c r="AU152" s="140" t="e">
        <f t="shared" si="131"/>
        <v>#REF!</v>
      </c>
      <c r="AV152" s="157"/>
      <c r="AW152" s="136" t="e">
        <f t="shared" si="132"/>
        <v>#REF!</v>
      </c>
      <c r="AX152" s="152"/>
      <c r="AY152" s="140" t="e">
        <f t="shared" si="133"/>
        <v>#REF!</v>
      </c>
      <c r="AZ152" s="144"/>
      <c r="BA152" s="136" t="e">
        <f t="shared" si="134"/>
        <v>#REF!</v>
      </c>
      <c r="BB152" s="152"/>
      <c r="BC152" s="140" t="e">
        <f t="shared" si="135"/>
        <v>#REF!</v>
      </c>
      <c r="BD152" s="144"/>
      <c r="BE152" s="136" t="e">
        <f t="shared" si="136"/>
        <v>#REF!</v>
      </c>
      <c r="BF152" s="152"/>
      <c r="BG152" s="140" t="e">
        <f t="shared" si="137"/>
        <v>#REF!</v>
      </c>
      <c r="BH152" s="144"/>
      <c r="BI152" s="136" t="e">
        <f t="shared" si="138"/>
        <v>#REF!</v>
      </c>
      <c r="BJ152" s="152"/>
      <c r="BK152" s="140" t="e">
        <f t="shared" si="139"/>
        <v>#REF!</v>
      </c>
      <c r="BL152" s="144"/>
      <c r="BM152" s="136" t="e">
        <f t="shared" si="140"/>
        <v>#REF!</v>
      </c>
      <c r="BN152" s="152"/>
      <c r="BO152" s="140" t="e">
        <f t="shared" si="141"/>
        <v>#REF!</v>
      </c>
      <c r="BP152" s="144"/>
      <c r="BQ152" s="136" t="e">
        <f t="shared" si="142"/>
        <v>#REF!</v>
      </c>
      <c r="BR152" s="152"/>
      <c r="BS152" s="140" t="e">
        <f t="shared" si="143"/>
        <v>#REF!</v>
      </c>
      <c r="BT152" s="144"/>
      <c r="BU152" s="136" t="e">
        <f t="shared" si="144"/>
        <v>#REF!</v>
      </c>
      <c r="BV152" s="152"/>
      <c r="BW152" s="140" t="e">
        <f t="shared" si="145"/>
        <v>#REF!</v>
      </c>
      <c r="BX152" s="144"/>
      <c r="BY152" s="136" t="e">
        <f t="shared" si="146"/>
        <v>#REF!</v>
      </c>
      <c r="BZ152" s="152"/>
      <c r="CA152" s="140" t="e">
        <f t="shared" si="147"/>
        <v>#REF!</v>
      </c>
      <c r="CB152" s="144"/>
      <c r="CC152" s="136" t="e">
        <f t="shared" si="148"/>
        <v>#REF!</v>
      </c>
      <c r="CD152" s="152"/>
      <c r="CE152" s="140" t="e">
        <f t="shared" si="149"/>
        <v>#REF!</v>
      </c>
      <c r="CF152" s="144"/>
      <c r="CG152" s="136" t="e">
        <f t="shared" si="150"/>
        <v>#REF!</v>
      </c>
      <c r="CH152" s="152"/>
      <c r="CI152" s="140" t="e">
        <f t="shared" si="151"/>
        <v>#REF!</v>
      </c>
      <c r="CJ152" s="144"/>
      <c r="CK152" s="136" t="e">
        <f t="shared" si="152"/>
        <v>#REF!</v>
      </c>
      <c r="CL152" s="140" t="e">
        <f t="shared" si="153"/>
        <v>#REF!</v>
      </c>
      <c r="CM152" s="144"/>
      <c r="CN152" s="136" t="e">
        <f t="shared" si="154"/>
        <v>#REF!</v>
      </c>
      <c r="CO152" s="152"/>
      <c r="CP152" s="140" t="e">
        <f t="shared" si="155"/>
        <v>#REF!</v>
      </c>
      <c r="CQ152" s="144"/>
      <c r="CR152" s="136" t="e">
        <f t="shared" si="156"/>
        <v>#REF!</v>
      </c>
      <c r="CS152" s="152"/>
      <c r="CT152" s="140" t="e">
        <f t="shared" si="157"/>
        <v>#REF!</v>
      </c>
      <c r="CU152" s="144"/>
      <c r="CV152" s="136" t="e">
        <f t="shared" si="158"/>
        <v>#REF!</v>
      </c>
      <c r="CW152" s="152"/>
      <c r="CX152" s="140" t="e">
        <f t="shared" si="159"/>
        <v>#REF!</v>
      </c>
      <c r="CY152" s="136" t="e">
        <f t="shared" si="160"/>
        <v>#REF!</v>
      </c>
      <c r="CZ152" s="152"/>
      <c r="DA152" s="144" t="e">
        <f t="shared" si="161"/>
        <v>#REF!</v>
      </c>
      <c r="DB152" s="144"/>
      <c r="DC152" s="136" t="e">
        <f t="shared" si="162"/>
        <v>#REF!</v>
      </c>
      <c r="DD152" s="152"/>
      <c r="DE152" s="140" t="e">
        <f t="shared" si="163"/>
        <v>#REF!</v>
      </c>
      <c r="DF152" s="144"/>
      <c r="DG152" s="136" t="e">
        <f t="shared" si="164"/>
        <v>#REF!</v>
      </c>
      <c r="DH152" s="152"/>
    </row>
    <row r="153" spans="1:112" ht="15.5" x14ac:dyDescent="0.35">
      <c r="A153" s="300">
        <v>46</v>
      </c>
      <c r="B153" s="345" t="str">
        <f t="shared" ref="B153" si="187">B101</f>
        <v>TTTUUU  Cryss</v>
      </c>
      <c r="C153" s="71" t="str">
        <f t="shared" si="182"/>
        <v>Cryss</v>
      </c>
      <c r="D153" s="9" t="str">
        <f t="shared" si="96"/>
        <v/>
      </c>
      <c r="E153" s="6">
        <f t="shared" si="172"/>
        <v>1537256</v>
      </c>
      <c r="F153" s="73"/>
      <c r="G153" s="73"/>
      <c r="H153" s="73"/>
      <c r="I153" s="73"/>
      <c r="J153" s="73"/>
      <c r="K153" s="73"/>
      <c r="L153" s="73"/>
      <c r="M153" s="169"/>
      <c r="N153" s="73"/>
      <c r="O153" s="73"/>
      <c r="P153" s="73"/>
      <c r="Q153" s="74"/>
      <c r="R153" s="73"/>
      <c r="S153" s="73"/>
      <c r="T153" s="73"/>
      <c r="U153" s="74"/>
      <c r="V153" s="73"/>
      <c r="W153" s="73"/>
      <c r="X153" s="289"/>
      <c r="Y153" s="2" t="e">
        <f>IF(C153&lt;&gt;"",VLOOKUP(C153,#REF!,2,FALSE),"")</f>
        <v>#REF!</v>
      </c>
      <c r="Z153" s="2" t="str">
        <f t="shared" si="180"/>
        <v>US CRÉTEIL</v>
      </c>
      <c r="AA153" s="50" t="str">
        <f t="shared" si="123"/>
        <v/>
      </c>
      <c r="AB153" s="34" t="e">
        <f t="shared" si="124"/>
        <v>#REF!</v>
      </c>
      <c r="AC153" s="2" t="str">
        <f t="shared" si="125"/>
        <v>TTTUUU  Cryss  Cryss</v>
      </c>
      <c r="AD153" s="2">
        <f t="shared" si="126"/>
        <v>0</v>
      </c>
      <c r="AE153" s="39"/>
      <c r="AF153" s="40" t="str">
        <f>IF(AE153&lt;&gt;"",VLOOKUP(AE153,#REF!,2,FALSE),"")</f>
        <v/>
      </c>
      <c r="AM153" s="140" t="e">
        <f t="shared" si="127"/>
        <v>#REF!</v>
      </c>
      <c r="AN153" s="157"/>
      <c r="AO153" s="136" t="e">
        <f t="shared" si="128"/>
        <v>#REF!</v>
      </c>
      <c r="AP153" s="152"/>
      <c r="AQ153" s="140" t="e">
        <f t="shared" si="129"/>
        <v>#REF!</v>
      </c>
      <c r="AR153" s="144"/>
      <c r="AS153" s="136" t="e">
        <f t="shared" si="130"/>
        <v>#REF!</v>
      </c>
      <c r="AT153" s="152"/>
      <c r="AU153" s="140" t="e">
        <f t="shared" si="131"/>
        <v>#REF!</v>
      </c>
      <c r="AV153" s="157"/>
      <c r="AW153" s="136" t="e">
        <f t="shared" si="132"/>
        <v>#REF!</v>
      </c>
      <c r="AX153" s="152"/>
      <c r="AY153" s="140" t="e">
        <f t="shared" si="133"/>
        <v>#REF!</v>
      </c>
      <c r="AZ153" s="144"/>
      <c r="BA153" s="136" t="e">
        <f t="shared" si="134"/>
        <v>#REF!</v>
      </c>
      <c r="BB153" s="152"/>
      <c r="BC153" s="140" t="e">
        <f t="shared" si="135"/>
        <v>#REF!</v>
      </c>
      <c r="BD153" s="144"/>
      <c r="BE153" s="136" t="e">
        <f t="shared" si="136"/>
        <v>#REF!</v>
      </c>
      <c r="BF153" s="152"/>
      <c r="BG153" s="140" t="e">
        <f t="shared" si="137"/>
        <v>#REF!</v>
      </c>
      <c r="BH153" s="144"/>
      <c r="BI153" s="136" t="e">
        <f t="shared" si="138"/>
        <v>#REF!</v>
      </c>
      <c r="BJ153" s="152"/>
      <c r="BK153" s="140" t="e">
        <f t="shared" si="139"/>
        <v>#REF!</v>
      </c>
      <c r="BL153" s="144"/>
      <c r="BM153" s="136" t="e">
        <f t="shared" si="140"/>
        <v>#REF!</v>
      </c>
      <c r="BN153" s="152"/>
      <c r="BO153" s="140" t="e">
        <f t="shared" si="141"/>
        <v>#REF!</v>
      </c>
      <c r="BP153" s="144"/>
      <c r="BQ153" s="136" t="e">
        <f t="shared" si="142"/>
        <v>#REF!</v>
      </c>
      <c r="BR153" s="152"/>
      <c r="BS153" s="140" t="e">
        <f t="shared" si="143"/>
        <v>#REF!</v>
      </c>
      <c r="BT153" s="144"/>
      <c r="BU153" s="136" t="e">
        <f t="shared" si="144"/>
        <v>#REF!</v>
      </c>
      <c r="BV153" s="152"/>
      <c r="BW153" s="140" t="e">
        <f t="shared" si="145"/>
        <v>#REF!</v>
      </c>
      <c r="BX153" s="144"/>
      <c r="BY153" s="136" t="e">
        <f t="shared" si="146"/>
        <v>#REF!</v>
      </c>
      <c r="BZ153" s="152"/>
      <c r="CA153" s="140" t="e">
        <f t="shared" si="147"/>
        <v>#REF!</v>
      </c>
      <c r="CB153" s="144"/>
      <c r="CC153" s="136" t="e">
        <f t="shared" si="148"/>
        <v>#REF!</v>
      </c>
      <c r="CD153" s="152"/>
      <c r="CE153" s="140" t="e">
        <f t="shared" si="149"/>
        <v>#REF!</v>
      </c>
      <c r="CF153" s="144"/>
      <c r="CG153" s="136" t="e">
        <f t="shared" si="150"/>
        <v>#REF!</v>
      </c>
      <c r="CH153" s="152"/>
      <c r="CI153" s="140" t="e">
        <f t="shared" si="151"/>
        <v>#REF!</v>
      </c>
      <c r="CJ153" s="144"/>
      <c r="CK153" s="136" t="e">
        <f t="shared" si="152"/>
        <v>#REF!</v>
      </c>
      <c r="CL153" s="140" t="e">
        <f t="shared" si="153"/>
        <v>#REF!</v>
      </c>
      <c r="CM153" s="144"/>
      <c r="CN153" s="136" t="e">
        <f t="shared" si="154"/>
        <v>#REF!</v>
      </c>
      <c r="CO153" s="152"/>
      <c r="CP153" s="140" t="e">
        <f t="shared" si="155"/>
        <v>#REF!</v>
      </c>
      <c r="CQ153" s="144"/>
      <c r="CR153" s="136" t="e">
        <f t="shared" si="156"/>
        <v>#REF!</v>
      </c>
      <c r="CS153" s="152"/>
      <c r="CT153" s="140" t="e">
        <f t="shared" si="157"/>
        <v>#REF!</v>
      </c>
      <c r="CU153" s="144"/>
      <c r="CV153" s="136" t="e">
        <f t="shared" si="158"/>
        <v>#REF!</v>
      </c>
      <c r="CW153" s="152"/>
      <c r="CX153" s="140" t="e">
        <f t="shared" si="159"/>
        <v>#REF!</v>
      </c>
      <c r="CY153" s="136" t="e">
        <f t="shared" si="160"/>
        <v>#REF!</v>
      </c>
      <c r="CZ153" s="152"/>
      <c r="DA153" s="144" t="e">
        <f t="shared" si="161"/>
        <v>#REF!</v>
      </c>
      <c r="DB153" s="144"/>
      <c r="DC153" s="136" t="e">
        <f t="shared" si="162"/>
        <v>#REF!</v>
      </c>
      <c r="DD153" s="152"/>
      <c r="DE153" s="140" t="e">
        <f t="shared" si="163"/>
        <v>#REF!</v>
      </c>
      <c r="DF153" s="144"/>
      <c r="DG153" s="136" t="e">
        <f t="shared" si="164"/>
        <v>#REF!</v>
      </c>
      <c r="DH153" s="152"/>
    </row>
    <row r="154" spans="1:112" ht="15.5" x14ac:dyDescent="0.35">
      <c r="A154" s="300">
        <v>47</v>
      </c>
      <c r="B154" s="345" t="str">
        <f t="shared" ref="B154" si="188">B102</f>
        <v>UUUVVV  Sambou</v>
      </c>
      <c r="C154" s="71" t="str">
        <f t="shared" si="182"/>
        <v>Sambou</v>
      </c>
      <c r="D154" s="9" t="str">
        <f t="shared" si="96"/>
        <v/>
      </c>
      <c r="E154" s="6">
        <f t="shared" si="172"/>
        <v>1939734</v>
      </c>
      <c r="F154" s="73"/>
      <c r="G154" s="73"/>
      <c r="H154" s="73"/>
      <c r="I154" s="73"/>
      <c r="J154" s="73"/>
      <c r="K154" s="73"/>
      <c r="L154" s="73"/>
      <c r="M154" s="169"/>
      <c r="N154" s="73"/>
      <c r="O154" s="73"/>
      <c r="P154" s="73"/>
      <c r="Q154" s="74"/>
      <c r="R154" s="73"/>
      <c r="S154" s="73"/>
      <c r="T154" s="73"/>
      <c r="U154" s="73"/>
      <c r="V154" s="73"/>
      <c r="W154" s="73"/>
      <c r="X154" s="289"/>
      <c r="Y154" s="2" t="e">
        <f>IF(C154&lt;&gt;"",VLOOKUP(C154,#REF!,2,FALSE),"")</f>
        <v>#REF!</v>
      </c>
      <c r="Z154" s="2" t="str">
        <f t="shared" si="180"/>
        <v>US CRÉTEIL</v>
      </c>
      <c r="AA154" s="50" t="str">
        <f t="shared" si="123"/>
        <v/>
      </c>
      <c r="AB154" s="34" t="e">
        <f t="shared" si="124"/>
        <v>#REF!</v>
      </c>
      <c r="AC154" s="2" t="str">
        <f t="shared" si="125"/>
        <v>UUUVVV  Sambou  Sambou</v>
      </c>
      <c r="AD154" s="2">
        <f t="shared" si="126"/>
        <v>0</v>
      </c>
      <c r="AE154" s="39"/>
      <c r="AF154" s="40" t="str">
        <f>IF(AE154&lt;&gt;"",VLOOKUP(AE154,#REF!,2,FALSE),"")</f>
        <v/>
      </c>
      <c r="AM154" s="140" t="e">
        <f t="shared" si="127"/>
        <v>#REF!</v>
      </c>
      <c r="AN154" s="157"/>
      <c r="AO154" s="136" t="e">
        <f t="shared" si="128"/>
        <v>#REF!</v>
      </c>
      <c r="AP154" s="152"/>
      <c r="AQ154" s="140" t="e">
        <f t="shared" si="129"/>
        <v>#REF!</v>
      </c>
      <c r="AR154" s="144"/>
      <c r="AS154" s="136" t="e">
        <f t="shared" si="130"/>
        <v>#REF!</v>
      </c>
      <c r="AT154" s="152"/>
      <c r="AU154" s="140" t="e">
        <f t="shared" si="131"/>
        <v>#REF!</v>
      </c>
      <c r="AV154" s="157"/>
      <c r="AW154" s="136" t="e">
        <f t="shared" si="132"/>
        <v>#REF!</v>
      </c>
      <c r="AX154" s="152"/>
      <c r="AY154" s="140" t="e">
        <f t="shared" si="133"/>
        <v>#REF!</v>
      </c>
      <c r="AZ154" s="144"/>
      <c r="BA154" s="136" t="e">
        <f t="shared" si="134"/>
        <v>#REF!</v>
      </c>
      <c r="BB154" s="152"/>
      <c r="BC154" s="140" t="e">
        <f t="shared" si="135"/>
        <v>#REF!</v>
      </c>
      <c r="BD154" s="144"/>
      <c r="BE154" s="136" t="e">
        <f t="shared" si="136"/>
        <v>#REF!</v>
      </c>
      <c r="BF154" s="152"/>
      <c r="BG154" s="140" t="e">
        <f t="shared" si="137"/>
        <v>#REF!</v>
      </c>
      <c r="BH154" s="144"/>
      <c r="BI154" s="136" t="e">
        <f t="shared" si="138"/>
        <v>#REF!</v>
      </c>
      <c r="BJ154" s="152"/>
      <c r="BK154" s="140" t="e">
        <f t="shared" si="139"/>
        <v>#REF!</v>
      </c>
      <c r="BL154" s="144"/>
      <c r="BM154" s="136" t="e">
        <f t="shared" si="140"/>
        <v>#REF!</v>
      </c>
      <c r="BN154" s="152"/>
      <c r="BO154" s="140" t="e">
        <f t="shared" si="141"/>
        <v>#REF!</v>
      </c>
      <c r="BP154" s="144"/>
      <c r="BQ154" s="136" t="e">
        <f t="shared" si="142"/>
        <v>#REF!</v>
      </c>
      <c r="BR154" s="152"/>
      <c r="BS154" s="140" t="e">
        <f t="shared" si="143"/>
        <v>#REF!</v>
      </c>
      <c r="BT154" s="144"/>
      <c r="BU154" s="136" t="e">
        <f t="shared" si="144"/>
        <v>#REF!</v>
      </c>
      <c r="BV154" s="152"/>
      <c r="BW154" s="140" t="e">
        <f t="shared" si="145"/>
        <v>#REF!</v>
      </c>
      <c r="BX154" s="144"/>
      <c r="BY154" s="136" t="e">
        <f t="shared" si="146"/>
        <v>#REF!</v>
      </c>
      <c r="BZ154" s="152"/>
      <c r="CA154" s="140" t="e">
        <f t="shared" si="147"/>
        <v>#REF!</v>
      </c>
      <c r="CB154" s="144"/>
      <c r="CC154" s="136" t="e">
        <f t="shared" si="148"/>
        <v>#REF!</v>
      </c>
      <c r="CD154" s="152"/>
      <c r="CE154" s="140" t="e">
        <f t="shared" si="149"/>
        <v>#REF!</v>
      </c>
      <c r="CF154" s="144"/>
      <c r="CG154" s="136" t="e">
        <f t="shared" si="150"/>
        <v>#REF!</v>
      </c>
      <c r="CH154" s="152"/>
      <c r="CI154" s="140" t="e">
        <f t="shared" si="151"/>
        <v>#REF!</v>
      </c>
      <c r="CJ154" s="144"/>
      <c r="CK154" s="136" t="e">
        <f t="shared" si="152"/>
        <v>#REF!</v>
      </c>
      <c r="CL154" s="140" t="e">
        <f t="shared" si="153"/>
        <v>#REF!</v>
      </c>
      <c r="CM154" s="144"/>
      <c r="CN154" s="136" t="e">
        <f t="shared" si="154"/>
        <v>#REF!</v>
      </c>
      <c r="CO154" s="152"/>
      <c r="CP154" s="140" t="e">
        <f t="shared" si="155"/>
        <v>#REF!</v>
      </c>
      <c r="CQ154" s="144"/>
      <c r="CR154" s="136" t="e">
        <f t="shared" si="156"/>
        <v>#REF!</v>
      </c>
      <c r="CS154" s="152"/>
      <c r="CT154" s="140" t="e">
        <f t="shared" si="157"/>
        <v>#REF!</v>
      </c>
      <c r="CU154" s="144"/>
      <c r="CV154" s="136" t="e">
        <f t="shared" si="158"/>
        <v>#REF!</v>
      </c>
      <c r="CW154" s="152"/>
      <c r="CX154" s="140" t="e">
        <f t="shared" si="159"/>
        <v>#REF!</v>
      </c>
      <c r="CY154" s="136" t="e">
        <f t="shared" si="160"/>
        <v>#REF!</v>
      </c>
      <c r="CZ154" s="152"/>
      <c r="DA154" s="144" t="e">
        <f t="shared" si="161"/>
        <v>#REF!</v>
      </c>
      <c r="DB154" s="144"/>
      <c r="DC154" s="136" t="e">
        <f t="shared" si="162"/>
        <v>#REF!</v>
      </c>
      <c r="DD154" s="152"/>
      <c r="DE154" s="140" t="e">
        <f t="shared" si="163"/>
        <v>#REF!</v>
      </c>
      <c r="DF154" s="144"/>
      <c r="DG154" s="136" t="e">
        <f t="shared" si="164"/>
        <v>#REF!</v>
      </c>
      <c r="DH154" s="152"/>
    </row>
    <row r="155" spans="1:112" ht="15.5" x14ac:dyDescent="0.35">
      <c r="A155" s="300">
        <v>48</v>
      </c>
      <c r="B155" s="345" t="str">
        <f t="shared" ref="B155" si="189">B103</f>
        <v>VVVVXXX  Dylan</v>
      </c>
      <c r="C155" s="71" t="str">
        <f t="shared" si="182"/>
        <v>Dylan</v>
      </c>
      <c r="D155" s="9" t="str">
        <f t="shared" si="96"/>
        <v/>
      </c>
      <c r="E155" s="6">
        <f t="shared" si="172"/>
        <v>1939723</v>
      </c>
      <c r="F155" s="73"/>
      <c r="G155" s="73"/>
      <c r="H155" s="73"/>
      <c r="I155" s="73"/>
      <c r="J155" s="73"/>
      <c r="K155" s="73"/>
      <c r="L155" s="73"/>
      <c r="M155" s="169"/>
      <c r="N155" s="73"/>
      <c r="O155" s="73"/>
      <c r="P155" s="73"/>
      <c r="Q155" s="74"/>
      <c r="R155" s="73"/>
      <c r="S155" s="73"/>
      <c r="T155" s="73"/>
      <c r="U155" s="73"/>
      <c r="V155" s="73"/>
      <c r="W155" s="73"/>
      <c r="X155" s="289"/>
      <c r="Y155" s="2" t="e">
        <f>IF(C155&lt;&gt;"",VLOOKUP(C155,#REF!,2,FALSE),"")</f>
        <v>#REF!</v>
      </c>
      <c r="Z155" s="2" t="str">
        <f t="shared" si="180"/>
        <v>US CRÉTEIL</v>
      </c>
      <c r="AA155" s="50" t="str">
        <f t="shared" si="123"/>
        <v/>
      </c>
      <c r="AB155" s="34" t="e">
        <f t="shared" si="124"/>
        <v>#REF!</v>
      </c>
      <c r="AC155" s="2" t="str">
        <f t="shared" si="125"/>
        <v>VVVVXXX  Dylan  Dylan</v>
      </c>
      <c r="AD155" s="2">
        <f t="shared" si="126"/>
        <v>0</v>
      </c>
      <c r="AE155" s="39"/>
      <c r="AF155" s="40" t="str">
        <f>IF(AE155&lt;&gt;"",VLOOKUP(AE155,#REF!,2,FALSE),"")</f>
        <v/>
      </c>
      <c r="AM155" s="140" t="e">
        <f t="shared" si="127"/>
        <v>#REF!</v>
      </c>
      <c r="AN155" s="157"/>
      <c r="AO155" s="136" t="e">
        <f t="shared" si="128"/>
        <v>#REF!</v>
      </c>
      <c r="AP155" s="152"/>
      <c r="AQ155" s="140" t="e">
        <f t="shared" si="129"/>
        <v>#REF!</v>
      </c>
      <c r="AR155" s="144"/>
      <c r="AS155" s="136" t="e">
        <f t="shared" si="130"/>
        <v>#REF!</v>
      </c>
      <c r="AT155" s="152"/>
      <c r="AU155" s="140" t="e">
        <f t="shared" si="131"/>
        <v>#REF!</v>
      </c>
      <c r="AV155" s="157"/>
      <c r="AW155" s="136" t="e">
        <f t="shared" si="132"/>
        <v>#REF!</v>
      </c>
      <c r="AX155" s="152"/>
      <c r="AY155" s="140" t="e">
        <f t="shared" si="133"/>
        <v>#REF!</v>
      </c>
      <c r="AZ155" s="144"/>
      <c r="BA155" s="136" t="e">
        <f t="shared" si="134"/>
        <v>#REF!</v>
      </c>
      <c r="BB155" s="152"/>
      <c r="BC155" s="140" t="e">
        <f t="shared" si="135"/>
        <v>#REF!</v>
      </c>
      <c r="BD155" s="144"/>
      <c r="BE155" s="136" t="e">
        <f t="shared" si="136"/>
        <v>#REF!</v>
      </c>
      <c r="BF155" s="152"/>
      <c r="BG155" s="140" t="e">
        <f t="shared" si="137"/>
        <v>#REF!</v>
      </c>
      <c r="BH155" s="144"/>
      <c r="BI155" s="136" t="e">
        <f t="shared" si="138"/>
        <v>#REF!</v>
      </c>
      <c r="BJ155" s="152"/>
      <c r="BK155" s="140" t="e">
        <f t="shared" si="139"/>
        <v>#REF!</v>
      </c>
      <c r="BL155" s="144"/>
      <c r="BM155" s="136" t="e">
        <f t="shared" si="140"/>
        <v>#REF!</v>
      </c>
      <c r="BN155" s="152"/>
      <c r="BO155" s="140" t="e">
        <f t="shared" si="141"/>
        <v>#REF!</v>
      </c>
      <c r="BP155" s="144"/>
      <c r="BQ155" s="136" t="e">
        <f t="shared" si="142"/>
        <v>#REF!</v>
      </c>
      <c r="BR155" s="152"/>
      <c r="BS155" s="140" t="e">
        <f t="shared" si="143"/>
        <v>#REF!</v>
      </c>
      <c r="BT155" s="144"/>
      <c r="BU155" s="136" t="e">
        <f t="shared" si="144"/>
        <v>#REF!</v>
      </c>
      <c r="BV155" s="152"/>
      <c r="BW155" s="140" t="e">
        <f t="shared" si="145"/>
        <v>#REF!</v>
      </c>
      <c r="BX155" s="144"/>
      <c r="BY155" s="136" t="e">
        <f t="shared" si="146"/>
        <v>#REF!</v>
      </c>
      <c r="BZ155" s="152"/>
      <c r="CA155" s="140" t="e">
        <f t="shared" si="147"/>
        <v>#REF!</v>
      </c>
      <c r="CB155" s="144"/>
      <c r="CC155" s="136" t="e">
        <f t="shared" si="148"/>
        <v>#REF!</v>
      </c>
      <c r="CD155" s="152"/>
      <c r="CE155" s="140" t="e">
        <f t="shared" si="149"/>
        <v>#REF!</v>
      </c>
      <c r="CF155" s="144"/>
      <c r="CG155" s="136" t="e">
        <f t="shared" si="150"/>
        <v>#REF!</v>
      </c>
      <c r="CH155" s="152"/>
      <c r="CI155" s="140" t="e">
        <f t="shared" si="151"/>
        <v>#REF!</v>
      </c>
      <c r="CJ155" s="144"/>
      <c r="CK155" s="136" t="e">
        <f t="shared" si="152"/>
        <v>#REF!</v>
      </c>
      <c r="CL155" s="140" t="e">
        <f t="shared" si="153"/>
        <v>#REF!</v>
      </c>
      <c r="CM155" s="144"/>
      <c r="CN155" s="136" t="e">
        <f t="shared" si="154"/>
        <v>#REF!</v>
      </c>
      <c r="CO155" s="152"/>
      <c r="CP155" s="140" t="e">
        <f t="shared" si="155"/>
        <v>#REF!</v>
      </c>
      <c r="CQ155" s="144"/>
      <c r="CR155" s="136" t="e">
        <f t="shared" si="156"/>
        <v>#REF!</v>
      </c>
      <c r="CS155" s="152"/>
      <c r="CT155" s="140" t="e">
        <f t="shared" si="157"/>
        <v>#REF!</v>
      </c>
      <c r="CU155" s="144"/>
      <c r="CV155" s="136" t="e">
        <f t="shared" si="158"/>
        <v>#REF!</v>
      </c>
      <c r="CW155" s="152"/>
      <c r="CX155" s="140" t="e">
        <f t="shared" si="159"/>
        <v>#REF!</v>
      </c>
      <c r="CY155" s="136" t="e">
        <f t="shared" si="160"/>
        <v>#REF!</v>
      </c>
      <c r="CZ155" s="152"/>
      <c r="DA155" s="144" t="e">
        <f t="shared" si="161"/>
        <v>#REF!</v>
      </c>
      <c r="DB155" s="144"/>
      <c r="DC155" s="136" t="e">
        <f t="shared" si="162"/>
        <v>#REF!</v>
      </c>
      <c r="DD155" s="152"/>
      <c r="DE155" s="140" t="e">
        <f t="shared" si="163"/>
        <v>#REF!</v>
      </c>
      <c r="DF155" s="144"/>
      <c r="DG155" s="136" t="e">
        <f t="shared" si="164"/>
        <v>#REF!</v>
      </c>
      <c r="DH155" s="152"/>
    </row>
    <row r="156" spans="1:112" ht="15.5" x14ac:dyDescent="0.35">
      <c r="A156" s="300">
        <v>49</v>
      </c>
      <c r="B156" s="345" t="str">
        <f t="shared" ref="B156" si="190">B104</f>
        <v>XXXYYY  Lucie</v>
      </c>
      <c r="C156" s="71" t="str">
        <f t="shared" si="182"/>
        <v>Lucie</v>
      </c>
      <c r="D156" s="9" t="str">
        <f t="shared" si="96"/>
        <v/>
      </c>
      <c r="E156" s="6">
        <f t="shared" si="172"/>
        <v>1939738</v>
      </c>
      <c r="F156" s="73"/>
      <c r="G156" s="73"/>
      <c r="H156" s="73"/>
      <c r="I156" s="73"/>
      <c r="J156" s="73"/>
      <c r="K156" s="73"/>
      <c r="L156" s="73"/>
      <c r="M156" s="169"/>
      <c r="N156" s="73"/>
      <c r="O156" s="73"/>
      <c r="P156" s="73"/>
      <c r="Q156" s="74"/>
      <c r="R156" s="73"/>
      <c r="S156" s="73"/>
      <c r="T156" s="73"/>
      <c r="U156" s="73"/>
      <c r="V156" s="73"/>
      <c r="W156" s="73"/>
      <c r="X156" s="289"/>
      <c r="Y156" s="2" t="e">
        <f>IF(C156&lt;&gt;"",VLOOKUP(C156,#REF!,2,FALSE),"")</f>
        <v>#REF!</v>
      </c>
      <c r="Z156" s="2" t="str">
        <f t="shared" si="180"/>
        <v>US CRÉTEIL</v>
      </c>
      <c r="AA156" s="50" t="str">
        <f t="shared" si="123"/>
        <v/>
      </c>
      <c r="AB156" s="34" t="e">
        <f t="shared" si="124"/>
        <v>#REF!</v>
      </c>
      <c r="AC156" s="2" t="str">
        <f t="shared" si="125"/>
        <v>XXXYYY  Lucie  Lucie</v>
      </c>
      <c r="AD156" s="2">
        <f t="shared" si="126"/>
        <v>0</v>
      </c>
      <c r="AE156" s="39"/>
      <c r="AF156" s="40" t="str">
        <f>IF(AE156&lt;&gt;"",VLOOKUP(AE156,#REF!,2,FALSE),"")</f>
        <v/>
      </c>
      <c r="AM156" s="140" t="e">
        <f t="shared" si="127"/>
        <v>#REF!</v>
      </c>
      <c r="AN156" s="157"/>
      <c r="AO156" s="136" t="e">
        <f t="shared" si="128"/>
        <v>#REF!</v>
      </c>
      <c r="AP156" s="152"/>
      <c r="AQ156" s="140" t="e">
        <f t="shared" si="129"/>
        <v>#REF!</v>
      </c>
      <c r="AR156" s="144"/>
      <c r="AS156" s="136" t="e">
        <f t="shared" si="130"/>
        <v>#REF!</v>
      </c>
      <c r="AT156" s="152"/>
      <c r="AU156" s="140" t="e">
        <f t="shared" si="131"/>
        <v>#REF!</v>
      </c>
      <c r="AV156" s="157"/>
      <c r="AW156" s="136" t="e">
        <f t="shared" si="132"/>
        <v>#REF!</v>
      </c>
      <c r="AX156" s="152"/>
      <c r="AY156" s="140" t="e">
        <f t="shared" si="133"/>
        <v>#REF!</v>
      </c>
      <c r="AZ156" s="144"/>
      <c r="BA156" s="136" t="e">
        <f t="shared" si="134"/>
        <v>#REF!</v>
      </c>
      <c r="BB156" s="152"/>
      <c r="BC156" s="140" t="e">
        <f t="shared" si="135"/>
        <v>#REF!</v>
      </c>
      <c r="BD156" s="144"/>
      <c r="BE156" s="136" t="e">
        <f t="shared" si="136"/>
        <v>#REF!</v>
      </c>
      <c r="BF156" s="152"/>
      <c r="BG156" s="140" t="e">
        <f t="shared" si="137"/>
        <v>#REF!</v>
      </c>
      <c r="BH156" s="144"/>
      <c r="BI156" s="136" t="e">
        <f t="shared" si="138"/>
        <v>#REF!</v>
      </c>
      <c r="BJ156" s="152"/>
      <c r="BK156" s="140" t="e">
        <f t="shared" si="139"/>
        <v>#REF!</v>
      </c>
      <c r="BL156" s="144"/>
      <c r="BM156" s="136" t="e">
        <f t="shared" si="140"/>
        <v>#REF!</v>
      </c>
      <c r="BN156" s="152"/>
      <c r="BO156" s="140" t="e">
        <f t="shared" si="141"/>
        <v>#REF!</v>
      </c>
      <c r="BP156" s="144"/>
      <c r="BQ156" s="136" t="e">
        <f t="shared" si="142"/>
        <v>#REF!</v>
      </c>
      <c r="BR156" s="152"/>
      <c r="BS156" s="140" t="e">
        <f t="shared" si="143"/>
        <v>#REF!</v>
      </c>
      <c r="BT156" s="144"/>
      <c r="BU156" s="136" t="e">
        <f t="shared" si="144"/>
        <v>#REF!</v>
      </c>
      <c r="BV156" s="152"/>
      <c r="BW156" s="140" t="e">
        <f t="shared" si="145"/>
        <v>#REF!</v>
      </c>
      <c r="BX156" s="144"/>
      <c r="BY156" s="136" t="e">
        <f t="shared" si="146"/>
        <v>#REF!</v>
      </c>
      <c r="BZ156" s="152"/>
      <c r="CA156" s="140" t="e">
        <f t="shared" si="147"/>
        <v>#REF!</v>
      </c>
      <c r="CB156" s="144"/>
      <c r="CC156" s="136" t="e">
        <f t="shared" si="148"/>
        <v>#REF!</v>
      </c>
      <c r="CD156" s="152"/>
      <c r="CE156" s="140" t="e">
        <f t="shared" si="149"/>
        <v>#REF!</v>
      </c>
      <c r="CF156" s="144"/>
      <c r="CG156" s="136" t="e">
        <f t="shared" si="150"/>
        <v>#REF!</v>
      </c>
      <c r="CH156" s="152"/>
      <c r="CI156" s="140" t="e">
        <f t="shared" si="151"/>
        <v>#REF!</v>
      </c>
      <c r="CJ156" s="144"/>
      <c r="CK156" s="136" t="e">
        <f t="shared" si="152"/>
        <v>#REF!</v>
      </c>
      <c r="CL156" s="140" t="e">
        <f t="shared" si="153"/>
        <v>#REF!</v>
      </c>
      <c r="CM156" s="144"/>
      <c r="CN156" s="136" t="e">
        <f t="shared" si="154"/>
        <v>#REF!</v>
      </c>
      <c r="CO156" s="152"/>
      <c r="CP156" s="140" t="e">
        <f t="shared" si="155"/>
        <v>#REF!</v>
      </c>
      <c r="CQ156" s="144"/>
      <c r="CR156" s="136" t="e">
        <f t="shared" si="156"/>
        <v>#REF!</v>
      </c>
      <c r="CS156" s="152"/>
      <c r="CT156" s="140" t="e">
        <f t="shared" si="157"/>
        <v>#REF!</v>
      </c>
      <c r="CU156" s="144"/>
      <c r="CV156" s="136" t="e">
        <f t="shared" si="158"/>
        <v>#REF!</v>
      </c>
      <c r="CW156" s="152"/>
      <c r="CX156" s="140" t="e">
        <f t="shared" si="159"/>
        <v>#REF!</v>
      </c>
      <c r="CY156" s="136" t="e">
        <f t="shared" si="160"/>
        <v>#REF!</v>
      </c>
      <c r="CZ156" s="152"/>
      <c r="DA156" s="144" t="e">
        <f t="shared" si="161"/>
        <v>#REF!</v>
      </c>
      <c r="DB156" s="144"/>
      <c r="DC156" s="136" t="e">
        <f t="shared" si="162"/>
        <v>#REF!</v>
      </c>
      <c r="DD156" s="152"/>
      <c r="DE156" s="140" t="e">
        <f t="shared" si="163"/>
        <v>#REF!</v>
      </c>
      <c r="DF156" s="144"/>
      <c r="DG156" s="136" t="e">
        <f t="shared" si="164"/>
        <v>#REF!</v>
      </c>
      <c r="DH156" s="152"/>
    </row>
    <row r="157" spans="1:112" ht="16" thickBot="1" x14ac:dyDescent="0.4">
      <c r="A157" s="301">
        <v>50</v>
      </c>
      <c r="B157" s="346" t="str">
        <f t="shared" ref="B157" si="191">B105</f>
        <v>YYYZZZ  Eva</v>
      </c>
      <c r="C157" s="290" t="str">
        <f t="shared" si="182"/>
        <v>Eva</v>
      </c>
      <c r="D157" s="291" t="str">
        <f t="shared" si="96"/>
        <v/>
      </c>
      <c r="E157" s="292">
        <f t="shared" si="172"/>
        <v>1026527</v>
      </c>
      <c r="F157" s="293"/>
      <c r="G157" s="293"/>
      <c r="H157" s="293"/>
      <c r="I157" s="293"/>
      <c r="J157" s="293"/>
      <c r="K157" s="293"/>
      <c r="L157" s="293"/>
      <c r="M157" s="294"/>
      <c r="N157" s="293"/>
      <c r="O157" s="293"/>
      <c r="P157" s="293"/>
      <c r="Q157" s="297"/>
      <c r="R157" s="293"/>
      <c r="S157" s="293"/>
      <c r="T157" s="293"/>
      <c r="U157" s="293"/>
      <c r="V157" s="293"/>
      <c r="W157" s="293"/>
      <c r="X157" s="295"/>
      <c r="Y157" s="2" t="e">
        <f>IF(C157&lt;&gt;"",VLOOKUP(C157,#REF!,2,FALSE),"")</f>
        <v>#REF!</v>
      </c>
      <c r="Z157" s="2" t="str">
        <f t="shared" si="180"/>
        <v>US CRÉTEIL</v>
      </c>
      <c r="AA157" s="50" t="str">
        <f t="shared" si="123"/>
        <v/>
      </c>
      <c r="AB157" s="34" t="e">
        <f t="shared" si="124"/>
        <v>#REF!</v>
      </c>
      <c r="AC157" s="2" t="str">
        <f t="shared" si="125"/>
        <v>YYYZZZ  Eva  Eva</v>
      </c>
      <c r="AD157" s="2">
        <f t="shared" si="126"/>
        <v>0</v>
      </c>
      <c r="AE157" s="39"/>
      <c r="AF157" s="40" t="str">
        <f>IF(AE157&lt;&gt;"",VLOOKUP(AE157,#REF!,2,FALSE),"")</f>
        <v/>
      </c>
      <c r="AM157" s="140" t="e">
        <f t="shared" si="127"/>
        <v>#REF!</v>
      </c>
      <c r="AN157" s="157"/>
      <c r="AO157" s="136" t="e">
        <f t="shared" si="128"/>
        <v>#REF!</v>
      </c>
      <c r="AP157" s="152"/>
      <c r="AQ157" s="140" t="e">
        <f t="shared" si="129"/>
        <v>#REF!</v>
      </c>
      <c r="AR157" s="144"/>
      <c r="AS157" s="136" t="e">
        <f t="shared" si="130"/>
        <v>#REF!</v>
      </c>
      <c r="AT157" s="152"/>
      <c r="AU157" s="140" t="e">
        <f t="shared" si="131"/>
        <v>#REF!</v>
      </c>
      <c r="AV157" s="157"/>
      <c r="AW157" s="136" t="e">
        <f t="shared" si="132"/>
        <v>#REF!</v>
      </c>
      <c r="AX157" s="152"/>
      <c r="AY157" s="140" t="e">
        <f t="shared" si="133"/>
        <v>#REF!</v>
      </c>
      <c r="AZ157" s="144"/>
      <c r="BA157" s="136" t="e">
        <f t="shared" si="134"/>
        <v>#REF!</v>
      </c>
      <c r="BB157" s="152"/>
      <c r="BC157" s="140" t="e">
        <f t="shared" si="135"/>
        <v>#REF!</v>
      </c>
      <c r="BD157" s="144"/>
      <c r="BE157" s="136" t="e">
        <f t="shared" si="136"/>
        <v>#REF!</v>
      </c>
      <c r="BF157" s="152"/>
      <c r="BG157" s="140" t="e">
        <f t="shared" si="137"/>
        <v>#REF!</v>
      </c>
      <c r="BH157" s="144"/>
      <c r="BI157" s="136" t="e">
        <f t="shared" si="138"/>
        <v>#REF!</v>
      </c>
      <c r="BJ157" s="152"/>
      <c r="BK157" s="140" t="e">
        <f t="shared" si="139"/>
        <v>#REF!</v>
      </c>
      <c r="BL157" s="144"/>
      <c r="BM157" s="136" t="e">
        <f t="shared" si="140"/>
        <v>#REF!</v>
      </c>
      <c r="BN157" s="152"/>
      <c r="BO157" s="140" t="e">
        <f t="shared" si="141"/>
        <v>#REF!</v>
      </c>
      <c r="BP157" s="144"/>
      <c r="BQ157" s="136" t="e">
        <f t="shared" si="142"/>
        <v>#REF!</v>
      </c>
      <c r="BR157" s="152"/>
      <c r="BS157" s="140" t="e">
        <f t="shared" si="143"/>
        <v>#REF!</v>
      </c>
      <c r="BT157" s="144"/>
      <c r="BU157" s="136" t="e">
        <f t="shared" si="144"/>
        <v>#REF!</v>
      </c>
      <c r="BV157" s="152"/>
      <c r="BW157" s="140" t="e">
        <f t="shared" si="145"/>
        <v>#REF!</v>
      </c>
      <c r="BX157" s="144"/>
      <c r="BY157" s="136" t="e">
        <f t="shared" si="146"/>
        <v>#REF!</v>
      </c>
      <c r="BZ157" s="152"/>
      <c r="CA157" s="140" t="e">
        <f t="shared" si="147"/>
        <v>#REF!</v>
      </c>
      <c r="CB157" s="144"/>
      <c r="CC157" s="136" t="e">
        <f t="shared" si="148"/>
        <v>#REF!</v>
      </c>
      <c r="CD157" s="152"/>
      <c r="CE157" s="140" t="e">
        <f t="shared" si="149"/>
        <v>#REF!</v>
      </c>
      <c r="CF157" s="144"/>
      <c r="CG157" s="136" t="e">
        <f t="shared" si="150"/>
        <v>#REF!</v>
      </c>
      <c r="CH157" s="152"/>
      <c r="CI157" s="140" t="e">
        <f t="shared" si="151"/>
        <v>#REF!</v>
      </c>
      <c r="CJ157" s="144"/>
      <c r="CK157" s="136" t="e">
        <f t="shared" si="152"/>
        <v>#REF!</v>
      </c>
      <c r="CL157" s="140" t="e">
        <f t="shared" si="153"/>
        <v>#REF!</v>
      </c>
      <c r="CM157" s="144"/>
      <c r="CN157" s="136" t="e">
        <f t="shared" si="154"/>
        <v>#REF!</v>
      </c>
      <c r="CO157" s="152"/>
      <c r="CP157" s="140" t="e">
        <f t="shared" si="155"/>
        <v>#REF!</v>
      </c>
      <c r="CQ157" s="144"/>
      <c r="CR157" s="136" t="e">
        <f t="shared" si="156"/>
        <v>#REF!</v>
      </c>
      <c r="CS157" s="152"/>
      <c r="CT157" s="140" t="e">
        <f t="shared" si="157"/>
        <v>#REF!</v>
      </c>
      <c r="CU157" s="144"/>
      <c r="CV157" s="136" t="e">
        <f t="shared" si="158"/>
        <v>#REF!</v>
      </c>
      <c r="CW157" s="152"/>
      <c r="CX157" s="140" t="e">
        <f t="shared" si="159"/>
        <v>#REF!</v>
      </c>
      <c r="CY157" s="136" t="e">
        <f t="shared" si="160"/>
        <v>#REF!</v>
      </c>
      <c r="CZ157" s="152"/>
      <c r="DA157" s="144" t="e">
        <f t="shared" si="161"/>
        <v>#REF!</v>
      </c>
      <c r="DB157" s="144"/>
      <c r="DC157" s="136" t="e">
        <f t="shared" si="162"/>
        <v>#REF!</v>
      </c>
      <c r="DD157" s="152"/>
      <c r="DE157" s="140" t="e">
        <f t="shared" si="163"/>
        <v>#REF!</v>
      </c>
      <c r="DF157" s="144"/>
      <c r="DG157" s="136" t="e">
        <f t="shared" si="164"/>
        <v>#REF!</v>
      </c>
      <c r="DH157" s="152"/>
    </row>
    <row r="158" spans="1:112" ht="27.75" customHeight="1" thickBot="1" x14ac:dyDescent="0.4">
      <c r="C158" s="51"/>
      <c r="D158" s="52"/>
      <c r="E158" s="51"/>
      <c r="Y158" s="2" t="str">
        <f>IF(C158&lt;&gt;"",VLOOKUP(C158,#REF!,2,FALSE),"")</f>
        <v/>
      </c>
      <c r="Z158" s="2" t="str">
        <f t="shared" si="180"/>
        <v/>
      </c>
      <c r="AA158" s="50">
        <f t="shared" si="123"/>
        <v>0</v>
      </c>
      <c r="AB158" s="34"/>
      <c r="AC158" s="2" t="str">
        <f t="shared" si="125"/>
        <v xml:space="preserve">  </v>
      </c>
      <c r="AD158" s="2">
        <f t="shared" si="126"/>
        <v>0</v>
      </c>
      <c r="AE158" s="39"/>
      <c r="AF158" s="40" t="str">
        <f>IF(AE158&lt;&gt;"",VLOOKUP(AE158,#REF!,2,FALSE),"")</f>
        <v/>
      </c>
      <c r="AM158" s="140">
        <f t="shared" si="127"/>
        <v>0</v>
      </c>
      <c r="AN158" s="157"/>
      <c r="AO158" s="136">
        <f t="shared" si="128"/>
        <v>0</v>
      </c>
      <c r="AP158" s="152"/>
      <c r="AQ158" s="140">
        <f t="shared" si="129"/>
        <v>0</v>
      </c>
      <c r="AR158" s="144"/>
      <c r="AS158" s="136">
        <f t="shared" si="130"/>
        <v>0</v>
      </c>
      <c r="AT158" s="152"/>
      <c r="AU158" s="140">
        <f t="shared" si="131"/>
        <v>0</v>
      </c>
      <c r="AV158" s="157"/>
      <c r="AW158" s="136">
        <f t="shared" si="132"/>
        <v>0</v>
      </c>
      <c r="AX158" s="152"/>
      <c r="AY158" s="140">
        <f t="shared" si="133"/>
        <v>0</v>
      </c>
      <c r="AZ158" s="144"/>
      <c r="BA158" s="136">
        <f t="shared" si="134"/>
        <v>0</v>
      </c>
      <c r="BB158" s="152"/>
      <c r="BC158" s="140">
        <f t="shared" si="135"/>
        <v>0</v>
      </c>
      <c r="BD158" s="144"/>
      <c r="BE158" s="136">
        <f t="shared" si="136"/>
        <v>0</v>
      </c>
      <c r="BF158" s="152"/>
      <c r="BG158" s="140">
        <f t="shared" si="137"/>
        <v>0</v>
      </c>
      <c r="BH158" s="144"/>
      <c r="BI158" s="136">
        <f t="shared" si="138"/>
        <v>0</v>
      </c>
      <c r="BJ158" s="152"/>
      <c r="BK158" s="140">
        <f t="shared" si="139"/>
        <v>0</v>
      </c>
      <c r="BL158" s="144"/>
      <c r="BM158" s="136">
        <f t="shared" si="140"/>
        <v>0</v>
      </c>
      <c r="BN158" s="152"/>
      <c r="BO158" s="140">
        <f t="shared" si="141"/>
        <v>0</v>
      </c>
      <c r="BP158" s="144"/>
      <c r="BQ158" s="136">
        <f t="shared" si="142"/>
        <v>0</v>
      </c>
      <c r="BR158" s="152"/>
      <c r="BS158" s="140">
        <f t="shared" si="143"/>
        <v>0</v>
      </c>
      <c r="BT158" s="144"/>
      <c r="BU158" s="136">
        <f t="shared" si="144"/>
        <v>0</v>
      </c>
      <c r="BV158" s="152"/>
      <c r="BW158" s="140">
        <f t="shared" si="145"/>
        <v>0</v>
      </c>
      <c r="BX158" s="144"/>
      <c r="BY158" s="136">
        <f t="shared" si="146"/>
        <v>0</v>
      </c>
      <c r="BZ158" s="152"/>
      <c r="CA158" s="140">
        <f t="shared" si="147"/>
        <v>0</v>
      </c>
      <c r="CB158" s="144"/>
      <c r="CC158" s="136">
        <f t="shared" si="148"/>
        <v>0</v>
      </c>
      <c r="CD158" s="152"/>
      <c r="CE158" s="140">
        <f t="shared" si="149"/>
        <v>0</v>
      </c>
      <c r="CF158" s="144"/>
      <c r="CG158" s="136">
        <f t="shared" si="150"/>
        <v>0</v>
      </c>
      <c r="CH158" s="152"/>
      <c r="CI158" s="140">
        <f t="shared" si="151"/>
        <v>0</v>
      </c>
      <c r="CJ158" s="144"/>
      <c r="CK158" s="136">
        <f t="shared" si="152"/>
        <v>0</v>
      </c>
      <c r="CL158" s="140">
        <f t="shared" si="153"/>
        <v>0</v>
      </c>
      <c r="CM158" s="144"/>
      <c r="CN158" s="136">
        <f t="shared" si="154"/>
        <v>0</v>
      </c>
      <c r="CO158" s="152"/>
      <c r="CP158" s="140">
        <f t="shared" si="155"/>
        <v>0</v>
      </c>
      <c r="CQ158" s="144"/>
      <c r="CR158" s="136">
        <f t="shared" si="156"/>
        <v>0</v>
      </c>
      <c r="CS158" s="152"/>
      <c r="CT158" s="140">
        <f t="shared" si="157"/>
        <v>0</v>
      </c>
      <c r="CU158" s="144"/>
      <c r="CV158" s="136">
        <f t="shared" si="158"/>
        <v>0</v>
      </c>
      <c r="CW158" s="152"/>
      <c r="CX158" s="140">
        <f t="shared" si="159"/>
        <v>0</v>
      </c>
      <c r="CY158" s="136">
        <f t="shared" si="160"/>
        <v>0</v>
      </c>
      <c r="CZ158" s="152"/>
      <c r="DA158" s="144">
        <f t="shared" si="161"/>
        <v>0</v>
      </c>
      <c r="DB158" s="144"/>
      <c r="DC158" s="136">
        <f t="shared" si="162"/>
        <v>0</v>
      </c>
      <c r="DD158" s="152"/>
      <c r="DE158" s="140">
        <f t="shared" si="163"/>
        <v>0</v>
      </c>
      <c r="DF158" s="144"/>
      <c r="DG158" s="136">
        <f t="shared" si="164"/>
        <v>0</v>
      </c>
      <c r="DH158" s="152"/>
    </row>
    <row r="159" spans="1:112" ht="24" thickBot="1" x14ac:dyDescent="0.4">
      <c r="B159" s="298">
        <f>Calendrier!$K33</f>
        <v>43194</v>
      </c>
      <c r="C159" s="520">
        <f>COUNTIF(D160:D209,$AE$2)</f>
        <v>0</v>
      </c>
      <c r="D159" s="521"/>
      <c r="E159" s="522"/>
      <c r="F159" s="523" t="str">
        <f>Calendrier!BO6</f>
        <v>D</v>
      </c>
      <c r="G159" s="523"/>
      <c r="H159" s="523"/>
      <c r="I159" s="523"/>
      <c r="J159" s="523"/>
      <c r="K159" s="523"/>
      <c r="L159" s="523"/>
      <c r="M159" s="523"/>
      <c r="N159" s="523"/>
      <c r="O159" s="523"/>
      <c r="P159" s="523"/>
      <c r="Q159" s="523"/>
      <c r="R159" s="523"/>
      <c r="S159" s="523"/>
      <c r="T159" s="523"/>
      <c r="U159" s="523"/>
      <c r="V159" s="523"/>
      <c r="W159" s="523"/>
      <c r="X159" s="524"/>
      <c r="AA159" s="50"/>
      <c r="AB159" s="34"/>
      <c r="AD159" s="2">
        <f t="shared" si="126"/>
        <v>1</v>
      </c>
      <c r="AE159" s="39"/>
      <c r="AF159" s="40" t="str">
        <f>IF(AE159&lt;&gt;"",VLOOKUP(AE159,#REF!,2,FALSE),"")</f>
        <v/>
      </c>
      <c r="AM159" s="140">
        <f t="shared" si="127"/>
        <v>0</v>
      </c>
      <c r="AN159" s="157"/>
      <c r="AO159" s="136">
        <f t="shared" si="128"/>
        <v>0</v>
      </c>
      <c r="AP159" s="152"/>
      <c r="AQ159" s="140">
        <f t="shared" si="129"/>
        <v>0</v>
      </c>
      <c r="AR159" s="144"/>
      <c r="AS159" s="136">
        <f t="shared" si="130"/>
        <v>0</v>
      </c>
      <c r="AT159" s="152"/>
      <c r="AU159" s="140">
        <f t="shared" si="131"/>
        <v>0</v>
      </c>
      <c r="AV159" s="157"/>
      <c r="AW159" s="136">
        <f t="shared" si="132"/>
        <v>0</v>
      </c>
      <c r="AX159" s="152"/>
      <c r="AY159" s="140">
        <f t="shared" si="133"/>
        <v>0</v>
      </c>
      <c r="AZ159" s="144"/>
      <c r="BA159" s="136">
        <f t="shared" si="134"/>
        <v>0</v>
      </c>
      <c r="BB159" s="152"/>
      <c r="BC159" s="140">
        <f t="shared" si="135"/>
        <v>0</v>
      </c>
      <c r="BD159" s="144"/>
      <c r="BE159" s="136">
        <f t="shared" si="136"/>
        <v>0</v>
      </c>
      <c r="BF159" s="152"/>
      <c r="BG159" s="140">
        <f t="shared" si="137"/>
        <v>0</v>
      </c>
      <c r="BH159" s="144"/>
      <c r="BI159" s="136">
        <f t="shared" si="138"/>
        <v>0</v>
      </c>
      <c r="BJ159" s="152"/>
      <c r="BK159" s="140">
        <f t="shared" si="139"/>
        <v>0</v>
      </c>
      <c r="BL159" s="144"/>
      <c r="BM159" s="136">
        <f t="shared" si="140"/>
        <v>0</v>
      </c>
      <c r="BN159" s="152"/>
      <c r="BO159" s="140">
        <f t="shared" si="141"/>
        <v>0</v>
      </c>
      <c r="BP159" s="144"/>
      <c r="BQ159" s="136">
        <f t="shared" si="142"/>
        <v>0</v>
      </c>
      <c r="BR159" s="152"/>
      <c r="BS159" s="140">
        <f t="shared" si="143"/>
        <v>0</v>
      </c>
      <c r="BT159" s="144"/>
      <c r="BU159" s="136">
        <f t="shared" si="144"/>
        <v>0</v>
      </c>
      <c r="BV159" s="152"/>
      <c r="BW159" s="140">
        <f t="shared" si="145"/>
        <v>0</v>
      </c>
      <c r="BX159" s="144"/>
      <c r="BY159" s="136">
        <f t="shared" si="146"/>
        <v>0</v>
      </c>
      <c r="BZ159" s="152"/>
      <c r="CA159" s="140">
        <f t="shared" si="147"/>
        <v>0</v>
      </c>
      <c r="CB159" s="144"/>
      <c r="CC159" s="136">
        <f t="shared" si="148"/>
        <v>0</v>
      </c>
      <c r="CD159" s="152"/>
      <c r="CE159" s="140">
        <f t="shared" si="149"/>
        <v>0</v>
      </c>
      <c r="CF159" s="144"/>
      <c r="CG159" s="136">
        <f t="shared" si="150"/>
        <v>0</v>
      </c>
      <c r="CH159" s="152"/>
      <c r="CI159" s="140">
        <f t="shared" si="151"/>
        <v>0</v>
      </c>
      <c r="CJ159" s="144"/>
      <c r="CK159" s="136">
        <f t="shared" si="152"/>
        <v>0</v>
      </c>
      <c r="CL159" s="140">
        <f t="shared" si="153"/>
        <v>0</v>
      </c>
      <c r="CM159" s="144"/>
      <c r="CN159" s="136">
        <f t="shared" si="154"/>
        <v>0</v>
      </c>
      <c r="CO159" s="152"/>
      <c r="CP159" s="140">
        <f t="shared" si="155"/>
        <v>0</v>
      </c>
      <c r="CQ159" s="144"/>
      <c r="CR159" s="136">
        <f t="shared" si="156"/>
        <v>0</v>
      </c>
      <c r="CS159" s="152"/>
      <c r="CT159" s="140">
        <f t="shared" si="157"/>
        <v>0</v>
      </c>
      <c r="CU159" s="144"/>
      <c r="CV159" s="136">
        <f t="shared" si="158"/>
        <v>0</v>
      </c>
      <c r="CW159" s="152"/>
      <c r="CX159" s="140">
        <f t="shared" si="159"/>
        <v>0</v>
      </c>
      <c r="CY159" s="136">
        <f t="shared" si="160"/>
        <v>0</v>
      </c>
      <c r="CZ159" s="152"/>
      <c r="DA159" s="144">
        <f t="shared" si="161"/>
        <v>0</v>
      </c>
      <c r="DB159" s="144"/>
      <c r="DC159" s="136">
        <f t="shared" si="162"/>
        <v>0</v>
      </c>
      <c r="DD159" s="152"/>
      <c r="DE159" s="140">
        <f t="shared" si="163"/>
        <v>0</v>
      </c>
      <c r="DF159" s="144"/>
      <c r="DG159" s="136">
        <f t="shared" si="164"/>
        <v>0</v>
      </c>
      <c r="DH159" s="152"/>
    </row>
    <row r="160" spans="1:112" ht="15.5" x14ac:dyDescent="0.35">
      <c r="A160" s="299">
        <v>1</v>
      </c>
      <c r="B160" s="343" t="str">
        <f>B108</f>
        <v>AAA  LUC</v>
      </c>
      <c r="C160" s="282" t="str">
        <f t="shared" ref="C160:C179" si="192">C4</f>
        <v>LUC</v>
      </c>
      <c r="D160" s="283" t="str">
        <f t="shared" ref="D160:D209" si="193">IF(AD160&lt;&gt;$AE$1,$AE$2,"")</f>
        <v/>
      </c>
      <c r="E160" s="284">
        <f t="shared" ref="E160:E191" si="194">E4</f>
        <v>409092</v>
      </c>
      <c r="F160" s="285"/>
      <c r="G160" s="285"/>
      <c r="H160" s="285"/>
      <c r="I160" s="285"/>
      <c r="J160" s="285"/>
      <c r="K160" s="285"/>
      <c r="L160" s="285"/>
      <c r="M160" s="286"/>
      <c r="N160" s="285"/>
      <c r="O160" s="285"/>
      <c r="P160" s="285"/>
      <c r="Q160" s="285"/>
      <c r="R160" s="285"/>
      <c r="S160" s="285"/>
      <c r="T160" s="285"/>
      <c r="U160" s="285"/>
      <c r="V160" s="285"/>
      <c r="W160" s="285"/>
      <c r="X160" s="287"/>
      <c r="Y160" s="2" t="e">
        <f>IF(C160&lt;&gt;"",VLOOKUP(C160,#REF!,2,FALSE),"")</f>
        <v>#REF!</v>
      </c>
      <c r="Z160" s="2" t="str">
        <f t="shared" si="180"/>
        <v>US CRÉTEIL</v>
      </c>
      <c r="AA160" s="50" t="str">
        <f t="shared" si="123"/>
        <v/>
      </c>
      <c r="AB160" s="34" t="e">
        <f t="shared" si="124"/>
        <v>#REF!</v>
      </c>
      <c r="AC160" s="2" t="str">
        <f t="shared" si="125"/>
        <v>AAA  LUC  LUC</v>
      </c>
      <c r="AD160" s="2">
        <f t="shared" si="126"/>
        <v>0</v>
      </c>
      <c r="AE160" s="39"/>
      <c r="AF160" s="40" t="str">
        <f>IF(AE160&lt;&gt;"",VLOOKUP(AE160,#REF!,2,FALSE),"")</f>
        <v/>
      </c>
      <c r="AM160" s="140" t="e">
        <f t="shared" si="127"/>
        <v>#REF!</v>
      </c>
      <c r="AN160" s="157"/>
      <c r="AO160" s="136" t="e">
        <f t="shared" si="128"/>
        <v>#REF!</v>
      </c>
      <c r="AP160" s="152"/>
      <c r="AQ160" s="140" t="e">
        <f t="shared" si="129"/>
        <v>#REF!</v>
      </c>
      <c r="AR160" s="144"/>
      <c r="AS160" s="136" t="e">
        <f t="shared" si="130"/>
        <v>#REF!</v>
      </c>
      <c r="AT160" s="152"/>
      <c r="AU160" s="140" t="e">
        <f t="shared" si="131"/>
        <v>#REF!</v>
      </c>
      <c r="AV160" s="157"/>
      <c r="AW160" s="136" t="e">
        <f t="shared" si="132"/>
        <v>#REF!</v>
      </c>
      <c r="AX160" s="152"/>
      <c r="AY160" s="140" t="e">
        <f t="shared" si="133"/>
        <v>#REF!</v>
      </c>
      <c r="AZ160" s="144"/>
      <c r="BA160" s="136" t="e">
        <f t="shared" si="134"/>
        <v>#REF!</v>
      </c>
      <c r="BB160" s="152"/>
      <c r="BC160" s="140" t="e">
        <f t="shared" si="135"/>
        <v>#REF!</v>
      </c>
      <c r="BD160" s="144"/>
      <c r="BE160" s="136" t="e">
        <f t="shared" si="136"/>
        <v>#REF!</v>
      </c>
      <c r="BF160" s="152"/>
      <c r="BG160" s="140" t="e">
        <f t="shared" si="137"/>
        <v>#REF!</v>
      </c>
      <c r="BH160" s="144"/>
      <c r="BI160" s="136" t="e">
        <f t="shared" si="138"/>
        <v>#REF!</v>
      </c>
      <c r="BJ160" s="152"/>
      <c r="BK160" s="140" t="e">
        <f t="shared" si="139"/>
        <v>#REF!</v>
      </c>
      <c r="BL160" s="144"/>
      <c r="BM160" s="136" t="e">
        <f t="shared" si="140"/>
        <v>#REF!</v>
      </c>
      <c r="BN160" s="152"/>
      <c r="BO160" s="140" t="e">
        <f t="shared" si="141"/>
        <v>#REF!</v>
      </c>
      <c r="BP160" s="144"/>
      <c r="BQ160" s="136" t="e">
        <f t="shared" si="142"/>
        <v>#REF!</v>
      </c>
      <c r="BR160" s="152"/>
      <c r="BS160" s="140" t="e">
        <f t="shared" si="143"/>
        <v>#REF!</v>
      </c>
      <c r="BT160" s="144"/>
      <c r="BU160" s="136" t="e">
        <f t="shared" si="144"/>
        <v>#REF!</v>
      </c>
      <c r="BV160" s="152"/>
      <c r="BW160" s="140" t="e">
        <f t="shared" si="145"/>
        <v>#REF!</v>
      </c>
      <c r="BX160" s="144"/>
      <c r="BY160" s="136" t="e">
        <f t="shared" si="146"/>
        <v>#REF!</v>
      </c>
      <c r="BZ160" s="152"/>
      <c r="CA160" s="140" t="e">
        <f t="shared" si="147"/>
        <v>#REF!</v>
      </c>
      <c r="CB160" s="144"/>
      <c r="CC160" s="136" t="e">
        <f t="shared" si="148"/>
        <v>#REF!</v>
      </c>
      <c r="CD160" s="152"/>
      <c r="CE160" s="140" t="e">
        <f t="shared" si="149"/>
        <v>#REF!</v>
      </c>
      <c r="CF160" s="144"/>
      <c r="CG160" s="136" t="e">
        <f t="shared" si="150"/>
        <v>#REF!</v>
      </c>
      <c r="CH160" s="152"/>
      <c r="CI160" s="140" t="e">
        <f t="shared" si="151"/>
        <v>#REF!</v>
      </c>
      <c r="CJ160" s="144"/>
      <c r="CK160" s="136" t="e">
        <f t="shared" si="152"/>
        <v>#REF!</v>
      </c>
      <c r="CL160" s="140" t="e">
        <f t="shared" si="153"/>
        <v>#REF!</v>
      </c>
      <c r="CM160" s="144"/>
      <c r="CN160" s="136" t="e">
        <f t="shared" si="154"/>
        <v>#REF!</v>
      </c>
      <c r="CO160" s="152"/>
      <c r="CP160" s="140" t="e">
        <f t="shared" si="155"/>
        <v>#REF!</v>
      </c>
      <c r="CQ160" s="144"/>
      <c r="CR160" s="136" t="e">
        <f t="shared" si="156"/>
        <v>#REF!</v>
      </c>
      <c r="CS160" s="152"/>
      <c r="CT160" s="140" t="e">
        <f t="shared" si="157"/>
        <v>#REF!</v>
      </c>
      <c r="CU160" s="144"/>
      <c r="CV160" s="136" t="e">
        <f t="shared" si="158"/>
        <v>#REF!</v>
      </c>
      <c r="CW160" s="152"/>
      <c r="CX160" s="140" t="e">
        <f t="shared" si="159"/>
        <v>#REF!</v>
      </c>
      <c r="CY160" s="136" t="e">
        <f t="shared" si="160"/>
        <v>#REF!</v>
      </c>
      <c r="CZ160" s="152"/>
      <c r="DA160" s="144" t="e">
        <f t="shared" si="161"/>
        <v>#REF!</v>
      </c>
      <c r="DB160" s="144"/>
      <c r="DC160" s="136" t="e">
        <f t="shared" si="162"/>
        <v>#REF!</v>
      </c>
      <c r="DD160" s="152"/>
      <c r="DE160" s="140" t="e">
        <f t="shared" si="163"/>
        <v>#REF!</v>
      </c>
      <c r="DF160" s="144"/>
      <c r="DG160" s="136" t="e">
        <f t="shared" si="164"/>
        <v>#REF!</v>
      </c>
      <c r="DH160" s="152"/>
    </row>
    <row r="161" spans="1:112" ht="15.5" x14ac:dyDescent="0.35">
      <c r="A161" s="300">
        <v>2</v>
      </c>
      <c r="B161" s="309" t="str">
        <f>B109</f>
        <v>BBB  isabelle</v>
      </c>
      <c r="C161" s="71" t="str">
        <f t="shared" si="192"/>
        <v>isabelle</v>
      </c>
      <c r="D161" s="9" t="str">
        <f t="shared" si="193"/>
        <v/>
      </c>
      <c r="E161" s="6">
        <f t="shared" si="194"/>
        <v>707564</v>
      </c>
      <c r="F161" s="74"/>
      <c r="G161" s="74"/>
      <c r="H161" s="74"/>
      <c r="I161" s="74"/>
      <c r="J161" s="74"/>
      <c r="K161" s="74"/>
      <c r="L161" s="74"/>
      <c r="M161" s="168"/>
      <c r="N161" s="74"/>
      <c r="O161" s="74"/>
      <c r="P161" s="74"/>
      <c r="Q161" s="74"/>
      <c r="R161" s="74"/>
      <c r="S161" s="74"/>
      <c r="T161" s="74"/>
      <c r="U161" s="74"/>
      <c r="V161" s="74"/>
      <c r="W161" s="74"/>
      <c r="X161" s="288"/>
      <c r="Y161" s="2" t="e">
        <f>IF(C161&lt;&gt;"",VLOOKUP(C161,#REF!,2,FALSE),"")</f>
        <v>#REF!</v>
      </c>
      <c r="Z161" s="2" t="str">
        <f t="shared" si="180"/>
        <v>US CRÉTEIL</v>
      </c>
      <c r="AA161" s="50" t="str">
        <f t="shared" si="123"/>
        <v/>
      </c>
      <c r="AB161" s="34" t="e">
        <f t="shared" si="124"/>
        <v>#REF!</v>
      </c>
      <c r="AC161" s="2" t="str">
        <f t="shared" si="125"/>
        <v>BBB  isabelle  isabelle</v>
      </c>
      <c r="AD161" s="2">
        <f t="shared" si="126"/>
        <v>0</v>
      </c>
      <c r="AE161" s="39"/>
      <c r="AF161" s="40" t="str">
        <f>IF(AE161&lt;&gt;"",VLOOKUP(AE161,#REF!,2,FALSE),"")</f>
        <v/>
      </c>
      <c r="AM161" s="140" t="e">
        <f t="shared" si="127"/>
        <v>#REF!</v>
      </c>
      <c r="AN161" s="157"/>
      <c r="AO161" s="136" t="e">
        <f t="shared" si="128"/>
        <v>#REF!</v>
      </c>
      <c r="AP161" s="152"/>
      <c r="AQ161" s="140" t="e">
        <f t="shared" si="129"/>
        <v>#REF!</v>
      </c>
      <c r="AR161" s="144"/>
      <c r="AS161" s="136" t="e">
        <f t="shared" si="130"/>
        <v>#REF!</v>
      </c>
      <c r="AT161" s="152"/>
      <c r="AU161" s="140" t="e">
        <f t="shared" si="131"/>
        <v>#REF!</v>
      </c>
      <c r="AV161" s="157"/>
      <c r="AW161" s="136" t="e">
        <f t="shared" si="132"/>
        <v>#REF!</v>
      </c>
      <c r="AX161" s="152"/>
      <c r="AY161" s="140" t="e">
        <f t="shared" si="133"/>
        <v>#REF!</v>
      </c>
      <c r="AZ161" s="144"/>
      <c r="BA161" s="136" t="e">
        <f t="shared" si="134"/>
        <v>#REF!</v>
      </c>
      <c r="BB161" s="152"/>
      <c r="BC161" s="140" t="e">
        <f t="shared" si="135"/>
        <v>#REF!</v>
      </c>
      <c r="BD161" s="144"/>
      <c r="BE161" s="136" t="e">
        <f t="shared" si="136"/>
        <v>#REF!</v>
      </c>
      <c r="BF161" s="152"/>
      <c r="BG161" s="140" t="e">
        <f t="shared" si="137"/>
        <v>#REF!</v>
      </c>
      <c r="BH161" s="144"/>
      <c r="BI161" s="136" t="e">
        <f t="shared" si="138"/>
        <v>#REF!</v>
      </c>
      <c r="BJ161" s="152"/>
      <c r="BK161" s="140" t="e">
        <f t="shared" si="139"/>
        <v>#REF!</v>
      </c>
      <c r="BL161" s="144"/>
      <c r="BM161" s="136" t="e">
        <f t="shared" si="140"/>
        <v>#REF!</v>
      </c>
      <c r="BN161" s="152"/>
      <c r="BO161" s="140" t="e">
        <f t="shared" si="141"/>
        <v>#REF!</v>
      </c>
      <c r="BP161" s="144"/>
      <c r="BQ161" s="136" t="e">
        <f t="shared" si="142"/>
        <v>#REF!</v>
      </c>
      <c r="BR161" s="152"/>
      <c r="BS161" s="140" t="e">
        <f t="shared" si="143"/>
        <v>#REF!</v>
      </c>
      <c r="BT161" s="144"/>
      <c r="BU161" s="136" t="e">
        <f t="shared" si="144"/>
        <v>#REF!</v>
      </c>
      <c r="BV161" s="152"/>
      <c r="BW161" s="140" t="e">
        <f t="shared" si="145"/>
        <v>#REF!</v>
      </c>
      <c r="BX161" s="144"/>
      <c r="BY161" s="136" t="e">
        <f t="shared" si="146"/>
        <v>#REF!</v>
      </c>
      <c r="BZ161" s="152"/>
      <c r="CA161" s="140" t="e">
        <f t="shared" si="147"/>
        <v>#REF!</v>
      </c>
      <c r="CB161" s="144"/>
      <c r="CC161" s="136" t="e">
        <f t="shared" si="148"/>
        <v>#REF!</v>
      </c>
      <c r="CD161" s="152"/>
      <c r="CE161" s="140" t="e">
        <f t="shared" si="149"/>
        <v>#REF!</v>
      </c>
      <c r="CF161" s="144"/>
      <c r="CG161" s="136" t="e">
        <f t="shared" si="150"/>
        <v>#REF!</v>
      </c>
      <c r="CH161" s="152"/>
      <c r="CI161" s="140" t="e">
        <f t="shared" si="151"/>
        <v>#REF!</v>
      </c>
      <c r="CJ161" s="144"/>
      <c r="CK161" s="136" t="e">
        <f t="shared" si="152"/>
        <v>#REF!</v>
      </c>
      <c r="CL161" s="140" t="e">
        <f t="shared" si="153"/>
        <v>#REF!</v>
      </c>
      <c r="CM161" s="144"/>
      <c r="CN161" s="136" t="e">
        <f t="shared" si="154"/>
        <v>#REF!</v>
      </c>
      <c r="CO161" s="152"/>
      <c r="CP161" s="140" t="e">
        <f t="shared" si="155"/>
        <v>#REF!</v>
      </c>
      <c r="CQ161" s="144"/>
      <c r="CR161" s="136" t="e">
        <f t="shared" si="156"/>
        <v>#REF!</v>
      </c>
      <c r="CS161" s="152"/>
      <c r="CT161" s="140" t="e">
        <f t="shared" si="157"/>
        <v>#REF!</v>
      </c>
      <c r="CU161" s="144"/>
      <c r="CV161" s="136" t="e">
        <f t="shared" si="158"/>
        <v>#REF!</v>
      </c>
      <c r="CW161" s="152"/>
      <c r="CX161" s="140" t="e">
        <f t="shared" si="159"/>
        <v>#REF!</v>
      </c>
      <c r="CY161" s="136" t="e">
        <f t="shared" si="160"/>
        <v>#REF!</v>
      </c>
      <c r="CZ161" s="152"/>
      <c r="DA161" s="144" t="e">
        <f t="shared" si="161"/>
        <v>#REF!</v>
      </c>
      <c r="DB161" s="144"/>
      <c r="DC161" s="136" t="e">
        <f t="shared" si="162"/>
        <v>#REF!</v>
      </c>
      <c r="DD161" s="152"/>
      <c r="DE161" s="140" t="e">
        <f t="shared" si="163"/>
        <v>#REF!</v>
      </c>
      <c r="DF161" s="144"/>
      <c r="DG161" s="136" t="e">
        <f t="shared" si="164"/>
        <v>#REF!</v>
      </c>
      <c r="DH161" s="152"/>
    </row>
    <row r="162" spans="1:112" ht="15.5" x14ac:dyDescent="0.35">
      <c r="A162" s="300">
        <v>3</v>
      </c>
      <c r="B162" s="345" t="str">
        <f t="shared" ref="B162" si="195">B110</f>
        <v>KJKLJDFKJG  Agathe</v>
      </c>
      <c r="C162" s="71" t="str">
        <f t="shared" si="192"/>
        <v>Agathe</v>
      </c>
      <c r="D162" s="9" t="str">
        <f t="shared" si="193"/>
        <v/>
      </c>
      <c r="E162" s="6">
        <f t="shared" si="194"/>
        <v>1467847</v>
      </c>
      <c r="F162" s="74"/>
      <c r="G162" s="74"/>
      <c r="H162" s="74"/>
      <c r="I162" s="74"/>
      <c r="J162" s="74"/>
      <c r="K162" s="74"/>
      <c r="L162" s="74"/>
      <c r="M162" s="168"/>
      <c r="N162" s="74"/>
      <c r="O162" s="74"/>
      <c r="P162" s="74"/>
      <c r="Q162" s="74"/>
      <c r="R162" s="74"/>
      <c r="S162" s="74"/>
      <c r="T162" s="74"/>
      <c r="U162" s="74"/>
      <c r="V162" s="74"/>
      <c r="W162" s="74"/>
      <c r="X162" s="288"/>
      <c r="Y162" s="2" t="e">
        <f>IF(C162&lt;&gt;"",VLOOKUP(C162,#REF!,2,FALSE),"")</f>
        <v>#REF!</v>
      </c>
      <c r="Z162" s="2" t="str">
        <f t="shared" si="180"/>
        <v>US CRÉTEIL</v>
      </c>
      <c r="AA162" s="50" t="str">
        <f t="shared" si="123"/>
        <v/>
      </c>
      <c r="AB162" s="34" t="e">
        <f t="shared" si="124"/>
        <v>#REF!</v>
      </c>
      <c r="AC162" s="2" t="str">
        <f t="shared" si="125"/>
        <v>KJKLJDFKJG  Agathe  Agathe</v>
      </c>
      <c r="AD162" s="2">
        <f t="shared" si="126"/>
        <v>0</v>
      </c>
      <c r="AE162" s="39"/>
      <c r="AF162" s="40" t="str">
        <f>IF(AE162&lt;&gt;"",VLOOKUP(AE162,#REF!,2,FALSE),"")</f>
        <v/>
      </c>
      <c r="AM162" s="140" t="e">
        <f t="shared" si="127"/>
        <v>#REF!</v>
      </c>
      <c r="AN162" s="157"/>
      <c r="AO162" s="136" t="e">
        <f t="shared" si="128"/>
        <v>#REF!</v>
      </c>
      <c r="AP162" s="152"/>
      <c r="AQ162" s="140" t="e">
        <f t="shared" si="129"/>
        <v>#REF!</v>
      </c>
      <c r="AR162" s="144"/>
      <c r="AS162" s="136" t="e">
        <f t="shared" si="130"/>
        <v>#REF!</v>
      </c>
      <c r="AT162" s="152"/>
      <c r="AU162" s="140" t="e">
        <f t="shared" si="131"/>
        <v>#REF!</v>
      </c>
      <c r="AV162" s="157"/>
      <c r="AW162" s="136" t="e">
        <f t="shared" si="132"/>
        <v>#REF!</v>
      </c>
      <c r="AX162" s="152"/>
      <c r="AY162" s="140" t="e">
        <f t="shared" si="133"/>
        <v>#REF!</v>
      </c>
      <c r="AZ162" s="144"/>
      <c r="BA162" s="136" t="e">
        <f t="shared" si="134"/>
        <v>#REF!</v>
      </c>
      <c r="BB162" s="152"/>
      <c r="BC162" s="140" t="e">
        <f t="shared" si="135"/>
        <v>#REF!</v>
      </c>
      <c r="BD162" s="144"/>
      <c r="BE162" s="136" t="e">
        <f t="shared" si="136"/>
        <v>#REF!</v>
      </c>
      <c r="BF162" s="152"/>
      <c r="BG162" s="140" t="e">
        <f t="shared" si="137"/>
        <v>#REF!</v>
      </c>
      <c r="BH162" s="144"/>
      <c r="BI162" s="136" t="e">
        <f t="shared" si="138"/>
        <v>#REF!</v>
      </c>
      <c r="BJ162" s="152"/>
      <c r="BK162" s="140" t="e">
        <f t="shared" si="139"/>
        <v>#REF!</v>
      </c>
      <c r="BL162" s="144"/>
      <c r="BM162" s="136" t="e">
        <f t="shared" si="140"/>
        <v>#REF!</v>
      </c>
      <c r="BN162" s="152"/>
      <c r="BO162" s="140" t="e">
        <f t="shared" si="141"/>
        <v>#REF!</v>
      </c>
      <c r="BP162" s="144"/>
      <c r="BQ162" s="136" t="e">
        <f t="shared" si="142"/>
        <v>#REF!</v>
      </c>
      <c r="BR162" s="152"/>
      <c r="BS162" s="140" t="e">
        <f t="shared" si="143"/>
        <v>#REF!</v>
      </c>
      <c r="BT162" s="144"/>
      <c r="BU162" s="136" t="e">
        <f t="shared" si="144"/>
        <v>#REF!</v>
      </c>
      <c r="BV162" s="152"/>
      <c r="BW162" s="140" t="e">
        <f t="shared" si="145"/>
        <v>#REF!</v>
      </c>
      <c r="BX162" s="144"/>
      <c r="BY162" s="136" t="e">
        <f t="shared" si="146"/>
        <v>#REF!</v>
      </c>
      <c r="BZ162" s="152"/>
      <c r="CA162" s="140" t="e">
        <f t="shared" si="147"/>
        <v>#REF!</v>
      </c>
      <c r="CB162" s="144"/>
      <c r="CC162" s="136" t="e">
        <f t="shared" si="148"/>
        <v>#REF!</v>
      </c>
      <c r="CD162" s="152"/>
      <c r="CE162" s="140" t="e">
        <f t="shared" si="149"/>
        <v>#REF!</v>
      </c>
      <c r="CF162" s="144"/>
      <c r="CG162" s="136" t="e">
        <f t="shared" si="150"/>
        <v>#REF!</v>
      </c>
      <c r="CH162" s="152"/>
      <c r="CI162" s="140" t="e">
        <f t="shared" si="151"/>
        <v>#REF!</v>
      </c>
      <c r="CJ162" s="144"/>
      <c r="CK162" s="136" t="e">
        <f t="shared" si="152"/>
        <v>#REF!</v>
      </c>
      <c r="CL162" s="140" t="e">
        <f t="shared" si="153"/>
        <v>#REF!</v>
      </c>
      <c r="CM162" s="144"/>
      <c r="CN162" s="136" t="e">
        <f t="shared" si="154"/>
        <v>#REF!</v>
      </c>
      <c r="CO162" s="152"/>
      <c r="CP162" s="140" t="e">
        <f t="shared" si="155"/>
        <v>#REF!</v>
      </c>
      <c r="CQ162" s="144"/>
      <c r="CR162" s="136" t="e">
        <f t="shared" si="156"/>
        <v>#REF!</v>
      </c>
      <c r="CS162" s="152"/>
      <c r="CT162" s="140" t="e">
        <f t="shared" si="157"/>
        <v>#REF!</v>
      </c>
      <c r="CU162" s="144"/>
      <c r="CV162" s="136" t="e">
        <f t="shared" si="158"/>
        <v>#REF!</v>
      </c>
      <c r="CW162" s="152"/>
      <c r="CX162" s="140" t="e">
        <f t="shared" si="159"/>
        <v>#REF!</v>
      </c>
      <c r="CY162" s="136" t="e">
        <f t="shared" si="160"/>
        <v>#REF!</v>
      </c>
      <c r="CZ162" s="152"/>
      <c r="DA162" s="144" t="e">
        <f t="shared" si="161"/>
        <v>#REF!</v>
      </c>
      <c r="DB162" s="144"/>
      <c r="DC162" s="136" t="e">
        <f t="shared" si="162"/>
        <v>#REF!</v>
      </c>
      <c r="DD162" s="152"/>
      <c r="DE162" s="140" t="e">
        <f t="shared" si="163"/>
        <v>#REF!</v>
      </c>
      <c r="DF162" s="144"/>
      <c r="DG162" s="136" t="e">
        <f t="shared" si="164"/>
        <v>#REF!</v>
      </c>
      <c r="DH162" s="152"/>
    </row>
    <row r="163" spans="1:112" ht="15.5" x14ac:dyDescent="0.35">
      <c r="A163" s="300">
        <v>4</v>
      </c>
      <c r="B163" s="345" t="str">
        <f t="shared" ref="B163" si="196">B111</f>
        <v>DDD  Léa</v>
      </c>
      <c r="C163" s="71" t="str">
        <f t="shared" si="192"/>
        <v>Léa</v>
      </c>
      <c r="D163" s="9" t="str">
        <f t="shared" si="193"/>
        <v/>
      </c>
      <c r="E163" s="6">
        <f t="shared" si="194"/>
        <v>1263818</v>
      </c>
      <c r="F163" s="74"/>
      <c r="G163" s="74"/>
      <c r="H163" s="74"/>
      <c r="I163" s="74"/>
      <c r="J163" s="74"/>
      <c r="K163" s="74"/>
      <c r="L163" s="74"/>
      <c r="M163" s="168"/>
      <c r="N163" s="74"/>
      <c r="O163" s="74"/>
      <c r="P163" s="74"/>
      <c r="Q163" s="74"/>
      <c r="R163" s="74"/>
      <c r="S163" s="74"/>
      <c r="T163" s="74"/>
      <c r="U163" s="74"/>
      <c r="V163" s="74"/>
      <c r="W163" s="74"/>
      <c r="X163" s="288"/>
      <c r="Y163" s="2" t="e">
        <f>IF(C163&lt;&gt;"",VLOOKUP(C163,#REF!,2,FALSE),"")</f>
        <v>#REF!</v>
      </c>
      <c r="Z163" s="2" t="str">
        <f t="shared" si="180"/>
        <v>US CRÉTEIL</v>
      </c>
      <c r="AA163" s="50" t="str">
        <f t="shared" si="123"/>
        <v/>
      </c>
      <c r="AB163" s="34" t="e">
        <f t="shared" si="124"/>
        <v>#REF!</v>
      </c>
      <c r="AC163" s="2" t="str">
        <f t="shared" si="125"/>
        <v>DDD  Léa  Léa</v>
      </c>
      <c r="AD163" s="2">
        <f t="shared" si="126"/>
        <v>0</v>
      </c>
      <c r="AE163" s="39"/>
      <c r="AF163" s="40" t="str">
        <f>IF(AE163&lt;&gt;"",VLOOKUP(AE163,#REF!,2,FALSE),"")</f>
        <v/>
      </c>
      <c r="AM163" s="140" t="e">
        <f t="shared" si="127"/>
        <v>#REF!</v>
      </c>
      <c r="AN163" s="157"/>
      <c r="AO163" s="136" t="e">
        <f t="shared" si="128"/>
        <v>#REF!</v>
      </c>
      <c r="AP163" s="152"/>
      <c r="AQ163" s="140" t="e">
        <f t="shared" si="129"/>
        <v>#REF!</v>
      </c>
      <c r="AR163" s="144"/>
      <c r="AS163" s="136" t="e">
        <f t="shared" si="130"/>
        <v>#REF!</v>
      </c>
      <c r="AT163" s="152"/>
      <c r="AU163" s="140" t="e">
        <f t="shared" si="131"/>
        <v>#REF!</v>
      </c>
      <c r="AV163" s="157"/>
      <c r="AW163" s="136" t="e">
        <f t="shared" si="132"/>
        <v>#REF!</v>
      </c>
      <c r="AX163" s="152"/>
      <c r="AY163" s="140" t="e">
        <f t="shared" si="133"/>
        <v>#REF!</v>
      </c>
      <c r="AZ163" s="144"/>
      <c r="BA163" s="136" t="e">
        <f t="shared" si="134"/>
        <v>#REF!</v>
      </c>
      <c r="BB163" s="152"/>
      <c r="BC163" s="140" t="e">
        <f t="shared" si="135"/>
        <v>#REF!</v>
      </c>
      <c r="BD163" s="144"/>
      <c r="BE163" s="136" t="e">
        <f t="shared" si="136"/>
        <v>#REF!</v>
      </c>
      <c r="BF163" s="152"/>
      <c r="BG163" s="140" t="e">
        <f t="shared" si="137"/>
        <v>#REF!</v>
      </c>
      <c r="BH163" s="144"/>
      <c r="BI163" s="136" t="e">
        <f t="shared" si="138"/>
        <v>#REF!</v>
      </c>
      <c r="BJ163" s="152"/>
      <c r="BK163" s="140" t="e">
        <f t="shared" si="139"/>
        <v>#REF!</v>
      </c>
      <c r="BL163" s="144"/>
      <c r="BM163" s="136" t="e">
        <f t="shared" si="140"/>
        <v>#REF!</v>
      </c>
      <c r="BN163" s="152"/>
      <c r="BO163" s="140" t="e">
        <f t="shared" si="141"/>
        <v>#REF!</v>
      </c>
      <c r="BP163" s="144"/>
      <c r="BQ163" s="136" t="e">
        <f t="shared" si="142"/>
        <v>#REF!</v>
      </c>
      <c r="BR163" s="152"/>
      <c r="BS163" s="140" t="e">
        <f t="shared" si="143"/>
        <v>#REF!</v>
      </c>
      <c r="BT163" s="144"/>
      <c r="BU163" s="136" t="e">
        <f t="shared" si="144"/>
        <v>#REF!</v>
      </c>
      <c r="BV163" s="152"/>
      <c r="BW163" s="140" t="e">
        <f t="shared" si="145"/>
        <v>#REF!</v>
      </c>
      <c r="BX163" s="144"/>
      <c r="BY163" s="136" t="e">
        <f t="shared" si="146"/>
        <v>#REF!</v>
      </c>
      <c r="BZ163" s="152"/>
      <c r="CA163" s="140" t="e">
        <f t="shared" si="147"/>
        <v>#REF!</v>
      </c>
      <c r="CB163" s="144"/>
      <c r="CC163" s="136" t="e">
        <f t="shared" si="148"/>
        <v>#REF!</v>
      </c>
      <c r="CD163" s="152"/>
      <c r="CE163" s="140" t="e">
        <f t="shared" si="149"/>
        <v>#REF!</v>
      </c>
      <c r="CF163" s="144"/>
      <c r="CG163" s="136" t="e">
        <f t="shared" si="150"/>
        <v>#REF!</v>
      </c>
      <c r="CH163" s="152"/>
      <c r="CI163" s="140" t="e">
        <f t="shared" si="151"/>
        <v>#REF!</v>
      </c>
      <c r="CJ163" s="144"/>
      <c r="CK163" s="136" t="e">
        <f t="shared" si="152"/>
        <v>#REF!</v>
      </c>
      <c r="CL163" s="140" t="e">
        <f t="shared" si="153"/>
        <v>#REF!</v>
      </c>
      <c r="CM163" s="144"/>
      <c r="CN163" s="136" t="e">
        <f t="shared" si="154"/>
        <v>#REF!</v>
      </c>
      <c r="CO163" s="152"/>
      <c r="CP163" s="140" t="e">
        <f t="shared" si="155"/>
        <v>#REF!</v>
      </c>
      <c r="CQ163" s="144"/>
      <c r="CR163" s="136" t="e">
        <f t="shared" si="156"/>
        <v>#REF!</v>
      </c>
      <c r="CS163" s="152"/>
      <c r="CT163" s="140" t="e">
        <f t="shared" si="157"/>
        <v>#REF!</v>
      </c>
      <c r="CU163" s="144"/>
      <c r="CV163" s="136" t="e">
        <f t="shared" si="158"/>
        <v>#REF!</v>
      </c>
      <c r="CW163" s="152"/>
      <c r="CX163" s="140" t="e">
        <f t="shared" si="159"/>
        <v>#REF!</v>
      </c>
      <c r="CY163" s="136" t="e">
        <f t="shared" si="160"/>
        <v>#REF!</v>
      </c>
      <c r="CZ163" s="152"/>
      <c r="DA163" s="144" t="e">
        <f t="shared" si="161"/>
        <v>#REF!</v>
      </c>
      <c r="DB163" s="144"/>
      <c r="DC163" s="136" t="e">
        <f t="shared" si="162"/>
        <v>#REF!</v>
      </c>
      <c r="DD163" s="152"/>
      <c r="DE163" s="140" t="e">
        <f t="shared" si="163"/>
        <v>#REF!</v>
      </c>
      <c r="DF163" s="144"/>
      <c r="DG163" s="136" t="e">
        <f t="shared" si="164"/>
        <v>#REF!</v>
      </c>
      <c r="DH163" s="152"/>
    </row>
    <row r="164" spans="1:112" ht="15.5" x14ac:dyDescent="0.35">
      <c r="A164" s="300">
        <v>5</v>
      </c>
      <c r="B164" s="345" t="str">
        <f t="shared" ref="B164" si="197">B112</f>
        <v>KUYFRJGF  Mélissa</v>
      </c>
      <c r="C164" s="71" t="str">
        <f t="shared" si="192"/>
        <v>Mélissa</v>
      </c>
      <c r="D164" s="9" t="str">
        <f t="shared" si="193"/>
        <v/>
      </c>
      <c r="E164" s="6">
        <f t="shared" si="194"/>
        <v>1499588</v>
      </c>
      <c r="F164" s="74"/>
      <c r="G164" s="74"/>
      <c r="H164" s="74"/>
      <c r="I164" s="74"/>
      <c r="J164" s="74"/>
      <c r="K164" s="74"/>
      <c r="L164" s="74"/>
      <c r="M164" s="168"/>
      <c r="N164" s="74"/>
      <c r="O164" s="74"/>
      <c r="P164" s="74"/>
      <c r="Q164" s="74"/>
      <c r="R164" s="74"/>
      <c r="S164" s="74"/>
      <c r="T164" s="74"/>
      <c r="U164" s="74"/>
      <c r="V164" s="74"/>
      <c r="W164" s="74"/>
      <c r="X164" s="288"/>
      <c r="Y164" s="2" t="e">
        <f>IF(C164&lt;&gt;"",VLOOKUP(C164,#REF!,2,FALSE),"")</f>
        <v>#REF!</v>
      </c>
      <c r="Z164" s="2" t="str">
        <f t="shared" si="180"/>
        <v>US CRÉTEIL</v>
      </c>
      <c r="AA164" s="50" t="str">
        <f t="shared" si="123"/>
        <v/>
      </c>
      <c r="AB164" s="34" t="e">
        <f t="shared" si="124"/>
        <v>#REF!</v>
      </c>
      <c r="AC164" s="2" t="str">
        <f t="shared" si="125"/>
        <v>KUYFRJGF  Mélissa  Mélissa</v>
      </c>
      <c r="AD164" s="2">
        <f t="shared" si="126"/>
        <v>0</v>
      </c>
      <c r="AE164" s="39"/>
      <c r="AF164" s="40" t="str">
        <f>IF(AE164&lt;&gt;"",VLOOKUP(AE164,#REF!,2,FALSE),"")</f>
        <v/>
      </c>
      <c r="AM164" s="140" t="e">
        <f t="shared" si="127"/>
        <v>#REF!</v>
      </c>
      <c r="AN164" s="157"/>
      <c r="AO164" s="136" t="e">
        <f t="shared" si="128"/>
        <v>#REF!</v>
      </c>
      <c r="AP164" s="152"/>
      <c r="AQ164" s="140" t="e">
        <f t="shared" si="129"/>
        <v>#REF!</v>
      </c>
      <c r="AR164" s="144"/>
      <c r="AS164" s="136" t="e">
        <f t="shared" si="130"/>
        <v>#REF!</v>
      </c>
      <c r="AT164" s="152"/>
      <c r="AU164" s="140" t="e">
        <f t="shared" si="131"/>
        <v>#REF!</v>
      </c>
      <c r="AV164" s="157"/>
      <c r="AW164" s="136" t="e">
        <f t="shared" si="132"/>
        <v>#REF!</v>
      </c>
      <c r="AX164" s="152"/>
      <c r="AY164" s="140" t="e">
        <f t="shared" si="133"/>
        <v>#REF!</v>
      </c>
      <c r="AZ164" s="144"/>
      <c r="BA164" s="136" t="e">
        <f t="shared" si="134"/>
        <v>#REF!</v>
      </c>
      <c r="BB164" s="152"/>
      <c r="BC164" s="140" t="e">
        <f t="shared" si="135"/>
        <v>#REF!</v>
      </c>
      <c r="BD164" s="144"/>
      <c r="BE164" s="136" t="e">
        <f t="shared" si="136"/>
        <v>#REF!</v>
      </c>
      <c r="BF164" s="152"/>
      <c r="BG164" s="140" t="e">
        <f t="shared" si="137"/>
        <v>#REF!</v>
      </c>
      <c r="BH164" s="144"/>
      <c r="BI164" s="136" t="e">
        <f t="shared" si="138"/>
        <v>#REF!</v>
      </c>
      <c r="BJ164" s="152"/>
      <c r="BK164" s="140" t="e">
        <f t="shared" si="139"/>
        <v>#REF!</v>
      </c>
      <c r="BL164" s="144"/>
      <c r="BM164" s="136" t="e">
        <f t="shared" si="140"/>
        <v>#REF!</v>
      </c>
      <c r="BN164" s="152"/>
      <c r="BO164" s="140" t="e">
        <f t="shared" si="141"/>
        <v>#REF!</v>
      </c>
      <c r="BP164" s="144"/>
      <c r="BQ164" s="136" t="e">
        <f t="shared" si="142"/>
        <v>#REF!</v>
      </c>
      <c r="BR164" s="152"/>
      <c r="BS164" s="140" t="e">
        <f t="shared" si="143"/>
        <v>#REF!</v>
      </c>
      <c r="BT164" s="144"/>
      <c r="BU164" s="136" t="e">
        <f t="shared" si="144"/>
        <v>#REF!</v>
      </c>
      <c r="BV164" s="152"/>
      <c r="BW164" s="140" t="e">
        <f t="shared" si="145"/>
        <v>#REF!</v>
      </c>
      <c r="BX164" s="144"/>
      <c r="BY164" s="136" t="e">
        <f t="shared" si="146"/>
        <v>#REF!</v>
      </c>
      <c r="BZ164" s="152"/>
      <c r="CA164" s="140" t="e">
        <f t="shared" si="147"/>
        <v>#REF!</v>
      </c>
      <c r="CB164" s="144"/>
      <c r="CC164" s="136" t="e">
        <f t="shared" si="148"/>
        <v>#REF!</v>
      </c>
      <c r="CD164" s="152"/>
      <c r="CE164" s="140" t="e">
        <f t="shared" si="149"/>
        <v>#REF!</v>
      </c>
      <c r="CF164" s="144"/>
      <c r="CG164" s="136" t="e">
        <f t="shared" si="150"/>
        <v>#REF!</v>
      </c>
      <c r="CH164" s="152"/>
      <c r="CI164" s="140" t="e">
        <f t="shared" si="151"/>
        <v>#REF!</v>
      </c>
      <c r="CJ164" s="144"/>
      <c r="CK164" s="136" t="e">
        <f t="shared" si="152"/>
        <v>#REF!</v>
      </c>
      <c r="CL164" s="140" t="e">
        <f t="shared" si="153"/>
        <v>#REF!</v>
      </c>
      <c r="CM164" s="144"/>
      <c r="CN164" s="136" t="e">
        <f t="shared" si="154"/>
        <v>#REF!</v>
      </c>
      <c r="CO164" s="152"/>
      <c r="CP164" s="140" t="e">
        <f t="shared" si="155"/>
        <v>#REF!</v>
      </c>
      <c r="CQ164" s="144"/>
      <c r="CR164" s="136" t="e">
        <f t="shared" si="156"/>
        <v>#REF!</v>
      </c>
      <c r="CS164" s="152"/>
      <c r="CT164" s="140" t="e">
        <f t="shared" si="157"/>
        <v>#REF!</v>
      </c>
      <c r="CU164" s="144"/>
      <c r="CV164" s="136" t="e">
        <f t="shared" si="158"/>
        <v>#REF!</v>
      </c>
      <c r="CW164" s="152"/>
      <c r="CX164" s="140" t="e">
        <f t="shared" si="159"/>
        <v>#REF!</v>
      </c>
      <c r="CY164" s="136" t="e">
        <f t="shared" si="160"/>
        <v>#REF!</v>
      </c>
      <c r="CZ164" s="152"/>
      <c r="DA164" s="144" t="e">
        <f t="shared" si="161"/>
        <v>#REF!</v>
      </c>
      <c r="DB164" s="144"/>
      <c r="DC164" s="136" t="e">
        <f t="shared" si="162"/>
        <v>#REF!</v>
      </c>
      <c r="DD164" s="152"/>
      <c r="DE164" s="140" t="e">
        <f t="shared" si="163"/>
        <v>#REF!</v>
      </c>
      <c r="DF164" s="144"/>
      <c r="DG164" s="136" t="e">
        <f t="shared" si="164"/>
        <v>#REF!</v>
      </c>
      <c r="DH164" s="152"/>
    </row>
    <row r="165" spans="1:112" ht="15.5" x14ac:dyDescent="0.35">
      <c r="A165" s="300">
        <v>6</v>
      </c>
      <c r="B165" s="345" t="str">
        <f t="shared" ref="B165" si="198">B113</f>
        <v>FFF  Eric</v>
      </c>
      <c r="C165" s="71" t="str">
        <f t="shared" si="192"/>
        <v>Eric</v>
      </c>
      <c r="D165" s="9" t="str">
        <f t="shared" si="193"/>
        <v/>
      </c>
      <c r="E165" s="6">
        <f t="shared" si="194"/>
        <v>1499669</v>
      </c>
      <c r="F165" s="74"/>
      <c r="G165" s="74"/>
      <c r="H165" s="74"/>
      <c r="I165" s="74"/>
      <c r="J165" s="74"/>
      <c r="K165" s="74"/>
      <c r="L165" s="74"/>
      <c r="M165" s="168"/>
      <c r="N165" s="74"/>
      <c r="O165" s="74"/>
      <c r="P165" s="74"/>
      <c r="Q165" s="74"/>
      <c r="R165" s="74"/>
      <c r="S165" s="74"/>
      <c r="T165" s="74"/>
      <c r="U165" s="74"/>
      <c r="V165" s="74"/>
      <c r="W165" s="74"/>
      <c r="X165" s="288"/>
      <c r="Y165" s="2" t="e">
        <f>IF(C165&lt;&gt;"",VLOOKUP(C165,#REF!,2,FALSE),"")</f>
        <v>#REF!</v>
      </c>
      <c r="Z165" s="2" t="str">
        <f t="shared" si="180"/>
        <v>US CRÉTEIL</v>
      </c>
      <c r="AA165" s="50" t="str">
        <f t="shared" si="123"/>
        <v/>
      </c>
      <c r="AB165" s="34" t="e">
        <f t="shared" si="124"/>
        <v>#REF!</v>
      </c>
      <c r="AC165" s="2" t="str">
        <f t="shared" si="125"/>
        <v>FFF  Eric  Eric</v>
      </c>
      <c r="AD165" s="2">
        <f t="shared" si="126"/>
        <v>0</v>
      </c>
      <c r="AE165" s="39"/>
      <c r="AF165" s="40" t="str">
        <f>IF(AE165&lt;&gt;"",VLOOKUP(AE165,#REF!,2,FALSE),"")</f>
        <v/>
      </c>
      <c r="AM165" s="140" t="e">
        <f t="shared" si="127"/>
        <v>#REF!</v>
      </c>
      <c r="AN165" s="157"/>
      <c r="AO165" s="136" t="e">
        <f t="shared" si="128"/>
        <v>#REF!</v>
      </c>
      <c r="AP165" s="152"/>
      <c r="AQ165" s="140" t="e">
        <f t="shared" si="129"/>
        <v>#REF!</v>
      </c>
      <c r="AR165" s="144"/>
      <c r="AS165" s="136" t="e">
        <f t="shared" si="130"/>
        <v>#REF!</v>
      </c>
      <c r="AT165" s="152"/>
      <c r="AU165" s="140" t="e">
        <f t="shared" si="131"/>
        <v>#REF!</v>
      </c>
      <c r="AV165" s="157"/>
      <c r="AW165" s="136" t="e">
        <f t="shared" si="132"/>
        <v>#REF!</v>
      </c>
      <c r="AX165" s="152"/>
      <c r="AY165" s="140" t="e">
        <f t="shared" si="133"/>
        <v>#REF!</v>
      </c>
      <c r="AZ165" s="144"/>
      <c r="BA165" s="136" t="e">
        <f t="shared" si="134"/>
        <v>#REF!</v>
      </c>
      <c r="BB165" s="152"/>
      <c r="BC165" s="140" t="e">
        <f t="shared" si="135"/>
        <v>#REF!</v>
      </c>
      <c r="BD165" s="144"/>
      <c r="BE165" s="136" t="e">
        <f t="shared" si="136"/>
        <v>#REF!</v>
      </c>
      <c r="BF165" s="152"/>
      <c r="BG165" s="140" t="e">
        <f t="shared" si="137"/>
        <v>#REF!</v>
      </c>
      <c r="BH165" s="144"/>
      <c r="BI165" s="136" t="e">
        <f t="shared" si="138"/>
        <v>#REF!</v>
      </c>
      <c r="BJ165" s="152"/>
      <c r="BK165" s="140" t="e">
        <f t="shared" si="139"/>
        <v>#REF!</v>
      </c>
      <c r="BL165" s="144"/>
      <c r="BM165" s="136" t="e">
        <f t="shared" si="140"/>
        <v>#REF!</v>
      </c>
      <c r="BN165" s="152"/>
      <c r="BO165" s="140" t="e">
        <f t="shared" si="141"/>
        <v>#REF!</v>
      </c>
      <c r="BP165" s="144"/>
      <c r="BQ165" s="136" t="e">
        <f t="shared" si="142"/>
        <v>#REF!</v>
      </c>
      <c r="BR165" s="152"/>
      <c r="BS165" s="140" t="e">
        <f t="shared" si="143"/>
        <v>#REF!</v>
      </c>
      <c r="BT165" s="144"/>
      <c r="BU165" s="136" t="e">
        <f t="shared" si="144"/>
        <v>#REF!</v>
      </c>
      <c r="BV165" s="152"/>
      <c r="BW165" s="140" t="e">
        <f t="shared" si="145"/>
        <v>#REF!</v>
      </c>
      <c r="BX165" s="144"/>
      <c r="BY165" s="136" t="e">
        <f t="shared" si="146"/>
        <v>#REF!</v>
      </c>
      <c r="BZ165" s="152"/>
      <c r="CA165" s="140" t="e">
        <f t="shared" si="147"/>
        <v>#REF!</v>
      </c>
      <c r="CB165" s="144"/>
      <c r="CC165" s="136" t="e">
        <f t="shared" si="148"/>
        <v>#REF!</v>
      </c>
      <c r="CD165" s="152"/>
      <c r="CE165" s="140" t="e">
        <f t="shared" si="149"/>
        <v>#REF!</v>
      </c>
      <c r="CF165" s="144"/>
      <c r="CG165" s="136" t="e">
        <f t="shared" si="150"/>
        <v>#REF!</v>
      </c>
      <c r="CH165" s="152"/>
      <c r="CI165" s="140" t="e">
        <f t="shared" si="151"/>
        <v>#REF!</v>
      </c>
      <c r="CJ165" s="144"/>
      <c r="CK165" s="136" t="e">
        <f t="shared" si="152"/>
        <v>#REF!</v>
      </c>
      <c r="CL165" s="140" t="e">
        <f t="shared" si="153"/>
        <v>#REF!</v>
      </c>
      <c r="CM165" s="144"/>
      <c r="CN165" s="136" t="e">
        <f t="shared" si="154"/>
        <v>#REF!</v>
      </c>
      <c r="CO165" s="152"/>
      <c r="CP165" s="140" t="e">
        <f t="shared" si="155"/>
        <v>#REF!</v>
      </c>
      <c r="CQ165" s="144"/>
      <c r="CR165" s="136" t="e">
        <f t="shared" si="156"/>
        <v>#REF!</v>
      </c>
      <c r="CS165" s="152"/>
      <c r="CT165" s="140" t="e">
        <f t="shared" si="157"/>
        <v>#REF!</v>
      </c>
      <c r="CU165" s="144"/>
      <c r="CV165" s="136" t="e">
        <f t="shared" si="158"/>
        <v>#REF!</v>
      </c>
      <c r="CW165" s="152"/>
      <c r="CX165" s="140" t="e">
        <f t="shared" si="159"/>
        <v>#REF!</v>
      </c>
      <c r="CY165" s="136" t="e">
        <f t="shared" si="160"/>
        <v>#REF!</v>
      </c>
      <c r="CZ165" s="152"/>
      <c r="DA165" s="144" t="e">
        <f t="shared" si="161"/>
        <v>#REF!</v>
      </c>
      <c r="DB165" s="144"/>
      <c r="DC165" s="136" t="e">
        <f t="shared" si="162"/>
        <v>#REF!</v>
      </c>
      <c r="DD165" s="152"/>
      <c r="DE165" s="140" t="e">
        <f t="shared" si="163"/>
        <v>#REF!</v>
      </c>
      <c r="DF165" s="144"/>
      <c r="DG165" s="136" t="e">
        <f t="shared" si="164"/>
        <v>#REF!</v>
      </c>
      <c r="DH165" s="152"/>
    </row>
    <row r="166" spans="1:112" ht="15.5" x14ac:dyDescent="0.35">
      <c r="A166" s="300">
        <v>7</v>
      </c>
      <c r="B166" s="345" t="str">
        <f t="shared" ref="B166" si="199">B114</f>
        <v>GGG  Lucie</v>
      </c>
      <c r="C166" s="71" t="str">
        <f t="shared" si="192"/>
        <v>Lucie</v>
      </c>
      <c r="D166" s="9" t="str">
        <f t="shared" si="193"/>
        <v/>
      </c>
      <c r="E166" s="6">
        <f t="shared" si="194"/>
        <v>1680038</v>
      </c>
      <c r="F166" s="74"/>
      <c r="G166" s="74"/>
      <c r="H166" s="74"/>
      <c r="I166" s="74"/>
      <c r="J166" s="74"/>
      <c r="K166" s="74"/>
      <c r="L166" s="74"/>
      <c r="M166" s="168"/>
      <c r="N166" s="74"/>
      <c r="O166" s="74"/>
      <c r="P166" s="74"/>
      <c r="Q166" s="74"/>
      <c r="R166" s="74"/>
      <c r="S166" s="74"/>
      <c r="T166" s="74"/>
      <c r="U166" s="74"/>
      <c r="V166" s="74"/>
      <c r="W166" s="74"/>
      <c r="X166" s="288"/>
      <c r="Y166" s="2" t="e">
        <f>IF(C166&lt;&gt;"",VLOOKUP(C166,#REF!,2,FALSE),"")</f>
        <v>#REF!</v>
      </c>
      <c r="Z166" s="2" t="str">
        <f t="shared" si="180"/>
        <v>US CRÉTEIL</v>
      </c>
      <c r="AA166" s="50" t="str">
        <f t="shared" si="123"/>
        <v/>
      </c>
      <c r="AB166" s="34" t="e">
        <f t="shared" si="124"/>
        <v>#REF!</v>
      </c>
      <c r="AC166" s="2" t="str">
        <f t="shared" si="125"/>
        <v>GGG  Lucie  Lucie</v>
      </c>
      <c r="AD166" s="2">
        <f t="shared" si="126"/>
        <v>0</v>
      </c>
      <c r="AE166" s="39"/>
      <c r="AF166" s="40" t="str">
        <f>IF(AE166&lt;&gt;"",VLOOKUP(AE166,#REF!,2,FALSE),"")</f>
        <v/>
      </c>
      <c r="AM166" s="140" t="e">
        <f t="shared" si="127"/>
        <v>#REF!</v>
      </c>
      <c r="AN166" s="157"/>
      <c r="AO166" s="136" t="e">
        <f t="shared" si="128"/>
        <v>#REF!</v>
      </c>
      <c r="AP166" s="152"/>
      <c r="AQ166" s="140" t="e">
        <f t="shared" si="129"/>
        <v>#REF!</v>
      </c>
      <c r="AR166" s="144"/>
      <c r="AS166" s="136" t="e">
        <f t="shared" si="130"/>
        <v>#REF!</v>
      </c>
      <c r="AT166" s="152"/>
      <c r="AU166" s="140" t="e">
        <f t="shared" si="131"/>
        <v>#REF!</v>
      </c>
      <c r="AV166" s="157"/>
      <c r="AW166" s="136" t="e">
        <f t="shared" si="132"/>
        <v>#REF!</v>
      </c>
      <c r="AX166" s="152"/>
      <c r="AY166" s="140" t="e">
        <f t="shared" si="133"/>
        <v>#REF!</v>
      </c>
      <c r="AZ166" s="144"/>
      <c r="BA166" s="136" t="e">
        <f t="shared" si="134"/>
        <v>#REF!</v>
      </c>
      <c r="BB166" s="152"/>
      <c r="BC166" s="140" t="e">
        <f t="shared" si="135"/>
        <v>#REF!</v>
      </c>
      <c r="BD166" s="144"/>
      <c r="BE166" s="136" t="e">
        <f t="shared" si="136"/>
        <v>#REF!</v>
      </c>
      <c r="BF166" s="152"/>
      <c r="BG166" s="140" t="e">
        <f t="shared" si="137"/>
        <v>#REF!</v>
      </c>
      <c r="BH166" s="144"/>
      <c r="BI166" s="136" t="e">
        <f t="shared" si="138"/>
        <v>#REF!</v>
      </c>
      <c r="BJ166" s="152"/>
      <c r="BK166" s="140" t="e">
        <f t="shared" si="139"/>
        <v>#REF!</v>
      </c>
      <c r="BL166" s="144"/>
      <c r="BM166" s="136" t="e">
        <f t="shared" si="140"/>
        <v>#REF!</v>
      </c>
      <c r="BN166" s="152"/>
      <c r="BO166" s="140" t="e">
        <f t="shared" si="141"/>
        <v>#REF!</v>
      </c>
      <c r="BP166" s="144"/>
      <c r="BQ166" s="136" t="e">
        <f t="shared" si="142"/>
        <v>#REF!</v>
      </c>
      <c r="BR166" s="152"/>
      <c r="BS166" s="140" t="e">
        <f t="shared" si="143"/>
        <v>#REF!</v>
      </c>
      <c r="BT166" s="144"/>
      <c r="BU166" s="136" t="e">
        <f t="shared" si="144"/>
        <v>#REF!</v>
      </c>
      <c r="BV166" s="152"/>
      <c r="BW166" s="140" t="e">
        <f t="shared" si="145"/>
        <v>#REF!</v>
      </c>
      <c r="BX166" s="144"/>
      <c r="BY166" s="136" t="e">
        <f t="shared" si="146"/>
        <v>#REF!</v>
      </c>
      <c r="BZ166" s="152"/>
      <c r="CA166" s="140" t="e">
        <f t="shared" si="147"/>
        <v>#REF!</v>
      </c>
      <c r="CB166" s="144"/>
      <c r="CC166" s="136" t="e">
        <f t="shared" si="148"/>
        <v>#REF!</v>
      </c>
      <c r="CD166" s="152"/>
      <c r="CE166" s="140" t="e">
        <f t="shared" si="149"/>
        <v>#REF!</v>
      </c>
      <c r="CF166" s="144"/>
      <c r="CG166" s="136" t="e">
        <f t="shared" si="150"/>
        <v>#REF!</v>
      </c>
      <c r="CH166" s="152"/>
      <c r="CI166" s="140" t="e">
        <f t="shared" si="151"/>
        <v>#REF!</v>
      </c>
      <c r="CJ166" s="144"/>
      <c r="CK166" s="136" t="e">
        <f t="shared" si="152"/>
        <v>#REF!</v>
      </c>
      <c r="CL166" s="140" t="e">
        <f t="shared" si="153"/>
        <v>#REF!</v>
      </c>
      <c r="CM166" s="144"/>
      <c r="CN166" s="136" t="e">
        <f t="shared" si="154"/>
        <v>#REF!</v>
      </c>
      <c r="CO166" s="152"/>
      <c r="CP166" s="140" t="e">
        <f t="shared" si="155"/>
        <v>#REF!</v>
      </c>
      <c r="CQ166" s="144"/>
      <c r="CR166" s="136" t="e">
        <f t="shared" si="156"/>
        <v>#REF!</v>
      </c>
      <c r="CS166" s="152"/>
      <c r="CT166" s="140" t="e">
        <f t="shared" si="157"/>
        <v>#REF!</v>
      </c>
      <c r="CU166" s="144"/>
      <c r="CV166" s="136" t="e">
        <f t="shared" si="158"/>
        <v>#REF!</v>
      </c>
      <c r="CW166" s="152"/>
      <c r="CX166" s="140" t="e">
        <f t="shared" si="159"/>
        <v>#REF!</v>
      </c>
      <c r="CY166" s="136" t="e">
        <f t="shared" si="160"/>
        <v>#REF!</v>
      </c>
      <c r="CZ166" s="152"/>
      <c r="DA166" s="144" t="e">
        <f t="shared" si="161"/>
        <v>#REF!</v>
      </c>
      <c r="DB166" s="144"/>
      <c r="DC166" s="136" t="e">
        <f t="shared" si="162"/>
        <v>#REF!</v>
      </c>
      <c r="DD166" s="152"/>
      <c r="DE166" s="140" t="e">
        <f t="shared" si="163"/>
        <v>#REF!</v>
      </c>
      <c r="DF166" s="144"/>
      <c r="DG166" s="136" t="e">
        <f t="shared" si="164"/>
        <v>#REF!</v>
      </c>
      <c r="DH166" s="152"/>
    </row>
    <row r="167" spans="1:112" ht="15.5" x14ac:dyDescent="0.35">
      <c r="A167" s="300">
        <v>8</v>
      </c>
      <c r="B167" s="345" t="str">
        <f t="shared" ref="B167" si="200">B115</f>
        <v>HHH  Eva</v>
      </c>
      <c r="C167" s="71" t="str">
        <f t="shared" si="192"/>
        <v>Eva</v>
      </c>
      <c r="D167" s="9" t="str">
        <f t="shared" si="193"/>
        <v/>
      </c>
      <c r="E167" s="6">
        <f t="shared" si="194"/>
        <v>1577746</v>
      </c>
      <c r="F167" s="74"/>
      <c r="G167" s="74"/>
      <c r="H167" s="74"/>
      <c r="I167" s="74"/>
      <c r="J167" s="74"/>
      <c r="K167" s="74"/>
      <c r="L167" s="74"/>
      <c r="M167" s="168"/>
      <c r="N167" s="74"/>
      <c r="O167" s="74"/>
      <c r="P167" s="74"/>
      <c r="Q167" s="74"/>
      <c r="R167" s="74"/>
      <c r="S167" s="74"/>
      <c r="T167" s="74"/>
      <c r="U167" s="74"/>
      <c r="V167" s="74"/>
      <c r="W167" s="74"/>
      <c r="X167" s="288"/>
      <c r="Y167" s="2" t="e">
        <f>IF(C167&lt;&gt;"",VLOOKUP(C167,#REF!,2,FALSE),"")</f>
        <v>#REF!</v>
      </c>
      <c r="Z167" s="2" t="str">
        <f t="shared" si="180"/>
        <v>US CRÉTEIL</v>
      </c>
      <c r="AA167" s="50" t="str">
        <f t="shared" si="123"/>
        <v/>
      </c>
      <c r="AB167" s="34" t="e">
        <f t="shared" si="124"/>
        <v>#REF!</v>
      </c>
      <c r="AC167" s="2" t="str">
        <f t="shared" si="125"/>
        <v>HHH  Eva  Eva</v>
      </c>
      <c r="AD167" s="2">
        <f t="shared" si="126"/>
        <v>0</v>
      </c>
      <c r="AE167" s="39"/>
      <c r="AF167" s="40" t="str">
        <f>IF(AE167&lt;&gt;"",VLOOKUP(AE167,#REF!,2,FALSE),"")</f>
        <v/>
      </c>
      <c r="AM167" s="140" t="e">
        <f t="shared" si="127"/>
        <v>#REF!</v>
      </c>
      <c r="AN167" s="157"/>
      <c r="AO167" s="136" t="e">
        <f t="shared" si="128"/>
        <v>#REF!</v>
      </c>
      <c r="AP167" s="152"/>
      <c r="AQ167" s="140" t="e">
        <f t="shared" si="129"/>
        <v>#REF!</v>
      </c>
      <c r="AR167" s="144"/>
      <c r="AS167" s="136" t="e">
        <f t="shared" si="130"/>
        <v>#REF!</v>
      </c>
      <c r="AT167" s="152"/>
      <c r="AU167" s="140" t="e">
        <f t="shared" si="131"/>
        <v>#REF!</v>
      </c>
      <c r="AV167" s="157"/>
      <c r="AW167" s="136" t="e">
        <f t="shared" si="132"/>
        <v>#REF!</v>
      </c>
      <c r="AX167" s="152"/>
      <c r="AY167" s="140" t="e">
        <f t="shared" si="133"/>
        <v>#REF!</v>
      </c>
      <c r="AZ167" s="144"/>
      <c r="BA167" s="136" t="e">
        <f t="shared" si="134"/>
        <v>#REF!</v>
      </c>
      <c r="BB167" s="152"/>
      <c r="BC167" s="140" t="e">
        <f t="shared" si="135"/>
        <v>#REF!</v>
      </c>
      <c r="BD167" s="144"/>
      <c r="BE167" s="136" t="e">
        <f t="shared" si="136"/>
        <v>#REF!</v>
      </c>
      <c r="BF167" s="152"/>
      <c r="BG167" s="140" t="e">
        <f t="shared" si="137"/>
        <v>#REF!</v>
      </c>
      <c r="BH167" s="144"/>
      <c r="BI167" s="136" t="e">
        <f t="shared" si="138"/>
        <v>#REF!</v>
      </c>
      <c r="BJ167" s="152"/>
      <c r="BK167" s="140" t="e">
        <f t="shared" si="139"/>
        <v>#REF!</v>
      </c>
      <c r="BL167" s="144"/>
      <c r="BM167" s="136" t="e">
        <f t="shared" si="140"/>
        <v>#REF!</v>
      </c>
      <c r="BN167" s="152"/>
      <c r="BO167" s="140" t="e">
        <f t="shared" si="141"/>
        <v>#REF!</v>
      </c>
      <c r="BP167" s="144"/>
      <c r="BQ167" s="136" t="e">
        <f t="shared" si="142"/>
        <v>#REF!</v>
      </c>
      <c r="BR167" s="152"/>
      <c r="BS167" s="140" t="e">
        <f t="shared" si="143"/>
        <v>#REF!</v>
      </c>
      <c r="BT167" s="144"/>
      <c r="BU167" s="136" t="e">
        <f t="shared" si="144"/>
        <v>#REF!</v>
      </c>
      <c r="BV167" s="152"/>
      <c r="BW167" s="140" t="e">
        <f t="shared" si="145"/>
        <v>#REF!</v>
      </c>
      <c r="BX167" s="144"/>
      <c r="BY167" s="136" t="e">
        <f t="shared" si="146"/>
        <v>#REF!</v>
      </c>
      <c r="BZ167" s="152"/>
      <c r="CA167" s="140" t="e">
        <f t="shared" si="147"/>
        <v>#REF!</v>
      </c>
      <c r="CB167" s="144"/>
      <c r="CC167" s="136" t="e">
        <f t="shared" si="148"/>
        <v>#REF!</v>
      </c>
      <c r="CD167" s="152"/>
      <c r="CE167" s="140" t="e">
        <f t="shared" si="149"/>
        <v>#REF!</v>
      </c>
      <c r="CF167" s="144"/>
      <c r="CG167" s="136" t="e">
        <f t="shared" si="150"/>
        <v>#REF!</v>
      </c>
      <c r="CH167" s="152"/>
      <c r="CI167" s="140" t="e">
        <f t="shared" si="151"/>
        <v>#REF!</v>
      </c>
      <c r="CJ167" s="144"/>
      <c r="CK167" s="136" t="e">
        <f t="shared" si="152"/>
        <v>#REF!</v>
      </c>
      <c r="CL167" s="140" t="e">
        <f t="shared" si="153"/>
        <v>#REF!</v>
      </c>
      <c r="CM167" s="144"/>
      <c r="CN167" s="136" t="e">
        <f t="shared" si="154"/>
        <v>#REF!</v>
      </c>
      <c r="CO167" s="152"/>
      <c r="CP167" s="140" t="e">
        <f t="shared" si="155"/>
        <v>#REF!</v>
      </c>
      <c r="CQ167" s="144"/>
      <c r="CR167" s="136" t="e">
        <f t="shared" si="156"/>
        <v>#REF!</v>
      </c>
      <c r="CS167" s="152"/>
      <c r="CT167" s="140" t="e">
        <f t="shared" si="157"/>
        <v>#REF!</v>
      </c>
      <c r="CU167" s="144"/>
      <c r="CV167" s="136" t="e">
        <f t="shared" si="158"/>
        <v>#REF!</v>
      </c>
      <c r="CW167" s="152"/>
      <c r="CX167" s="140" t="e">
        <f t="shared" si="159"/>
        <v>#REF!</v>
      </c>
      <c r="CY167" s="136" t="e">
        <f t="shared" si="160"/>
        <v>#REF!</v>
      </c>
      <c r="CZ167" s="152"/>
      <c r="DA167" s="144" t="e">
        <f t="shared" si="161"/>
        <v>#REF!</v>
      </c>
      <c r="DB167" s="144"/>
      <c r="DC167" s="136" t="e">
        <f t="shared" si="162"/>
        <v>#REF!</v>
      </c>
      <c r="DD167" s="152"/>
      <c r="DE167" s="140" t="e">
        <f t="shared" si="163"/>
        <v>#REF!</v>
      </c>
      <c r="DF167" s="144"/>
      <c r="DG167" s="136" t="e">
        <f t="shared" si="164"/>
        <v>#REF!</v>
      </c>
      <c r="DH167" s="152"/>
    </row>
    <row r="168" spans="1:112" ht="15.5" x14ac:dyDescent="0.35">
      <c r="A168" s="300">
        <v>9</v>
      </c>
      <c r="B168" s="345" t="str">
        <f t="shared" ref="B168" si="201">B116</f>
        <v>PERNOIS  LUC</v>
      </c>
      <c r="C168" s="71" t="str">
        <f t="shared" si="192"/>
        <v>LUC</v>
      </c>
      <c r="D168" s="9" t="str">
        <f t="shared" si="193"/>
        <v/>
      </c>
      <c r="E168" s="6">
        <f t="shared" si="194"/>
        <v>707564</v>
      </c>
      <c r="F168" s="74"/>
      <c r="G168" s="74"/>
      <c r="H168" s="74"/>
      <c r="I168" s="74"/>
      <c r="J168" s="74"/>
      <c r="K168" s="74"/>
      <c r="L168" s="74"/>
      <c r="M168" s="168"/>
      <c r="N168" s="74"/>
      <c r="O168" s="74"/>
      <c r="P168" s="74"/>
      <c r="Q168" s="74"/>
      <c r="R168" s="74"/>
      <c r="S168" s="74"/>
      <c r="T168" s="74"/>
      <c r="U168" s="74"/>
      <c r="V168" s="74"/>
      <c r="W168" s="74"/>
      <c r="X168" s="288"/>
      <c r="Y168" s="2" t="e">
        <f>IF(C168&lt;&gt;"",VLOOKUP(C168,#REF!,2,FALSE),"")</f>
        <v>#REF!</v>
      </c>
      <c r="Z168" s="2" t="str">
        <f t="shared" si="180"/>
        <v>US CRÉTEIL</v>
      </c>
      <c r="AA168" s="50" t="str">
        <f t="shared" si="123"/>
        <v/>
      </c>
      <c r="AB168" s="34" t="e">
        <f t="shared" si="124"/>
        <v>#REF!</v>
      </c>
      <c r="AC168" s="2" t="str">
        <f t="shared" si="125"/>
        <v>PERNOIS  LUC  LUC</v>
      </c>
      <c r="AD168" s="2">
        <f t="shared" si="126"/>
        <v>0</v>
      </c>
      <c r="AE168" s="39"/>
      <c r="AF168" s="40" t="str">
        <f>IF(AE168&lt;&gt;"",VLOOKUP(AE168,#REF!,2,FALSE),"")</f>
        <v/>
      </c>
      <c r="AM168" s="140" t="e">
        <f t="shared" si="127"/>
        <v>#REF!</v>
      </c>
      <c r="AN168" s="157"/>
      <c r="AO168" s="136" t="e">
        <f t="shared" si="128"/>
        <v>#REF!</v>
      </c>
      <c r="AP168" s="152"/>
      <c r="AQ168" s="140" t="e">
        <f t="shared" si="129"/>
        <v>#REF!</v>
      </c>
      <c r="AR168" s="144"/>
      <c r="AS168" s="136" t="e">
        <f t="shared" si="130"/>
        <v>#REF!</v>
      </c>
      <c r="AT168" s="152"/>
      <c r="AU168" s="140" t="e">
        <f t="shared" si="131"/>
        <v>#REF!</v>
      </c>
      <c r="AV168" s="157"/>
      <c r="AW168" s="136" t="e">
        <f t="shared" si="132"/>
        <v>#REF!</v>
      </c>
      <c r="AX168" s="152"/>
      <c r="AY168" s="140" t="e">
        <f t="shared" si="133"/>
        <v>#REF!</v>
      </c>
      <c r="AZ168" s="144"/>
      <c r="BA168" s="136" t="e">
        <f t="shared" si="134"/>
        <v>#REF!</v>
      </c>
      <c r="BB168" s="152"/>
      <c r="BC168" s="140" t="e">
        <f t="shared" si="135"/>
        <v>#REF!</v>
      </c>
      <c r="BD168" s="144"/>
      <c r="BE168" s="136" t="e">
        <f t="shared" si="136"/>
        <v>#REF!</v>
      </c>
      <c r="BF168" s="152"/>
      <c r="BG168" s="140" t="e">
        <f t="shared" si="137"/>
        <v>#REF!</v>
      </c>
      <c r="BH168" s="144"/>
      <c r="BI168" s="136" t="e">
        <f t="shared" si="138"/>
        <v>#REF!</v>
      </c>
      <c r="BJ168" s="152"/>
      <c r="BK168" s="140" t="e">
        <f t="shared" si="139"/>
        <v>#REF!</v>
      </c>
      <c r="BL168" s="144"/>
      <c r="BM168" s="136" t="e">
        <f t="shared" si="140"/>
        <v>#REF!</v>
      </c>
      <c r="BN168" s="152"/>
      <c r="BO168" s="140" t="e">
        <f t="shared" si="141"/>
        <v>#REF!</v>
      </c>
      <c r="BP168" s="144"/>
      <c r="BQ168" s="136" t="e">
        <f t="shared" si="142"/>
        <v>#REF!</v>
      </c>
      <c r="BR168" s="152"/>
      <c r="BS168" s="140" t="e">
        <f t="shared" si="143"/>
        <v>#REF!</v>
      </c>
      <c r="BT168" s="144"/>
      <c r="BU168" s="136" t="e">
        <f t="shared" si="144"/>
        <v>#REF!</v>
      </c>
      <c r="BV168" s="152"/>
      <c r="BW168" s="140" t="e">
        <f t="shared" si="145"/>
        <v>#REF!</v>
      </c>
      <c r="BX168" s="144"/>
      <c r="BY168" s="136" t="e">
        <f t="shared" si="146"/>
        <v>#REF!</v>
      </c>
      <c r="BZ168" s="152"/>
      <c r="CA168" s="140" t="e">
        <f t="shared" si="147"/>
        <v>#REF!</v>
      </c>
      <c r="CB168" s="144"/>
      <c r="CC168" s="136" t="e">
        <f t="shared" si="148"/>
        <v>#REF!</v>
      </c>
      <c r="CD168" s="152"/>
      <c r="CE168" s="140" t="e">
        <f t="shared" si="149"/>
        <v>#REF!</v>
      </c>
      <c r="CF168" s="144"/>
      <c r="CG168" s="136" t="e">
        <f t="shared" si="150"/>
        <v>#REF!</v>
      </c>
      <c r="CH168" s="152"/>
      <c r="CI168" s="140" t="e">
        <f t="shared" si="151"/>
        <v>#REF!</v>
      </c>
      <c r="CJ168" s="144"/>
      <c r="CK168" s="136" t="e">
        <f t="shared" si="152"/>
        <v>#REF!</v>
      </c>
      <c r="CL168" s="140" t="e">
        <f t="shared" si="153"/>
        <v>#REF!</v>
      </c>
      <c r="CM168" s="144"/>
      <c r="CN168" s="136" t="e">
        <f t="shared" si="154"/>
        <v>#REF!</v>
      </c>
      <c r="CO168" s="152"/>
      <c r="CP168" s="140" t="e">
        <f t="shared" si="155"/>
        <v>#REF!</v>
      </c>
      <c r="CQ168" s="144"/>
      <c r="CR168" s="136" t="e">
        <f t="shared" si="156"/>
        <v>#REF!</v>
      </c>
      <c r="CS168" s="152"/>
      <c r="CT168" s="140" t="e">
        <f t="shared" si="157"/>
        <v>#REF!</v>
      </c>
      <c r="CU168" s="144"/>
      <c r="CV168" s="136" t="e">
        <f t="shared" si="158"/>
        <v>#REF!</v>
      </c>
      <c r="CW168" s="152"/>
      <c r="CX168" s="140" t="e">
        <f t="shared" si="159"/>
        <v>#REF!</v>
      </c>
      <c r="CY168" s="136" t="e">
        <f t="shared" si="160"/>
        <v>#REF!</v>
      </c>
      <c r="CZ168" s="152"/>
      <c r="DA168" s="144" t="e">
        <f t="shared" si="161"/>
        <v>#REF!</v>
      </c>
      <c r="DB168" s="144"/>
      <c r="DC168" s="136" t="e">
        <f t="shared" si="162"/>
        <v>#REF!</v>
      </c>
      <c r="DD168" s="152"/>
      <c r="DE168" s="140" t="e">
        <f t="shared" si="163"/>
        <v>#REF!</v>
      </c>
      <c r="DF168" s="144"/>
      <c r="DG168" s="136" t="e">
        <f t="shared" si="164"/>
        <v>#REF!</v>
      </c>
      <c r="DH168" s="152"/>
    </row>
    <row r="169" spans="1:112" ht="15.5" x14ac:dyDescent="0.35">
      <c r="A169" s="300">
        <v>10</v>
      </c>
      <c r="B169" s="345" t="str">
        <f t="shared" ref="B169" si="202">B117</f>
        <v>JJJ  Mélania</v>
      </c>
      <c r="C169" s="71" t="str">
        <f t="shared" si="192"/>
        <v>Mélania</v>
      </c>
      <c r="D169" s="9" t="str">
        <f t="shared" si="193"/>
        <v/>
      </c>
      <c r="E169" s="6">
        <f t="shared" si="194"/>
        <v>1926597</v>
      </c>
      <c r="F169" s="74"/>
      <c r="G169" s="74"/>
      <c r="H169" s="74"/>
      <c r="I169" s="74"/>
      <c r="J169" s="74"/>
      <c r="K169" s="74"/>
      <c r="L169" s="74"/>
      <c r="M169" s="168"/>
      <c r="N169" s="74"/>
      <c r="O169" s="74"/>
      <c r="P169" s="74"/>
      <c r="Q169" s="74"/>
      <c r="R169" s="74"/>
      <c r="S169" s="74"/>
      <c r="T169" s="74"/>
      <c r="U169" s="74"/>
      <c r="V169" s="74"/>
      <c r="W169" s="74"/>
      <c r="X169" s="288"/>
      <c r="Y169" s="2" t="e">
        <f>IF(C169&lt;&gt;"",VLOOKUP(C169,#REF!,2,FALSE),"")</f>
        <v>#REF!</v>
      </c>
      <c r="Z169" s="2" t="str">
        <f t="shared" si="180"/>
        <v>US CRÉTEIL</v>
      </c>
      <c r="AA169" s="50" t="str">
        <f t="shared" si="123"/>
        <v/>
      </c>
      <c r="AB169" s="34" t="e">
        <f t="shared" si="124"/>
        <v>#REF!</v>
      </c>
      <c r="AC169" s="2" t="str">
        <f t="shared" si="125"/>
        <v>JJJ  Mélania  Mélania</v>
      </c>
      <c r="AD169" s="2">
        <f t="shared" si="126"/>
        <v>0</v>
      </c>
      <c r="AE169" s="39"/>
      <c r="AF169" s="40" t="str">
        <f>IF(AE169&lt;&gt;"",VLOOKUP(AE169,#REF!,2,FALSE),"")</f>
        <v/>
      </c>
      <c r="AM169" s="140" t="e">
        <f t="shared" si="127"/>
        <v>#REF!</v>
      </c>
      <c r="AN169" s="157"/>
      <c r="AO169" s="136" t="e">
        <f t="shared" si="128"/>
        <v>#REF!</v>
      </c>
      <c r="AP169" s="152"/>
      <c r="AQ169" s="140" t="e">
        <f t="shared" si="129"/>
        <v>#REF!</v>
      </c>
      <c r="AR169" s="144"/>
      <c r="AS169" s="136" t="e">
        <f t="shared" si="130"/>
        <v>#REF!</v>
      </c>
      <c r="AT169" s="152"/>
      <c r="AU169" s="140" t="e">
        <f t="shared" si="131"/>
        <v>#REF!</v>
      </c>
      <c r="AV169" s="157"/>
      <c r="AW169" s="136" t="e">
        <f t="shared" si="132"/>
        <v>#REF!</v>
      </c>
      <c r="AX169" s="152"/>
      <c r="AY169" s="140" t="e">
        <f t="shared" si="133"/>
        <v>#REF!</v>
      </c>
      <c r="AZ169" s="144"/>
      <c r="BA169" s="136" t="e">
        <f t="shared" si="134"/>
        <v>#REF!</v>
      </c>
      <c r="BB169" s="152"/>
      <c r="BC169" s="140" t="e">
        <f t="shared" si="135"/>
        <v>#REF!</v>
      </c>
      <c r="BD169" s="144"/>
      <c r="BE169" s="136" t="e">
        <f t="shared" si="136"/>
        <v>#REF!</v>
      </c>
      <c r="BF169" s="152"/>
      <c r="BG169" s="140" t="e">
        <f t="shared" si="137"/>
        <v>#REF!</v>
      </c>
      <c r="BH169" s="144"/>
      <c r="BI169" s="136" t="e">
        <f t="shared" si="138"/>
        <v>#REF!</v>
      </c>
      <c r="BJ169" s="152"/>
      <c r="BK169" s="140" t="e">
        <f t="shared" si="139"/>
        <v>#REF!</v>
      </c>
      <c r="BL169" s="144"/>
      <c r="BM169" s="136" t="e">
        <f t="shared" si="140"/>
        <v>#REF!</v>
      </c>
      <c r="BN169" s="152"/>
      <c r="BO169" s="140" t="e">
        <f t="shared" si="141"/>
        <v>#REF!</v>
      </c>
      <c r="BP169" s="144"/>
      <c r="BQ169" s="136" t="e">
        <f t="shared" si="142"/>
        <v>#REF!</v>
      </c>
      <c r="BR169" s="152"/>
      <c r="BS169" s="140" t="e">
        <f t="shared" si="143"/>
        <v>#REF!</v>
      </c>
      <c r="BT169" s="144"/>
      <c r="BU169" s="136" t="e">
        <f t="shared" si="144"/>
        <v>#REF!</v>
      </c>
      <c r="BV169" s="152"/>
      <c r="BW169" s="140" t="e">
        <f t="shared" si="145"/>
        <v>#REF!</v>
      </c>
      <c r="BX169" s="144"/>
      <c r="BY169" s="136" t="e">
        <f t="shared" si="146"/>
        <v>#REF!</v>
      </c>
      <c r="BZ169" s="152"/>
      <c r="CA169" s="140" t="e">
        <f t="shared" si="147"/>
        <v>#REF!</v>
      </c>
      <c r="CB169" s="144"/>
      <c r="CC169" s="136" t="e">
        <f t="shared" si="148"/>
        <v>#REF!</v>
      </c>
      <c r="CD169" s="152"/>
      <c r="CE169" s="140" t="e">
        <f t="shared" si="149"/>
        <v>#REF!</v>
      </c>
      <c r="CF169" s="144"/>
      <c r="CG169" s="136" t="e">
        <f t="shared" si="150"/>
        <v>#REF!</v>
      </c>
      <c r="CH169" s="152"/>
      <c r="CI169" s="140" t="e">
        <f t="shared" si="151"/>
        <v>#REF!</v>
      </c>
      <c r="CJ169" s="144"/>
      <c r="CK169" s="136" t="e">
        <f t="shared" si="152"/>
        <v>#REF!</v>
      </c>
      <c r="CL169" s="140" t="e">
        <f t="shared" si="153"/>
        <v>#REF!</v>
      </c>
      <c r="CM169" s="144"/>
      <c r="CN169" s="136" t="e">
        <f t="shared" si="154"/>
        <v>#REF!</v>
      </c>
      <c r="CO169" s="152"/>
      <c r="CP169" s="140" t="e">
        <f t="shared" si="155"/>
        <v>#REF!</v>
      </c>
      <c r="CQ169" s="144"/>
      <c r="CR169" s="136" t="e">
        <f t="shared" si="156"/>
        <v>#REF!</v>
      </c>
      <c r="CS169" s="152"/>
      <c r="CT169" s="140" t="e">
        <f t="shared" si="157"/>
        <v>#REF!</v>
      </c>
      <c r="CU169" s="144"/>
      <c r="CV169" s="136" t="e">
        <f t="shared" si="158"/>
        <v>#REF!</v>
      </c>
      <c r="CW169" s="152"/>
      <c r="CX169" s="140" t="e">
        <f t="shared" si="159"/>
        <v>#REF!</v>
      </c>
      <c r="CY169" s="136" t="e">
        <f t="shared" si="160"/>
        <v>#REF!</v>
      </c>
      <c r="CZ169" s="152"/>
      <c r="DA169" s="144" t="e">
        <f t="shared" si="161"/>
        <v>#REF!</v>
      </c>
      <c r="DB169" s="144"/>
      <c r="DC169" s="136" t="e">
        <f t="shared" si="162"/>
        <v>#REF!</v>
      </c>
      <c r="DD169" s="152"/>
      <c r="DE169" s="140" t="e">
        <f t="shared" si="163"/>
        <v>#REF!</v>
      </c>
      <c r="DF169" s="144"/>
      <c r="DG169" s="136" t="e">
        <f t="shared" si="164"/>
        <v>#REF!</v>
      </c>
      <c r="DH169" s="152"/>
    </row>
    <row r="170" spans="1:112" ht="15.5" x14ac:dyDescent="0.35">
      <c r="A170" s="300">
        <v>11</v>
      </c>
      <c r="B170" s="345" t="str">
        <f t="shared" ref="B170" si="203">B118</f>
        <v>KKK  Mélanie</v>
      </c>
      <c r="C170" s="71" t="str">
        <f t="shared" si="192"/>
        <v>Mélanie</v>
      </c>
      <c r="D170" s="9" t="str">
        <f t="shared" si="193"/>
        <v/>
      </c>
      <c r="E170" s="6">
        <f t="shared" si="194"/>
        <v>1698208</v>
      </c>
      <c r="F170" s="74"/>
      <c r="G170" s="74"/>
      <c r="H170" s="74"/>
      <c r="I170" s="74"/>
      <c r="J170" s="74"/>
      <c r="K170" s="74"/>
      <c r="L170" s="74"/>
      <c r="M170" s="168"/>
      <c r="N170" s="74"/>
      <c r="O170" s="74"/>
      <c r="P170" s="74"/>
      <c r="Q170" s="74"/>
      <c r="R170" s="74"/>
      <c r="S170" s="74"/>
      <c r="T170" s="74"/>
      <c r="U170" s="74"/>
      <c r="V170" s="74"/>
      <c r="W170" s="74"/>
      <c r="X170" s="288"/>
      <c r="Y170" s="2" t="e">
        <f>IF(C170&lt;&gt;"",VLOOKUP(C170,#REF!,2,FALSE),"")</f>
        <v>#REF!</v>
      </c>
      <c r="Z170" s="2" t="str">
        <f t="shared" si="180"/>
        <v>US CRÉTEIL</v>
      </c>
      <c r="AA170" s="50" t="str">
        <f t="shared" si="123"/>
        <v/>
      </c>
      <c r="AB170" s="34" t="e">
        <f t="shared" si="124"/>
        <v>#REF!</v>
      </c>
      <c r="AC170" s="2" t="str">
        <f t="shared" si="125"/>
        <v>KKK  Mélanie  Mélanie</v>
      </c>
      <c r="AD170" s="2">
        <f t="shared" si="126"/>
        <v>0</v>
      </c>
      <c r="AE170" s="39"/>
      <c r="AF170" s="40" t="str">
        <f>IF(AE170&lt;&gt;"",VLOOKUP(AE170,#REF!,2,FALSE),"")</f>
        <v/>
      </c>
      <c r="AM170" s="140" t="e">
        <f t="shared" si="127"/>
        <v>#REF!</v>
      </c>
      <c r="AN170" s="157"/>
      <c r="AO170" s="136" t="e">
        <f t="shared" si="128"/>
        <v>#REF!</v>
      </c>
      <c r="AP170" s="152"/>
      <c r="AQ170" s="140" t="e">
        <f t="shared" si="129"/>
        <v>#REF!</v>
      </c>
      <c r="AR170" s="144"/>
      <c r="AS170" s="136" t="e">
        <f t="shared" si="130"/>
        <v>#REF!</v>
      </c>
      <c r="AT170" s="152"/>
      <c r="AU170" s="140" t="e">
        <f t="shared" si="131"/>
        <v>#REF!</v>
      </c>
      <c r="AV170" s="157"/>
      <c r="AW170" s="136" t="e">
        <f t="shared" si="132"/>
        <v>#REF!</v>
      </c>
      <c r="AX170" s="152"/>
      <c r="AY170" s="140" t="e">
        <f t="shared" si="133"/>
        <v>#REF!</v>
      </c>
      <c r="AZ170" s="144"/>
      <c r="BA170" s="136" t="e">
        <f t="shared" si="134"/>
        <v>#REF!</v>
      </c>
      <c r="BB170" s="152"/>
      <c r="BC170" s="140" t="e">
        <f t="shared" si="135"/>
        <v>#REF!</v>
      </c>
      <c r="BD170" s="144"/>
      <c r="BE170" s="136" t="e">
        <f t="shared" si="136"/>
        <v>#REF!</v>
      </c>
      <c r="BF170" s="152"/>
      <c r="BG170" s="140" t="e">
        <f t="shared" si="137"/>
        <v>#REF!</v>
      </c>
      <c r="BH170" s="144"/>
      <c r="BI170" s="136" t="e">
        <f t="shared" si="138"/>
        <v>#REF!</v>
      </c>
      <c r="BJ170" s="152"/>
      <c r="BK170" s="140" t="e">
        <f t="shared" si="139"/>
        <v>#REF!</v>
      </c>
      <c r="BL170" s="144"/>
      <c r="BM170" s="136" t="e">
        <f t="shared" si="140"/>
        <v>#REF!</v>
      </c>
      <c r="BN170" s="152"/>
      <c r="BO170" s="140" t="e">
        <f t="shared" si="141"/>
        <v>#REF!</v>
      </c>
      <c r="BP170" s="144"/>
      <c r="BQ170" s="136" t="e">
        <f t="shared" si="142"/>
        <v>#REF!</v>
      </c>
      <c r="BR170" s="152"/>
      <c r="BS170" s="140" t="e">
        <f t="shared" si="143"/>
        <v>#REF!</v>
      </c>
      <c r="BT170" s="144"/>
      <c r="BU170" s="136" t="e">
        <f t="shared" si="144"/>
        <v>#REF!</v>
      </c>
      <c r="BV170" s="152"/>
      <c r="BW170" s="140" t="e">
        <f t="shared" si="145"/>
        <v>#REF!</v>
      </c>
      <c r="BX170" s="144"/>
      <c r="BY170" s="136" t="e">
        <f t="shared" si="146"/>
        <v>#REF!</v>
      </c>
      <c r="BZ170" s="152"/>
      <c r="CA170" s="140" t="e">
        <f t="shared" si="147"/>
        <v>#REF!</v>
      </c>
      <c r="CB170" s="144"/>
      <c r="CC170" s="136" t="e">
        <f t="shared" si="148"/>
        <v>#REF!</v>
      </c>
      <c r="CD170" s="152"/>
      <c r="CE170" s="140" t="e">
        <f t="shared" si="149"/>
        <v>#REF!</v>
      </c>
      <c r="CF170" s="144"/>
      <c r="CG170" s="136" t="e">
        <f t="shared" si="150"/>
        <v>#REF!</v>
      </c>
      <c r="CH170" s="152"/>
      <c r="CI170" s="140" t="e">
        <f t="shared" si="151"/>
        <v>#REF!</v>
      </c>
      <c r="CJ170" s="144"/>
      <c r="CK170" s="136" t="e">
        <f t="shared" si="152"/>
        <v>#REF!</v>
      </c>
      <c r="CL170" s="140" t="e">
        <f t="shared" si="153"/>
        <v>#REF!</v>
      </c>
      <c r="CM170" s="144"/>
      <c r="CN170" s="136" t="e">
        <f t="shared" si="154"/>
        <v>#REF!</v>
      </c>
      <c r="CO170" s="152"/>
      <c r="CP170" s="140" t="e">
        <f t="shared" si="155"/>
        <v>#REF!</v>
      </c>
      <c r="CQ170" s="144"/>
      <c r="CR170" s="136" t="e">
        <f t="shared" si="156"/>
        <v>#REF!</v>
      </c>
      <c r="CS170" s="152"/>
      <c r="CT170" s="140" t="e">
        <f t="shared" si="157"/>
        <v>#REF!</v>
      </c>
      <c r="CU170" s="144"/>
      <c r="CV170" s="136" t="e">
        <f t="shared" si="158"/>
        <v>#REF!</v>
      </c>
      <c r="CW170" s="152"/>
      <c r="CX170" s="140" t="e">
        <f t="shared" si="159"/>
        <v>#REF!</v>
      </c>
      <c r="CY170" s="136" t="e">
        <f t="shared" si="160"/>
        <v>#REF!</v>
      </c>
      <c r="CZ170" s="152"/>
      <c r="DA170" s="144" t="e">
        <f t="shared" si="161"/>
        <v>#REF!</v>
      </c>
      <c r="DB170" s="144"/>
      <c r="DC170" s="136" t="e">
        <f t="shared" si="162"/>
        <v>#REF!</v>
      </c>
      <c r="DD170" s="152"/>
      <c r="DE170" s="140" t="e">
        <f t="shared" si="163"/>
        <v>#REF!</v>
      </c>
      <c r="DF170" s="144"/>
      <c r="DG170" s="136" t="e">
        <f t="shared" si="164"/>
        <v>#REF!</v>
      </c>
      <c r="DH170" s="152"/>
    </row>
    <row r="171" spans="1:112" ht="15.5" x14ac:dyDescent="0.35">
      <c r="A171" s="300">
        <v>12</v>
      </c>
      <c r="B171" s="345" t="str">
        <f t="shared" ref="B171" si="204">B119</f>
        <v>LLL  Cryss</v>
      </c>
      <c r="C171" s="71" t="str">
        <f t="shared" si="192"/>
        <v>Cryss</v>
      </c>
      <c r="D171" s="9" t="str">
        <f t="shared" si="193"/>
        <v/>
      </c>
      <c r="E171" s="6">
        <f t="shared" si="194"/>
        <v>1590592</v>
      </c>
      <c r="F171" s="74"/>
      <c r="G171" s="74"/>
      <c r="H171" s="74"/>
      <c r="I171" s="74"/>
      <c r="J171" s="74"/>
      <c r="K171" s="74"/>
      <c r="L171" s="74"/>
      <c r="M171" s="168"/>
      <c r="N171" s="74"/>
      <c r="O171" s="74"/>
      <c r="P171" s="74"/>
      <c r="Q171" s="74"/>
      <c r="R171" s="74"/>
      <c r="S171" s="74"/>
      <c r="T171" s="74"/>
      <c r="U171" s="74"/>
      <c r="V171" s="74"/>
      <c r="W171" s="74"/>
      <c r="X171" s="288"/>
      <c r="Y171" s="2" t="e">
        <f>IF(C171&lt;&gt;"",VLOOKUP(C171,#REF!,2,FALSE),"")</f>
        <v>#REF!</v>
      </c>
      <c r="Z171" s="2" t="str">
        <f t="shared" si="180"/>
        <v>US CRÉTEIL</v>
      </c>
      <c r="AA171" s="50" t="str">
        <f t="shared" si="123"/>
        <v/>
      </c>
      <c r="AB171" s="34" t="e">
        <f t="shared" si="124"/>
        <v>#REF!</v>
      </c>
      <c r="AC171" s="2" t="str">
        <f t="shared" si="125"/>
        <v>LLL  Cryss  Cryss</v>
      </c>
      <c r="AD171" s="2">
        <f t="shared" si="126"/>
        <v>0</v>
      </c>
      <c r="AE171" s="39"/>
      <c r="AF171" s="40" t="str">
        <f>IF(AE171&lt;&gt;"",VLOOKUP(AE171,#REF!,2,FALSE),"")</f>
        <v/>
      </c>
      <c r="AM171" s="140" t="e">
        <f t="shared" si="127"/>
        <v>#REF!</v>
      </c>
      <c r="AN171" s="157"/>
      <c r="AO171" s="136" t="e">
        <f t="shared" si="128"/>
        <v>#REF!</v>
      </c>
      <c r="AP171" s="152"/>
      <c r="AQ171" s="140" t="e">
        <f t="shared" si="129"/>
        <v>#REF!</v>
      </c>
      <c r="AR171" s="144"/>
      <c r="AS171" s="136" t="e">
        <f t="shared" si="130"/>
        <v>#REF!</v>
      </c>
      <c r="AT171" s="152"/>
      <c r="AU171" s="140" t="e">
        <f t="shared" si="131"/>
        <v>#REF!</v>
      </c>
      <c r="AV171" s="157"/>
      <c r="AW171" s="136" t="e">
        <f t="shared" si="132"/>
        <v>#REF!</v>
      </c>
      <c r="AX171" s="152"/>
      <c r="AY171" s="140" t="e">
        <f t="shared" si="133"/>
        <v>#REF!</v>
      </c>
      <c r="AZ171" s="144"/>
      <c r="BA171" s="136" t="e">
        <f t="shared" si="134"/>
        <v>#REF!</v>
      </c>
      <c r="BB171" s="152"/>
      <c r="BC171" s="140" t="e">
        <f t="shared" si="135"/>
        <v>#REF!</v>
      </c>
      <c r="BD171" s="144"/>
      <c r="BE171" s="136" t="e">
        <f t="shared" si="136"/>
        <v>#REF!</v>
      </c>
      <c r="BF171" s="152"/>
      <c r="BG171" s="140" t="e">
        <f t="shared" si="137"/>
        <v>#REF!</v>
      </c>
      <c r="BH171" s="144"/>
      <c r="BI171" s="136" t="e">
        <f t="shared" si="138"/>
        <v>#REF!</v>
      </c>
      <c r="BJ171" s="152"/>
      <c r="BK171" s="140" t="e">
        <f t="shared" si="139"/>
        <v>#REF!</v>
      </c>
      <c r="BL171" s="144"/>
      <c r="BM171" s="136" t="e">
        <f t="shared" si="140"/>
        <v>#REF!</v>
      </c>
      <c r="BN171" s="152"/>
      <c r="BO171" s="140" t="e">
        <f t="shared" si="141"/>
        <v>#REF!</v>
      </c>
      <c r="BP171" s="144"/>
      <c r="BQ171" s="136" t="e">
        <f t="shared" si="142"/>
        <v>#REF!</v>
      </c>
      <c r="BR171" s="152"/>
      <c r="BS171" s="140" t="e">
        <f t="shared" si="143"/>
        <v>#REF!</v>
      </c>
      <c r="BT171" s="144"/>
      <c r="BU171" s="136" t="e">
        <f t="shared" si="144"/>
        <v>#REF!</v>
      </c>
      <c r="BV171" s="152"/>
      <c r="BW171" s="140" t="e">
        <f t="shared" si="145"/>
        <v>#REF!</v>
      </c>
      <c r="BX171" s="144"/>
      <c r="BY171" s="136" t="e">
        <f t="shared" si="146"/>
        <v>#REF!</v>
      </c>
      <c r="BZ171" s="152"/>
      <c r="CA171" s="140" t="e">
        <f t="shared" si="147"/>
        <v>#REF!</v>
      </c>
      <c r="CB171" s="144"/>
      <c r="CC171" s="136" t="e">
        <f t="shared" si="148"/>
        <v>#REF!</v>
      </c>
      <c r="CD171" s="152"/>
      <c r="CE171" s="140" t="e">
        <f t="shared" si="149"/>
        <v>#REF!</v>
      </c>
      <c r="CF171" s="144"/>
      <c r="CG171" s="136" t="e">
        <f t="shared" si="150"/>
        <v>#REF!</v>
      </c>
      <c r="CH171" s="152"/>
      <c r="CI171" s="140" t="e">
        <f t="shared" si="151"/>
        <v>#REF!</v>
      </c>
      <c r="CJ171" s="144"/>
      <c r="CK171" s="136" t="e">
        <f t="shared" si="152"/>
        <v>#REF!</v>
      </c>
      <c r="CL171" s="140" t="e">
        <f t="shared" si="153"/>
        <v>#REF!</v>
      </c>
      <c r="CM171" s="144"/>
      <c r="CN171" s="136" t="e">
        <f t="shared" si="154"/>
        <v>#REF!</v>
      </c>
      <c r="CO171" s="152"/>
      <c r="CP171" s="140" t="e">
        <f t="shared" si="155"/>
        <v>#REF!</v>
      </c>
      <c r="CQ171" s="144"/>
      <c r="CR171" s="136" t="e">
        <f t="shared" si="156"/>
        <v>#REF!</v>
      </c>
      <c r="CS171" s="152"/>
      <c r="CT171" s="140" t="e">
        <f t="shared" si="157"/>
        <v>#REF!</v>
      </c>
      <c r="CU171" s="144"/>
      <c r="CV171" s="136" t="e">
        <f t="shared" si="158"/>
        <v>#REF!</v>
      </c>
      <c r="CW171" s="152"/>
      <c r="CX171" s="140" t="e">
        <f t="shared" si="159"/>
        <v>#REF!</v>
      </c>
      <c r="CY171" s="136" t="e">
        <f t="shared" si="160"/>
        <v>#REF!</v>
      </c>
      <c r="CZ171" s="152"/>
      <c r="DA171" s="144" t="e">
        <f t="shared" si="161"/>
        <v>#REF!</v>
      </c>
      <c r="DB171" s="144"/>
      <c r="DC171" s="136" t="e">
        <f t="shared" si="162"/>
        <v>#REF!</v>
      </c>
      <c r="DD171" s="152"/>
      <c r="DE171" s="140" t="e">
        <f t="shared" si="163"/>
        <v>#REF!</v>
      </c>
      <c r="DF171" s="144"/>
      <c r="DG171" s="136" t="e">
        <f t="shared" si="164"/>
        <v>#REF!</v>
      </c>
      <c r="DH171" s="152"/>
    </row>
    <row r="172" spans="1:112" ht="15.5" x14ac:dyDescent="0.35">
      <c r="A172" s="300">
        <v>13</v>
      </c>
      <c r="B172" s="345" t="str">
        <f t="shared" ref="B172" si="205">B120</f>
        <v>MMMM  Sambou</v>
      </c>
      <c r="C172" s="71" t="str">
        <f t="shared" si="192"/>
        <v>Sambou</v>
      </c>
      <c r="D172" s="9" t="str">
        <f t="shared" si="193"/>
        <v/>
      </c>
      <c r="E172" s="6">
        <f t="shared" si="194"/>
        <v>1553373</v>
      </c>
      <c r="F172" s="74"/>
      <c r="G172" s="74"/>
      <c r="H172" s="74"/>
      <c r="I172" s="74"/>
      <c r="J172" s="74"/>
      <c r="K172" s="74"/>
      <c r="L172" s="74"/>
      <c r="M172" s="168"/>
      <c r="N172" s="74"/>
      <c r="O172" s="74"/>
      <c r="P172" s="74"/>
      <c r="Q172" s="74"/>
      <c r="R172" s="74"/>
      <c r="S172" s="74"/>
      <c r="T172" s="74"/>
      <c r="U172" s="74"/>
      <c r="V172" s="74"/>
      <c r="W172" s="74"/>
      <c r="X172" s="288"/>
      <c r="Y172" s="2" t="e">
        <f>IF(C172&lt;&gt;"",VLOOKUP(C172,#REF!,2,FALSE),"")</f>
        <v>#REF!</v>
      </c>
      <c r="Z172" s="2" t="str">
        <f t="shared" si="180"/>
        <v>US CRÉTEIL</v>
      </c>
      <c r="AA172" s="50" t="str">
        <f t="shared" si="123"/>
        <v/>
      </c>
      <c r="AB172" s="34" t="e">
        <f t="shared" si="124"/>
        <v>#REF!</v>
      </c>
      <c r="AC172" s="2" t="str">
        <f t="shared" si="125"/>
        <v>MMMM  Sambou  Sambou</v>
      </c>
      <c r="AD172" s="2">
        <f t="shared" si="126"/>
        <v>0</v>
      </c>
      <c r="AE172" s="39"/>
      <c r="AF172" s="40" t="str">
        <f>IF(AE172&lt;&gt;"",VLOOKUP(AE172,#REF!,2,FALSE),"")</f>
        <v/>
      </c>
      <c r="AM172" s="140" t="e">
        <f t="shared" si="127"/>
        <v>#REF!</v>
      </c>
      <c r="AN172" s="157"/>
      <c r="AO172" s="136" t="e">
        <f t="shared" si="128"/>
        <v>#REF!</v>
      </c>
      <c r="AP172" s="152"/>
      <c r="AQ172" s="140" t="e">
        <f t="shared" si="129"/>
        <v>#REF!</v>
      </c>
      <c r="AR172" s="144"/>
      <c r="AS172" s="136" t="e">
        <f t="shared" si="130"/>
        <v>#REF!</v>
      </c>
      <c r="AT172" s="152"/>
      <c r="AU172" s="140" t="e">
        <f t="shared" si="131"/>
        <v>#REF!</v>
      </c>
      <c r="AV172" s="157"/>
      <c r="AW172" s="136" t="e">
        <f t="shared" si="132"/>
        <v>#REF!</v>
      </c>
      <c r="AX172" s="152"/>
      <c r="AY172" s="140" t="e">
        <f t="shared" si="133"/>
        <v>#REF!</v>
      </c>
      <c r="AZ172" s="144"/>
      <c r="BA172" s="136" t="e">
        <f t="shared" si="134"/>
        <v>#REF!</v>
      </c>
      <c r="BB172" s="152"/>
      <c r="BC172" s="140" t="e">
        <f t="shared" si="135"/>
        <v>#REF!</v>
      </c>
      <c r="BD172" s="144"/>
      <c r="BE172" s="136" t="e">
        <f t="shared" si="136"/>
        <v>#REF!</v>
      </c>
      <c r="BF172" s="152"/>
      <c r="BG172" s="140" t="e">
        <f t="shared" si="137"/>
        <v>#REF!</v>
      </c>
      <c r="BH172" s="144"/>
      <c r="BI172" s="136" t="e">
        <f t="shared" si="138"/>
        <v>#REF!</v>
      </c>
      <c r="BJ172" s="152"/>
      <c r="BK172" s="140" t="e">
        <f t="shared" si="139"/>
        <v>#REF!</v>
      </c>
      <c r="BL172" s="144"/>
      <c r="BM172" s="136" t="e">
        <f t="shared" si="140"/>
        <v>#REF!</v>
      </c>
      <c r="BN172" s="152"/>
      <c r="BO172" s="140" t="e">
        <f t="shared" si="141"/>
        <v>#REF!</v>
      </c>
      <c r="BP172" s="144"/>
      <c r="BQ172" s="136" t="e">
        <f t="shared" si="142"/>
        <v>#REF!</v>
      </c>
      <c r="BR172" s="152"/>
      <c r="BS172" s="140" t="e">
        <f t="shared" si="143"/>
        <v>#REF!</v>
      </c>
      <c r="BT172" s="144"/>
      <c r="BU172" s="136" t="e">
        <f t="shared" si="144"/>
        <v>#REF!</v>
      </c>
      <c r="BV172" s="152"/>
      <c r="BW172" s="140" t="e">
        <f t="shared" si="145"/>
        <v>#REF!</v>
      </c>
      <c r="BX172" s="144"/>
      <c r="BY172" s="136" t="e">
        <f t="shared" si="146"/>
        <v>#REF!</v>
      </c>
      <c r="BZ172" s="152"/>
      <c r="CA172" s="140" t="e">
        <f t="shared" si="147"/>
        <v>#REF!</v>
      </c>
      <c r="CB172" s="144"/>
      <c r="CC172" s="136" t="e">
        <f t="shared" si="148"/>
        <v>#REF!</v>
      </c>
      <c r="CD172" s="152"/>
      <c r="CE172" s="140" t="e">
        <f t="shared" si="149"/>
        <v>#REF!</v>
      </c>
      <c r="CF172" s="144"/>
      <c r="CG172" s="136" t="e">
        <f t="shared" si="150"/>
        <v>#REF!</v>
      </c>
      <c r="CH172" s="152"/>
      <c r="CI172" s="140" t="e">
        <f t="shared" si="151"/>
        <v>#REF!</v>
      </c>
      <c r="CJ172" s="144"/>
      <c r="CK172" s="136" t="e">
        <f t="shared" si="152"/>
        <v>#REF!</v>
      </c>
      <c r="CL172" s="140" t="e">
        <f t="shared" si="153"/>
        <v>#REF!</v>
      </c>
      <c r="CM172" s="144"/>
      <c r="CN172" s="136" t="e">
        <f t="shared" si="154"/>
        <v>#REF!</v>
      </c>
      <c r="CO172" s="152"/>
      <c r="CP172" s="140" t="e">
        <f t="shared" si="155"/>
        <v>#REF!</v>
      </c>
      <c r="CQ172" s="144"/>
      <c r="CR172" s="136" t="e">
        <f t="shared" si="156"/>
        <v>#REF!</v>
      </c>
      <c r="CS172" s="152"/>
      <c r="CT172" s="140" t="e">
        <f t="shared" si="157"/>
        <v>#REF!</v>
      </c>
      <c r="CU172" s="144"/>
      <c r="CV172" s="136" t="e">
        <f t="shared" si="158"/>
        <v>#REF!</v>
      </c>
      <c r="CW172" s="152"/>
      <c r="CX172" s="140" t="e">
        <f t="shared" si="159"/>
        <v>#REF!</v>
      </c>
      <c r="CY172" s="136" t="e">
        <f t="shared" si="160"/>
        <v>#REF!</v>
      </c>
      <c r="CZ172" s="152"/>
      <c r="DA172" s="144" t="e">
        <f t="shared" si="161"/>
        <v>#REF!</v>
      </c>
      <c r="DB172" s="144"/>
      <c r="DC172" s="136" t="e">
        <f t="shared" si="162"/>
        <v>#REF!</v>
      </c>
      <c r="DD172" s="152"/>
      <c r="DE172" s="140" t="e">
        <f t="shared" si="163"/>
        <v>#REF!</v>
      </c>
      <c r="DF172" s="144"/>
      <c r="DG172" s="136" t="e">
        <f t="shared" si="164"/>
        <v>#REF!</v>
      </c>
      <c r="DH172" s="152"/>
    </row>
    <row r="173" spans="1:112" ht="15.5" x14ac:dyDescent="0.35">
      <c r="A173" s="300">
        <v>14</v>
      </c>
      <c r="B173" s="345" t="str">
        <f t="shared" ref="B173" si="206">B121</f>
        <v>NNN  Dylan</v>
      </c>
      <c r="C173" s="71" t="str">
        <f t="shared" si="192"/>
        <v>Dylan</v>
      </c>
      <c r="D173" s="9" t="str">
        <f t="shared" si="193"/>
        <v/>
      </c>
      <c r="E173" s="6">
        <f t="shared" si="194"/>
        <v>1746478</v>
      </c>
      <c r="F173" s="74"/>
      <c r="G173" s="74"/>
      <c r="H173" s="74"/>
      <c r="I173" s="74"/>
      <c r="J173" s="74"/>
      <c r="K173" s="74"/>
      <c r="L173" s="74"/>
      <c r="M173" s="168"/>
      <c r="N173" s="74"/>
      <c r="O173" s="74"/>
      <c r="P173" s="74"/>
      <c r="Q173" s="74"/>
      <c r="R173" s="74"/>
      <c r="S173" s="74"/>
      <c r="T173" s="74"/>
      <c r="U173" s="74"/>
      <c r="V173" s="74"/>
      <c r="W173" s="74"/>
      <c r="X173" s="288"/>
      <c r="Y173" s="2" t="e">
        <f>IF(C173&lt;&gt;"",VLOOKUP(C173,#REF!,2,FALSE),"")</f>
        <v>#REF!</v>
      </c>
      <c r="Z173" s="2" t="str">
        <f t="shared" si="180"/>
        <v>US CRÉTEIL</v>
      </c>
      <c r="AA173" s="50" t="str">
        <f t="shared" si="123"/>
        <v/>
      </c>
      <c r="AB173" s="34" t="e">
        <f t="shared" si="124"/>
        <v>#REF!</v>
      </c>
      <c r="AC173" s="2" t="str">
        <f t="shared" si="125"/>
        <v>NNN  Dylan  Dylan</v>
      </c>
      <c r="AD173" s="2">
        <f t="shared" si="126"/>
        <v>0</v>
      </c>
      <c r="AE173" s="39"/>
      <c r="AF173" s="40" t="str">
        <f>IF(AE173&lt;&gt;"",VLOOKUP(AE173,#REF!,2,FALSE),"")</f>
        <v/>
      </c>
      <c r="AM173" s="140" t="e">
        <f t="shared" si="127"/>
        <v>#REF!</v>
      </c>
      <c r="AN173" s="157"/>
      <c r="AO173" s="136" t="e">
        <f t="shared" si="128"/>
        <v>#REF!</v>
      </c>
      <c r="AP173" s="152"/>
      <c r="AQ173" s="140" t="e">
        <f t="shared" si="129"/>
        <v>#REF!</v>
      </c>
      <c r="AR173" s="144"/>
      <c r="AS173" s="136" t="e">
        <f t="shared" si="130"/>
        <v>#REF!</v>
      </c>
      <c r="AT173" s="152"/>
      <c r="AU173" s="140" t="e">
        <f t="shared" si="131"/>
        <v>#REF!</v>
      </c>
      <c r="AV173" s="157"/>
      <c r="AW173" s="136" t="e">
        <f t="shared" si="132"/>
        <v>#REF!</v>
      </c>
      <c r="AX173" s="152"/>
      <c r="AY173" s="140" t="e">
        <f t="shared" si="133"/>
        <v>#REF!</v>
      </c>
      <c r="AZ173" s="144"/>
      <c r="BA173" s="136" t="e">
        <f t="shared" si="134"/>
        <v>#REF!</v>
      </c>
      <c r="BB173" s="152"/>
      <c r="BC173" s="140" t="e">
        <f t="shared" si="135"/>
        <v>#REF!</v>
      </c>
      <c r="BD173" s="144"/>
      <c r="BE173" s="136" t="e">
        <f t="shared" si="136"/>
        <v>#REF!</v>
      </c>
      <c r="BF173" s="152"/>
      <c r="BG173" s="140" t="e">
        <f t="shared" si="137"/>
        <v>#REF!</v>
      </c>
      <c r="BH173" s="144"/>
      <c r="BI173" s="136" t="e">
        <f t="shared" si="138"/>
        <v>#REF!</v>
      </c>
      <c r="BJ173" s="152"/>
      <c r="BK173" s="140" t="e">
        <f t="shared" si="139"/>
        <v>#REF!</v>
      </c>
      <c r="BL173" s="144"/>
      <c r="BM173" s="136" t="e">
        <f t="shared" si="140"/>
        <v>#REF!</v>
      </c>
      <c r="BN173" s="152"/>
      <c r="BO173" s="140" t="e">
        <f t="shared" si="141"/>
        <v>#REF!</v>
      </c>
      <c r="BP173" s="144"/>
      <c r="BQ173" s="136" t="e">
        <f t="shared" si="142"/>
        <v>#REF!</v>
      </c>
      <c r="BR173" s="152"/>
      <c r="BS173" s="140" t="e">
        <f t="shared" si="143"/>
        <v>#REF!</v>
      </c>
      <c r="BT173" s="144"/>
      <c r="BU173" s="136" t="e">
        <f t="shared" si="144"/>
        <v>#REF!</v>
      </c>
      <c r="BV173" s="152"/>
      <c r="BW173" s="140" t="e">
        <f t="shared" si="145"/>
        <v>#REF!</v>
      </c>
      <c r="BX173" s="144"/>
      <c r="BY173" s="136" t="e">
        <f t="shared" si="146"/>
        <v>#REF!</v>
      </c>
      <c r="BZ173" s="152"/>
      <c r="CA173" s="140" t="e">
        <f t="shared" si="147"/>
        <v>#REF!</v>
      </c>
      <c r="CB173" s="144"/>
      <c r="CC173" s="136" t="e">
        <f t="shared" si="148"/>
        <v>#REF!</v>
      </c>
      <c r="CD173" s="152"/>
      <c r="CE173" s="140" t="e">
        <f t="shared" si="149"/>
        <v>#REF!</v>
      </c>
      <c r="CF173" s="144"/>
      <c r="CG173" s="136" t="e">
        <f t="shared" si="150"/>
        <v>#REF!</v>
      </c>
      <c r="CH173" s="152"/>
      <c r="CI173" s="140" t="e">
        <f t="shared" si="151"/>
        <v>#REF!</v>
      </c>
      <c r="CJ173" s="144"/>
      <c r="CK173" s="136" t="e">
        <f t="shared" si="152"/>
        <v>#REF!</v>
      </c>
      <c r="CL173" s="140" t="e">
        <f t="shared" si="153"/>
        <v>#REF!</v>
      </c>
      <c r="CM173" s="144"/>
      <c r="CN173" s="136" t="e">
        <f t="shared" si="154"/>
        <v>#REF!</v>
      </c>
      <c r="CO173" s="152"/>
      <c r="CP173" s="140" t="e">
        <f t="shared" si="155"/>
        <v>#REF!</v>
      </c>
      <c r="CQ173" s="144"/>
      <c r="CR173" s="136" t="e">
        <f t="shared" si="156"/>
        <v>#REF!</v>
      </c>
      <c r="CS173" s="152"/>
      <c r="CT173" s="140" t="e">
        <f t="shared" si="157"/>
        <v>#REF!</v>
      </c>
      <c r="CU173" s="144"/>
      <c r="CV173" s="136" t="e">
        <f t="shared" si="158"/>
        <v>#REF!</v>
      </c>
      <c r="CW173" s="152"/>
      <c r="CX173" s="140" t="e">
        <f t="shared" si="159"/>
        <v>#REF!</v>
      </c>
      <c r="CY173" s="136" t="e">
        <f t="shared" si="160"/>
        <v>#REF!</v>
      </c>
      <c r="CZ173" s="152"/>
      <c r="DA173" s="144" t="e">
        <f t="shared" si="161"/>
        <v>#REF!</v>
      </c>
      <c r="DB173" s="144"/>
      <c r="DC173" s="136" t="e">
        <f t="shared" si="162"/>
        <v>#REF!</v>
      </c>
      <c r="DD173" s="152"/>
      <c r="DE173" s="140" t="e">
        <f t="shared" si="163"/>
        <v>#REF!</v>
      </c>
      <c r="DF173" s="144"/>
      <c r="DG173" s="136" t="e">
        <f t="shared" si="164"/>
        <v>#REF!</v>
      </c>
      <c r="DH173" s="152"/>
    </row>
    <row r="174" spans="1:112" ht="15.5" x14ac:dyDescent="0.35">
      <c r="A174" s="300">
        <v>15</v>
      </c>
      <c r="B174" s="345" t="str">
        <f t="shared" ref="B174" si="207">B122</f>
        <v>OOO  Philippe</v>
      </c>
      <c r="C174" s="71" t="str">
        <f t="shared" si="192"/>
        <v>Philippe</v>
      </c>
      <c r="D174" s="9" t="str">
        <f t="shared" si="193"/>
        <v/>
      </c>
      <c r="E174" s="6">
        <f t="shared" si="194"/>
        <v>1577594</v>
      </c>
      <c r="F174" s="74"/>
      <c r="G174" s="74"/>
      <c r="H174" s="74"/>
      <c r="I174" s="74"/>
      <c r="J174" s="74"/>
      <c r="K174" s="74"/>
      <c r="L174" s="74"/>
      <c r="M174" s="168"/>
      <c r="N174" s="74"/>
      <c r="O174" s="74"/>
      <c r="P174" s="74"/>
      <c r="Q174" s="74"/>
      <c r="R174" s="74"/>
      <c r="S174" s="74"/>
      <c r="T174" s="74"/>
      <c r="U174" s="74"/>
      <c r="V174" s="74"/>
      <c r="W174" s="74"/>
      <c r="X174" s="288"/>
      <c r="Y174" s="2" t="e">
        <f>IF(C174&lt;&gt;"",VLOOKUP(C174,#REF!,2,FALSE),"")</f>
        <v>#REF!</v>
      </c>
      <c r="Z174" s="2" t="str">
        <f t="shared" si="180"/>
        <v>US CRÉTEIL</v>
      </c>
      <c r="AA174" s="50" t="str">
        <f t="shared" si="123"/>
        <v/>
      </c>
      <c r="AB174" s="34" t="e">
        <f t="shared" si="124"/>
        <v>#REF!</v>
      </c>
      <c r="AC174" s="2" t="str">
        <f t="shared" si="125"/>
        <v>OOO  Philippe  Philippe</v>
      </c>
      <c r="AD174" s="2">
        <f t="shared" si="126"/>
        <v>0</v>
      </c>
      <c r="AE174" s="39"/>
      <c r="AF174" s="40" t="str">
        <f>IF(AE174&lt;&gt;"",VLOOKUP(AE174,#REF!,2,FALSE),"")</f>
        <v/>
      </c>
      <c r="AM174" s="140" t="e">
        <f t="shared" si="127"/>
        <v>#REF!</v>
      </c>
      <c r="AN174" s="157"/>
      <c r="AO174" s="136" t="e">
        <f t="shared" si="128"/>
        <v>#REF!</v>
      </c>
      <c r="AP174" s="152"/>
      <c r="AQ174" s="140" t="e">
        <f t="shared" si="129"/>
        <v>#REF!</v>
      </c>
      <c r="AR174" s="144"/>
      <c r="AS174" s="136" t="e">
        <f t="shared" si="130"/>
        <v>#REF!</v>
      </c>
      <c r="AT174" s="152"/>
      <c r="AU174" s="140" t="e">
        <f t="shared" si="131"/>
        <v>#REF!</v>
      </c>
      <c r="AV174" s="157"/>
      <c r="AW174" s="136" t="e">
        <f t="shared" si="132"/>
        <v>#REF!</v>
      </c>
      <c r="AX174" s="152"/>
      <c r="AY174" s="140" t="e">
        <f t="shared" si="133"/>
        <v>#REF!</v>
      </c>
      <c r="AZ174" s="144"/>
      <c r="BA174" s="136" t="e">
        <f t="shared" si="134"/>
        <v>#REF!</v>
      </c>
      <c r="BB174" s="152"/>
      <c r="BC174" s="140" t="e">
        <f t="shared" si="135"/>
        <v>#REF!</v>
      </c>
      <c r="BD174" s="144"/>
      <c r="BE174" s="136" t="e">
        <f t="shared" si="136"/>
        <v>#REF!</v>
      </c>
      <c r="BF174" s="152"/>
      <c r="BG174" s="140" t="e">
        <f t="shared" si="137"/>
        <v>#REF!</v>
      </c>
      <c r="BH174" s="144"/>
      <c r="BI174" s="136" t="e">
        <f t="shared" si="138"/>
        <v>#REF!</v>
      </c>
      <c r="BJ174" s="152"/>
      <c r="BK174" s="140" t="e">
        <f t="shared" si="139"/>
        <v>#REF!</v>
      </c>
      <c r="BL174" s="144"/>
      <c r="BM174" s="136" t="e">
        <f t="shared" si="140"/>
        <v>#REF!</v>
      </c>
      <c r="BN174" s="152"/>
      <c r="BO174" s="140" t="e">
        <f t="shared" si="141"/>
        <v>#REF!</v>
      </c>
      <c r="BP174" s="144"/>
      <c r="BQ174" s="136" t="e">
        <f t="shared" si="142"/>
        <v>#REF!</v>
      </c>
      <c r="BR174" s="152"/>
      <c r="BS174" s="140" t="e">
        <f t="shared" si="143"/>
        <v>#REF!</v>
      </c>
      <c r="BT174" s="144"/>
      <c r="BU174" s="136" t="e">
        <f t="shared" si="144"/>
        <v>#REF!</v>
      </c>
      <c r="BV174" s="152"/>
      <c r="BW174" s="140" t="e">
        <f t="shared" si="145"/>
        <v>#REF!</v>
      </c>
      <c r="BX174" s="144"/>
      <c r="BY174" s="136" t="e">
        <f t="shared" si="146"/>
        <v>#REF!</v>
      </c>
      <c r="BZ174" s="152"/>
      <c r="CA174" s="140" t="e">
        <f t="shared" si="147"/>
        <v>#REF!</v>
      </c>
      <c r="CB174" s="144"/>
      <c r="CC174" s="136" t="e">
        <f t="shared" si="148"/>
        <v>#REF!</v>
      </c>
      <c r="CD174" s="152"/>
      <c r="CE174" s="140" t="e">
        <f t="shared" si="149"/>
        <v>#REF!</v>
      </c>
      <c r="CF174" s="144"/>
      <c r="CG174" s="136" t="e">
        <f t="shared" si="150"/>
        <v>#REF!</v>
      </c>
      <c r="CH174" s="152"/>
      <c r="CI174" s="140" t="e">
        <f t="shared" si="151"/>
        <v>#REF!</v>
      </c>
      <c r="CJ174" s="144"/>
      <c r="CK174" s="136" t="e">
        <f t="shared" si="152"/>
        <v>#REF!</v>
      </c>
      <c r="CL174" s="140" t="e">
        <f t="shared" si="153"/>
        <v>#REF!</v>
      </c>
      <c r="CM174" s="144"/>
      <c r="CN174" s="136" t="e">
        <f t="shared" si="154"/>
        <v>#REF!</v>
      </c>
      <c r="CO174" s="152"/>
      <c r="CP174" s="140" t="e">
        <f t="shared" si="155"/>
        <v>#REF!</v>
      </c>
      <c r="CQ174" s="144"/>
      <c r="CR174" s="136" t="e">
        <f t="shared" si="156"/>
        <v>#REF!</v>
      </c>
      <c r="CS174" s="152"/>
      <c r="CT174" s="140" t="e">
        <f t="shared" si="157"/>
        <v>#REF!</v>
      </c>
      <c r="CU174" s="144"/>
      <c r="CV174" s="136" t="e">
        <f t="shared" si="158"/>
        <v>#REF!</v>
      </c>
      <c r="CW174" s="152"/>
      <c r="CX174" s="140" t="e">
        <f t="shared" si="159"/>
        <v>#REF!</v>
      </c>
      <c r="CY174" s="136" t="e">
        <f t="shared" si="160"/>
        <v>#REF!</v>
      </c>
      <c r="CZ174" s="152"/>
      <c r="DA174" s="144" t="e">
        <f t="shared" si="161"/>
        <v>#REF!</v>
      </c>
      <c r="DB174" s="144"/>
      <c r="DC174" s="136" t="e">
        <f t="shared" si="162"/>
        <v>#REF!</v>
      </c>
      <c r="DD174" s="152"/>
      <c r="DE174" s="140" t="e">
        <f t="shared" si="163"/>
        <v>#REF!</v>
      </c>
      <c r="DF174" s="144"/>
      <c r="DG174" s="136" t="e">
        <f t="shared" si="164"/>
        <v>#REF!</v>
      </c>
      <c r="DH174" s="152"/>
    </row>
    <row r="175" spans="1:112" ht="15.5" x14ac:dyDescent="0.35">
      <c r="A175" s="300">
        <v>16</v>
      </c>
      <c r="B175" s="345" t="str">
        <f t="shared" ref="B175" si="208">B123</f>
        <v>PPP  Oumar</v>
      </c>
      <c r="C175" s="71" t="str">
        <f t="shared" si="192"/>
        <v>Oumar</v>
      </c>
      <c r="D175" s="9" t="str">
        <f t="shared" si="193"/>
        <v/>
      </c>
      <c r="E175" s="6">
        <f t="shared" si="194"/>
        <v>1577755</v>
      </c>
      <c r="F175" s="74"/>
      <c r="G175" s="74"/>
      <c r="H175" s="74"/>
      <c r="I175" s="74"/>
      <c r="J175" s="74"/>
      <c r="K175" s="74"/>
      <c r="L175" s="74"/>
      <c r="M175" s="168"/>
      <c r="N175" s="74"/>
      <c r="O175" s="74"/>
      <c r="P175" s="74"/>
      <c r="Q175" s="74"/>
      <c r="R175" s="74"/>
      <c r="S175" s="74"/>
      <c r="T175" s="74"/>
      <c r="U175" s="74"/>
      <c r="V175" s="74"/>
      <c r="W175" s="74"/>
      <c r="X175" s="288"/>
      <c r="Y175" s="2" t="e">
        <f>IF(C175&lt;&gt;"",VLOOKUP(C175,#REF!,2,FALSE),"")</f>
        <v>#REF!</v>
      </c>
      <c r="Z175" s="2" t="str">
        <f t="shared" si="180"/>
        <v>US CRÉTEIL</v>
      </c>
      <c r="AA175" s="50" t="str">
        <f t="shared" si="123"/>
        <v/>
      </c>
      <c r="AB175" s="34" t="e">
        <f t="shared" si="124"/>
        <v>#REF!</v>
      </c>
      <c r="AC175" s="2" t="str">
        <f t="shared" si="125"/>
        <v>PPP  Oumar  Oumar</v>
      </c>
      <c r="AD175" s="2">
        <f t="shared" si="126"/>
        <v>0</v>
      </c>
      <c r="AE175" s="39"/>
      <c r="AF175" s="40" t="str">
        <f>IF(AE175&lt;&gt;"",VLOOKUP(AE175,#REF!,2,FALSE),"")</f>
        <v/>
      </c>
      <c r="AM175" s="140" t="e">
        <f t="shared" si="127"/>
        <v>#REF!</v>
      </c>
      <c r="AN175" s="157"/>
      <c r="AO175" s="136" t="e">
        <f t="shared" si="128"/>
        <v>#REF!</v>
      </c>
      <c r="AP175" s="152"/>
      <c r="AQ175" s="140" t="e">
        <f t="shared" si="129"/>
        <v>#REF!</v>
      </c>
      <c r="AR175" s="144"/>
      <c r="AS175" s="136" t="e">
        <f t="shared" si="130"/>
        <v>#REF!</v>
      </c>
      <c r="AT175" s="152"/>
      <c r="AU175" s="140" t="e">
        <f t="shared" si="131"/>
        <v>#REF!</v>
      </c>
      <c r="AV175" s="157"/>
      <c r="AW175" s="136" t="e">
        <f t="shared" si="132"/>
        <v>#REF!</v>
      </c>
      <c r="AX175" s="152"/>
      <c r="AY175" s="140" t="e">
        <f t="shared" si="133"/>
        <v>#REF!</v>
      </c>
      <c r="AZ175" s="144"/>
      <c r="BA175" s="136" t="e">
        <f t="shared" si="134"/>
        <v>#REF!</v>
      </c>
      <c r="BB175" s="152"/>
      <c r="BC175" s="140" t="e">
        <f t="shared" si="135"/>
        <v>#REF!</v>
      </c>
      <c r="BD175" s="144"/>
      <c r="BE175" s="136" t="e">
        <f t="shared" si="136"/>
        <v>#REF!</v>
      </c>
      <c r="BF175" s="152"/>
      <c r="BG175" s="140" t="e">
        <f t="shared" si="137"/>
        <v>#REF!</v>
      </c>
      <c r="BH175" s="144"/>
      <c r="BI175" s="136" t="e">
        <f t="shared" si="138"/>
        <v>#REF!</v>
      </c>
      <c r="BJ175" s="152"/>
      <c r="BK175" s="140" t="e">
        <f t="shared" si="139"/>
        <v>#REF!</v>
      </c>
      <c r="BL175" s="144"/>
      <c r="BM175" s="136" t="e">
        <f t="shared" si="140"/>
        <v>#REF!</v>
      </c>
      <c r="BN175" s="152"/>
      <c r="BO175" s="140" t="e">
        <f t="shared" si="141"/>
        <v>#REF!</v>
      </c>
      <c r="BP175" s="144"/>
      <c r="BQ175" s="136" t="e">
        <f t="shared" si="142"/>
        <v>#REF!</v>
      </c>
      <c r="BR175" s="152"/>
      <c r="BS175" s="140" t="e">
        <f t="shared" si="143"/>
        <v>#REF!</v>
      </c>
      <c r="BT175" s="144"/>
      <c r="BU175" s="136" t="e">
        <f t="shared" si="144"/>
        <v>#REF!</v>
      </c>
      <c r="BV175" s="152"/>
      <c r="BW175" s="140" t="e">
        <f t="shared" si="145"/>
        <v>#REF!</v>
      </c>
      <c r="BX175" s="144"/>
      <c r="BY175" s="136" t="e">
        <f t="shared" si="146"/>
        <v>#REF!</v>
      </c>
      <c r="BZ175" s="152"/>
      <c r="CA175" s="140" t="e">
        <f t="shared" si="147"/>
        <v>#REF!</v>
      </c>
      <c r="CB175" s="144"/>
      <c r="CC175" s="136" t="e">
        <f t="shared" si="148"/>
        <v>#REF!</v>
      </c>
      <c r="CD175" s="152"/>
      <c r="CE175" s="140" t="e">
        <f t="shared" si="149"/>
        <v>#REF!</v>
      </c>
      <c r="CF175" s="144"/>
      <c r="CG175" s="136" t="e">
        <f t="shared" si="150"/>
        <v>#REF!</v>
      </c>
      <c r="CH175" s="152"/>
      <c r="CI175" s="140" t="e">
        <f t="shared" si="151"/>
        <v>#REF!</v>
      </c>
      <c r="CJ175" s="144"/>
      <c r="CK175" s="136" t="e">
        <f t="shared" si="152"/>
        <v>#REF!</v>
      </c>
      <c r="CL175" s="140" t="e">
        <f t="shared" si="153"/>
        <v>#REF!</v>
      </c>
      <c r="CM175" s="144"/>
      <c r="CN175" s="136" t="e">
        <f t="shared" si="154"/>
        <v>#REF!</v>
      </c>
      <c r="CO175" s="152"/>
      <c r="CP175" s="140" t="e">
        <f t="shared" si="155"/>
        <v>#REF!</v>
      </c>
      <c r="CQ175" s="144"/>
      <c r="CR175" s="136" t="e">
        <f t="shared" si="156"/>
        <v>#REF!</v>
      </c>
      <c r="CS175" s="152"/>
      <c r="CT175" s="140" t="e">
        <f t="shared" si="157"/>
        <v>#REF!</v>
      </c>
      <c r="CU175" s="144"/>
      <c r="CV175" s="136" t="e">
        <f t="shared" si="158"/>
        <v>#REF!</v>
      </c>
      <c r="CW175" s="152"/>
      <c r="CX175" s="140" t="e">
        <f t="shared" si="159"/>
        <v>#REF!</v>
      </c>
      <c r="CY175" s="136" t="e">
        <f t="shared" si="160"/>
        <v>#REF!</v>
      </c>
      <c r="CZ175" s="152"/>
      <c r="DA175" s="144" t="e">
        <f t="shared" si="161"/>
        <v>#REF!</v>
      </c>
      <c r="DB175" s="144"/>
      <c r="DC175" s="136" t="e">
        <f t="shared" si="162"/>
        <v>#REF!</v>
      </c>
      <c r="DD175" s="152"/>
      <c r="DE175" s="140" t="e">
        <f t="shared" si="163"/>
        <v>#REF!</v>
      </c>
      <c r="DF175" s="144"/>
      <c r="DG175" s="136" t="e">
        <f t="shared" si="164"/>
        <v>#REF!</v>
      </c>
      <c r="DH175" s="152"/>
    </row>
    <row r="176" spans="1:112" ht="15.5" x14ac:dyDescent="0.35">
      <c r="A176" s="300">
        <v>17</v>
      </c>
      <c r="B176" s="345" t="str">
        <f t="shared" ref="B176" si="209">B124</f>
        <v>QQQ  Ibrahim</v>
      </c>
      <c r="C176" s="71" t="str">
        <f t="shared" si="192"/>
        <v>Ibrahim</v>
      </c>
      <c r="D176" s="9" t="str">
        <f t="shared" si="193"/>
        <v/>
      </c>
      <c r="E176" s="6">
        <f t="shared" si="194"/>
        <v>1346497</v>
      </c>
      <c r="F176" s="74"/>
      <c r="G176" s="74"/>
      <c r="H176" s="74"/>
      <c r="I176" s="74"/>
      <c r="J176" s="74"/>
      <c r="K176" s="74"/>
      <c r="L176" s="74"/>
      <c r="M176" s="168"/>
      <c r="N176" s="74"/>
      <c r="O176" s="74"/>
      <c r="P176" s="74"/>
      <c r="Q176" s="74"/>
      <c r="R176" s="74"/>
      <c r="S176" s="74"/>
      <c r="T176" s="74"/>
      <c r="U176" s="74"/>
      <c r="V176" s="74"/>
      <c r="W176" s="74"/>
      <c r="X176" s="288"/>
      <c r="Y176" s="2" t="e">
        <f>IF(C176&lt;&gt;"",VLOOKUP(C176,#REF!,2,FALSE),"")</f>
        <v>#REF!</v>
      </c>
      <c r="Z176" s="2" t="str">
        <f t="shared" si="180"/>
        <v>US CRÉTEIL</v>
      </c>
      <c r="AA176" s="50" t="str">
        <f t="shared" si="123"/>
        <v/>
      </c>
      <c r="AB176" s="34" t="e">
        <f t="shared" si="124"/>
        <v>#REF!</v>
      </c>
      <c r="AC176" s="2" t="str">
        <f t="shared" si="125"/>
        <v>QQQ  Ibrahim  Ibrahim</v>
      </c>
      <c r="AD176" s="2">
        <f t="shared" si="126"/>
        <v>0</v>
      </c>
      <c r="AE176" s="39"/>
      <c r="AF176" s="40" t="str">
        <f>IF(AE176&lt;&gt;"",VLOOKUP(AE176,#REF!,2,FALSE),"")</f>
        <v/>
      </c>
      <c r="AM176" s="140" t="e">
        <f t="shared" si="127"/>
        <v>#REF!</v>
      </c>
      <c r="AN176" s="157"/>
      <c r="AO176" s="136" t="e">
        <f t="shared" si="128"/>
        <v>#REF!</v>
      </c>
      <c r="AP176" s="152"/>
      <c r="AQ176" s="140" t="e">
        <f t="shared" si="129"/>
        <v>#REF!</v>
      </c>
      <c r="AR176" s="144"/>
      <c r="AS176" s="136" t="e">
        <f t="shared" si="130"/>
        <v>#REF!</v>
      </c>
      <c r="AT176" s="152"/>
      <c r="AU176" s="140" t="e">
        <f t="shared" si="131"/>
        <v>#REF!</v>
      </c>
      <c r="AV176" s="157"/>
      <c r="AW176" s="136" t="e">
        <f t="shared" si="132"/>
        <v>#REF!</v>
      </c>
      <c r="AX176" s="152"/>
      <c r="AY176" s="140" t="e">
        <f t="shared" si="133"/>
        <v>#REF!</v>
      </c>
      <c r="AZ176" s="144"/>
      <c r="BA176" s="136" t="e">
        <f t="shared" si="134"/>
        <v>#REF!</v>
      </c>
      <c r="BB176" s="152"/>
      <c r="BC176" s="140" t="e">
        <f t="shared" si="135"/>
        <v>#REF!</v>
      </c>
      <c r="BD176" s="144"/>
      <c r="BE176" s="136" t="e">
        <f t="shared" si="136"/>
        <v>#REF!</v>
      </c>
      <c r="BF176" s="152"/>
      <c r="BG176" s="140" t="e">
        <f t="shared" si="137"/>
        <v>#REF!</v>
      </c>
      <c r="BH176" s="144"/>
      <c r="BI176" s="136" t="e">
        <f t="shared" si="138"/>
        <v>#REF!</v>
      </c>
      <c r="BJ176" s="152"/>
      <c r="BK176" s="140" t="e">
        <f t="shared" si="139"/>
        <v>#REF!</v>
      </c>
      <c r="BL176" s="144"/>
      <c r="BM176" s="136" t="e">
        <f t="shared" si="140"/>
        <v>#REF!</v>
      </c>
      <c r="BN176" s="152"/>
      <c r="BO176" s="140" t="e">
        <f t="shared" si="141"/>
        <v>#REF!</v>
      </c>
      <c r="BP176" s="144"/>
      <c r="BQ176" s="136" t="e">
        <f t="shared" si="142"/>
        <v>#REF!</v>
      </c>
      <c r="BR176" s="152"/>
      <c r="BS176" s="140" t="e">
        <f t="shared" si="143"/>
        <v>#REF!</v>
      </c>
      <c r="BT176" s="144"/>
      <c r="BU176" s="136" t="e">
        <f t="shared" si="144"/>
        <v>#REF!</v>
      </c>
      <c r="BV176" s="152"/>
      <c r="BW176" s="140" t="e">
        <f t="shared" si="145"/>
        <v>#REF!</v>
      </c>
      <c r="BX176" s="144"/>
      <c r="BY176" s="136" t="e">
        <f t="shared" si="146"/>
        <v>#REF!</v>
      </c>
      <c r="BZ176" s="152"/>
      <c r="CA176" s="140" t="e">
        <f t="shared" si="147"/>
        <v>#REF!</v>
      </c>
      <c r="CB176" s="144"/>
      <c r="CC176" s="136" t="e">
        <f t="shared" si="148"/>
        <v>#REF!</v>
      </c>
      <c r="CD176" s="152"/>
      <c r="CE176" s="140" t="e">
        <f t="shared" si="149"/>
        <v>#REF!</v>
      </c>
      <c r="CF176" s="144"/>
      <c r="CG176" s="136" t="e">
        <f t="shared" si="150"/>
        <v>#REF!</v>
      </c>
      <c r="CH176" s="152"/>
      <c r="CI176" s="140" t="e">
        <f t="shared" si="151"/>
        <v>#REF!</v>
      </c>
      <c r="CJ176" s="144"/>
      <c r="CK176" s="136" t="e">
        <f t="shared" si="152"/>
        <v>#REF!</v>
      </c>
      <c r="CL176" s="140" t="e">
        <f t="shared" si="153"/>
        <v>#REF!</v>
      </c>
      <c r="CM176" s="144"/>
      <c r="CN176" s="136" t="e">
        <f t="shared" si="154"/>
        <v>#REF!</v>
      </c>
      <c r="CO176" s="152"/>
      <c r="CP176" s="140" t="e">
        <f t="shared" si="155"/>
        <v>#REF!</v>
      </c>
      <c r="CQ176" s="144"/>
      <c r="CR176" s="136" t="e">
        <f t="shared" si="156"/>
        <v>#REF!</v>
      </c>
      <c r="CS176" s="152"/>
      <c r="CT176" s="140" t="e">
        <f t="shared" si="157"/>
        <v>#REF!</v>
      </c>
      <c r="CU176" s="144"/>
      <c r="CV176" s="136" t="e">
        <f t="shared" si="158"/>
        <v>#REF!</v>
      </c>
      <c r="CW176" s="152"/>
      <c r="CX176" s="140" t="e">
        <f t="shared" si="159"/>
        <v>#REF!</v>
      </c>
      <c r="CY176" s="136" t="e">
        <f t="shared" si="160"/>
        <v>#REF!</v>
      </c>
      <c r="CZ176" s="152"/>
      <c r="DA176" s="144" t="e">
        <f t="shared" si="161"/>
        <v>#REF!</v>
      </c>
      <c r="DB176" s="144"/>
      <c r="DC176" s="136" t="e">
        <f t="shared" si="162"/>
        <v>#REF!</v>
      </c>
      <c r="DD176" s="152"/>
      <c r="DE176" s="140" t="e">
        <f t="shared" si="163"/>
        <v>#REF!</v>
      </c>
      <c r="DF176" s="144"/>
      <c r="DG176" s="136" t="e">
        <f t="shared" si="164"/>
        <v>#REF!</v>
      </c>
      <c r="DH176" s="152"/>
    </row>
    <row r="177" spans="1:112" ht="15.5" x14ac:dyDescent="0.35">
      <c r="A177" s="300">
        <v>18</v>
      </c>
      <c r="B177" s="345" t="str">
        <f t="shared" ref="B177" si="210">B125</f>
        <v>RRR  Seydou</v>
      </c>
      <c r="C177" s="71" t="str">
        <f t="shared" si="192"/>
        <v>Seydou</v>
      </c>
      <c r="D177" s="9" t="str">
        <f t="shared" si="193"/>
        <v/>
      </c>
      <c r="E177" s="6">
        <f t="shared" si="194"/>
        <v>1748108</v>
      </c>
      <c r="F177" s="74"/>
      <c r="G177" s="74"/>
      <c r="H177" s="74"/>
      <c r="I177" s="74"/>
      <c r="J177" s="74"/>
      <c r="K177" s="74"/>
      <c r="L177" s="74"/>
      <c r="M177" s="168"/>
      <c r="N177" s="74"/>
      <c r="O177" s="74"/>
      <c r="P177" s="74"/>
      <c r="Q177" s="74"/>
      <c r="R177" s="74"/>
      <c r="S177" s="74"/>
      <c r="T177" s="74"/>
      <c r="U177" s="74"/>
      <c r="V177" s="74"/>
      <c r="W177" s="74"/>
      <c r="X177" s="288"/>
      <c r="Y177" s="2" t="e">
        <f>IF(C177&lt;&gt;"",VLOOKUP(C177,#REF!,2,FALSE),"")</f>
        <v>#REF!</v>
      </c>
      <c r="Z177" s="2" t="str">
        <f t="shared" si="180"/>
        <v>US CRÉTEIL</v>
      </c>
      <c r="AA177" s="50" t="str">
        <f t="shared" si="123"/>
        <v/>
      </c>
      <c r="AB177" s="34" t="e">
        <f t="shared" si="124"/>
        <v>#REF!</v>
      </c>
      <c r="AC177" s="2" t="str">
        <f t="shared" si="125"/>
        <v>RRR  Seydou  Seydou</v>
      </c>
      <c r="AD177" s="2">
        <f t="shared" si="126"/>
        <v>0</v>
      </c>
      <c r="AE177" s="39"/>
      <c r="AF177" s="40" t="str">
        <f>IF(AE177&lt;&gt;"",VLOOKUP(AE177,#REF!,2,FALSE),"")</f>
        <v/>
      </c>
      <c r="AM177" s="140" t="e">
        <f t="shared" si="127"/>
        <v>#REF!</v>
      </c>
      <c r="AN177" s="157"/>
      <c r="AO177" s="136" t="e">
        <f t="shared" si="128"/>
        <v>#REF!</v>
      </c>
      <c r="AP177" s="152"/>
      <c r="AQ177" s="140" t="e">
        <f t="shared" si="129"/>
        <v>#REF!</v>
      </c>
      <c r="AR177" s="144"/>
      <c r="AS177" s="136" t="e">
        <f t="shared" si="130"/>
        <v>#REF!</v>
      </c>
      <c r="AT177" s="152"/>
      <c r="AU177" s="140" t="e">
        <f t="shared" si="131"/>
        <v>#REF!</v>
      </c>
      <c r="AV177" s="157"/>
      <c r="AW177" s="136" t="e">
        <f t="shared" si="132"/>
        <v>#REF!</v>
      </c>
      <c r="AX177" s="152"/>
      <c r="AY177" s="140" t="e">
        <f t="shared" si="133"/>
        <v>#REF!</v>
      </c>
      <c r="AZ177" s="144"/>
      <c r="BA177" s="136" t="e">
        <f t="shared" si="134"/>
        <v>#REF!</v>
      </c>
      <c r="BB177" s="152"/>
      <c r="BC177" s="140" t="e">
        <f t="shared" si="135"/>
        <v>#REF!</v>
      </c>
      <c r="BD177" s="144"/>
      <c r="BE177" s="136" t="e">
        <f t="shared" si="136"/>
        <v>#REF!</v>
      </c>
      <c r="BF177" s="152"/>
      <c r="BG177" s="140" t="e">
        <f t="shared" si="137"/>
        <v>#REF!</v>
      </c>
      <c r="BH177" s="144"/>
      <c r="BI177" s="136" t="e">
        <f t="shared" si="138"/>
        <v>#REF!</v>
      </c>
      <c r="BJ177" s="152"/>
      <c r="BK177" s="140" t="e">
        <f t="shared" si="139"/>
        <v>#REF!</v>
      </c>
      <c r="BL177" s="144"/>
      <c r="BM177" s="136" t="e">
        <f t="shared" si="140"/>
        <v>#REF!</v>
      </c>
      <c r="BN177" s="152"/>
      <c r="BO177" s="140" t="e">
        <f t="shared" si="141"/>
        <v>#REF!</v>
      </c>
      <c r="BP177" s="144"/>
      <c r="BQ177" s="136" t="e">
        <f t="shared" si="142"/>
        <v>#REF!</v>
      </c>
      <c r="BR177" s="152"/>
      <c r="BS177" s="140" t="e">
        <f t="shared" si="143"/>
        <v>#REF!</v>
      </c>
      <c r="BT177" s="144"/>
      <c r="BU177" s="136" t="e">
        <f t="shared" si="144"/>
        <v>#REF!</v>
      </c>
      <c r="BV177" s="152"/>
      <c r="BW177" s="140" t="e">
        <f t="shared" si="145"/>
        <v>#REF!</v>
      </c>
      <c r="BX177" s="144"/>
      <c r="BY177" s="136" t="e">
        <f t="shared" si="146"/>
        <v>#REF!</v>
      </c>
      <c r="BZ177" s="152"/>
      <c r="CA177" s="140" t="e">
        <f t="shared" si="147"/>
        <v>#REF!</v>
      </c>
      <c r="CB177" s="144"/>
      <c r="CC177" s="136" t="e">
        <f t="shared" si="148"/>
        <v>#REF!</v>
      </c>
      <c r="CD177" s="152"/>
      <c r="CE177" s="140" t="e">
        <f t="shared" si="149"/>
        <v>#REF!</v>
      </c>
      <c r="CF177" s="144"/>
      <c r="CG177" s="136" t="e">
        <f t="shared" si="150"/>
        <v>#REF!</v>
      </c>
      <c r="CH177" s="152"/>
      <c r="CI177" s="140" t="e">
        <f t="shared" si="151"/>
        <v>#REF!</v>
      </c>
      <c r="CJ177" s="144"/>
      <c r="CK177" s="136" t="e">
        <f t="shared" si="152"/>
        <v>#REF!</v>
      </c>
      <c r="CL177" s="140" t="e">
        <f t="shared" si="153"/>
        <v>#REF!</v>
      </c>
      <c r="CM177" s="144"/>
      <c r="CN177" s="136" t="e">
        <f t="shared" si="154"/>
        <v>#REF!</v>
      </c>
      <c r="CO177" s="152"/>
      <c r="CP177" s="140" t="e">
        <f t="shared" si="155"/>
        <v>#REF!</v>
      </c>
      <c r="CQ177" s="144"/>
      <c r="CR177" s="136" t="e">
        <f t="shared" si="156"/>
        <v>#REF!</v>
      </c>
      <c r="CS177" s="152"/>
      <c r="CT177" s="140" t="e">
        <f t="shared" si="157"/>
        <v>#REF!</v>
      </c>
      <c r="CU177" s="144"/>
      <c r="CV177" s="136" t="e">
        <f t="shared" si="158"/>
        <v>#REF!</v>
      </c>
      <c r="CW177" s="152"/>
      <c r="CX177" s="140" t="e">
        <f t="shared" si="159"/>
        <v>#REF!</v>
      </c>
      <c r="CY177" s="136" t="e">
        <f t="shared" si="160"/>
        <v>#REF!</v>
      </c>
      <c r="CZ177" s="152"/>
      <c r="DA177" s="144" t="e">
        <f t="shared" si="161"/>
        <v>#REF!</v>
      </c>
      <c r="DB177" s="144"/>
      <c r="DC177" s="136" t="e">
        <f t="shared" si="162"/>
        <v>#REF!</v>
      </c>
      <c r="DD177" s="152"/>
      <c r="DE177" s="140" t="e">
        <f t="shared" si="163"/>
        <v>#REF!</v>
      </c>
      <c r="DF177" s="144"/>
      <c r="DG177" s="136" t="e">
        <f t="shared" si="164"/>
        <v>#REF!</v>
      </c>
      <c r="DH177" s="152"/>
    </row>
    <row r="178" spans="1:112" ht="15.5" x14ac:dyDescent="0.35">
      <c r="A178" s="300">
        <v>19</v>
      </c>
      <c r="B178" s="345" t="str">
        <f t="shared" ref="B178" si="211">B126</f>
        <v>SSS  Lucas</v>
      </c>
      <c r="C178" s="71" t="str">
        <f t="shared" si="192"/>
        <v>Lucas</v>
      </c>
      <c r="D178" s="9" t="str">
        <f t="shared" si="193"/>
        <v/>
      </c>
      <c r="E178" s="6">
        <f t="shared" si="194"/>
        <v>1026525</v>
      </c>
      <c r="F178" s="74"/>
      <c r="G178" s="74"/>
      <c r="H178" s="74"/>
      <c r="I178" s="74"/>
      <c r="J178" s="74"/>
      <c r="K178" s="74"/>
      <c r="L178" s="74"/>
      <c r="M178" s="168"/>
      <c r="N178" s="74"/>
      <c r="O178" s="74"/>
      <c r="P178" s="74"/>
      <c r="Q178" s="74"/>
      <c r="R178" s="74"/>
      <c r="S178" s="74"/>
      <c r="T178" s="74"/>
      <c r="U178" s="74"/>
      <c r="V178" s="74"/>
      <c r="W178" s="74"/>
      <c r="X178" s="288"/>
      <c r="Y178" s="2" t="e">
        <f>IF(C178&lt;&gt;"",VLOOKUP(C178,#REF!,2,FALSE),"")</f>
        <v>#REF!</v>
      </c>
      <c r="Z178" s="2" t="str">
        <f t="shared" si="180"/>
        <v>US CRÉTEIL</v>
      </c>
      <c r="AA178" s="50" t="str">
        <f t="shared" si="123"/>
        <v/>
      </c>
      <c r="AB178" s="34" t="e">
        <f t="shared" si="124"/>
        <v>#REF!</v>
      </c>
      <c r="AC178" s="2" t="str">
        <f t="shared" si="125"/>
        <v>SSS  Lucas  Lucas</v>
      </c>
      <c r="AD178" s="2">
        <f t="shared" si="126"/>
        <v>0</v>
      </c>
      <c r="AE178" s="39"/>
      <c r="AF178" s="40" t="str">
        <f>IF(AE178&lt;&gt;"",VLOOKUP(AE178,#REF!,2,FALSE),"")</f>
        <v/>
      </c>
      <c r="AM178" s="140" t="e">
        <f t="shared" si="127"/>
        <v>#REF!</v>
      </c>
      <c r="AN178" s="157"/>
      <c r="AO178" s="136" t="e">
        <f t="shared" si="128"/>
        <v>#REF!</v>
      </c>
      <c r="AP178" s="152"/>
      <c r="AQ178" s="140" t="e">
        <f t="shared" si="129"/>
        <v>#REF!</v>
      </c>
      <c r="AR178" s="144"/>
      <c r="AS178" s="136" t="e">
        <f t="shared" si="130"/>
        <v>#REF!</v>
      </c>
      <c r="AT178" s="152"/>
      <c r="AU178" s="140" t="e">
        <f t="shared" si="131"/>
        <v>#REF!</v>
      </c>
      <c r="AV178" s="157"/>
      <c r="AW178" s="136" t="e">
        <f t="shared" si="132"/>
        <v>#REF!</v>
      </c>
      <c r="AX178" s="152"/>
      <c r="AY178" s="140" t="e">
        <f t="shared" si="133"/>
        <v>#REF!</v>
      </c>
      <c r="AZ178" s="144"/>
      <c r="BA178" s="136" t="e">
        <f t="shared" si="134"/>
        <v>#REF!</v>
      </c>
      <c r="BB178" s="152"/>
      <c r="BC178" s="140" t="e">
        <f t="shared" si="135"/>
        <v>#REF!</v>
      </c>
      <c r="BD178" s="144"/>
      <c r="BE178" s="136" t="e">
        <f t="shared" si="136"/>
        <v>#REF!</v>
      </c>
      <c r="BF178" s="152"/>
      <c r="BG178" s="140" t="e">
        <f t="shared" si="137"/>
        <v>#REF!</v>
      </c>
      <c r="BH178" s="144"/>
      <c r="BI178" s="136" t="e">
        <f t="shared" si="138"/>
        <v>#REF!</v>
      </c>
      <c r="BJ178" s="152"/>
      <c r="BK178" s="140" t="e">
        <f t="shared" si="139"/>
        <v>#REF!</v>
      </c>
      <c r="BL178" s="144"/>
      <c r="BM178" s="136" t="e">
        <f t="shared" si="140"/>
        <v>#REF!</v>
      </c>
      <c r="BN178" s="152"/>
      <c r="BO178" s="140" t="e">
        <f t="shared" si="141"/>
        <v>#REF!</v>
      </c>
      <c r="BP178" s="144"/>
      <c r="BQ178" s="136" t="e">
        <f t="shared" si="142"/>
        <v>#REF!</v>
      </c>
      <c r="BR178" s="152"/>
      <c r="BS178" s="140" t="e">
        <f t="shared" si="143"/>
        <v>#REF!</v>
      </c>
      <c r="BT178" s="144"/>
      <c r="BU178" s="136" t="e">
        <f t="shared" si="144"/>
        <v>#REF!</v>
      </c>
      <c r="BV178" s="152"/>
      <c r="BW178" s="140" t="e">
        <f t="shared" si="145"/>
        <v>#REF!</v>
      </c>
      <c r="BX178" s="144"/>
      <c r="BY178" s="136" t="e">
        <f t="shared" si="146"/>
        <v>#REF!</v>
      </c>
      <c r="BZ178" s="152"/>
      <c r="CA178" s="140" t="e">
        <f t="shared" si="147"/>
        <v>#REF!</v>
      </c>
      <c r="CB178" s="144"/>
      <c r="CC178" s="136" t="e">
        <f t="shared" si="148"/>
        <v>#REF!</v>
      </c>
      <c r="CD178" s="152"/>
      <c r="CE178" s="140" t="e">
        <f t="shared" si="149"/>
        <v>#REF!</v>
      </c>
      <c r="CF178" s="144"/>
      <c r="CG178" s="136" t="e">
        <f t="shared" si="150"/>
        <v>#REF!</v>
      </c>
      <c r="CH178" s="152"/>
      <c r="CI178" s="140" t="e">
        <f t="shared" si="151"/>
        <v>#REF!</v>
      </c>
      <c r="CJ178" s="144"/>
      <c r="CK178" s="136" t="e">
        <f t="shared" si="152"/>
        <v>#REF!</v>
      </c>
      <c r="CL178" s="140" t="e">
        <f t="shared" si="153"/>
        <v>#REF!</v>
      </c>
      <c r="CM178" s="144"/>
      <c r="CN178" s="136" t="e">
        <f t="shared" si="154"/>
        <v>#REF!</v>
      </c>
      <c r="CO178" s="152"/>
      <c r="CP178" s="140" t="e">
        <f t="shared" si="155"/>
        <v>#REF!</v>
      </c>
      <c r="CQ178" s="144"/>
      <c r="CR178" s="136" t="e">
        <f t="shared" si="156"/>
        <v>#REF!</v>
      </c>
      <c r="CS178" s="152"/>
      <c r="CT178" s="140" t="e">
        <f t="shared" si="157"/>
        <v>#REF!</v>
      </c>
      <c r="CU178" s="144"/>
      <c r="CV178" s="136" t="e">
        <f t="shared" si="158"/>
        <v>#REF!</v>
      </c>
      <c r="CW178" s="152"/>
      <c r="CX178" s="140" t="e">
        <f t="shared" si="159"/>
        <v>#REF!</v>
      </c>
      <c r="CY178" s="136" t="e">
        <f t="shared" si="160"/>
        <v>#REF!</v>
      </c>
      <c r="CZ178" s="152"/>
      <c r="DA178" s="144" t="e">
        <f t="shared" si="161"/>
        <v>#REF!</v>
      </c>
      <c r="DB178" s="144"/>
      <c r="DC178" s="136" t="e">
        <f t="shared" si="162"/>
        <v>#REF!</v>
      </c>
      <c r="DD178" s="152"/>
      <c r="DE178" s="140" t="e">
        <f t="shared" si="163"/>
        <v>#REF!</v>
      </c>
      <c r="DF178" s="144"/>
      <c r="DG178" s="136" t="e">
        <f t="shared" si="164"/>
        <v>#REF!</v>
      </c>
      <c r="DH178" s="152"/>
    </row>
    <row r="179" spans="1:112" ht="15.5" x14ac:dyDescent="0.35">
      <c r="A179" s="300">
        <v>20</v>
      </c>
      <c r="B179" s="345" t="str">
        <f t="shared" ref="B179" si="212">B127</f>
        <v>TTT  Samba</v>
      </c>
      <c r="C179" s="71" t="str">
        <f t="shared" si="192"/>
        <v>Samba</v>
      </c>
      <c r="D179" s="9" t="str">
        <f t="shared" si="193"/>
        <v/>
      </c>
      <c r="E179" s="6">
        <f t="shared" si="194"/>
        <v>405929</v>
      </c>
      <c r="F179" s="74"/>
      <c r="G179" s="74"/>
      <c r="H179" s="74"/>
      <c r="I179" s="74"/>
      <c r="J179" s="74"/>
      <c r="K179" s="74"/>
      <c r="L179" s="74"/>
      <c r="M179" s="168"/>
      <c r="N179" s="74"/>
      <c r="O179" s="74"/>
      <c r="P179" s="74"/>
      <c r="Q179" s="74"/>
      <c r="R179" s="74"/>
      <c r="S179" s="74"/>
      <c r="T179" s="74"/>
      <c r="U179" s="74"/>
      <c r="V179" s="74"/>
      <c r="W179" s="74"/>
      <c r="X179" s="288"/>
      <c r="Y179" s="2" t="e">
        <f>IF(C179&lt;&gt;"",VLOOKUP(C179,#REF!,2,FALSE),"")</f>
        <v>#REF!</v>
      </c>
      <c r="Z179" s="2" t="str">
        <f t="shared" si="180"/>
        <v>US CRÉTEIL</v>
      </c>
      <c r="AA179" s="50" t="str">
        <f t="shared" si="123"/>
        <v/>
      </c>
      <c r="AB179" s="34" t="e">
        <f t="shared" si="124"/>
        <v>#REF!</v>
      </c>
      <c r="AC179" s="2" t="str">
        <f t="shared" si="125"/>
        <v>TTT  Samba  Samba</v>
      </c>
      <c r="AD179" s="2">
        <f t="shared" si="126"/>
        <v>0</v>
      </c>
      <c r="AE179" s="39"/>
      <c r="AF179" s="40" t="str">
        <f>IF(AE179&lt;&gt;"",VLOOKUP(AE179,#REF!,2,FALSE),"")</f>
        <v/>
      </c>
      <c r="AM179" s="140" t="e">
        <f t="shared" si="127"/>
        <v>#REF!</v>
      </c>
      <c r="AN179" s="157"/>
      <c r="AO179" s="136" t="e">
        <f t="shared" si="128"/>
        <v>#REF!</v>
      </c>
      <c r="AP179" s="152"/>
      <c r="AQ179" s="140" t="e">
        <f t="shared" si="129"/>
        <v>#REF!</v>
      </c>
      <c r="AR179" s="144"/>
      <c r="AS179" s="136" t="e">
        <f t="shared" si="130"/>
        <v>#REF!</v>
      </c>
      <c r="AT179" s="152"/>
      <c r="AU179" s="140" t="e">
        <f t="shared" si="131"/>
        <v>#REF!</v>
      </c>
      <c r="AV179" s="157"/>
      <c r="AW179" s="136" t="e">
        <f t="shared" si="132"/>
        <v>#REF!</v>
      </c>
      <c r="AX179" s="152"/>
      <c r="AY179" s="140" t="e">
        <f t="shared" si="133"/>
        <v>#REF!</v>
      </c>
      <c r="AZ179" s="144"/>
      <c r="BA179" s="136" t="e">
        <f t="shared" si="134"/>
        <v>#REF!</v>
      </c>
      <c r="BB179" s="152"/>
      <c r="BC179" s="140" t="e">
        <f t="shared" si="135"/>
        <v>#REF!</v>
      </c>
      <c r="BD179" s="144"/>
      <c r="BE179" s="136" t="e">
        <f t="shared" si="136"/>
        <v>#REF!</v>
      </c>
      <c r="BF179" s="152"/>
      <c r="BG179" s="140" t="e">
        <f t="shared" si="137"/>
        <v>#REF!</v>
      </c>
      <c r="BH179" s="144"/>
      <c r="BI179" s="136" t="e">
        <f t="shared" si="138"/>
        <v>#REF!</v>
      </c>
      <c r="BJ179" s="152"/>
      <c r="BK179" s="140" t="e">
        <f t="shared" si="139"/>
        <v>#REF!</v>
      </c>
      <c r="BL179" s="144"/>
      <c r="BM179" s="136" t="e">
        <f t="shared" si="140"/>
        <v>#REF!</v>
      </c>
      <c r="BN179" s="152"/>
      <c r="BO179" s="140" t="e">
        <f t="shared" si="141"/>
        <v>#REF!</v>
      </c>
      <c r="BP179" s="144"/>
      <c r="BQ179" s="136" t="e">
        <f t="shared" si="142"/>
        <v>#REF!</v>
      </c>
      <c r="BR179" s="152"/>
      <c r="BS179" s="140" t="e">
        <f t="shared" si="143"/>
        <v>#REF!</v>
      </c>
      <c r="BT179" s="144"/>
      <c r="BU179" s="136" t="e">
        <f t="shared" si="144"/>
        <v>#REF!</v>
      </c>
      <c r="BV179" s="152"/>
      <c r="BW179" s="140" t="e">
        <f t="shared" si="145"/>
        <v>#REF!</v>
      </c>
      <c r="BX179" s="144"/>
      <c r="BY179" s="136" t="e">
        <f t="shared" si="146"/>
        <v>#REF!</v>
      </c>
      <c r="BZ179" s="152"/>
      <c r="CA179" s="140" t="e">
        <f t="shared" si="147"/>
        <v>#REF!</v>
      </c>
      <c r="CB179" s="144"/>
      <c r="CC179" s="136" t="e">
        <f t="shared" si="148"/>
        <v>#REF!</v>
      </c>
      <c r="CD179" s="152"/>
      <c r="CE179" s="140" t="e">
        <f t="shared" si="149"/>
        <v>#REF!</v>
      </c>
      <c r="CF179" s="144"/>
      <c r="CG179" s="136" t="e">
        <f t="shared" si="150"/>
        <v>#REF!</v>
      </c>
      <c r="CH179" s="152"/>
      <c r="CI179" s="140" t="e">
        <f t="shared" si="151"/>
        <v>#REF!</v>
      </c>
      <c r="CJ179" s="144"/>
      <c r="CK179" s="136" t="e">
        <f t="shared" si="152"/>
        <v>#REF!</v>
      </c>
      <c r="CL179" s="140" t="e">
        <f t="shared" si="153"/>
        <v>#REF!</v>
      </c>
      <c r="CM179" s="144"/>
      <c r="CN179" s="136" t="e">
        <f t="shared" si="154"/>
        <v>#REF!</v>
      </c>
      <c r="CO179" s="152"/>
      <c r="CP179" s="140" t="e">
        <f t="shared" si="155"/>
        <v>#REF!</v>
      </c>
      <c r="CQ179" s="144"/>
      <c r="CR179" s="136" t="e">
        <f t="shared" si="156"/>
        <v>#REF!</v>
      </c>
      <c r="CS179" s="152"/>
      <c r="CT179" s="140" t="e">
        <f t="shared" si="157"/>
        <v>#REF!</v>
      </c>
      <c r="CU179" s="144"/>
      <c r="CV179" s="136" t="e">
        <f t="shared" si="158"/>
        <v>#REF!</v>
      </c>
      <c r="CW179" s="152"/>
      <c r="CX179" s="140" t="e">
        <f t="shared" si="159"/>
        <v>#REF!</v>
      </c>
      <c r="CY179" s="136" t="e">
        <f t="shared" si="160"/>
        <v>#REF!</v>
      </c>
      <c r="CZ179" s="152"/>
      <c r="DA179" s="144" t="e">
        <f t="shared" si="161"/>
        <v>#REF!</v>
      </c>
      <c r="DB179" s="144"/>
      <c r="DC179" s="136" t="e">
        <f t="shared" si="162"/>
        <v>#REF!</v>
      </c>
      <c r="DD179" s="152"/>
      <c r="DE179" s="140" t="e">
        <f t="shared" si="163"/>
        <v>#REF!</v>
      </c>
      <c r="DF179" s="144"/>
      <c r="DG179" s="136" t="e">
        <f t="shared" si="164"/>
        <v>#REF!</v>
      </c>
      <c r="DH179" s="152"/>
    </row>
    <row r="180" spans="1:112" ht="15.5" x14ac:dyDescent="0.35">
      <c r="A180" s="300">
        <v>21</v>
      </c>
      <c r="B180" s="345" t="str">
        <f t="shared" ref="B180" si="213">B128</f>
        <v>UUU  Miguel</v>
      </c>
      <c r="C180" s="71" t="str">
        <f t="shared" ref="C180:C199" si="214">C24</f>
        <v>Miguel</v>
      </c>
      <c r="D180" s="9" t="str">
        <f t="shared" si="193"/>
        <v/>
      </c>
      <c r="E180" s="6">
        <f t="shared" si="194"/>
        <v>1513486</v>
      </c>
      <c r="F180" s="74"/>
      <c r="G180" s="74"/>
      <c r="H180" s="74"/>
      <c r="I180" s="74"/>
      <c r="J180" s="74"/>
      <c r="K180" s="74"/>
      <c r="L180" s="74"/>
      <c r="M180" s="168"/>
      <c r="N180" s="74"/>
      <c r="O180" s="74"/>
      <c r="P180" s="74"/>
      <c r="Q180" s="74"/>
      <c r="R180" s="74"/>
      <c r="S180" s="74"/>
      <c r="T180" s="74"/>
      <c r="U180" s="74"/>
      <c r="V180" s="74"/>
      <c r="W180" s="74"/>
      <c r="X180" s="288"/>
      <c r="Y180" s="2" t="e">
        <f>IF(C180&lt;&gt;"",VLOOKUP(C180,#REF!,2,FALSE),"")</f>
        <v>#REF!</v>
      </c>
      <c r="Z180" s="2" t="str">
        <f t="shared" si="180"/>
        <v>US CRÉTEIL</v>
      </c>
      <c r="AA180" s="50" t="str">
        <f t="shared" si="123"/>
        <v/>
      </c>
      <c r="AB180" s="34" t="e">
        <f t="shared" si="124"/>
        <v>#REF!</v>
      </c>
      <c r="AC180" s="2" t="str">
        <f t="shared" si="125"/>
        <v>UUU  Miguel  Miguel</v>
      </c>
      <c r="AD180" s="2">
        <f t="shared" si="126"/>
        <v>0</v>
      </c>
      <c r="AE180" s="39"/>
      <c r="AF180" s="40" t="str">
        <f>IF(AE180&lt;&gt;"",VLOOKUP(AE180,#REF!,2,FALSE),"")</f>
        <v/>
      </c>
      <c r="AM180" s="140" t="e">
        <f t="shared" si="127"/>
        <v>#REF!</v>
      </c>
      <c r="AN180" s="157"/>
      <c r="AO180" s="136" t="e">
        <f t="shared" si="128"/>
        <v>#REF!</v>
      </c>
      <c r="AP180" s="152"/>
      <c r="AQ180" s="140" t="e">
        <f t="shared" si="129"/>
        <v>#REF!</v>
      </c>
      <c r="AR180" s="144"/>
      <c r="AS180" s="136" t="e">
        <f t="shared" si="130"/>
        <v>#REF!</v>
      </c>
      <c r="AT180" s="152"/>
      <c r="AU180" s="140" t="e">
        <f t="shared" si="131"/>
        <v>#REF!</v>
      </c>
      <c r="AV180" s="157"/>
      <c r="AW180" s="136" t="e">
        <f t="shared" si="132"/>
        <v>#REF!</v>
      </c>
      <c r="AX180" s="152"/>
      <c r="AY180" s="140" t="e">
        <f t="shared" si="133"/>
        <v>#REF!</v>
      </c>
      <c r="AZ180" s="144"/>
      <c r="BA180" s="136" t="e">
        <f t="shared" si="134"/>
        <v>#REF!</v>
      </c>
      <c r="BB180" s="152"/>
      <c r="BC180" s="140" t="e">
        <f t="shared" si="135"/>
        <v>#REF!</v>
      </c>
      <c r="BD180" s="144"/>
      <c r="BE180" s="136" t="e">
        <f t="shared" si="136"/>
        <v>#REF!</v>
      </c>
      <c r="BF180" s="152"/>
      <c r="BG180" s="140" t="e">
        <f t="shared" si="137"/>
        <v>#REF!</v>
      </c>
      <c r="BH180" s="144"/>
      <c r="BI180" s="136" t="e">
        <f t="shared" si="138"/>
        <v>#REF!</v>
      </c>
      <c r="BJ180" s="152"/>
      <c r="BK180" s="140" t="e">
        <f t="shared" si="139"/>
        <v>#REF!</v>
      </c>
      <c r="BL180" s="144"/>
      <c r="BM180" s="136" t="e">
        <f t="shared" si="140"/>
        <v>#REF!</v>
      </c>
      <c r="BN180" s="152"/>
      <c r="BO180" s="140" t="e">
        <f t="shared" si="141"/>
        <v>#REF!</v>
      </c>
      <c r="BP180" s="144"/>
      <c r="BQ180" s="136" t="e">
        <f t="shared" si="142"/>
        <v>#REF!</v>
      </c>
      <c r="BR180" s="152"/>
      <c r="BS180" s="140" t="e">
        <f t="shared" si="143"/>
        <v>#REF!</v>
      </c>
      <c r="BT180" s="144"/>
      <c r="BU180" s="136" t="e">
        <f t="shared" si="144"/>
        <v>#REF!</v>
      </c>
      <c r="BV180" s="152"/>
      <c r="BW180" s="140" t="e">
        <f t="shared" si="145"/>
        <v>#REF!</v>
      </c>
      <c r="BX180" s="144"/>
      <c r="BY180" s="136" t="e">
        <f t="shared" si="146"/>
        <v>#REF!</v>
      </c>
      <c r="BZ180" s="152"/>
      <c r="CA180" s="140" t="e">
        <f t="shared" si="147"/>
        <v>#REF!</v>
      </c>
      <c r="CB180" s="144"/>
      <c r="CC180" s="136" t="e">
        <f t="shared" si="148"/>
        <v>#REF!</v>
      </c>
      <c r="CD180" s="152"/>
      <c r="CE180" s="140" t="e">
        <f t="shared" si="149"/>
        <v>#REF!</v>
      </c>
      <c r="CF180" s="144"/>
      <c r="CG180" s="136" t="e">
        <f t="shared" si="150"/>
        <v>#REF!</v>
      </c>
      <c r="CH180" s="152"/>
      <c r="CI180" s="140" t="e">
        <f t="shared" si="151"/>
        <v>#REF!</v>
      </c>
      <c r="CJ180" s="144"/>
      <c r="CK180" s="136" t="e">
        <f t="shared" si="152"/>
        <v>#REF!</v>
      </c>
      <c r="CL180" s="140" t="e">
        <f t="shared" si="153"/>
        <v>#REF!</v>
      </c>
      <c r="CM180" s="144"/>
      <c r="CN180" s="136" t="e">
        <f t="shared" si="154"/>
        <v>#REF!</v>
      </c>
      <c r="CO180" s="152"/>
      <c r="CP180" s="140" t="e">
        <f t="shared" si="155"/>
        <v>#REF!</v>
      </c>
      <c r="CQ180" s="144"/>
      <c r="CR180" s="136" t="e">
        <f t="shared" si="156"/>
        <v>#REF!</v>
      </c>
      <c r="CS180" s="152"/>
      <c r="CT180" s="140" t="e">
        <f t="shared" si="157"/>
        <v>#REF!</v>
      </c>
      <c r="CU180" s="144"/>
      <c r="CV180" s="136" t="e">
        <f t="shared" si="158"/>
        <v>#REF!</v>
      </c>
      <c r="CW180" s="152"/>
      <c r="CX180" s="140" t="e">
        <f t="shared" si="159"/>
        <v>#REF!</v>
      </c>
      <c r="CY180" s="136" t="e">
        <f t="shared" si="160"/>
        <v>#REF!</v>
      </c>
      <c r="CZ180" s="152"/>
      <c r="DA180" s="144" t="e">
        <f t="shared" si="161"/>
        <v>#REF!</v>
      </c>
      <c r="DB180" s="144"/>
      <c r="DC180" s="136" t="e">
        <f t="shared" si="162"/>
        <v>#REF!</v>
      </c>
      <c r="DD180" s="152"/>
      <c r="DE180" s="140" t="e">
        <f t="shared" si="163"/>
        <v>#REF!</v>
      </c>
      <c r="DF180" s="144"/>
      <c r="DG180" s="136" t="e">
        <f t="shared" si="164"/>
        <v>#REF!</v>
      </c>
      <c r="DH180" s="152"/>
    </row>
    <row r="181" spans="1:112" ht="15.5" x14ac:dyDescent="0.35">
      <c r="A181" s="300">
        <v>22</v>
      </c>
      <c r="B181" s="345" t="str">
        <f t="shared" ref="B181" si="215">B129</f>
        <v>VVV  Nicolas</v>
      </c>
      <c r="C181" s="71" t="str">
        <f t="shared" si="214"/>
        <v>Nicolas</v>
      </c>
      <c r="D181" s="9" t="str">
        <f t="shared" si="193"/>
        <v/>
      </c>
      <c r="E181" s="6">
        <f t="shared" si="194"/>
        <v>1797650</v>
      </c>
      <c r="F181" s="74"/>
      <c r="G181" s="74"/>
      <c r="H181" s="74"/>
      <c r="I181" s="74"/>
      <c r="J181" s="74"/>
      <c r="K181" s="74"/>
      <c r="L181" s="74"/>
      <c r="M181" s="168"/>
      <c r="N181" s="74"/>
      <c r="O181" s="74"/>
      <c r="P181" s="74"/>
      <c r="Q181" s="74"/>
      <c r="R181" s="74"/>
      <c r="S181" s="74"/>
      <c r="T181" s="74"/>
      <c r="U181" s="74"/>
      <c r="V181" s="74"/>
      <c r="W181" s="74"/>
      <c r="X181" s="288"/>
      <c r="Y181" s="2" t="e">
        <f>IF(C181&lt;&gt;"",VLOOKUP(C181,#REF!,2,FALSE),"")</f>
        <v>#REF!</v>
      </c>
      <c r="Z181" s="2" t="str">
        <f t="shared" si="180"/>
        <v>US CRÉTEIL</v>
      </c>
      <c r="AA181" s="50" t="str">
        <f t="shared" si="123"/>
        <v/>
      </c>
      <c r="AB181" s="34" t="e">
        <f t="shared" si="124"/>
        <v>#REF!</v>
      </c>
      <c r="AC181" s="2" t="str">
        <f t="shared" si="125"/>
        <v>VVV  Nicolas  Nicolas</v>
      </c>
      <c r="AD181" s="2">
        <f t="shared" si="126"/>
        <v>0</v>
      </c>
      <c r="AE181" s="39"/>
      <c r="AF181" s="40" t="str">
        <f>IF(AE181&lt;&gt;"",VLOOKUP(AE181,#REF!,2,FALSE),"")</f>
        <v/>
      </c>
      <c r="AM181" s="140" t="e">
        <f t="shared" si="127"/>
        <v>#REF!</v>
      </c>
      <c r="AN181" s="157"/>
      <c r="AO181" s="136" t="e">
        <f t="shared" si="128"/>
        <v>#REF!</v>
      </c>
      <c r="AP181" s="152"/>
      <c r="AQ181" s="140" t="e">
        <f t="shared" si="129"/>
        <v>#REF!</v>
      </c>
      <c r="AR181" s="144"/>
      <c r="AS181" s="136" t="e">
        <f t="shared" si="130"/>
        <v>#REF!</v>
      </c>
      <c r="AT181" s="152"/>
      <c r="AU181" s="140" t="e">
        <f t="shared" si="131"/>
        <v>#REF!</v>
      </c>
      <c r="AV181" s="157"/>
      <c r="AW181" s="136" t="e">
        <f t="shared" si="132"/>
        <v>#REF!</v>
      </c>
      <c r="AX181" s="152"/>
      <c r="AY181" s="140" t="e">
        <f t="shared" si="133"/>
        <v>#REF!</v>
      </c>
      <c r="AZ181" s="144"/>
      <c r="BA181" s="136" t="e">
        <f t="shared" si="134"/>
        <v>#REF!</v>
      </c>
      <c r="BB181" s="152"/>
      <c r="BC181" s="140" t="e">
        <f t="shared" si="135"/>
        <v>#REF!</v>
      </c>
      <c r="BD181" s="144"/>
      <c r="BE181" s="136" t="e">
        <f t="shared" si="136"/>
        <v>#REF!</v>
      </c>
      <c r="BF181" s="152"/>
      <c r="BG181" s="140" t="e">
        <f t="shared" si="137"/>
        <v>#REF!</v>
      </c>
      <c r="BH181" s="144"/>
      <c r="BI181" s="136" t="e">
        <f t="shared" si="138"/>
        <v>#REF!</v>
      </c>
      <c r="BJ181" s="152"/>
      <c r="BK181" s="140" t="e">
        <f t="shared" si="139"/>
        <v>#REF!</v>
      </c>
      <c r="BL181" s="144"/>
      <c r="BM181" s="136" t="e">
        <f t="shared" si="140"/>
        <v>#REF!</v>
      </c>
      <c r="BN181" s="152"/>
      <c r="BO181" s="140" t="e">
        <f t="shared" si="141"/>
        <v>#REF!</v>
      </c>
      <c r="BP181" s="144"/>
      <c r="BQ181" s="136" t="e">
        <f t="shared" si="142"/>
        <v>#REF!</v>
      </c>
      <c r="BR181" s="152"/>
      <c r="BS181" s="140" t="e">
        <f t="shared" si="143"/>
        <v>#REF!</v>
      </c>
      <c r="BT181" s="144"/>
      <c r="BU181" s="136" t="e">
        <f t="shared" si="144"/>
        <v>#REF!</v>
      </c>
      <c r="BV181" s="152"/>
      <c r="BW181" s="140" t="e">
        <f t="shared" si="145"/>
        <v>#REF!</v>
      </c>
      <c r="BX181" s="144"/>
      <c r="BY181" s="136" t="e">
        <f t="shared" si="146"/>
        <v>#REF!</v>
      </c>
      <c r="BZ181" s="152"/>
      <c r="CA181" s="140" t="e">
        <f t="shared" si="147"/>
        <v>#REF!</v>
      </c>
      <c r="CB181" s="144"/>
      <c r="CC181" s="136" t="e">
        <f t="shared" si="148"/>
        <v>#REF!</v>
      </c>
      <c r="CD181" s="152"/>
      <c r="CE181" s="140" t="e">
        <f t="shared" si="149"/>
        <v>#REF!</v>
      </c>
      <c r="CF181" s="144"/>
      <c r="CG181" s="136" t="e">
        <f t="shared" si="150"/>
        <v>#REF!</v>
      </c>
      <c r="CH181" s="152"/>
      <c r="CI181" s="140" t="e">
        <f t="shared" si="151"/>
        <v>#REF!</v>
      </c>
      <c r="CJ181" s="144"/>
      <c r="CK181" s="136" t="e">
        <f t="shared" si="152"/>
        <v>#REF!</v>
      </c>
      <c r="CL181" s="140" t="e">
        <f t="shared" si="153"/>
        <v>#REF!</v>
      </c>
      <c r="CM181" s="144"/>
      <c r="CN181" s="136" t="e">
        <f t="shared" si="154"/>
        <v>#REF!</v>
      </c>
      <c r="CO181" s="152"/>
      <c r="CP181" s="140" t="e">
        <f t="shared" si="155"/>
        <v>#REF!</v>
      </c>
      <c r="CQ181" s="144"/>
      <c r="CR181" s="136" t="e">
        <f t="shared" si="156"/>
        <v>#REF!</v>
      </c>
      <c r="CS181" s="152"/>
      <c r="CT181" s="140" t="e">
        <f t="shared" si="157"/>
        <v>#REF!</v>
      </c>
      <c r="CU181" s="144"/>
      <c r="CV181" s="136" t="e">
        <f t="shared" si="158"/>
        <v>#REF!</v>
      </c>
      <c r="CW181" s="152"/>
      <c r="CX181" s="140" t="e">
        <f t="shared" si="159"/>
        <v>#REF!</v>
      </c>
      <c r="CY181" s="136" t="e">
        <f t="shared" si="160"/>
        <v>#REF!</v>
      </c>
      <c r="CZ181" s="152"/>
      <c r="DA181" s="144" t="e">
        <f t="shared" si="161"/>
        <v>#REF!</v>
      </c>
      <c r="DB181" s="144"/>
      <c r="DC181" s="136" t="e">
        <f t="shared" si="162"/>
        <v>#REF!</v>
      </c>
      <c r="DD181" s="152"/>
      <c r="DE181" s="140" t="e">
        <f t="shared" si="163"/>
        <v>#REF!</v>
      </c>
      <c r="DF181" s="144"/>
      <c r="DG181" s="136" t="e">
        <f t="shared" si="164"/>
        <v>#REF!</v>
      </c>
      <c r="DH181" s="152"/>
    </row>
    <row r="182" spans="1:112" ht="15.5" x14ac:dyDescent="0.35">
      <c r="A182" s="300">
        <v>23</v>
      </c>
      <c r="B182" s="345" t="str">
        <f t="shared" ref="B182" si="216">B130</f>
        <v>WWW  Bilal</v>
      </c>
      <c r="C182" s="71" t="str">
        <f t="shared" si="214"/>
        <v>Bilal</v>
      </c>
      <c r="D182" s="9" t="str">
        <f t="shared" si="193"/>
        <v/>
      </c>
      <c r="E182" s="6">
        <f t="shared" si="194"/>
        <v>604004</v>
      </c>
      <c r="F182" s="74"/>
      <c r="G182" s="74"/>
      <c r="H182" s="74"/>
      <c r="I182" s="74"/>
      <c r="J182" s="74"/>
      <c r="K182" s="74"/>
      <c r="L182" s="74"/>
      <c r="M182" s="168"/>
      <c r="N182" s="74"/>
      <c r="O182" s="74"/>
      <c r="P182" s="74"/>
      <c r="Q182" s="74"/>
      <c r="R182" s="74"/>
      <c r="S182" s="74"/>
      <c r="T182" s="74"/>
      <c r="U182" s="74"/>
      <c r="V182" s="74"/>
      <c r="W182" s="74"/>
      <c r="X182" s="288"/>
      <c r="Y182" s="2" t="e">
        <f>IF(C182&lt;&gt;"",VLOOKUP(C182,#REF!,2,FALSE),"")</f>
        <v>#REF!</v>
      </c>
      <c r="Z182" s="2" t="str">
        <f t="shared" si="180"/>
        <v>US CRÉTEIL</v>
      </c>
      <c r="AA182" s="50" t="str">
        <f t="shared" si="123"/>
        <v/>
      </c>
      <c r="AB182" s="34" t="e">
        <f t="shared" si="124"/>
        <v>#REF!</v>
      </c>
      <c r="AC182" s="2" t="str">
        <f t="shared" si="125"/>
        <v>WWW  Bilal  Bilal</v>
      </c>
      <c r="AD182" s="2">
        <f t="shared" si="126"/>
        <v>0</v>
      </c>
      <c r="AE182" s="39"/>
      <c r="AF182" s="40" t="str">
        <f>IF(AE182&lt;&gt;"",VLOOKUP(AE182,#REF!,2,FALSE),"")</f>
        <v/>
      </c>
      <c r="AM182" s="140" t="e">
        <f t="shared" si="127"/>
        <v>#REF!</v>
      </c>
      <c r="AN182" s="157"/>
      <c r="AO182" s="136" t="e">
        <f t="shared" si="128"/>
        <v>#REF!</v>
      </c>
      <c r="AP182" s="152"/>
      <c r="AQ182" s="140" t="e">
        <f t="shared" si="129"/>
        <v>#REF!</v>
      </c>
      <c r="AR182" s="144"/>
      <c r="AS182" s="136" t="e">
        <f t="shared" si="130"/>
        <v>#REF!</v>
      </c>
      <c r="AT182" s="152"/>
      <c r="AU182" s="140" t="e">
        <f t="shared" si="131"/>
        <v>#REF!</v>
      </c>
      <c r="AV182" s="157"/>
      <c r="AW182" s="136" t="e">
        <f t="shared" si="132"/>
        <v>#REF!</v>
      </c>
      <c r="AX182" s="152"/>
      <c r="AY182" s="140" t="e">
        <f t="shared" si="133"/>
        <v>#REF!</v>
      </c>
      <c r="AZ182" s="144"/>
      <c r="BA182" s="136" t="e">
        <f t="shared" si="134"/>
        <v>#REF!</v>
      </c>
      <c r="BB182" s="152"/>
      <c r="BC182" s="140" t="e">
        <f t="shared" si="135"/>
        <v>#REF!</v>
      </c>
      <c r="BD182" s="144"/>
      <c r="BE182" s="136" t="e">
        <f t="shared" si="136"/>
        <v>#REF!</v>
      </c>
      <c r="BF182" s="152"/>
      <c r="BG182" s="140" t="e">
        <f t="shared" si="137"/>
        <v>#REF!</v>
      </c>
      <c r="BH182" s="144"/>
      <c r="BI182" s="136" t="e">
        <f t="shared" si="138"/>
        <v>#REF!</v>
      </c>
      <c r="BJ182" s="152"/>
      <c r="BK182" s="140" t="e">
        <f t="shared" si="139"/>
        <v>#REF!</v>
      </c>
      <c r="BL182" s="144"/>
      <c r="BM182" s="136" t="e">
        <f t="shared" si="140"/>
        <v>#REF!</v>
      </c>
      <c r="BN182" s="152"/>
      <c r="BO182" s="140" t="e">
        <f t="shared" si="141"/>
        <v>#REF!</v>
      </c>
      <c r="BP182" s="144"/>
      <c r="BQ182" s="136" t="e">
        <f t="shared" si="142"/>
        <v>#REF!</v>
      </c>
      <c r="BR182" s="152"/>
      <c r="BS182" s="140" t="e">
        <f t="shared" si="143"/>
        <v>#REF!</v>
      </c>
      <c r="BT182" s="144"/>
      <c r="BU182" s="136" t="e">
        <f t="shared" si="144"/>
        <v>#REF!</v>
      </c>
      <c r="BV182" s="152"/>
      <c r="BW182" s="140" t="e">
        <f t="shared" si="145"/>
        <v>#REF!</v>
      </c>
      <c r="BX182" s="144"/>
      <c r="BY182" s="136" t="e">
        <f t="shared" si="146"/>
        <v>#REF!</v>
      </c>
      <c r="BZ182" s="152"/>
      <c r="CA182" s="140" t="e">
        <f t="shared" si="147"/>
        <v>#REF!</v>
      </c>
      <c r="CB182" s="144"/>
      <c r="CC182" s="136" t="e">
        <f t="shared" si="148"/>
        <v>#REF!</v>
      </c>
      <c r="CD182" s="152"/>
      <c r="CE182" s="140" t="e">
        <f t="shared" si="149"/>
        <v>#REF!</v>
      </c>
      <c r="CF182" s="144"/>
      <c r="CG182" s="136" t="e">
        <f t="shared" si="150"/>
        <v>#REF!</v>
      </c>
      <c r="CH182" s="152"/>
      <c r="CI182" s="140" t="e">
        <f t="shared" si="151"/>
        <v>#REF!</v>
      </c>
      <c r="CJ182" s="144"/>
      <c r="CK182" s="136" t="e">
        <f t="shared" si="152"/>
        <v>#REF!</v>
      </c>
      <c r="CL182" s="140" t="e">
        <f t="shared" si="153"/>
        <v>#REF!</v>
      </c>
      <c r="CM182" s="144"/>
      <c r="CN182" s="136" t="e">
        <f t="shared" si="154"/>
        <v>#REF!</v>
      </c>
      <c r="CO182" s="152"/>
      <c r="CP182" s="140" t="e">
        <f t="shared" si="155"/>
        <v>#REF!</v>
      </c>
      <c r="CQ182" s="144"/>
      <c r="CR182" s="136" t="e">
        <f t="shared" si="156"/>
        <v>#REF!</v>
      </c>
      <c r="CS182" s="152"/>
      <c r="CT182" s="140" t="e">
        <f t="shared" si="157"/>
        <v>#REF!</v>
      </c>
      <c r="CU182" s="144"/>
      <c r="CV182" s="136" t="e">
        <f t="shared" si="158"/>
        <v>#REF!</v>
      </c>
      <c r="CW182" s="152"/>
      <c r="CX182" s="140" t="e">
        <f t="shared" si="159"/>
        <v>#REF!</v>
      </c>
      <c r="CY182" s="136" t="e">
        <f t="shared" si="160"/>
        <v>#REF!</v>
      </c>
      <c r="CZ182" s="152"/>
      <c r="DA182" s="144" t="e">
        <f t="shared" si="161"/>
        <v>#REF!</v>
      </c>
      <c r="DB182" s="144"/>
      <c r="DC182" s="136" t="e">
        <f t="shared" si="162"/>
        <v>#REF!</v>
      </c>
      <c r="DD182" s="152"/>
      <c r="DE182" s="140" t="e">
        <f t="shared" si="163"/>
        <v>#REF!</v>
      </c>
      <c r="DF182" s="144"/>
      <c r="DG182" s="136" t="e">
        <f t="shared" si="164"/>
        <v>#REF!</v>
      </c>
      <c r="DH182" s="152"/>
    </row>
    <row r="183" spans="1:112" ht="15.5" x14ac:dyDescent="0.35">
      <c r="A183" s="300">
        <v>24</v>
      </c>
      <c r="B183" s="345" t="str">
        <f t="shared" ref="B183" si="217">B131</f>
        <v>XXX  Florent</v>
      </c>
      <c r="C183" s="71" t="str">
        <f t="shared" si="214"/>
        <v>Florent</v>
      </c>
      <c r="D183" s="9" t="str">
        <f t="shared" si="193"/>
        <v/>
      </c>
      <c r="E183" s="6">
        <f t="shared" si="194"/>
        <v>1046319</v>
      </c>
      <c r="F183" s="73"/>
      <c r="G183" s="73"/>
      <c r="H183" s="73"/>
      <c r="I183" s="73"/>
      <c r="J183" s="73"/>
      <c r="K183" s="73"/>
      <c r="L183" s="73"/>
      <c r="M183" s="169"/>
      <c r="N183" s="73"/>
      <c r="O183" s="73"/>
      <c r="P183" s="73"/>
      <c r="Q183" s="74"/>
      <c r="R183" s="73"/>
      <c r="S183" s="73"/>
      <c r="T183" s="73"/>
      <c r="U183" s="74"/>
      <c r="V183" s="73"/>
      <c r="W183" s="73"/>
      <c r="X183" s="289"/>
      <c r="Y183" s="2" t="e">
        <f>IF(C183&lt;&gt;"",VLOOKUP(C183,#REF!,2,FALSE),"")</f>
        <v>#REF!</v>
      </c>
      <c r="Z183" s="2" t="str">
        <f t="shared" si="180"/>
        <v>US CRÉTEIL</v>
      </c>
      <c r="AA183" s="50" t="str">
        <f t="shared" si="123"/>
        <v/>
      </c>
      <c r="AB183" s="34" t="e">
        <f t="shared" si="124"/>
        <v>#REF!</v>
      </c>
      <c r="AC183" s="2" t="str">
        <f t="shared" si="125"/>
        <v>XXX  Florent  Florent</v>
      </c>
      <c r="AD183" s="2">
        <f t="shared" si="126"/>
        <v>0</v>
      </c>
      <c r="AE183" s="39"/>
      <c r="AF183" s="40" t="str">
        <f>IF(AE183&lt;&gt;"",VLOOKUP(AE183,#REF!,2,FALSE),"")</f>
        <v/>
      </c>
      <c r="AM183" s="140" t="e">
        <f t="shared" si="127"/>
        <v>#REF!</v>
      </c>
      <c r="AN183" s="157"/>
      <c r="AO183" s="136" t="e">
        <f t="shared" si="128"/>
        <v>#REF!</v>
      </c>
      <c r="AP183" s="152"/>
      <c r="AQ183" s="140" t="e">
        <f t="shared" si="129"/>
        <v>#REF!</v>
      </c>
      <c r="AR183" s="144"/>
      <c r="AS183" s="136" t="e">
        <f t="shared" si="130"/>
        <v>#REF!</v>
      </c>
      <c r="AT183" s="152"/>
      <c r="AU183" s="140" t="e">
        <f t="shared" si="131"/>
        <v>#REF!</v>
      </c>
      <c r="AV183" s="157"/>
      <c r="AW183" s="136" t="e">
        <f t="shared" si="132"/>
        <v>#REF!</v>
      </c>
      <c r="AX183" s="152"/>
      <c r="AY183" s="140" t="e">
        <f t="shared" si="133"/>
        <v>#REF!</v>
      </c>
      <c r="AZ183" s="144"/>
      <c r="BA183" s="136" t="e">
        <f t="shared" si="134"/>
        <v>#REF!</v>
      </c>
      <c r="BB183" s="152"/>
      <c r="BC183" s="140" t="e">
        <f t="shared" si="135"/>
        <v>#REF!</v>
      </c>
      <c r="BD183" s="144"/>
      <c r="BE183" s="136" t="e">
        <f t="shared" si="136"/>
        <v>#REF!</v>
      </c>
      <c r="BF183" s="152"/>
      <c r="BG183" s="140" t="e">
        <f t="shared" si="137"/>
        <v>#REF!</v>
      </c>
      <c r="BH183" s="144"/>
      <c r="BI183" s="136" t="e">
        <f t="shared" si="138"/>
        <v>#REF!</v>
      </c>
      <c r="BJ183" s="152"/>
      <c r="BK183" s="140" t="e">
        <f t="shared" si="139"/>
        <v>#REF!</v>
      </c>
      <c r="BL183" s="144"/>
      <c r="BM183" s="136" t="e">
        <f t="shared" si="140"/>
        <v>#REF!</v>
      </c>
      <c r="BN183" s="152"/>
      <c r="BO183" s="140" t="e">
        <f t="shared" si="141"/>
        <v>#REF!</v>
      </c>
      <c r="BP183" s="144"/>
      <c r="BQ183" s="136" t="e">
        <f t="shared" si="142"/>
        <v>#REF!</v>
      </c>
      <c r="BR183" s="152"/>
      <c r="BS183" s="140" t="e">
        <f t="shared" si="143"/>
        <v>#REF!</v>
      </c>
      <c r="BT183" s="144"/>
      <c r="BU183" s="136" t="e">
        <f t="shared" si="144"/>
        <v>#REF!</v>
      </c>
      <c r="BV183" s="152"/>
      <c r="BW183" s="140" t="e">
        <f t="shared" si="145"/>
        <v>#REF!</v>
      </c>
      <c r="BX183" s="144"/>
      <c r="BY183" s="136" t="e">
        <f t="shared" si="146"/>
        <v>#REF!</v>
      </c>
      <c r="BZ183" s="152"/>
      <c r="CA183" s="140" t="e">
        <f t="shared" si="147"/>
        <v>#REF!</v>
      </c>
      <c r="CB183" s="144"/>
      <c r="CC183" s="136" t="e">
        <f t="shared" si="148"/>
        <v>#REF!</v>
      </c>
      <c r="CD183" s="152"/>
      <c r="CE183" s="140" t="e">
        <f t="shared" si="149"/>
        <v>#REF!</v>
      </c>
      <c r="CF183" s="144"/>
      <c r="CG183" s="136" t="e">
        <f t="shared" si="150"/>
        <v>#REF!</v>
      </c>
      <c r="CH183" s="152"/>
      <c r="CI183" s="140" t="e">
        <f t="shared" si="151"/>
        <v>#REF!</v>
      </c>
      <c r="CJ183" s="144"/>
      <c r="CK183" s="136" t="e">
        <f t="shared" si="152"/>
        <v>#REF!</v>
      </c>
      <c r="CL183" s="140" t="e">
        <f t="shared" si="153"/>
        <v>#REF!</v>
      </c>
      <c r="CM183" s="144"/>
      <c r="CN183" s="136" t="e">
        <f t="shared" si="154"/>
        <v>#REF!</v>
      </c>
      <c r="CO183" s="152"/>
      <c r="CP183" s="140" t="e">
        <f t="shared" si="155"/>
        <v>#REF!</v>
      </c>
      <c r="CQ183" s="144"/>
      <c r="CR183" s="136" t="e">
        <f t="shared" si="156"/>
        <v>#REF!</v>
      </c>
      <c r="CS183" s="152"/>
      <c r="CT183" s="140" t="e">
        <f t="shared" si="157"/>
        <v>#REF!</v>
      </c>
      <c r="CU183" s="144"/>
      <c r="CV183" s="136" t="e">
        <f t="shared" si="158"/>
        <v>#REF!</v>
      </c>
      <c r="CW183" s="152"/>
      <c r="CX183" s="140" t="e">
        <f t="shared" si="159"/>
        <v>#REF!</v>
      </c>
      <c r="CY183" s="136" t="e">
        <f t="shared" si="160"/>
        <v>#REF!</v>
      </c>
      <c r="CZ183" s="152"/>
      <c r="DA183" s="144" t="e">
        <f t="shared" si="161"/>
        <v>#REF!</v>
      </c>
      <c r="DB183" s="144"/>
      <c r="DC183" s="136" t="e">
        <f t="shared" si="162"/>
        <v>#REF!</v>
      </c>
      <c r="DD183" s="152"/>
      <c r="DE183" s="140" t="e">
        <f t="shared" si="163"/>
        <v>#REF!</v>
      </c>
      <c r="DF183" s="144"/>
      <c r="DG183" s="136" t="e">
        <f t="shared" si="164"/>
        <v>#REF!</v>
      </c>
      <c r="DH183" s="152"/>
    </row>
    <row r="184" spans="1:112" ht="15.5" x14ac:dyDescent="0.35">
      <c r="A184" s="300">
        <v>25</v>
      </c>
      <c r="B184" s="345" t="str">
        <f t="shared" ref="B184" si="218">B132</f>
        <v>YYYY  Célia</v>
      </c>
      <c r="C184" s="71" t="str">
        <f t="shared" si="214"/>
        <v>Célia</v>
      </c>
      <c r="D184" s="9" t="str">
        <f t="shared" si="193"/>
        <v/>
      </c>
      <c r="E184" s="6">
        <f t="shared" si="194"/>
        <v>1561046</v>
      </c>
      <c r="F184" s="73"/>
      <c r="G184" s="73"/>
      <c r="H184" s="73"/>
      <c r="I184" s="73"/>
      <c r="J184" s="73"/>
      <c r="K184" s="73"/>
      <c r="L184" s="73"/>
      <c r="M184" s="169"/>
      <c r="N184" s="73"/>
      <c r="O184" s="73"/>
      <c r="P184" s="73"/>
      <c r="Q184" s="74"/>
      <c r="R184" s="73"/>
      <c r="S184" s="73"/>
      <c r="T184" s="73"/>
      <c r="U184" s="74"/>
      <c r="V184" s="73"/>
      <c r="W184" s="73"/>
      <c r="X184" s="289"/>
      <c r="Y184" s="2" t="e">
        <f>IF(C184&lt;&gt;"",VLOOKUP(C184,#REF!,2,FALSE),"")</f>
        <v>#REF!</v>
      </c>
      <c r="Z184" s="2" t="str">
        <f t="shared" si="180"/>
        <v>US CRÉTEIL</v>
      </c>
      <c r="AA184" s="50" t="str">
        <f t="shared" si="123"/>
        <v/>
      </c>
      <c r="AB184" s="34" t="e">
        <f t="shared" si="124"/>
        <v>#REF!</v>
      </c>
      <c r="AC184" s="2" t="str">
        <f t="shared" si="125"/>
        <v>YYYY  Célia  Célia</v>
      </c>
      <c r="AD184" s="2">
        <f t="shared" si="126"/>
        <v>0</v>
      </c>
      <c r="AE184" s="39"/>
      <c r="AF184" s="40" t="str">
        <f>IF(AE184&lt;&gt;"",VLOOKUP(AE184,#REF!,2,FALSE),"")</f>
        <v/>
      </c>
      <c r="AM184" s="140" t="e">
        <f t="shared" si="127"/>
        <v>#REF!</v>
      </c>
      <c r="AN184" s="157"/>
      <c r="AO184" s="136" t="e">
        <f t="shared" si="128"/>
        <v>#REF!</v>
      </c>
      <c r="AP184" s="152"/>
      <c r="AQ184" s="140" t="e">
        <f t="shared" si="129"/>
        <v>#REF!</v>
      </c>
      <c r="AR184" s="144"/>
      <c r="AS184" s="136" t="e">
        <f t="shared" si="130"/>
        <v>#REF!</v>
      </c>
      <c r="AT184" s="152"/>
      <c r="AU184" s="140" t="e">
        <f t="shared" si="131"/>
        <v>#REF!</v>
      </c>
      <c r="AV184" s="157"/>
      <c r="AW184" s="136" t="e">
        <f t="shared" si="132"/>
        <v>#REF!</v>
      </c>
      <c r="AX184" s="152"/>
      <c r="AY184" s="140" t="e">
        <f t="shared" si="133"/>
        <v>#REF!</v>
      </c>
      <c r="AZ184" s="144"/>
      <c r="BA184" s="136" t="e">
        <f t="shared" si="134"/>
        <v>#REF!</v>
      </c>
      <c r="BB184" s="152"/>
      <c r="BC184" s="140" t="e">
        <f t="shared" si="135"/>
        <v>#REF!</v>
      </c>
      <c r="BD184" s="144"/>
      <c r="BE184" s="136" t="e">
        <f t="shared" si="136"/>
        <v>#REF!</v>
      </c>
      <c r="BF184" s="152"/>
      <c r="BG184" s="140" t="e">
        <f t="shared" si="137"/>
        <v>#REF!</v>
      </c>
      <c r="BH184" s="144"/>
      <c r="BI184" s="136" t="e">
        <f t="shared" si="138"/>
        <v>#REF!</v>
      </c>
      <c r="BJ184" s="152"/>
      <c r="BK184" s="140" t="e">
        <f t="shared" si="139"/>
        <v>#REF!</v>
      </c>
      <c r="BL184" s="144"/>
      <c r="BM184" s="136" t="e">
        <f t="shared" si="140"/>
        <v>#REF!</v>
      </c>
      <c r="BN184" s="152"/>
      <c r="BO184" s="140" t="e">
        <f t="shared" si="141"/>
        <v>#REF!</v>
      </c>
      <c r="BP184" s="144"/>
      <c r="BQ184" s="136" t="e">
        <f t="shared" si="142"/>
        <v>#REF!</v>
      </c>
      <c r="BR184" s="152"/>
      <c r="BS184" s="140" t="e">
        <f t="shared" si="143"/>
        <v>#REF!</v>
      </c>
      <c r="BT184" s="144"/>
      <c r="BU184" s="136" t="e">
        <f t="shared" si="144"/>
        <v>#REF!</v>
      </c>
      <c r="BV184" s="152"/>
      <c r="BW184" s="140" t="e">
        <f t="shared" si="145"/>
        <v>#REF!</v>
      </c>
      <c r="BX184" s="144"/>
      <c r="BY184" s="136" t="e">
        <f t="shared" si="146"/>
        <v>#REF!</v>
      </c>
      <c r="BZ184" s="152"/>
      <c r="CA184" s="140" t="e">
        <f t="shared" si="147"/>
        <v>#REF!</v>
      </c>
      <c r="CB184" s="144"/>
      <c r="CC184" s="136" t="e">
        <f t="shared" si="148"/>
        <v>#REF!</v>
      </c>
      <c r="CD184" s="152"/>
      <c r="CE184" s="140" t="e">
        <f t="shared" si="149"/>
        <v>#REF!</v>
      </c>
      <c r="CF184" s="144"/>
      <c r="CG184" s="136" t="e">
        <f t="shared" si="150"/>
        <v>#REF!</v>
      </c>
      <c r="CH184" s="152"/>
      <c r="CI184" s="140" t="e">
        <f t="shared" si="151"/>
        <v>#REF!</v>
      </c>
      <c r="CJ184" s="144"/>
      <c r="CK184" s="136" t="e">
        <f t="shared" si="152"/>
        <v>#REF!</v>
      </c>
      <c r="CL184" s="140" t="e">
        <f t="shared" si="153"/>
        <v>#REF!</v>
      </c>
      <c r="CM184" s="144"/>
      <c r="CN184" s="136" t="e">
        <f t="shared" si="154"/>
        <v>#REF!</v>
      </c>
      <c r="CO184" s="152"/>
      <c r="CP184" s="140" t="e">
        <f t="shared" si="155"/>
        <v>#REF!</v>
      </c>
      <c r="CQ184" s="144"/>
      <c r="CR184" s="136" t="e">
        <f t="shared" si="156"/>
        <v>#REF!</v>
      </c>
      <c r="CS184" s="152"/>
      <c r="CT184" s="140" t="e">
        <f t="shared" si="157"/>
        <v>#REF!</v>
      </c>
      <c r="CU184" s="144"/>
      <c r="CV184" s="136" t="e">
        <f t="shared" si="158"/>
        <v>#REF!</v>
      </c>
      <c r="CW184" s="152"/>
      <c r="CX184" s="140" t="e">
        <f t="shared" si="159"/>
        <v>#REF!</v>
      </c>
      <c r="CY184" s="136" t="e">
        <f t="shared" si="160"/>
        <v>#REF!</v>
      </c>
      <c r="CZ184" s="152"/>
      <c r="DA184" s="144" t="e">
        <f t="shared" si="161"/>
        <v>#REF!</v>
      </c>
      <c r="DB184" s="144"/>
      <c r="DC184" s="136" t="e">
        <f t="shared" si="162"/>
        <v>#REF!</v>
      </c>
      <c r="DD184" s="152"/>
      <c r="DE184" s="140" t="e">
        <f t="shared" si="163"/>
        <v>#REF!</v>
      </c>
      <c r="DF184" s="144"/>
      <c r="DG184" s="136" t="e">
        <f t="shared" si="164"/>
        <v>#REF!</v>
      </c>
      <c r="DH184" s="152"/>
    </row>
    <row r="185" spans="1:112" ht="15.5" x14ac:dyDescent="0.35">
      <c r="A185" s="300">
        <v>26</v>
      </c>
      <c r="B185" s="345" t="str">
        <f t="shared" ref="B185" si="219">B133</f>
        <v>ZZZ  Rehu Magnifié</v>
      </c>
      <c r="C185" s="71" t="str">
        <f t="shared" si="214"/>
        <v>Rehu Magnifié</v>
      </c>
      <c r="D185" s="9" t="str">
        <f t="shared" si="193"/>
        <v/>
      </c>
      <c r="E185" s="6">
        <f t="shared" si="194"/>
        <v>1537256</v>
      </c>
      <c r="F185" s="73"/>
      <c r="G185" s="73"/>
      <c r="H185" s="73"/>
      <c r="I185" s="73"/>
      <c r="J185" s="73"/>
      <c r="K185" s="73"/>
      <c r="L185" s="73"/>
      <c r="M185" s="169"/>
      <c r="N185" s="73"/>
      <c r="O185" s="73"/>
      <c r="P185" s="73"/>
      <c r="Q185" s="74"/>
      <c r="R185" s="73"/>
      <c r="S185" s="73"/>
      <c r="T185" s="73"/>
      <c r="U185" s="74"/>
      <c r="V185" s="73"/>
      <c r="W185" s="73"/>
      <c r="X185" s="289"/>
      <c r="Y185" s="2" t="e">
        <f>IF(C185&lt;&gt;"",VLOOKUP(C185,#REF!,2,FALSE),"")</f>
        <v>#REF!</v>
      </c>
      <c r="Z185" s="2" t="str">
        <f t="shared" si="180"/>
        <v>US CRÉTEIL</v>
      </c>
      <c r="AA185" s="50" t="str">
        <f t="shared" si="123"/>
        <v/>
      </c>
      <c r="AB185" s="34" t="e">
        <f t="shared" si="124"/>
        <v>#REF!</v>
      </c>
      <c r="AC185" s="2" t="str">
        <f t="shared" si="125"/>
        <v>ZZZ  Rehu Magnifié  Rehu Magnifié</v>
      </c>
      <c r="AD185" s="2">
        <f t="shared" si="126"/>
        <v>0</v>
      </c>
      <c r="AE185" s="39"/>
      <c r="AF185" s="40" t="str">
        <f>IF(AE185&lt;&gt;"",VLOOKUP(AE185,#REF!,2,FALSE),"")</f>
        <v/>
      </c>
      <c r="AM185" s="140" t="e">
        <f t="shared" si="127"/>
        <v>#REF!</v>
      </c>
      <c r="AN185" s="157"/>
      <c r="AO185" s="136" t="e">
        <f t="shared" si="128"/>
        <v>#REF!</v>
      </c>
      <c r="AP185" s="152"/>
      <c r="AQ185" s="140" t="e">
        <f t="shared" si="129"/>
        <v>#REF!</v>
      </c>
      <c r="AR185" s="144"/>
      <c r="AS185" s="136" t="e">
        <f t="shared" si="130"/>
        <v>#REF!</v>
      </c>
      <c r="AT185" s="152"/>
      <c r="AU185" s="140" t="e">
        <f t="shared" si="131"/>
        <v>#REF!</v>
      </c>
      <c r="AV185" s="157"/>
      <c r="AW185" s="136" t="e">
        <f t="shared" si="132"/>
        <v>#REF!</v>
      </c>
      <c r="AX185" s="152"/>
      <c r="AY185" s="140" t="e">
        <f t="shared" si="133"/>
        <v>#REF!</v>
      </c>
      <c r="AZ185" s="144"/>
      <c r="BA185" s="136" t="e">
        <f t="shared" si="134"/>
        <v>#REF!</v>
      </c>
      <c r="BB185" s="152"/>
      <c r="BC185" s="140" t="e">
        <f t="shared" si="135"/>
        <v>#REF!</v>
      </c>
      <c r="BD185" s="144"/>
      <c r="BE185" s="136" t="e">
        <f t="shared" si="136"/>
        <v>#REF!</v>
      </c>
      <c r="BF185" s="152"/>
      <c r="BG185" s="140" t="e">
        <f t="shared" si="137"/>
        <v>#REF!</v>
      </c>
      <c r="BH185" s="144"/>
      <c r="BI185" s="136" t="e">
        <f t="shared" si="138"/>
        <v>#REF!</v>
      </c>
      <c r="BJ185" s="152"/>
      <c r="BK185" s="140" t="e">
        <f t="shared" si="139"/>
        <v>#REF!</v>
      </c>
      <c r="BL185" s="144"/>
      <c r="BM185" s="136" t="e">
        <f t="shared" si="140"/>
        <v>#REF!</v>
      </c>
      <c r="BN185" s="152"/>
      <c r="BO185" s="140" t="e">
        <f t="shared" si="141"/>
        <v>#REF!</v>
      </c>
      <c r="BP185" s="144"/>
      <c r="BQ185" s="136" t="e">
        <f t="shared" si="142"/>
        <v>#REF!</v>
      </c>
      <c r="BR185" s="152"/>
      <c r="BS185" s="140" t="e">
        <f t="shared" si="143"/>
        <v>#REF!</v>
      </c>
      <c r="BT185" s="144"/>
      <c r="BU185" s="136" t="e">
        <f t="shared" si="144"/>
        <v>#REF!</v>
      </c>
      <c r="BV185" s="152"/>
      <c r="BW185" s="140" t="e">
        <f t="shared" si="145"/>
        <v>#REF!</v>
      </c>
      <c r="BX185" s="144"/>
      <c r="BY185" s="136" t="e">
        <f t="shared" si="146"/>
        <v>#REF!</v>
      </c>
      <c r="BZ185" s="152"/>
      <c r="CA185" s="140" t="e">
        <f t="shared" si="147"/>
        <v>#REF!</v>
      </c>
      <c r="CB185" s="144"/>
      <c r="CC185" s="136" t="e">
        <f t="shared" si="148"/>
        <v>#REF!</v>
      </c>
      <c r="CD185" s="152"/>
      <c r="CE185" s="140" t="e">
        <f t="shared" si="149"/>
        <v>#REF!</v>
      </c>
      <c r="CF185" s="144"/>
      <c r="CG185" s="136" t="e">
        <f t="shared" si="150"/>
        <v>#REF!</v>
      </c>
      <c r="CH185" s="152"/>
      <c r="CI185" s="140" t="e">
        <f t="shared" si="151"/>
        <v>#REF!</v>
      </c>
      <c r="CJ185" s="144"/>
      <c r="CK185" s="136" t="e">
        <f t="shared" si="152"/>
        <v>#REF!</v>
      </c>
      <c r="CL185" s="140" t="e">
        <f t="shared" si="153"/>
        <v>#REF!</v>
      </c>
      <c r="CM185" s="144"/>
      <c r="CN185" s="136" t="e">
        <f t="shared" si="154"/>
        <v>#REF!</v>
      </c>
      <c r="CO185" s="152"/>
      <c r="CP185" s="140" t="e">
        <f t="shared" si="155"/>
        <v>#REF!</v>
      </c>
      <c r="CQ185" s="144"/>
      <c r="CR185" s="136" t="e">
        <f t="shared" si="156"/>
        <v>#REF!</v>
      </c>
      <c r="CS185" s="152"/>
      <c r="CT185" s="140" t="e">
        <f t="shared" si="157"/>
        <v>#REF!</v>
      </c>
      <c r="CU185" s="144"/>
      <c r="CV185" s="136" t="e">
        <f t="shared" si="158"/>
        <v>#REF!</v>
      </c>
      <c r="CW185" s="152"/>
      <c r="CX185" s="140" t="e">
        <f t="shared" si="159"/>
        <v>#REF!</v>
      </c>
      <c r="CY185" s="136" t="e">
        <f t="shared" si="160"/>
        <v>#REF!</v>
      </c>
      <c r="CZ185" s="152"/>
      <c r="DA185" s="144" t="e">
        <f t="shared" si="161"/>
        <v>#REF!</v>
      </c>
      <c r="DB185" s="144"/>
      <c r="DC185" s="136" t="e">
        <f t="shared" si="162"/>
        <v>#REF!</v>
      </c>
      <c r="DD185" s="152"/>
      <c r="DE185" s="140" t="e">
        <f t="shared" si="163"/>
        <v>#REF!</v>
      </c>
      <c r="DF185" s="144"/>
      <c r="DG185" s="136" t="e">
        <f t="shared" si="164"/>
        <v>#REF!</v>
      </c>
      <c r="DH185" s="152"/>
    </row>
    <row r="186" spans="1:112" ht="15.5" x14ac:dyDescent="0.35">
      <c r="A186" s="300">
        <v>27</v>
      </c>
      <c r="B186" s="345" t="str">
        <f t="shared" ref="B186" si="220">B134</f>
        <v>AAABBB  Prisca</v>
      </c>
      <c r="C186" s="71" t="str">
        <f t="shared" si="214"/>
        <v>Prisca</v>
      </c>
      <c r="D186" s="9" t="str">
        <f t="shared" si="193"/>
        <v/>
      </c>
      <c r="E186" s="6">
        <f t="shared" si="194"/>
        <v>1939734</v>
      </c>
      <c r="F186" s="73"/>
      <c r="G186" s="73"/>
      <c r="H186" s="73"/>
      <c r="I186" s="73"/>
      <c r="J186" s="73"/>
      <c r="K186" s="73"/>
      <c r="L186" s="73"/>
      <c r="M186" s="169"/>
      <c r="N186" s="73"/>
      <c r="O186" s="73"/>
      <c r="P186" s="73"/>
      <c r="Q186" s="74"/>
      <c r="R186" s="73"/>
      <c r="S186" s="73"/>
      <c r="T186" s="73"/>
      <c r="U186" s="74"/>
      <c r="V186" s="73"/>
      <c r="W186" s="73"/>
      <c r="X186" s="289"/>
      <c r="Y186" s="2" t="e">
        <f>IF(C186&lt;&gt;"",VLOOKUP(C186,#REF!,2,FALSE),"")</f>
        <v>#REF!</v>
      </c>
      <c r="Z186" s="2" t="str">
        <f t="shared" si="180"/>
        <v>US CRÉTEIL</v>
      </c>
      <c r="AA186" s="50" t="str">
        <f t="shared" si="123"/>
        <v/>
      </c>
      <c r="AB186" s="34" t="e">
        <f t="shared" si="124"/>
        <v>#REF!</v>
      </c>
      <c r="AC186" s="2" t="str">
        <f t="shared" si="125"/>
        <v>AAABBB  Prisca  Prisca</v>
      </c>
      <c r="AD186" s="2">
        <f t="shared" si="126"/>
        <v>0</v>
      </c>
      <c r="AE186" s="39"/>
      <c r="AF186" s="40" t="str">
        <f>IF(AE186&lt;&gt;"",VLOOKUP(AE186,#REF!,2,FALSE),"")</f>
        <v/>
      </c>
      <c r="AM186" s="140" t="e">
        <f t="shared" si="127"/>
        <v>#REF!</v>
      </c>
      <c r="AN186" s="157"/>
      <c r="AO186" s="136" t="e">
        <f t="shared" si="128"/>
        <v>#REF!</v>
      </c>
      <c r="AP186" s="152"/>
      <c r="AQ186" s="140" t="e">
        <f t="shared" si="129"/>
        <v>#REF!</v>
      </c>
      <c r="AR186" s="144"/>
      <c r="AS186" s="136" t="e">
        <f t="shared" si="130"/>
        <v>#REF!</v>
      </c>
      <c r="AT186" s="152"/>
      <c r="AU186" s="140" t="e">
        <f t="shared" si="131"/>
        <v>#REF!</v>
      </c>
      <c r="AV186" s="157"/>
      <c r="AW186" s="136" t="e">
        <f t="shared" si="132"/>
        <v>#REF!</v>
      </c>
      <c r="AX186" s="152"/>
      <c r="AY186" s="140" t="e">
        <f t="shared" si="133"/>
        <v>#REF!</v>
      </c>
      <c r="AZ186" s="144"/>
      <c r="BA186" s="136" t="e">
        <f t="shared" si="134"/>
        <v>#REF!</v>
      </c>
      <c r="BB186" s="152"/>
      <c r="BC186" s="140" t="e">
        <f t="shared" si="135"/>
        <v>#REF!</v>
      </c>
      <c r="BD186" s="144"/>
      <c r="BE186" s="136" t="e">
        <f t="shared" si="136"/>
        <v>#REF!</v>
      </c>
      <c r="BF186" s="152"/>
      <c r="BG186" s="140" t="e">
        <f t="shared" si="137"/>
        <v>#REF!</v>
      </c>
      <c r="BH186" s="144"/>
      <c r="BI186" s="136" t="e">
        <f t="shared" si="138"/>
        <v>#REF!</v>
      </c>
      <c r="BJ186" s="152"/>
      <c r="BK186" s="140" t="e">
        <f t="shared" si="139"/>
        <v>#REF!</v>
      </c>
      <c r="BL186" s="144"/>
      <c r="BM186" s="136" t="e">
        <f t="shared" si="140"/>
        <v>#REF!</v>
      </c>
      <c r="BN186" s="152"/>
      <c r="BO186" s="140" t="e">
        <f t="shared" si="141"/>
        <v>#REF!</v>
      </c>
      <c r="BP186" s="144"/>
      <c r="BQ186" s="136" t="e">
        <f t="shared" si="142"/>
        <v>#REF!</v>
      </c>
      <c r="BR186" s="152"/>
      <c r="BS186" s="140" t="e">
        <f t="shared" si="143"/>
        <v>#REF!</v>
      </c>
      <c r="BT186" s="144"/>
      <c r="BU186" s="136" t="e">
        <f t="shared" si="144"/>
        <v>#REF!</v>
      </c>
      <c r="BV186" s="152"/>
      <c r="BW186" s="140" t="e">
        <f t="shared" si="145"/>
        <v>#REF!</v>
      </c>
      <c r="BX186" s="144"/>
      <c r="BY186" s="136" t="e">
        <f t="shared" si="146"/>
        <v>#REF!</v>
      </c>
      <c r="BZ186" s="152"/>
      <c r="CA186" s="140" t="e">
        <f t="shared" si="147"/>
        <v>#REF!</v>
      </c>
      <c r="CB186" s="144"/>
      <c r="CC186" s="136" t="e">
        <f t="shared" si="148"/>
        <v>#REF!</v>
      </c>
      <c r="CD186" s="152"/>
      <c r="CE186" s="140" t="e">
        <f t="shared" si="149"/>
        <v>#REF!</v>
      </c>
      <c r="CF186" s="144"/>
      <c r="CG186" s="136" t="e">
        <f t="shared" si="150"/>
        <v>#REF!</v>
      </c>
      <c r="CH186" s="152"/>
      <c r="CI186" s="140" t="e">
        <f t="shared" si="151"/>
        <v>#REF!</v>
      </c>
      <c r="CJ186" s="144"/>
      <c r="CK186" s="136" t="e">
        <f t="shared" si="152"/>
        <v>#REF!</v>
      </c>
      <c r="CL186" s="140" t="e">
        <f t="shared" si="153"/>
        <v>#REF!</v>
      </c>
      <c r="CM186" s="144"/>
      <c r="CN186" s="136" t="e">
        <f t="shared" si="154"/>
        <v>#REF!</v>
      </c>
      <c r="CO186" s="152"/>
      <c r="CP186" s="140" t="e">
        <f t="shared" si="155"/>
        <v>#REF!</v>
      </c>
      <c r="CQ186" s="144"/>
      <c r="CR186" s="136" t="e">
        <f t="shared" si="156"/>
        <v>#REF!</v>
      </c>
      <c r="CS186" s="152"/>
      <c r="CT186" s="140" t="e">
        <f t="shared" si="157"/>
        <v>#REF!</v>
      </c>
      <c r="CU186" s="144"/>
      <c r="CV186" s="136" t="e">
        <f t="shared" si="158"/>
        <v>#REF!</v>
      </c>
      <c r="CW186" s="152"/>
      <c r="CX186" s="140" t="e">
        <f t="shared" si="159"/>
        <v>#REF!</v>
      </c>
      <c r="CY186" s="136" t="e">
        <f t="shared" si="160"/>
        <v>#REF!</v>
      </c>
      <c r="CZ186" s="152"/>
      <c r="DA186" s="144" t="e">
        <f t="shared" si="161"/>
        <v>#REF!</v>
      </c>
      <c r="DB186" s="144"/>
      <c r="DC186" s="136" t="e">
        <f t="shared" si="162"/>
        <v>#REF!</v>
      </c>
      <c r="DD186" s="152"/>
      <c r="DE186" s="140" t="e">
        <f t="shared" si="163"/>
        <v>#REF!</v>
      </c>
      <c r="DF186" s="144"/>
      <c r="DG186" s="136" t="e">
        <f t="shared" si="164"/>
        <v>#REF!</v>
      </c>
      <c r="DH186" s="152"/>
    </row>
    <row r="187" spans="1:112" ht="15.5" x14ac:dyDescent="0.35">
      <c r="A187" s="300">
        <v>28</v>
      </c>
      <c r="B187" s="345" t="str">
        <f t="shared" ref="B187" si="221">B135</f>
        <v>BBBCCC  Océane</v>
      </c>
      <c r="C187" s="71" t="str">
        <f t="shared" si="214"/>
        <v>Océane</v>
      </c>
      <c r="D187" s="9" t="str">
        <f t="shared" si="193"/>
        <v/>
      </c>
      <c r="E187" s="6">
        <f t="shared" si="194"/>
        <v>1939723</v>
      </c>
      <c r="F187" s="73"/>
      <c r="G187" s="73"/>
      <c r="H187" s="73"/>
      <c r="I187" s="73"/>
      <c r="J187" s="73"/>
      <c r="K187" s="73"/>
      <c r="L187" s="73"/>
      <c r="M187" s="169"/>
      <c r="N187" s="73"/>
      <c r="O187" s="73"/>
      <c r="P187" s="73"/>
      <c r="Q187" s="74"/>
      <c r="R187" s="73"/>
      <c r="S187" s="73"/>
      <c r="T187" s="73"/>
      <c r="U187" s="74"/>
      <c r="V187" s="73"/>
      <c r="W187" s="73"/>
      <c r="X187" s="289"/>
      <c r="Y187" s="2" t="e">
        <f>IF(C187&lt;&gt;"",VLOOKUP(C187,#REF!,2,FALSE),"")</f>
        <v>#REF!</v>
      </c>
      <c r="Z187" s="2" t="str">
        <f t="shared" si="180"/>
        <v>US CRÉTEIL</v>
      </c>
      <c r="AA187" s="50" t="str">
        <f t="shared" si="123"/>
        <v/>
      </c>
      <c r="AB187" s="34" t="e">
        <f t="shared" si="124"/>
        <v>#REF!</v>
      </c>
      <c r="AC187" s="2" t="str">
        <f t="shared" si="125"/>
        <v>BBBCCC  Océane  Océane</v>
      </c>
      <c r="AD187" s="2">
        <f t="shared" si="126"/>
        <v>0</v>
      </c>
      <c r="AE187" s="39"/>
      <c r="AF187" s="40" t="str">
        <f>IF(AE187&lt;&gt;"",VLOOKUP(AE187,#REF!,2,FALSE),"")</f>
        <v/>
      </c>
      <c r="AM187" s="140" t="e">
        <f t="shared" si="127"/>
        <v>#REF!</v>
      </c>
      <c r="AN187" s="157"/>
      <c r="AO187" s="136" t="e">
        <f t="shared" si="128"/>
        <v>#REF!</v>
      </c>
      <c r="AP187" s="152"/>
      <c r="AQ187" s="140" t="e">
        <f t="shared" si="129"/>
        <v>#REF!</v>
      </c>
      <c r="AR187" s="144"/>
      <c r="AS187" s="136" t="e">
        <f t="shared" si="130"/>
        <v>#REF!</v>
      </c>
      <c r="AT187" s="152"/>
      <c r="AU187" s="140" t="e">
        <f t="shared" si="131"/>
        <v>#REF!</v>
      </c>
      <c r="AV187" s="157"/>
      <c r="AW187" s="136" t="e">
        <f t="shared" si="132"/>
        <v>#REF!</v>
      </c>
      <c r="AX187" s="152"/>
      <c r="AY187" s="140" t="e">
        <f t="shared" si="133"/>
        <v>#REF!</v>
      </c>
      <c r="AZ187" s="144"/>
      <c r="BA187" s="136" t="e">
        <f t="shared" si="134"/>
        <v>#REF!</v>
      </c>
      <c r="BB187" s="152"/>
      <c r="BC187" s="140" t="e">
        <f t="shared" si="135"/>
        <v>#REF!</v>
      </c>
      <c r="BD187" s="144"/>
      <c r="BE187" s="136" t="e">
        <f t="shared" si="136"/>
        <v>#REF!</v>
      </c>
      <c r="BF187" s="152"/>
      <c r="BG187" s="140" t="e">
        <f t="shared" si="137"/>
        <v>#REF!</v>
      </c>
      <c r="BH187" s="144"/>
      <c r="BI187" s="136" t="e">
        <f t="shared" si="138"/>
        <v>#REF!</v>
      </c>
      <c r="BJ187" s="152"/>
      <c r="BK187" s="140" t="e">
        <f t="shared" si="139"/>
        <v>#REF!</v>
      </c>
      <c r="BL187" s="144"/>
      <c r="BM187" s="136" t="e">
        <f t="shared" si="140"/>
        <v>#REF!</v>
      </c>
      <c r="BN187" s="152"/>
      <c r="BO187" s="140" t="e">
        <f t="shared" si="141"/>
        <v>#REF!</v>
      </c>
      <c r="BP187" s="144"/>
      <c r="BQ187" s="136" t="e">
        <f t="shared" si="142"/>
        <v>#REF!</v>
      </c>
      <c r="BR187" s="152"/>
      <c r="BS187" s="140" t="e">
        <f t="shared" si="143"/>
        <v>#REF!</v>
      </c>
      <c r="BT187" s="144"/>
      <c r="BU187" s="136" t="e">
        <f t="shared" si="144"/>
        <v>#REF!</v>
      </c>
      <c r="BV187" s="152"/>
      <c r="BW187" s="140" t="e">
        <f t="shared" si="145"/>
        <v>#REF!</v>
      </c>
      <c r="BX187" s="144"/>
      <c r="BY187" s="136" t="e">
        <f t="shared" si="146"/>
        <v>#REF!</v>
      </c>
      <c r="BZ187" s="152"/>
      <c r="CA187" s="140" t="e">
        <f t="shared" si="147"/>
        <v>#REF!</v>
      </c>
      <c r="CB187" s="144"/>
      <c r="CC187" s="136" t="e">
        <f t="shared" si="148"/>
        <v>#REF!</v>
      </c>
      <c r="CD187" s="152"/>
      <c r="CE187" s="140" t="e">
        <f t="shared" si="149"/>
        <v>#REF!</v>
      </c>
      <c r="CF187" s="144"/>
      <c r="CG187" s="136" t="e">
        <f t="shared" si="150"/>
        <v>#REF!</v>
      </c>
      <c r="CH187" s="152"/>
      <c r="CI187" s="140" t="e">
        <f t="shared" si="151"/>
        <v>#REF!</v>
      </c>
      <c r="CJ187" s="144"/>
      <c r="CK187" s="136" t="e">
        <f t="shared" si="152"/>
        <v>#REF!</v>
      </c>
      <c r="CL187" s="140" t="e">
        <f t="shared" si="153"/>
        <v>#REF!</v>
      </c>
      <c r="CM187" s="144"/>
      <c r="CN187" s="136" t="e">
        <f t="shared" si="154"/>
        <v>#REF!</v>
      </c>
      <c r="CO187" s="152"/>
      <c r="CP187" s="140" t="e">
        <f t="shared" si="155"/>
        <v>#REF!</v>
      </c>
      <c r="CQ187" s="144"/>
      <c r="CR187" s="136" t="e">
        <f t="shared" si="156"/>
        <v>#REF!</v>
      </c>
      <c r="CS187" s="152"/>
      <c r="CT187" s="140" t="e">
        <f t="shared" si="157"/>
        <v>#REF!</v>
      </c>
      <c r="CU187" s="144"/>
      <c r="CV187" s="136" t="e">
        <f t="shared" si="158"/>
        <v>#REF!</v>
      </c>
      <c r="CW187" s="152"/>
      <c r="CX187" s="140" t="e">
        <f t="shared" si="159"/>
        <v>#REF!</v>
      </c>
      <c r="CY187" s="136" t="e">
        <f t="shared" si="160"/>
        <v>#REF!</v>
      </c>
      <c r="CZ187" s="152"/>
      <c r="DA187" s="144" t="e">
        <f t="shared" si="161"/>
        <v>#REF!</v>
      </c>
      <c r="DB187" s="144"/>
      <c r="DC187" s="136" t="e">
        <f t="shared" si="162"/>
        <v>#REF!</v>
      </c>
      <c r="DD187" s="152"/>
      <c r="DE187" s="140" t="e">
        <f t="shared" si="163"/>
        <v>#REF!</v>
      </c>
      <c r="DF187" s="144"/>
      <c r="DG187" s="136" t="e">
        <f t="shared" si="164"/>
        <v>#REF!</v>
      </c>
      <c r="DH187" s="152"/>
    </row>
    <row r="188" spans="1:112" ht="15.5" x14ac:dyDescent="0.35">
      <c r="A188" s="300">
        <v>29</v>
      </c>
      <c r="B188" s="345" t="str">
        <f t="shared" ref="B188" si="222">B136</f>
        <v>CCCDDD  Balkis-Imane</v>
      </c>
      <c r="C188" s="71" t="str">
        <f t="shared" si="214"/>
        <v>Balkis-Imane</v>
      </c>
      <c r="D188" s="9" t="str">
        <f t="shared" si="193"/>
        <v/>
      </c>
      <c r="E188" s="6">
        <f t="shared" si="194"/>
        <v>1939738</v>
      </c>
      <c r="F188" s="73"/>
      <c r="G188" s="73"/>
      <c r="H188" s="73"/>
      <c r="I188" s="73"/>
      <c r="J188" s="73"/>
      <c r="K188" s="73"/>
      <c r="L188" s="73"/>
      <c r="M188" s="169"/>
      <c r="N188" s="73"/>
      <c r="O188" s="73"/>
      <c r="P188" s="73"/>
      <c r="Q188" s="74"/>
      <c r="R188" s="73"/>
      <c r="S188" s="73"/>
      <c r="T188" s="73"/>
      <c r="U188" s="74"/>
      <c r="V188" s="73"/>
      <c r="W188" s="73"/>
      <c r="X188" s="289"/>
      <c r="Y188" s="2" t="e">
        <f>IF(C188&lt;&gt;"",VLOOKUP(C188,#REF!,2,FALSE),"")</f>
        <v>#REF!</v>
      </c>
      <c r="Z188" s="2" t="str">
        <f t="shared" si="180"/>
        <v>US CRÉTEIL</v>
      </c>
      <c r="AA188" s="50" t="str">
        <f t="shared" si="123"/>
        <v/>
      </c>
      <c r="AB188" s="34" t="e">
        <f t="shared" si="124"/>
        <v>#REF!</v>
      </c>
      <c r="AC188" s="2" t="str">
        <f t="shared" si="125"/>
        <v>CCCDDD  Balkis-Imane  Balkis-Imane</v>
      </c>
      <c r="AD188" s="2">
        <f t="shared" si="126"/>
        <v>0</v>
      </c>
      <c r="AE188" s="39"/>
      <c r="AF188" s="40" t="str">
        <f>IF(AE188&lt;&gt;"",VLOOKUP(AE188,#REF!,2,FALSE),"")</f>
        <v/>
      </c>
      <c r="AM188" s="140" t="e">
        <f t="shared" si="127"/>
        <v>#REF!</v>
      </c>
      <c r="AN188" s="157"/>
      <c r="AO188" s="136" t="e">
        <f t="shared" si="128"/>
        <v>#REF!</v>
      </c>
      <c r="AP188" s="152"/>
      <c r="AQ188" s="140" t="e">
        <f t="shared" si="129"/>
        <v>#REF!</v>
      </c>
      <c r="AR188" s="144"/>
      <c r="AS188" s="136" t="e">
        <f t="shared" si="130"/>
        <v>#REF!</v>
      </c>
      <c r="AT188" s="152"/>
      <c r="AU188" s="140" t="e">
        <f t="shared" si="131"/>
        <v>#REF!</v>
      </c>
      <c r="AV188" s="157"/>
      <c r="AW188" s="136" t="e">
        <f t="shared" si="132"/>
        <v>#REF!</v>
      </c>
      <c r="AX188" s="152"/>
      <c r="AY188" s="140" t="e">
        <f t="shared" si="133"/>
        <v>#REF!</v>
      </c>
      <c r="AZ188" s="144"/>
      <c r="BA188" s="136" t="e">
        <f t="shared" si="134"/>
        <v>#REF!</v>
      </c>
      <c r="BB188" s="152"/>
      <c r="BC188" s="140" t="e">
        <f t="shared" si="135"/>
        <v>#REF!</v>
      </c>
      <c r="BD188" s="144"/>
      <c r="BE188" s="136" t="e">
        <f t="shared" si="136"/>
        <v>#REF!</v>
      </c>
      <c r="BF188" s="152"/>
      <c r="BG188" s="140" t="e">
        <f t="shared" si="137"/>
        <v>#REF!</v>
      </c>
      <c r="BH188" s="144"/>
      <c r="BI188" s="136" t="e">
        <f t="shared" si="138"/>
        <v>#REF!</v>
      </c>
      <c r="BJ188" s="152"/>
      <c r="BK188" s="140" t="e">
        <f t="shared" si="139"/>
        <v>#REF!</v>
      </c>
      <c r="BL188" s="144"/>
      <c r="BM188" s="136" t="e">
        <f t="shared" si="140"/>
        <v>#REF!</v>
      </c>
      <c r="BN188" s="152"/>
      <c r="BO188" s="140" t="e">
        <f t="shared" si="141"/>
        <v>#REF!</v>
      </c>
      <c r="BP188" s="144"/>
      <c r="BQ188" s="136" t="e">
        <f t="shared" si="142"/>
        <v>#REF!</v>
      </c>
      <c r="BR188" s="152"/>
      <c r="BS188" s="140" t="e">
        <f t="shared" si="143"/>
        <v>#REF!</v>
      </c>
      <c r="BT188" s="144"/>
      <c r="BU188" s="136" t="e">
        <f t="shared" si="144"/>
        <v>#REF!</v>
      </c>
      <c r="BV188" s="152"/>
      <c r="BW188" s="140" t="e">
        <f t="shared" si="145"/>
        <v>#REF!</v>
      </c>
      <c r="BX188" s="144"/>
      <c r="BY188" s="136" t="e">
        <f t="shared" si="146"/>
        <v>#REF!</v>
      </c>
      <c r="BZ188" s="152"/>
      <c r="CA188" s="140" t="e">
        <f t="shared" si="147"/>
        <v>#REF!</v>
      </c>
      <c r="CB188" s="144"/>
      <c r="CC188" s="136" t="e">
        <f t="shared" si="148"/>
        <v>#REF!</v>
      </c>
      <c r="CD188" s="152"/>
      <c r="CE188" s="140" t="e">
        <f t="shared" si="149"/>
        <v>#REF!</v>
      </c>
      <c r="CF188" s="144"/>
      <c r="CG188" s="136" t="e">
        <f t="shared" si="150"/>
        <v>#REF!</v>
      </c>
      <c r="CH188" s="152"/>
      <c r="CI188" s="140" t="e">
        <f t="shared" si="151"/>
        <v>#REF!</v>
      </c>
      <c r="CJ188" s="144"/>
      <c r="CK188" s="136" t="e">
        <f t="shared" si="152"/>
        <v>#REF!</v>
      </c>
      <c r="CL188" s="140" t="e">
        <f t="shared" si="153"/>
        <v>#REF!</v>
      </c>
      <c r="CM188" s="144"/>
      <c r="CN188" s="136" t="e">
        <f t="shared" si="154"/>
        <v>#REF!</v>
      </c>
      <c r="CO188" s="152"/>
      <c r="CP188" s="140" t="e">
        <f t="shared" si="155"/>
        <v>#REF!</v>
      </c>
      <c r="CQ188" s="144"/>
      <c r="CR188" s="136" t="e">
        <f t="shared" si="156"/>
        <v>#REF!</v>
      </c>
      <c r="CS188" s="152"/>
      <c r="CT188" s="140" t="e">
        <f t="shared" si="157"/>
        <v>#REF!</v>
      </c>
      <c r="CU188" s="144"/>
      <c r="CV188" s="136" t="e">
        <f t="shared" si="158"/>
        <v>#REF!</v>
      </c>
      <c r="CW188" s="152"/>
      <c r="CX188" s="140" t="e">
        <f t="shared" si="159"/>
        <v>#REF!</v>
      </c>
      <c r="CY188" s="136" t="e">
        <f t="shared" si="160"/>
        <v>#REF!</v>
      </c>
      <c r="CZ188" s="152"/>
      <c r="DA188" s="144" t="e">
        <f t="shared" si="161"/>
        <v>#REF!</v>
      </c>
      <c r="DB188" s="144"/>
      <c r="DC188" s="136" t="e">
        <f t="shared" si="162"/>
        <v>#REF!</v>
      </c>
      <c r="DD188" s="152"/>
      <c r="DE188" s="140" t="e">
        <f t="shared" si="163"/>
        <v>#REF!</v>
      </c>
      <c r="DF188" s="144"/>
      <c r="DG188" s="136" t="e">
        <f t="shared" si="164"/>
        <v>#REF!</v>
      </c>
      <c r="DH188" s="152"/>
    </row>
    <row r="189" spans="1:112" ht="15.5" x14ac:dyDescent="0.35">
      <c r="A189" s="300">
        <v>30</v>
      </c>
      <c r="B189" s="345" t="str">
        <f t="shared" ref="B189" si="223">B137</f>
        <v>DDDEEE  Hamza</v>
      </c>
      <c r="C189" s="71" t="str">
        <f t="shared" si="214"/>
        <v>Hamza</v>
      </c>
      <c r="D189" s="9" t="str">
        <f t="shared" si="193"/>
        <v/>
      </c>
      <c r="E189" s="6">
        <f t="shared" si="194"/>
        <v>611008</v>
      </c>
      <c r="F189" s="73"/>
      <c r="G189" s="73"/>
      <c r="H189" s="73"/>
      <c r="I189" s="73"/>
      <c r="J189" s="73"/>
      <c r="K189" s="73"/>
      <c r="L189" s="73"/>
      <c r="M189" s="169"/>
      <c r="N189" s="73"/>
      <c r="O189" s="73"/>
      <c r="P189" s="73"/>
      <c r="Q189" s="74"/>
      <c r="R189" s="73"/>
      <c r="S189" s="73"/>
      <c r="T189" s="73"/>
      <c r="U189" s="74"/>
      <c r="V189" s="73"/>
      <c r="W189" s="73"/>
      <c r="X189" s="289"/>
      <c r="Y189" s="2" t="e">
        <f>IF(C189&lt;&gt;"",VLOOKUP(C189,#REF!,2,FALSE),"")</f>
        <v>#REF!</v>
      </c>
      <c r="Z189" s="2" t="str">
        <f t="shared" si="180"/>
        <v>US CRÉTEIL</v>
      </c>
      <c r="AA189" s="50" t="str">
        <f t="shared" si="123"/>
        <v/>
      </c>
      <c r="AB189" s="34" t="e">
        <f t="shared" si="124"/>
        <v>#REF!</v>
      </c>
      <c r="AC189" s="2" t="str">
        <f t="shared" si="125"/>
        <v>DDDEEE  Hamza  Hamza</v>
      </c>
      <c r="AD189" s="2">
        <f t="shared" si="126"/>
        <v>0</v>
      </c>
      <c r="AE189" s="39"/>
      <c r="AF189" s="40" t="str">
        <f>IF(AE189&lt;&gt;"",VLOOKUP(AE189,#REF!,2,FALSE),"")</f>
        <v/>
      </c>
      <c r="AM189" s="140" t="e">
        <f t="shared" si="127"/>
        <v>#REF!</v>
      </c>
      <c r="AN189" s="157"/>
      <c r="AO189" s="136" t="e">
        <f t="shared" si="128"/>
        <v>#REF!</v>
      </c>
      <c r="AP189" s="152"/>
      <c r="AQ189" s="140" t="e">
        <f t="shared" si="129"/>
        <v>#REF!</v>
      </c>
      <c r="AR189" s="144"/>
      <c r="AS189" s="136" t="e">
        <f t="shared" si="130"/>
        <v>#REF!</v>
      </c>
      <c r="AT189" s="152"/>
      <c r="AU189" s="140" t="e">
        <f t="shared" si="131"/>
        <v>#REF!</v>
      </c>
      <c r="AV189" s="157"/>
      <c r="AW189" s="136" t="e">
        <f t="shared" si="132"/>
        <v>#REF!</v>
      </c>
      <c r="AX189" s="152"/>
      <c r="AY189" s="140" t="e">
        <f t="shared" si="133"/>
        <v>#REF!</v>
      </c>
      <c r="AZ189" s="144"/>
      <c r="BA189" s="136" t="e">
        <f t="shared" si="134"/>
        <v>#REF!</v>
      </c>
      <c r="BB189" s="152"/>
      <c r="BC189" s="140" t="e">
        <f t="shared" si="135"/>
        <v>#REF!</v>
      </c>
      <c r="BD189" s="144"/>
      <c r="BE189" s="136" t="e">
        <f t="shared" si="136"/>
        <v>#REF!</v>
      </c>
      <c r="BF189" s="152"/>
      <c r="BG189" s="140" t="e">
        <f t="shared" si="137"/>
        <v>#REF!</v>
      </c>
      <c r="BH189" s="144"/>
      <c r="BI189" s="136" t="e">
        <f t="shared" si="138"/>
        <v>#REF!</v>
      </c>
      <c r="BJ189" s="152"/>
      <c r="BK189" s="140" t="e">
        <f t="shared" si="139"/>
        <v>#REF!</v>
      </c>
      <c r="BL189" s="144"/>
      <c r="BM189" s="136" t="e">
        <f t="shared" si="140"/>
        <v>#REF!</v>
      </c>
      <c r="BN189" s="152"/>
      <c r="BO189" s="140" t="e">
        <f t="shared" si="141"/>
        <v>#REF!</v>
      </c>
      <c r="BP189" s="144"/>
      <c r="BQ189" s="136" t="e">
        <f t="shared" si="142"/>
        <v>#REF!</v>
      </c>
      <c r="BR189" s="152"/>
      <c r="BS189" s="140" t="e">
        <f t="shared" si="143"/>
        <v>#REF!</v>
      </c>
      <c r="BT189" s="144"/>
      <c r="BU189" s="136" t="e">
        <f t="shared" si="144"/>
        <v>#REF!</v>
      </c>
      <c r="BV189" s="152"/>
      <c r="BW189" s="140" t="e">
        <f t="shared" si="145"/>
        <v>#REF!</v>
      </c>
      <c r="BX189" s="144"/>
      <c r="BY189" s="136" t="e">
        <f t="shared" si="146"/>
        <v>#REF!</v>
      </c>
      <c r="BZ189" s="152"/>
      <c r="CA189" s="140" t="e">
        <f t="shared" si="147"/>
        <v>#REF!</v>
      </c>
      <c r="CB189" s="144"/>
      <c r="CC189" s="136" t="e">
        <f t="shared" si="148"/>
        <v>#REF!</v>
      </c>
      <c r="CD189" s="152"/>
      <c r="CE189" s="140" t="e">
        <f t="shared" si="149"/>
        <v>#REF!</v>
      </c>
      <c r="CF189" s="144"/>
      <c r="CG189" s="136" t="e">
        <f t="shared" si="150"/>
        <v>#REF!</v>
      </c>
      <c r="CH189" s="152"/>
      <c r="CI189" s="140" t="e">
        <f t="shared" si="151"/>
        <v>#REF!</v>
      </c>
      <c r="CJ189" s="144"/>
      <c r="CK189" s="136" t="e">
        <f t="shared" si="152"/>
        <v>#REF!</v>
      </c>
      <c r="CL189" s="140" t="e">
        <f t="shared" si="153"/>
        <v>#REF!</v>
      </c>
      <c r="CM189" s="144"/>
      <c r="CN189" s="136" t="e">
        <f t="shared" si="154"/>
        <v>#REF!</v>
      </c>
      <c r="CO189" s="152"/>
      <c r="CP189" s="140" t="e">
        <f t="shared" si="155"/>
        <v>#REF!</v>
      </c>
      <c r="CQ189" s="144"/>
      <c r="CR189" s="136" t="e">
        <f t="shared" si="156"/>
        <v>#REF!</v>
      </c>
      <c r="CS189" s="152"/>
      <c r="CT189" s="140" t="e">
        <f t="shared" si="157"/>
        <v>#REF!</v>
      </c>
      <c r="CU189" s="144"/>
      <c r="CV189" s="136" t="e">
        <f t="shared" si="158"/>
        <v>#REF!</v>
      </c>
      <c r="CW189" s="152"/>
      <c r="CX189" s="140" t="e">
        <f t="shared" si="159"/>
        <v>#REF!</v>
      </c>
      <c r="CY189" s="136" t="e">
        <f t="shared" si="160"/>
        <v>#REF!</v>
      </c>
      <c r="CZ189" s="152"/>
      <c r="DA189" s="144" t="e">
        <f t="shared" si="161"/>
        <v>#REF!</v>
      </c>
      <c r="DB189" s="144"/>
      <c r="DC189" s="136" t="e">
        <f t="shared" si="162"/>
        <v>#REF!</v>
      </c>
      <c r="DD189" s="152"/>
      <c r="DE189" s="140" t="e">
        <f t="shared" si="163"/>
        <v>#REF!</v>
      </c>
      <c r="DF189" s="144"/>
      <c r="DG189" s="136" t="e">
        <f t="shared" si="164"/>
        <v>#REF!</v>
      </c>
      <c r="DH189" s="152"/>
    </row>
    <row r="190" spans="1:112" ht="15.5" x14ac:dyDescent="0.35">
      <c r="A190" s="300">
        <v>31</v>
      </c>
      <c r="B190" s="345" t="str">
        <f t="shared" ref="B190" si="224">B138</f>
        <v>EEEFFF  Beverly</v>
      </c>
      <c r="C190" s="71" t="str">
        <f t="shared" si="214"/>
        <v>Beverly</v>
      </c>
      <c r="D190" s="9" t="str">
        <f t="shared" si="193"/>
        <v/>
      </c>
      <c r="E190" s="6">
        <f t="shared" si="194"/>
        <v>1544950</v>
      </c>
      <c r="F190" s="73"/>
      <c r="G190" s="73"/>
      <c r="H190" s="73"/>
      <c r="I190" s="73"/>
      <c r="J190" s="73"/>
      <c r="K190" s="73"/>
      <c r="L190" s="73"/>
      <c r="M190" s="169"/>
      <c r="N190" s="73"/>
      <c r="O190" s="73"/>
      <c r="P190" s="73"/>
      <c r="Q190" s="74"/>
      <c r="R190" s="73"/>
      <c r="S190" s="73"/>
      <c r="T190" s="73"/>
      <c r="U190" s="74"/>
      <c r="V190" s="73"/>
      <c r="W190" s="73"/>
      <c r="X190" s="289"/>
      <c r="Y190" s="2" t="e">
        <f>IF(C190&lt;&gt;"",VLOOKUP(C190,#REF!,2,FALSE),"")</f>
        <v>#REF!</v>
      </c>
      <c r="Z190" s="2" t="str">
        <f t="shared" si="180"/>
        <v>US CRÉTEIL</v>
      </c>
      <c r="AA190" s="50" t="str">
        <f t="shared" si="123"/>
        <v/>
      </c>
      <c r="AB190" s="34" t="e">
        <f t="shared" si="124"/>
        <v>#REF!</v>
      </c>
      <c r="AC190" s="2" t="str">
        <f t="shared" si="125"/>
        <v>EEEFFF  Beverly  Beverly</v>
      </c>
      <c r="AD190" s="2">
        <f t="shared" si="126"/>
        <v>0</v>
      </c>
      <c r="AE190" s="39"/>
      <c r="AF190" s="40" t="str">
        <f>IF(AE190&lt;&gt;"",VLOOKUP(AE190,#REF!,2,FALSE),"")</f>
        <v/>
      </c>
      <c r="AM190" s="140" t="e">
        <f t="shared" si="127"/>
        <v>#REF!</v>
      </c>
      <c r="AN190" s="157"/>
      <c r="AO190" s="136" t="e">
        <f t="shared" si="128"/>
        <v>#REF!</v>
      </c>
      <c r="AP190" s="152"/>
      <c r="AQ190" s="140" t="e">
        <f t="shared" si="129"/>
        <v>#REF!</v>
      </c>
      <c r="AR190" s="144"/>
      <c r="AS190" s="136" t="e">
        <f t="shared" si="130"/>
        <v>#REF!</v>
      </c>
      <c r="AT190" s="152"/>
      <c r="AU190" s="140" t="e">
        <f t="shared" si="131"/>
        <v>#REF!</v>
      </c>
      <c r="AV190" s="157"/>
      <c r="AW190" s="136" t="e">
        <f t="shared" si="132"/>
        <v>#REF!</v>
      </c>
      <c r="AX190" s="152"/>
      <c r="AY190" s="140" t="e">
        <f t="shared" si="133"/>
        <v>#REF!</v>
      </c>
      <c r="AZ190" s="144"/>
      <c r="BA190" s="136" t="e">
        <f t="shared" si="134"/>
        <v>#REF!</v>
      </c>
      <c r="BB190" s="152"/>
      <c r="BC190" s="140" t="e">
        <f t="shared" si="135"/>
        <v>#REF!</v>
      </c>
      <c r="BD190" s="144"/>
      <c r="BE190" s="136" t="e">
        <f t="shared" si="136"/>
        <v>#REF!</v>
      </c>
      <c r="BF190" s="152"/>
      <c r="BG190" s="140" t="e">
        <f t="shared" si="137"/>
        <v>#REF!</v>
      </c>
      <c r="BH190" s="144"/>
      <c r="BI190" s="136" t="e">
        <f t="shared" si="138"/>
        <v>#REF!</v>
      </c>
      <c r="BJ190" s="152"/>
      <c r="BK190" s="140" t="e">
        <f t="shared" si="139"/>
        <v>#REF!</v>
      </c>
      <c r="BL190" s="144"/>
      <c r="BM190" s="136" t="e">
        <f t="shared" si="140"/>
        <v>#REF!</v>
      </c>
      <c r="BN190" s="152"/>
      <c r="BO190" s="140" t="e">
        <f t="shared" si="141"/>
        <v>#REF!</v>
      </c>
      <c r="BP190" s="144"/>
      <c r="BQ190" s="136" t="e">
        <f t="shared" si="142"/>
        <v>#REF!</v>
      </c>
      <c r="BR190" s="152"/>
      <c r="BS190" s="140" t="e">
        <f t="shared" si="143"/>
        <v>#REF!</v>
      </c>
      <c r="BT190" s="144"/>
      <c r="BU190" s="136" t="e">
        <f t="shared" si="144"/>
        <v>#REF!</v>
      </c>
      <c r="BV190" s="152"/>
      <c r="BW190" s="140" t="e">
        <f t="shared" si="145"/>
        <v>#REF!</v>
      </c>
      <c r="BX190" s="144"/>
      <c r="BY190" s="136" t="e">
        <f t="shared" si="146"/>
        <v>#REF!</v>
      </c>
      <c r="BZ190" s="152"/>
      <c r="CA190" s="140" t="e">
        <f t="shared" si="147"/>
        <v>#REF!</v>
      </c>
      <c r="CB190" s="144"/>
      <c r="CC190" s="136" t="e">
        <f t="shared" si="148"/>
        <v>#REF!</v>
      </c>
      <c r="CD190" s="152"/>
      <c r="CE190" s="140" t="e">
        <f t="shared" si="149"/>
        <v>#REF!</v>
      </c>
      <c r="CF190" s="144"/>
      <c r="CG190" s="136" t="e">
        <f t="shared" si="150"/>
        <v>#REF!</v>
      </c>
      <c r="CH190" s="152"/>
      <c r="CI190" s="140" t="e">
        <f t="shared" si="151"/>
        <v>#REF!</v>
      </c>
      <c r="CJ190" s="144"/>
      <c r="CK190" s="136" t="e">
        <f t="shared" si="152"/>
        <v>#REF!</v>
      </c>
      <c r="CL190" s="140" t="e">
        <f t="shared" si="153"/>
        <v>#REF!</v>
      </c>
      <c r="CM190" s="144"/>
      <c r="CN190" s="136" t="e">
        <f t="shared" si="154"/>
        <v>#REF!</v>
      </c>
      <c r="CO190" s="152"/>
      <c r="CP190" s="140" t="e">
        <f t="shared" si="155"/>
        <v>#REF!</v>
      </c>
      <c r="CQ190" s="144"/>
      <c r="CR190" s="136" t="e">
        <f t="shared" si="156"/>
        <v>#REF!</v>
      </c>
      <c r="CS190" s="152"/>
      <c r="CT190" s="140" t="e">
        <f t="shared" si="157"/>
        <v>#REF!</v>
      </c>
      <c r="CU190" s="144"/>
      <c r="CV190" s="136" t="e">
        <f t="shared" si="158"/>
        <v>#REF!</v>
      </c>
      <c r="CW190" s="152"/>
      <c r="CX190" s="140" t="e">
        <f t="shared" si="159"/>
        <v>#REF!</v>
      </c>
      <c r="CY190" s="136" t="e">
        <f t="shared" si="160"/>
        <v>#REF!</v>
      </c>
      <c r="CZ190" s="152"/>
      <c r="DA190" s="144" t="e">
        <f t="shared" si="161"/>
        <v>#REF!</v>
      </c>
      <c r="DB190" s="144"/>
      <c r="DC190" s="136" t="e">
        <f t="shared" si="162"/>
        <v>#REF!</v>
      </c>
      <c r="DD190" s="152"/>
      <c r="DE190" s="140" t="e">
        <f t="shared" si="163"/>
        <v>#REF!</v>
      </c>
      <c r="DF190" s="144"/>
      <c r="DG190" s="136" t="e">
        <f t="shared" si="164"/>
        <v>#REF!</v>
      </c>
      <c r="DH190" s="152"/>
    </row>
    <row r="191" spans="1:112" ht="15.5" x14ac:dyDescent="0.35">
      <c r="A191" s="300">
        <v>32</v>
      </c>
      <c r="B191" s="345" t="str">
        <f t="shared" ref="B191" si="225">B139</f>
        <v>FFFGGG  Flore</v>
      </c>
      <c r="C191" s="71" t="str">
        <f t="shared" si="214"/>
        <v>Flore</v>
      </c>
      <c r="D191" s="9" t="str">
        <f t="shared" si="193"/>
        <v/>
      </c>
      <c r="E191" s="6">
        <f t="shared" si="194"/>
        <v>1840151</v>
      </c>
      <c r="F191" s="73"/>
      <c r="G191" s="73"/>
      <c r="H191" s="73"/>
      <c r="I191" s="73"/>
      <c r="J191" s="73"/>
      <c r="K191" s="73"/>
      <c r="L191" s="73"/>
      <c r="M191" s="169"/>
      <c r="N191" s="73"/>
      <c r="O191" s="73"/>
      <c r="P191" s="73"/>
      <c r="Q191" s="74"/>
      <c r="R191" s="73"/>
      <c r="S191" s="73"/>
      <c r="T191" s="73"/>
      <c r="U191" s="74"/>
      <c r="V191" s="73"/>
      <c r="W191" s="73"/>
      <c r="X191" s="289"/>
      <c r="Y191" s="2" t="e">
        <f>IF(C191&lt;&gt;"",VLOOKUP(C191,#REF!,2,FALSE),"")</f>
        <v>#REF!</v>
      </c>
      <c r="Z191" s="2" t="str">
        <f t="shared" si="180"/>
        <v>US CRÉTEIL</v>
      </c>
      <c r="AA191" s="50" t="str">
        <f t="shared" si="123"/>
        <v/>
      </c>
      <c r="AB191" s="34" t="e">
        <f t="shared" si="124"/>
        <v>#REF!</v>
      </c>
      <c r="AC191" s="2" t="str">
        <f t="shared" si="125"/>
        <v>FFFGGG  Flore  Flore</v>
      </c>
      <c r="AD191" s="2">
        <f t="shared" si="126"/>
        <v>0</v>
      </c>
      <c r="AE191" s="39"/>
      <c r="AF191" s="40" t="str">
        <f>IF(AE191&lt;&gt;"",VLOOKUP(AE191,#REF!,2,FALSE),"")</f>
        <v/>
      </c>
      <c r="AM191" s="140" t="e">
        <f t="shared" si="127"/>
        <v>#REF!</v>
      </c>
      <c r="AN191" s="157"/>
      <c r="AO191" s="136" t="e">
        <f t="shared" si="128"/>
        <v>#REF!</v>
      </c>
      <c r="AP191" s="152"/>
      <c r="AQ191" s="140" t="e">
        <f t="shared" si="129"/>
        <v>#REF!</v>
      </c>
      <c r="AR191" s="144"/>
      <c r="AS191" s="136" t="e">
        <f t="shared" si="130"/>
        <v>#REF!</v>
      </c>
      <c r="AT191" s="152"/>
      <c r="AU191" s="140" t="e">
        <f t="shared" si="131"/>
        <v>#REF!</v>
      </c>
      <c r="AV191" s="157"/>
      <c r="AW191" s="136" t="e">
        <f t="shared" si="132"/>
        <v>#REF!</v>
      </c>
      <c r="AX191" s="152"/>
      <c r="AY191" s="140" t="e">
        <f t="shared" si="133"/>
        <v>#REF!</v>
      </c>
      <c r="AZ191" s="144"/>
      <c r="BA191" s="136" t="e">
        <f t="shared" si="134"/>
        <v>#REF!</v>
      </c>
      <c r="BB191" s="152"/>
      <c r="BC191" s="140" t="e">
        <f t="shared" si="135"/>
        <v>#REF!</v>
      </c>
      <c r="BD191" s="144"/>
      <c r="BE191" s="136" t="e">
        <f t="shared" si="136"/>
        <v>#REF!</v>
      </c>
      <c r="BF191" s="152"/>
      <c r="BG191" s="140" t="e">
        <f t="shared" si="137"/>
        <v>#REF!</v>
      </c>
      <c r="BH191" s="144"/>
      <c r="BI191" s="136" t="e">
        <f t="shared" si="138"/>
        <v>#REF!</v>
      </c>
      <c r="BJ191" s="152"/>
      <c r="BK191" s="140" t="e">
        <f t="shared" si="139"/>
        <v>#REF!</v>
      </c>
      <c r="BL191" s="144"/>
      <c r="BM191" s="136" t="e">
        <f t="shared" si="140"/>
        <v>#REF!</v>
      </c>
      <c r="BN191" s="152"/>
      <c r="BO191" s="140" t="e">
        <f t="shared" si="141"/>
        <v>#REF!</v>
      </c>
      <c r="BP191" s="144"/>
      <c r="BQ191" s="136" t="e">
        <f t="shared" si="142"/>
        <v>#REF!</v>
      </c>
      <c r="BR191" s="152"/>
      <c r="BS191" s="140" t="e">
        <f t="shared" si="143"/>
        <v>#REF!</v>
      </c>
      <c r="BT191" s="144"/>
      <c r="BU191" s="136" t="e">
        <f t="shared" si="144"/>
        <v>#REF!</v>
      </c>
      <c r="BV191" s="152"/>
      <c r="BW191" s="140" t="e">
        <f t="shared" si="145"/>
        <v>#REF!</v>
      </c>
      <c r="BX191" s="144"/>
      <c r="BY191" s="136" t="e">
        <f t="shared" si="146"/>
        <v>#REF!</v>
      </c>
      <c r="BZ191" s="152"/>
      <c r="CA191" s="140" t="e">
        <f t="shared" si="147"/>
        <v>#REF!</v>
      </c>
      <c r="CB191" s="144"/>
      <c r="CC191" s="136" t="e">
        <f t="shared" si="148"/>
        <v>#REF!</v>
      </c>
      <c r="CD191" s="152"/>
      <c r="CE191" s="140" t="e">
        <f t="shared" si="149"/>
        <v>#REF!</v>
      </c>
      <c r="CF191" s="144"/>
      <c r="CG191" s="136" t="e">
        <f t="shared" si="150"/>
        <v>#REF!</v>
      </c>
      <c r="CH191" s="152"/>
      <c r="CI191" s="140" t="e">
        <f t="shared" si="151"/>
        <v>#REF!</v>
      </c>
      <c r="CJ191" s="144"/>
      <c r="CK191" s="136" t="e">
        <f t="shared" si="152"/>
        <v>#REF!</v>
      </c>
      <c r="CL191" s="140" t="e">
        <f t="shared" si="153"/>
        <v>#REF!</v>
      </c>
      <c r="CM191" s="144"/>
      <c r="CN191" s="136" t="e">
        <f t="shared" si="154"/>
        <v>#REF!</v>
      </c>
      <c r="CO191" s="152"/>
      <c r="CP191" s="140" t="e">
        <f t="shared" si="155"/>
        <v>#REF!</v>
      </c>
      <c r="CQ191" s="144"/>
      <c r="CR191" s="136" t="e">
        <f t="shared" si="156"/>
        <v>#REF!</v>
      </c>
      <c r="CS191" s="152"/>
      <c r="CT191" s="140" t="e">
        <f t="shared" si="157"/>
        <v>#REF!</v>
      </c>
      <c r="CU191" s="144"/>
      <c r="CV191" s="136" t="e">
        <f t="shared" si="158"/>
        <v>#REF!</v>
      </c>
      <c r="CW191" s="152"/>
      <c r="CX191" s="140" t="e">
        <f t="shared" si="159"/>
        <v>#REF!</v>
      </c>
      <c r="CY191" s="136" t="e">
        <f t="shared" si="160"/>
        <v>#REF!</v>
      </c>
      <c r="CZ191" s="152"/>
      <c r="DA191" s="144" t="e">
        <f t="shared" si="161"/>
        <v>#REF!</v>
      </c>
      <c r="DB191" s="144"/>
      <c r="DC191" s="136" t="e">
        <f t="shared" si="162"/>
        <v>#REF!</v>
      </c>
      <c r="DD191" s="152"/>
      <c r="DE191" s="140" t="e">
        <f t="shared" si="163"/>
        <v>#REF!</v>
      </c>
      <c r="DF191" s="144"/>
      <c r="DG191" s="136" t="e">
        <f t="shared" si="164"/>
        <v>#REF!</v>
      </c>
      <c r="DH191" s="152"/>
    </row>
    <row r="192" spans="1:112" ht="15.5" x14ac:dyDescent="0.35">
      <c r="A192" s="300">
        <v>33</v>
      </c>
      <c r="B192" s="345" t="str">
        <f t="shared" ref="B192" si="226">B140</f>
        <v>GGGGHHH  Lauryne</v>
      </c>
      <c r="C192" s="71" t="str">
        <f t="shared" si="214"/>
        <v>Lauryne</v>
      </c>
      <c r="D192" s="9" t="str">
        <f t="shared" si="193"/>
        <v/>
      </c>
      <c r="E192" s="6">
        <f t="shared" ref="E192:E209" si="227">E36</f>
        <v>1026527</v>
      </c>
      <c r="F192" s="73"/>
      <c r="G192" s="73"/>
      <c r="H192" s="73"/>
      <c r="I192" s="73"/>
      <c r="J192" s="73"/>
      <c r="K192" s="73"/>
      <c r="L192" s="73"/>
      <c r="M192" s="169"/>
      <c r="N192" s="73"/>
      <c r="O192" s="73"/>
      <c r="P192" s="73"/>
      <c r="Q192" s="74"/>
      <c r="R192" s="73"/>
      <c r="S192" s="73"/>
      <c r="T192" s="73"/>
      <c r="U192" s="73"/>
      <c r="V192" s="73"/>
      <c r="W192" s="73"/>
      <c r="X192" s="289"/>
      <c r="Y192" s="2" t="e">
        <f>IF(C192&lt;&gt;"",VLOOKUP(C192,#REF!,2,FALSE),"")</f>
        <v>#REF!</v>
      </c>
      <c r="Z192" s="2" t="str">
        <f t="shared" si="180"/>
        <v>US CRÉTEIL</v>
      </c>
      <c r="AA192" s="50" t="str">
        <f t="shared" si="123"/>
        <v/>
      </c>
      <c r="AB192" s="34" t="e">
        <f t="shared" si="124"/>
        <v>#REF!</v>
      </c>
      <c r="AC192" s="2" t="str">
        <f t="shared" si="125"/>
        <v>GGGGHHH  Lauryne  Lauryne</v>
      </c>
      <c r="AD192" s="2">
        <f t="shared" si="126"/>
        <v>0</v>
      </c>
      <c r="AE192" s="39"/>
      <c r="AF192" s="40" t="str">
        <f>IF(AE192&lt;&gt;"",VLOOKUP(AE192,#REF!,2,FALSE),"")</f>
        <v/>
      </c>
      <c r="AM192" s="140" t="e">
        <f t="shared" si="127"/>
        <v>#REF!</v>
      </c>
      <c r="AN192" s="157"/>
      <c r="AO192" s="136" t="e">
        <f t="shared" si="128"/>
        <v>#REF!</v>
      </c>
      <c r="AP192" s="152"/>
      <c r="AQ192" s="140" t="e">
        <f t="shared" si="129"/>
        <v>#REF!</v>
      </c>
      <c r="AR192" s="144"/>
      <c r="AS192" s="136" t="e">
        <f t="shared" si="130"/>
        <v>#REF!</v>
      </c>
      <c r="AT192" s="152"/>
      <c r="AU192" s="140" t="e">
        <f t="shared" si="131"/>
        <v>#REF!</v>
      </c>
      <c r="AV192" s="157"/>
      <c r="AW192" s="136" t="e">
        <f t="shared" si="132"/>
        <v>#REF!</v>
      </c>
      <c r="AX192" s="152"/>
      <c r="AY192" s="140" t="e">
        <f t="shared" si="133"/>
        <v>#REF!</v>
      </c>
      <c r="AZ192" s="144"/>
      <c r="BA192" s="136" t="e">
        <f t="shared" si="134"/>
        <v>#REF!</v>
      </c>
      <c r="BB192" s="152"/>
      <c r="BC192" s="140" t="e">
        <f t="shared" si="135"/>
        <v>#REF!</v>
      </c>
      <c r="BD192" s="144"/>
      <c r="BE192" s="136" t="e">
        <f t="shared" si="136"/>
        <v>#REF!</v>
      </c>
      <c r="BF192" s="152"/>
      <c r="BG192" s="140" t="e">
        <f t="shared" si="137"/>
        <v>#REF!</v>
      </c>
      <c r="BH192" s="144"/>
      <c r="BI192" s="136" t="e">
        <f t="shared" si="138"/>
        <v>#REF!</v>
      </c>
      <c r="BJ192" s="152"/>
      <c r="BK192" s="140" t="e">
        <f t="shared" si="139"/>
        <v>#REF!</v>
      </c>
      <c r="BL192" s="144"/>
      <c r="BM192" s="136" t="e">
        <f t="shared" si="140"/>
        <v>#REF!</v>
      </c>
      <c r="BN192" s="152"/>
      <c r="BO192" s="140" t="e">
        <f t="shared" si="141"/>
        <v>#REF!</v>
      </c>
      <c r="BP192" s="144"/>
      <c r="BQ192" s="136" t="e">
        <f t="shared" si="142"/>
        <v>#REF!</v>
      </c>
      <c r="BR192" s="152"/>
      <c r="BS192" s="140" t="e">
        <f t="shared" si="143"/>
        <v>#REF!</v>
      </c>
      <c r="BT192" s="144"/>
      <c r="BU192" s="136" t="e">
        <f t="shared" si="144"/>
        <v>#REF!</v>
      </c>
      <c r="BV192" s="152"/>
      <c r="BW192" s="140" t="e">
        <f t="shared" si="145"/>
        <v>#REF!</v>
      </c>
      <c r="BX192" s="144"/>
      <c r="BY192" s="136" t="e">
        <f t="shared" si="146"/>
        <v>#REF!</v>
      </c>
      <c r="BZ192" s="152"/>
      <c r="CA192" s="140" t="e">
        <f t="shared" si="147"/>
        <v>#REF!</v>
      </c>
      <c r="CB192" s="144"/>
      <c r="CC192" s="136" t="e">
        <f t="shared" si="148"/>
        <v>#REF!</v>
      </c>
      <c r="CD192" s="152"/>
      <c r="CE192" s="140" t="e">
        <f t="shared" si="149"/>
        <v>#REF!</v>
      </c>
      <c r="CF192" s="144"/>
      <c r="CG192" s="136" t="e">
        <f t="shared" si="150"/>
        <v>#REF!</v>
      </c>
      <c r="CH192" s="152"/>
      <c r="CI192" s="140" t="e">
        <f t="shared" si="151"/>
        <v>#REF!</v>
      </c>
      <c r="CJ192" s="144"/>
      <c r="CK192" s="136" t="e">
        <f t="shared" si="152"/>
        <v>#REF!</v>
      </c>
      <c r="CL192" s="140" t="e">
        <f t="shared" si="153"/>
        <v>#REF!</v>
      </c>
      <c r="CM192" s="144"/>
      <c r="CN192" s="136" t="e">
        <f t="shared" si="154"/>
        <v>#REF!</v>
      </c>
      <c r="CO192" s="152"/>
      <c r="CP192" s="140" t="e">
        <f t="shared" si="155"/>
        <v>#REF!</v>
      </c>
      <c r="CQ192" s="144"/>
      <c r="CR192" s="136" t="e">
        <f t="shared" si="156"/>
        <v>#REF!</v>
      </c>
      <c r="CS192" s="152"/>
      <c r="CT192" s="140" t="e">
        <f t="shared" si="157"/>
        <v>#REF!</v>
      </c>
      <c r="CU192" s="144"/>
      <c r="CV192" s="136" t="e">
        <f t="shared" si="158"/>
        <v>#REF!</v>
      </c>
      <c r="CW192" s="152"/>
      <c r="CX192" s="140" t="e">
        <f t="shared" si="159"/>
        <v>#REF!</v>
      </c>
      <c r="CY192" s="136" t="e">
        <f t="shared" si="160"/>
        <v>#REF!</v>
      </c>
      <c r="CZ192" s="152"/>
      <c r="DA192" s="144" t="e">
        <f t="shared" si="161"/>
        <v>#REF!</v>
      </c>
      <c r="DB192" s="144"/>
      <c r="DC192" s="136" t="e">
        <f t="shared" si="162"/>
        <v>#REF!</v>
      </c>
      <c r="DD192" s="152"/>
      <c r="DE192" s="140" t="e">
        <f t="shared" si="163"/>
        <v>#REF!</v>
      </c>
      <c r="DF192" s="144"/>
      <c r="DG192" s="136" t="e">
        <f t="shared" si="164"/>
        <v>#REF!</v>
      </c>
      <c r="DH192" s="152"/>
    </row>
    <row r="193" spans="1:112" ht="15.5" x14ac:dyDescent="0.35">
      <c r="A193" s="300">
        <v>34</v>
      </c>
      <c r="B193" s="345" t="str">
        <f t="shared" ref="B193" si="228">B141</f>
        <v>HHHHIII  Steven</v>
      </c>
      <c r="C193" s="71" t="str">
        <f t="shared" si="214"/>
        <v>Steven</v>
      </c>
      <c r="D193" s="9" t="str">
        <f t="shared" si="193"/>
        <v/>
      </c>
      <c r="E193" s="6">
        <f t="shared" si="227"/>
        <v>1746478</v>
      </c>
      <c r="F193" s="73"/>
      <c r="G193" s="73"/>
      <c r="H193" s="73"/>
      <c r="I193" s="73"/>
      <c r="J193" s="73"/>
      <c r="K193" s="73"/>
      <c r="L193" s="73"/>
      <c r="M193" s="169"/>
      <c r="N193" s="73"/>
      <c r="O193" s="73"/>
      <c r="P193" s="73"/>
      <c r="Q193" s="74"/>
      <c r="R193" s="73"/>
      <c r="S193" s="73"/>
      <c r="T193" s="73"/>
      <c r="U193" s="73"/>
      <c r="V193" s="73"/>
      <c r="W193" s="73"/>
      <c r="X193" s="289"/>
      <c r="Y193" s="2" t="e">
        <f>IF(C193&lt;&gt;"",VLOOKUP(C193,#REF!,2,FALSE),"")</f>
        <v>#REF!</v>
      </c>
      <c r="Z193" s="2" t="str">
        <f t="shared" si="180"/>
        <v>US CRÉTEIL</v>
      </c>
      <c r="AA193" s="50" t="str">
        <f t="shared" si="123"/>
        <v/>
      </c>
      <c r="AB193" s="34" t="e">
        <f t="shared" si="124"/>
        <v>#REF!</v>
      </c>
      <c r="AC193" s="2" t="str">
        <f t="shared" si="125"/>
        <v>HHHHIII  Steven  Steven</v>
      </c>
      <c r="AD193" s="2">
        <f t="shared" si="126"/>
        <v>0</v>
      </c>
      <c r="AE193" s="39"/>
      <c r="AF193" s="40" t="str">
        <f>IF(AE193&lt;&gt;"",VLOOKUP(AE193,#REF!,2,FALSE),"")</f>
        <v/>
      </c>
      <c r="AM193" s="140" t="e">
        <f t="shared" si="127"/>
        <v>#REF!</v>
      </c>
      <c r="AN193" s="157"/>
      <c r="AO193" s="136" t="e">
        <f t="shared" si="128"/>
        <v>#REF!</v>
      </c>
      <c r="AP193" s="152"/>
      <c r="AQ193" s="140" t="e">
        <f t="shared" si="129"/>
        <v>#REF!</v>
      </c>
      <c r="AR193" s="144"/>
      <c r="AS193" s="136" t="e">
        <f t="shared" si="130"/>
        <v>#REF!</v>
      </c>
      <c r="AT193" s="152"/>
      <c r="AU193" s="140" t="e">
        <f t="shared" si="131"/>
        <v>#REF!</v>
      </c>
      <c r="AV193" s="157"/>
      <c r="AW193" s="136" t="e">
        <f t="shared" si="132"/>
        <v>#REF!</v>
      </c>
      <c r="AX193" s="152"/>
      <c r="AY193" s="140" t="e">
        <f t="shared" si="133"/>
        <v>#REF!</v>
      </c>
      <c r="AZ193" s="144"/>
      <c r="BA193" s="136" t="e">
        <f t="shared" si="134"/>
        <v>#REF!</v>
      </c>
      <c r="BB193" s="152"/>
      <c r="BC193" s="140" t="e">
        <f t="shared" si="135"/>
        <v>#REF!</v>
      </c>
      <c r="BD193" s="144"/>
      <c r="BE193" s="136" t="e">
        <f t="shared" si="136"/>
        <v>#REF!</v>
      </c>
      <c r="BF193" s="152"/>
      <c r="BG193" s="140" t="e">
        <f t="shared" si="137"/>
        <v>#REF!</v>
      </c>
      <c r="BH193" s="144"/>
      <c r="BI193" s="136" t="e">
        <f t="shared" si="138"/>
        <v>#REF!</v>
      </c>
      <c r="BJ193" s="152"/>
      <c r="BK193" s="140" t="e">
        <f t="shared" si="139"/>
        <v>#REF!</v>
      </c>
      <c r="BL193" s="144"/>
      <c r="BM193" s="136" t="e">
        <f t="shared" si="140"/>
        <v>#REF!</v>
      </c>
      <c r="BN193" s="152"/>
      <c r="BO193" s="140" t="e">
        <f t="shared" si="141"/>
        <v>#REF!</v>
      </c>
      <c r="BP193" s="144"/>
      <c r="BQ193" s="136" t="e">
        <f t="shared" si="142"/>
        <v>#REF!</v>
      </c>
      <c r="BR193" s="152"/>
      <c r="BS193" s="140" t="e">
        <f t="shared" si="143"/>
        <v>#REF!</v>
      </c>
      <c r="BT193" s="144"/>
      <c r="BU193" s="136" t="e">
        <f t="shared" si="144"/>
        <v>#REF!</v>
      </c>
      <c r="BV193" s="152"/>
      <c r="BW193" s="140" t="e">
        <f t="shared" si="145"/>
        <v>#REF!</v>
      </c>
      <c r="BX193" s="144"/>
      <c r="BY193" s="136" t="e">
        <f t="shared" si="146"/>
        <v>#REF!</v>
      </c>
      <c r="BZ193" s="152"/>
      <c r="CA193" s="140" t="e">
        <f t="shared" si="147"/>
        <v>#REF!</v>
      </c>
      <c r="CB193" s="144"/>
      <c r="CC193" s="136" t="e">
        <f t="shared" si="148"/>
        <v>#REF!</v>
      </c>
      <c r="CD193" s="152"/>
      <c r="CE193" s="140" t="e">
        <f t="shared" si="149"/>
        <v>#REF!</v>
      </c>
      <c r="CF193" s="144"/>
      <c r="CG193" s="136" t="e">
        <f t="shared" si="150"/>
        <v>#REF!</v>
      </c>
      <c r="CH193" s="152"/>
      <c r="CI193" s="140" t="e">
        <f t="shared" si="151"/>
        <v>#REF!</v>
      </c>
      <c r="CJ193" s="144"/>
      <c r="CK193" s="136" t="e">
        <f t="shared" si="152"/>
        <v>#REF!</v>
      </c>
      <c r="CL193" s="140" t="e">
        <f t="shared" si="153"/>
        <v>#REF!</v>
      </c>
      <c r="CM193" s="144"/>
      <c r="CN193" s="136" t="e">
        <f t="shared" si="154"/>
        <v>#REF!</v>
      </c>
      <c r="CO193" s="152"/>
      <c r="CP193" s="140" t="e">
        <f t="shared" si="155"/>
        <v>#REF!</v>
      </c>
      <c r="CQ193" s="144"/>
      <c r="CR193" s="136" t="e">
        <f t="shared" si="156"/>
        <v>#REF!</v>
      </c>
      <c r="CS193" s="152"/>
      <c r="CT193" s="140" t="e">
        <f t="shared" si="157"/>
        <v>#REF!</v>
      </c>
      <c r="CU193" s="144"/>
      <c r="CV193" s="136" t="e">
        <f t="shared" si="158"/>
        <v>#REF!</v>
      </c>
      <c r="CW193" s="152"/>
      <c r="CX193" s="140" t="e">
        <f t="shared" si="159"/>
        <v>#REF!</v>
      </c>
      <c r="CY193" s="136" t="e">
        <f t="shared" si="160"/>
        <v>#REF!</v>
      </c>
      <c r="CZ193" s="152"/>
      <c r="DA193" s="144" t="e">
        <f t="shared" si="161"/>
        <v>#REF!</v>
      </c>
      <c r="DB193" s="144"/>
      <c r="DC193" s="136" t="e">
        <f t="shared" si="162"/>
        <v>#REF!</v>
      </c>
      <c r="DD193" s="152"/>
      <c r="DE193" s="140" t="e">
        <f t="shared" si="163"/>
        <v>#REF!</v>
      </c>
      <c r="DF193" s="144"/>
      <c r="DG193" s="136" t="e">
        <f t="shared" si="164"/>
        <v>#REF!</v>
      </c>
      <c r="DH193" s="152"/>
    </row>
    <row r="194" spans="1:112" ht="15.5" x14ac:dyDescent="0.35">
      <c r="A194" s="300">
        <v>35</v>
      </c>
      <c r="B194" s="345" t="str">
        <f t="shared" ref="B194" si="229">B142</f>
        <v>IIIJJJJJ  PIERRE</v>
      </c>
      <c r="C194" s="71" t="str">
        <f t="shared" si="214"/>
        <v>PIERRE</v>
      </c>
      <c r="D194" s="9" t="str">
        <f t="shared" si="193"/>
        <v/>
      </c>
      <c r="E194" s="6">
        <f t="shared" si="227"/>
        <v>1577594</v>
      </c>
      <c r="F194" s="73"/>
      <c r="G194" s="73"/>
      <c r="H194" s="73"/>
      <c r="I194" s="73"/>
      <c r="J194" s="73"/>
      <c r="K194" s="73"/>
      <c r="L194" s="73"/>
      <c r="M194" s="169"/>
      <c r="N194" s="73"/>
      <c r="O194" s="73"/>
      <c r="P194" s="73"/>
      <c r="Q194" s="74"/>
      <c r="R194" s="73"/>
      <c r="S194" s="73"/>
      <c r="T194" s="73"/>
      <c r="U194" s="73"/>
      <c r="V194" s="73"/>
      <c r="W194" s="73"/>
      <c r="X194" s="289"/>
      <c r="Y194" s="2" t="e">
        <f>IF(C194&lt;&gt;"",VLOOKUP(C194,#REF!,2,FALSE),"")</f>
        <v>#REF!</v>
      </c>
      <c r="Z194" s="2" t="str">
        <f t="shared" si="180"/>
        <v>US CRÉTEIL</v>
      </c>
      <c r="AA194" s="50" t="str">
        <f t="shared" si="123"/>
        <v/>
      </c>
      <c r="AB194" s="34" t="e">
        <f t="shared" si="124"/>
        <v>#REF!</v>
      </c>
      <c r="AC194" s="2" t="str">
        <f t="shared" si="125"/>
        <v>IIIJJJJJ  PIERRE  PIERRE</v>
      </c>
      <c r="AD194" s="2">
        <f t="shared" si="126"/>
        <v>0</v>
      </c>
      <c r="AE194" s="39"/>
      <c r="AF194" s="40" t="str">
        <f>IF(AE194&lt;&gt;"",VLOOKUP(AE194,#REF!,2,FALSE),"")</f>
        <v/>
      </c>
      <c r="AM194" s="140" t="e">
        <f t="shared" si="127"/>
        <v>#REF!</v>
      </c>
      <c r="AN194" s="157"/>
      <c r="AO194" s="136" t="e">
        <f t="shared" si="128"/>
        <v>#REF!</v>
      </c>
      <c r="AP194" s="152"/>
      <c r="AQ194" s="140" t="e">
        <f t="shared" si="129"/>
        <v>#REF!</v>
      </c>
      <c r="AR194" s="144"/>
      <c r="AS194" s="136" t="e">
        <f t="shared" si="130"/>
        <v>#REF!</v>
      </c>
      <c r="AT194" s="152"/>
      <c r="AU194" s="140" t="e">
        <f t="shared" si="131"/>
        <v>#REF!</v>
      </c>
      <c r="AV194" s="157"/>
      <c r="AW194" s="136" t="e">
        <f t="shared" si="132"/>
        <v>#REF!</v>
      </c>
      <c r="AX194" s="152"/>
      <c r="AY194" s="140" t="e">
        <f t="shared" si="133"/>
        <v>#REF!</v>
      </c>
      <c r="AZ194" s="144"/>
      <c r="BA194" s="136" t="e">
        <f t="shared" si="134"/>
        <v>#REF!</v>
      </c>
      <c r="BB194" s="152"/>
      <c r="BC194" s="140" t="e">
        <f t="shared" si="135"/>
        <v>#REF!</v>
      </c>
      <c r="BD194" s="144"/>
      <c r="BE194" s="136" t="e">
        <f t="shared" si="136"/>
        <v>#REF!</v>
      </c>
      <c r="BF194" s="152"/>
      <c r="BG194" s="140" t="e">
        <f t="shared" si="137"/>
        <v>#REF!</v>
      </c>
      <c r="BH194" s="144"/>
      <c r="BI194" s="136" t="e">
        <f t="shared" si="138"/>
        <v>#REF!</v>
      </c>
      <c r="BJ194" s="152"/>
      <c r="BK194" s="140" t="e">
        <f t="shared" si="139"/>
        <v>#REF!</v>
      </c>
      <c r="BL194" s="144"/>
      <c r="BM194" s="136" t="e">
        <f t="shared" si="140"/>
        <v>#REF!</v>
      </c>
      <c r="BN194" s="152"/>
      <c r="BO194" s="140" t="e">
        <f t="shared" si="141"/>
        <v>#REF!</v>
      </c>
      <c r="BP194" s="144"/>
      <c r="BQ194" s="136" t="e">
        <f t="shared" si="142"/>
        <v>#REF!</v>
      </c>
      <c r="BR194" s="152"/>
      <c r="BS194" s="140" t="e">
        <f t="shared" si="143"/>
        <v>#REF!</v>
      </c>
      <c r="BT194" s="144"/>
      <c r="BU194" s="136" t="e">
        <f t="shared" si="144"/>
        <v>#REF!</v>
      </c>
      <c r="BV194" s="152"/>
      <c r="BW194" s="140" t="e">
        <f t="shared" si="145"/>
        <v>#REF!</v>
      </c>
      <c r="BX194" s="144"/>
      <c r="BY194" s="136" t="e">
        <f t="shared" si="146"/>
        <v>#REF!</v>
      </c>
      <c r="BZ194" s="152"/>
      <c r="CA194" s="140" t="e">
        <f t="shared" si="147"/>
        <v>#REF!</v>
      </c>
      <c r="CB194" s="144"/>
      <c r="CC194" s="136" t="e">
        <f t="shared" si="148"/>
        <v>#REF!</v>
      </c>
      <c r="CD194" s="152"/>
      <c r="CE194" s="140" t="e">
        <f t="shared" si="149"/>
        <v>#REF!</v>
      </c>
      <c r="CF194" s="144"/>
      <c r="CG194" s="136" t="e">
        <f t="shared" si="150"/>
        <v>#REF!</v>
      </c>
      <c r="CH194" s="152"/>
      <c r="CI194" s="140" t="e">
        <f t="shared" si="151"/>
        <v>#REF!</v>
      </c>
      <c r="CJ194" s="144"/>
      <c r="CK194" s="136" t="e">
        <f t="shared" si="152"/>
        <v>#REF!</v>
      </c>
      <c r="CL194" s="140" t="e">
        <f t="shared" si="153"/>
        <v>#REF!</v>
      </c>
      <c r="CM194" s="144"/>
      <c r="CN194" s="136" t="e">
        <f t="shared" si="154"/>
        <v>#REF!</v>
      </c>
      <c r="CO194" s="152"/>
      <c r="CP194" s="140" t="e">
        <f t="shared" si="155"/>
        <v>#REF!</v>
      </c>
      <c r="CQ194" s="144"/>
      <c r="CR194" s="136" t="e">
        <f t="shared" si="156"/>
        <v>#REF!</v>
      </c>
      <c r="CS194" s="152"/>
      <c r="CT194" s="140" t="e">
        <f t="shared" si="157"/>
        <v>#REF!</v>
      </c>
      <c r="CU194" s="144"/>
      <c r="CV194" s="136" t="e">
        <f t="shared" si="158"/>
        <v>#REF!</v>
      </c>
      <c r="CW194" s="152"/>
      <c r="CX194" s="140" t="e">
        <f t="shared" si="159"/>
        <v>#REF!</v>
      </c>
      <c r="CY194" s="136" t="e">
        <f t="shared" si="160"/>
        <v>#REF!</v>
      </c>
      <c r="CZ194" s="152"/>
      <c r="DA194" s="144" t="e">
        <f t="shared" si="161"/>
        <v>#REF!</v>
      </c>
      <c r="DB194" s="144"/>
      <c r="DC194" s="136" t="e">
        <f t="shared" si="162"/>
        <v>#REF!</v>
      </c>
      <c r="DD194" s="152"/>
      <c r="DE194" s="140" t="e">
        <f t="shared" si="163"/>
        <v>#REF!</v>
      </c>
      <c r="DF194" s="144"/>
      <c r="DG194" s="136" t="e">
        <f t="shared" si="164"/>
        <v>#REF!</v>
      </c>
      <c r="DH194" s="152"/>
    </row>
    <row r="195" spans="1:112" ht="15.5" x14ac:dyDescent="0.35">
      <c r="A195" s="300">
        <v>36</v>
      </c>
      <c r="B195" s="345" t="str">
        <f t="shared" ref="B195" si="230">B143</f>
        <v>JJJJKKKK  Christelle</v>
      </c>
      <c r="C195" s="71" t="str">
        <f t="shared" si="214"/>
        <v>Christelle</v>
      </c>
      <c r="D195" s="9" t="str">
        <f t="shared" si="193"/>
        <v/>
      </c>
      <c r="E195" s="6">
        <f t="shared" si="227"/>
        <v>1577755</v>
      </c>
      <c r="F195" s="73"/>
      <c r="G195" s="73"/>
      <c r="H195" s="73"/>
      <c r="I195" s="73"/>
      <c r="J195" s="73"/>
      <c r="K195" s="73"/>
      <c r="L195" s="73"/>
      <c r="M195" s="169"/>
      <c r="N195" s="73"/>
      <c r="O195" s="73"/>
      <c r="P195" s="73"/>
      <c r="Q195" s="74"/>
      <c r="R195" s="73"/>
      <c r="S195" s="73"/>
      <c r="T195" s="73"/>
      <c r="U195" s="73"/>
      <c r="V195" s="73"/>
      <c r="W195" s="73"/>
      <c r="X195" s="289"/>
      <c r="Y195" s="2" t="e">
        <f>IF(C195&lt;&gt;"",VLOOKUP(C195,#REF!,2,FALSE),"")</f>
        <v>#REF!</v>
      </c>
      <c r="Z195" s="2" t="str">
        <f t="shared" si="180"/>
        <v>US CRÉTEIL</v>
      </c>
      <c r="AA195" s="50" t="str">
        <f t="shared" si="123"/>
        <v/>
      </c>
      <c r="AB195" s="34" t="e">
        <f t="shared" si="124"/>
        <v>#REF!</v>
      </c>
      <c r="AC195" s="2" t="str">
        <f t="shared" si="125"/>
        <v>JJJJKKKK  Christelle  Christelle</v>
      </c>
      <c r="AD195" s="2">
        <f t="shared" si="126"/>
        <v>0</v>
      </c>
      <c r="AE195" s="39"/>
      <c r="AF195" s="40" t="str">
        <f>IF(AE195&lt;&gt;"",VLOOKUP(AE195,#REF!,2,FALSE),"")</f>
        <v/>
      </c>
      <c r="AM195" s="140" t="e">
        <f t="shared" si="127"/>
        <v>#REF!</v>
      </c>
      <c r="AN195" s="157"/>
      <c r="AO195" s="136" t="e">
        <f t="shared" si="128"/>
        <v>#REF!</v>
      </c>
      <c r="AP195" s="152"/>
      <c r="AQ195" s="140" t="e">
        <f t="shared" si="129"/>
        <v>#REF!</v>
      </c>
      <c r="AR195" s="144"/>
      <c r="AS195" s="136" t="e">
        <f t="shared" si="130"/>
        <v>#REF!</v>
      </c>
      <c r="AT195" s="152"/>
      <c r="AU195" s="140" t="e">
        <f t="shared" si="131"/>
        <v>#REF!</v>
      </c>
      <c r="AV195" s="157"/>
      <c r="AW195" s="136" t="e">
        <f t="shared" si="132"/>
        <v>#REF!</v>
      </c>
      <c r="AX195" s="152"/>
      <c r="AY195" s="140" t="e">
        <f t="shared" si="133"/>
        <v>#REF!</v>
      </c>
      <c r="AZ195" s="144"/>
      <c r="BA195" s="136" t="e">
        <f t="shared" si="134"/>
        <v>#REF!</v>
      </c>
      <c r="BB195" s="152"/>
      <c r="BC195" s="140" t="e">
        <f t="shared" si="135"/>
        <v>#REF!</v>
      </c>
      <c r="BD195" s="144"/>
      <c r="BE195" s="136" t="e">
        <f t="shared" si="136"/>
        <v>#REF!</v>
      </c>
      <c r="BF195" s="152"/>
      <c r="BG195" s="140" t="e">
        <f t="shared" si="137"/>
        <v>#REF!</v>
      </c>
      <c r="BH195" s="144"/>
      <c r="BI195" s="136" t="e">
        <f t="shared" si="138"/>
        <v>#REF!</v>
      </c>
      <c r="BJ195" s="152"/>
      <c r="BK195" s="140" t="e">
        <f t="shared" si="139"/>
        <v>#REF!</v>
      </c>
      <c r="BL195" s="144"/>
      <c r="BM195" s="136" t="e">
        <f t="shared" si="140"/>
        <v>#REF!</v>
      </c>
      <c r="BN195" s="152"/>
      <c r="BO195" s="140" t="e">
        <f t="shared" si="141"/>
        <v>#REF!</v>
      </c>
      <c r="BP195" s="144"/>
      <c r="BQ195" s="136" t="e">
        <f t="shared" si="142"/>
        <v>#REF!</v>
      </c>
      <c r="BR195" s="152"/>
      <c r="BS195" s="140" t="e">
        <f t="shared" si="143"/>
        <v>#REF!</v>
      </c>
      <c r="BT195" s="144"/>
      <c r="BU195" s="136" t="e">
        <f t="shared" si="144"/>
        <v>#REF!</v>
      </c>
      <c r="BV195" s="152"/>
      <c r="BW195" s="140" t="e">
        <f t="shared" si="145"/>
        <v>#REF!</v>
      </c>
      <c r="BX195" s="144"/>
      <c r="BY195" s="136" t="e">
        <f t="shared" si="146"/>
        <v>#REF!</v>
      </c>
      <c r="BZ195" s="152"/>
      <c r="CA195" s="140" t="e">
        <f t="shared" si="147"/>
        <v>#REF!</v>
      </c>
      <c r="CB195" s="144"/>
      <c r="CC195" s="136" t="e">
        <f t="shared" si="148"/>
        <v>#REF!</v>
      </c>
      <c r="CD195" s="152"/>
      <c r="CE195" s="140" t="e">
        <f t="shared" si="149"/>
        <v>#REF!</v>
      </c>
      <c r="CF195" s="144"/>
      <c r="CG195" s="136" t="e">
        <f t="shared" si="150"/>
        <v>#REF!</v>
      </c>
      <c r="CH195" s="152"/>
      <c r="CI195" s="140" t="e">
        <f t="shared" si="151"/>
        <v>#REF!</v>
      </c>
      <c r="CJ195" s="144"/>
      <c r="CK195" s="136" t="e">
        <f t="shared" si="152"/>
        <v>#REF!</v>
      </c>
      <c r="CL195" s="140" t="e">
        <f t="shared" si="153"/>
        <v>#REF!</v>
      </c>
      <c r="CM195" s="144"/>
      <c r="CN195" s="136" t="e">
        <f t="shared" si="154"/>
        <v>#REF!</v>
      </c>
      <c r="CO195" s="152"/>
      <c r="CP195" s="140" t="e">
        <f t="shared" si="155"/>
        <v>#REF!</v>
      </c>
      <c r="CQ195" s="144"/>
      <c r="CR195" s="136" t="e">
        <f t="shared" si="156"/>
        <v>#REF!</v>
      </c>
      <c r="CS195" s="152"/>
      <c r="CT195" s="140" t="e">
        <f t="shared" si="157"/>
        <v>#REF!</v>
      </c>
      <c r="CU195" s="144"/>
      <c r="CV195" s="136" t="e">
        <f t="shared" si="158"/>
        <v>#REF!</v>
      </c>
      <c r="CW195" s="152"/>
      <c r="CX195" s="140" t="e">
        <f t="shared" si="159"/>
        <v>#REF!</v>
      </c>
      <c r="CY195" s="136" t="e">
        <f t="shared" si="160"/>
        <v>#REF!</v>
      </c>
      <c r="CZ195" s="152"/>
      <c r="DA195" s="144" t="e">
        <f t="shared" si="161"/>
        <v>#REF!</v>
      </c>
      <c r="DB195" s="144"/>
      <c r="DC195" s="136" t="e">
        <f t="shared" si="162"/>
        <v>#REF!</v>
      </c>
      <c r="DD195" s="152"/>
      <c r="DE195" s="140" t="e">
        <f t="shared" si="163"/>
        <v>#REF!</v>
      </c>
      <c r="DF195" s="144"/>
      <c r="DG195" s="136" t="e">
        <f t="shared" si="164"/>
        <v>#REF!</v>
      </c>
      <c r="DH195" s="152"/>
    </row>
    <row r="196" spans="1:112" ht="15.5" x14ac:dyDescent="0.35">
      <c r="A196" s="300">
        <v>37</v>
      </c>
      <c r="B196" s="345" t="str">
        <f t="shared" ref="B196" si="231">B144</f>
        <v>KKKLLL  Pierre</v>
      </c>
      <c r="C196" s="71" t="str">
        <f t="shared" si="214"/>
        <v>Pierre</v>
      </c>
      <c r="D196" s="9" t="str">
        <f t="shared" si="193"/>
        <v/>
      </c>
      <c r="E196" s="6">
        <f t="shared" si="227"/>
        <v>1346497</v>
      </c>
      <c r="F196" s="73"/>
      <c r="G196" s="73"/>
      <c r="H196" s="73"/>
      <c r="I196" s="73"/>
      <c r="J196" s="73"/>
      <c r="K196" s="73"/>
      <c r="L196" s="73"/>
      <c r="M196" s="169"/>
      <c r="N196" s="73"/>
      <c r="O196" s="73"/>
      <c r="P196" s="73"/>
      <c r="Q196" s="74"/>
      <c r="R196" s="73"/>
      <c r="S196" s="73"/>
      <c r="T196" s="73"/>
      <c r="U196" s="73"/>
      <c r="V196" s="73"/>
      <c r="W196" s="73"/>
      <c r="X196" s="289"/>
      <c r="Y196" s="2" t="e">
        <f>IF(C196&lt;&gt;"",VLOOKUP(C196,#REF!,2,FALSE),"")</f>
        <v>#REF!</v>
      </c>
      <c r="Z196" s="2" t="str">
        <f t="shared" si="180"/>
        <v>US CRÉTEIL</v>
      </c>
      <c r="AA196" s="50" t="str">
        <f t="shared" si="123"/>
        <v/>
      </c>
      <c r="AB196" s="34" t="e">
        <f t="shared" si="124"/>
        <v>#REF!</v>
      </c>
      <c r="AC196" s="2" t="str">
        <f t="shared" si="125"/>
        <v>KKKLLL  Pierre  Pierre</v>
      </c>
      <c r="AD196" s="2">
        <f t="shared" si="126"/>
        <v>0</v>
      </c>
      <c r="AE196" s="39"/>
      <c r="AF196" s="40" t="str">
        <f>IF(AE196&lt;&gt;"",VLOOKUP(AE196,#REF!,2,FALSE),"")</f>
        <v/>
      </c>
      <c r="AM196" s="140" t="e">
        <f t="shared" si="127"/>
        <v>#REF!</v>
      </c>
      <c r="AN196" s="157"/>
      <c r="AO196" s="136" t="e">
        <f t="shared" si="128"/>
        <v>#REF!</v>
      </c>
      <c r="AP196" s="152"/>
      <c r="AQ196" s="140" t="e">
        <f t="shared" si="129"/>
        <v>#REF!</v>
      </c>
      <c r="AR196" s="144"/>
      <c r="AS196" s="136" t="e">
        <f t="shared" si="130"/>
        <v>#REF!</v>
      </c>
      <c r="AT196" s="152"/>
      <c r="AU196" s="140" t="e">
        <f t="shared" si="131"/>
        <v>#REF!</v>
      </c>
      <c r="AV196" s="157"/>
      <c r="AW196" s="136" t="e">
        <f t="shared" si="132"/>
        <v>#REF!</v>
      </c>
      <c r="AX196" s="152"/>
      <c r="AY196" s="140" t="e">
        <f t="shared" si="133"/>
        <v>#REF!</v>
      </c>
      <c r="AZ196" s="144"/>
      <c r="BA196" s="136" t="e">
        <f t="shared" si="134"/>
        <v>#REF!</v>
      </c>
      <c r="BB196" s="152"/>
      <c r="BC196" s="140" t="e">
        <f t="shared" si="135"/>
        <v>#REF!</v>
      </c>
      <c r="BD196" s="144"/>
      <c r="BE196" s="136" t="e">
        <f t="shared" si="136"/>
        <v>#REF!</v>
      </c>
      <c r="BF196" s="152"/>
      <c r="BG196" s="140" t="e">
        <f t="shared" si="137"/>
        <v>#REF!</v>
      </c>
      <c r="BH196" s="144"/>
      <c r="BI196" s="136" t="e">
        <f t="shared" si="138"/>
        <v>#REF!</v>
      </c>
      <c r="BJ196" s="152"/>
      <c r="BK196" s="140" t="e">
        <f t="shared" si="139"/>
        <v>#REF!</v>
      </c>
      <c r="BL196" s="144"/>
      <c r="BM196" s="136" t="e">
        <f t="shared" si="140"/>
        <v>#REF!</v>
      </c>
      <c r="BN196" s="152"/>
      <c r="BO196" s="140" t="e">
        <f t="shared" si="141"/>
        <v>#REF!</v>
      </c>
      <c r="BP196" s="144"/>
      <c r="BQ196" s="136" t="e">
        <f t="shared" si="142"/>
        <v>#REF!</v>
      </c>
      <c r="BR196" s="152"/>
      <c r="BS196" s="140" t="e">
        <f t="shared" si="143"/>
        <v>#REF!</v>
      </c>
      <c r="BT196" s="144"/>
      <c r="BU196" s="136" t="e">
        <f t="shared" si="144"/>
        <v>#REF!</v>
      </c>
      <c r="BV196" s="152"/>
      <c r="BW196" s="140" t="e">
        <f t="shared" si="145"/>
        <v>#REF!</v>
      </c>
      <c r="BX196" s="144"/>
      <c r="BY196" s="136" t="e">
        <f t="shared" si="146"/>
        <v>#REF!</v>
      </c>
      <c r="BZ196" s="152"/>
      <c r="CA196" s="140" t="e">
        <f t="shared" si="147"/>
        <v>#REF!</v>
      </c>
      <c r="CB196" s="144"/>
      <c r="CC196" s="136" t="e">
        <f t="shared" si="148"/>
        <v>#REF!</v>
      </c>
      <c r="CD196" s="152"/>
      <c r="CE196" s="140" t="e">
        <f t="shared" si="149"/>
        <v>#REF!</v>
      </c>
      <c r="CF196" s="144"/>
      <c r="CG196" s="136" t="e">
        <f t="shared" si="150"/>
        <v>#REF!</v>
      </c>
      <c r="CH196" s="152"/>
      <c r="CI196" s="140" t="e">
        <f t="shared" si="151"/>
        <v>#REF!</v>
      </c>
      <c r="CJ196" s="144"/>
      <c r="CK196" s="136" t="e">
        <f t="shared" si="152"/>
        <v>#REF!</v>
      </c>
      <c r="CL196" s="140" t="e">
        <f t="shared" si="153"/>
        <v>#REF!</v>
      </c>
      <c r="CM196" s="144"/>
      <c r="CN196" s="136" t="e">
        <f t="shared" si="154"/>
        <v>#REF!</v>
      </c>
      <c r="CO196" s="152"/>
      <c r="CP196" s="140" t="e">
        <f t="shared" si="155"/>
        <v>#REF!</v>
      </c>
      <c r="CQ196" s="144"/>
      <c r="CR196" s="136" t="e">
        <f t="shared" si="156"/>
        <v>#REF!</v>
      </c>
      <c r="CS196" s="152"/>
      <c r="CT196" s="140" t="e">
        <f t="shared" si="157"/>
        <v>#REF!</v>
      </c>
      <c r="CU196" s="144"/>
      <c r="CV196" s="136" t="e">
        <f t="shared" si="158"/>
        <v>#REF!</v>
      </c>
      <c r="CW196" s="152"/>
      <c r="CX196" s="140" t="e">
        <f t="shared" si="159"/>
        <v>#REF!</v>
      </c>
      <c r="CY196" s="136" t="e">
        <f t="shared" si="160"/>
        <v>#REF!</v>
      </c>
      <c r="CZ196" s="152"/>
      <c r="DA196" s="144" t="e">
        <f t="shared" si="161"/>
        <v>#REF!</v>
      </c>
      <c r="DB196" s="144"/>
      <c r="DC196" s="136" t="e">
        <f t="shared" si="162"/>
        <v>#REF!</v>
      </c>
      <c r="DD196" s="152"/>
      <c r="DE196" s="140" t="e">
        <f t="shared" si="163"/>
        <v>#REF!</v>
      </c>
      <c r="DF196" s="144"/>
      <c r="DG196" s="136" t="e">
        <f t="shared" si="164"/>
        <v>#REF!</v>
      </c>
      <c r="DH196" s="152"/>
    </row>
    <row r="197" spans="1:112" ht="15.5" x14ac:dyDescent="0.35">
      <c r="A197" s="300">
        <v>38</v>
      </c>
      <c r="B197" s="345" t="str">
        <f t="shared" ref="B197" si="232">B145</f>
        <v>LLLLMMMM  Didier</v>
      </c>
      <c r="C197" s="71" t="str">
        <f t="shared" si="214"/>
        <v>Didier</v>
      </c>
      <c r="D197" s="9" t="str">
        <f t="shared" si="193"/>
        <v/>
      </c>
      <c r="E197" s="6">
        <f t="shared" si="227"/>
        <v>1748108</v>
      </c>
      <c r="F197" s="73"/>
      <c r="G197" s="73"/>
      <c r="H197" s="73"/>
      <c r="I197" s="73"/>
      <c r="J197" s="73"/>
      <c r="K197" s="73"/>
      <c r="L197" s="73"/>
      <c r="M197" s="169"/>
      <c r="N197" s="73"/>
      <c r="O197" s="73"/>
      <c r="P197" s="73"/>
      <c r="Q197" s="74"/>
      <c r="R197" s="73"/>
      <c r="S197" s="73"/>
      <c r="T197" s="73"/>
      <c r="U197" s="73"/>
      <c r="V197" s="73"/>
      <c r="W197" s="73"/>
      <c r="X197" s="289"/>
      <c r="Y197" s="2" t="e">
        <f>IF(C197&lt;&gt;"",VLOOKUP(C197,#REF!,2,FALSE),"")</f>
        <v>#REF!</v>
      </c>
      <c r="Z197" s="2" t="str">
        <f t="shared" si="180"/>
        <v>US CRÉTEIL</v>
      </c>
      <c r="AA197" s="50" t="str">
        <f t="shared" ref="AA197:AA260" si="233">(D197)</f>
        <v/>
      </c>
      <c r="AB197" s="34" t="e">
        <f t="shared" ref="AB197:AB260" si="234">IF(Y197="femme",$AD$1,$AD$2)</f>
        <v>#REF!</v>
      </c>
      <c r="AC197" s="2" t="str">
        <f t="shared" ref="AC197:AC260" si="235">(B197&amp;"  "&amp;C197)</f>
        <v>LLLLMMMM  Didier  Didier</v>
      </c>
      <c r="AD197" s="2">
        <f t="shared" ref="AD197:AD260" si="236">COUNTA(F197:X197)</f>
        <v>0</v>
      </c>
      <c r="AE197" s="39"/>
      <c r="AF197" s="40" t="str">
        <f>IF(AE197&lt;&gt;"",VLOOKUP(AE197,#REF!,2,FALSE),"")</f>
        <v/>
      </c>
      <c r="AM197" s="140" t="e">
        <f t="shared" ref="AM197:AM260" si="237">IF($Y197=$AC$1,F197,$AI$1)</f>
        <v>#REF!</v>
      </c>
      <c r="AN197" s="157"/>
      <c r="AO197" s="136" t="e">
        <f t="shared" ref="AO197:AO260" si="238">IF($Y197=$AC$2,F197,$AI$1)</f>
        <v>#REF!</v>
      </c>
      <c r="AP197" s="152"/>
      <c r="AQ197" s="140" t="e">
        <f t="shared" ref="AQ197:AQ260" si="239">IF($Y197=$AC$1,G197,$AI$1)</f>
        <v>#REF!</v>
      </c>
      <c r="AR197" s="144"/>
      <c r="AS197" s="136" t="e">
        <f t="shared" ref="AS197:AS260" si="240">IF($Y197=$AC$2,G197,$AI$1)</f>
        <v>#REF!</v>
      </c>
      <c r="AT197" s="152"/>
      <c r="AU197" s="140" t="e">
        <f t="shared" ref="AU197:AU260" si="241">IF($Y197=$AC$1,H197,$AI$1)</f>
        <v>#REF!</v>
      </c>
      <c r="AV197" s="157"/>
      <c r="AW197" s="136" t="e">
        <f t="shared" ref="AW197:AW260" si="242">IF($Y197=$AC$2,H197,$AI$1)</f>
        <v>#REF!</v>
      </c>
      <c r="AX197" s="152"/>
      <c r="AY197" s="140" t="e">
        <f t="shared" ref="AY197:AY260" si="243">IF($Y197=$AC$1,I197,$AI$1)</f>
        <v>#REF!</v>
      </c>
      <c r="AZ197" s="144"/>
      <c r="BA197" s="136" t="e">
        <f t="shared" ref="BA197:BA260" si="244">IF($Y197=$AC$2,I197,$AI$1)</f>
        <v>#REF!</v>
      </c>
      <c r="BB197" s="152"/>
      <c r="BC197" s="140" t="e">
        <f t="shared" ref="BC197:BC260" si="245">IF($Y197=$AC$1,J197,$AI$1)</f>
        <v>#REF!</v>
      </c>
      <c r="BD197" s="144"/>
      <c r="BE197" s="136" t="e">
        <f t="shared" ref="BE197:BE260" si="246">IF($Y197=$AC$2,J197,$AI$1)</f>
        <v>#REF!</v>
      </c>
      <c r="BF197" s="152"/>
      <c r="BG197" s="140" t="e">
        <f t="shared" ref="BG197:BG260" si="247">IF($Y197=$AC$1,K197,$AI$1)</f>
        <v>#REF!</v>
      </c>
      <c r="BH197" s="144"/>
      <c r="BI197" s="136" t="e">
        <f t="shared" ref="BI197:BI260" si="248">IF($Y197=$AC$2,K197,$AI$1)</f>
        <v>#REF!</v>
      </c>
      <c r="BJ197" s="152"/>
      <c r="BK197" s="140" t="e">
        <f t="shared" ref="BK197:BK260" si="249">IF($Y197=$AC$1,L197,$AI$1)</f>
        <v>#REF!</v>
      </c>
      <c r="BL197" s="144"/>
      <c r="BM197" s="136" t="e">
        <f t="shared" ref="BM197:BM260" si="250">IF($Y197=$AC$2,L197,$AI$1)</f>
        <v>#REF!</v>
      </c>
      <c r="BN197" s="152"/>
      <c r="BO197" s="140" t="e">
        <f t="shared" ref="BO197:BO260" si="251">IF($Y197=$AC$1,M197,$AI$1)</f>
        <v>#REF!</v>
      </c>
      <c r="BP197" s="144"/>
      <c r="BQ197" s="136" t="e">
        <f t="shared" ref="BQ197:BQ260" si="252">IF($Y197=$AC$2,M197,$AI$1)</f>
        <v>#REF!</v>
      </c>
      <c r="BR197" s="152"/>
      <c r="BS197" s="140" t="e">
        <f t="shared" ref="BS197:BS260" si="253">IF($Y197=$AC$1,N197,$AI$1)</f>
        <v>#REF!</v>
      </c>
      <c r="BT197" s="144"/>
      <c r="BU197" s="136" t="e">
        <f t="shared" ref="BU197:BU260" si="254">IF($Y197=$AC$2,N197,$AI$1)</f>
        <v>#REF!</v>
      </c>
      <c r="BV197" s="152"/>
      <c r="BW197" s="140" t="e">
        <f t="shared" ref="BW197:BW260" si="255">IF($Y197=$AC$1,O197,$AI$1)</f>
        <v>#REF!</v>
      </c>
      <c r="BX197" s="144"/>
      <c r="BY197" s="136" t="e">
        <f t="shared" ref="BY197:BY260" si="256">IF($Y197=$AC$2,O197,$AI$1)</f>
        <v>#REF!</v>
      </c>
      <c r="BZ197" s="152"/>
      <c r="CA197" s="140" t="e">
        <f t="shared" ref="CA197:CA260" si="257">IF($Y197=$AC$1,O197,$AI$1)</f>
        <v>#REF!</v>
      </c>
      <c r="CB197" s="144"/>
      <c r="CC197" s="136" t="e">
        <f t="shared" ref="CC197:CC260" si="258">IF($Y197=$AC$2,P197,$AI$1)</f>
        <v>#REF!</v>
      </c>
      <c r="CD197" s="152"/>
      <c r="CE197" s="140" t="e">
        <f t="shared" ref="CE197:CE260" si="259">IF($Y197=$AC$1,P197,$AI$1)</f>
        <v>#REF!</v>
      </c>
      <c r="CF197" s="144"/>
      <c r="CG197" s="136" t="e">
        <f t="shared" ref="CG197:CG260" si="260">IF($Y197=$AC$2,Q197,$AI$1)</f>
        <v>#REF!</v>
      </c>
      <c r="CH197" s="152"/>
      <c r="CI197" s="140" t="e">
        <f t="shared" ref="CI197:CI260" si="261">IF($Y197=$AC$1,Q197,$AI$1)</f>
        <v>#REF!</v>
      </c>
      <c r="CJ197" s="144"/>
      <c r="CK197" s="136" t="e">
        <f t="shared" ref="CK197:CK260" si="262">IF($Y197=$AC$2,R197,$AI$1)</f>
        <v>#REF!</v>
      </c>
      <c r="CL197" s="140" t="e">
        <f t="shared" ref="CL197:CL260" si="263">IF($Y197=$AC$1,R197,$AI$1)</f>
        <v>#REF!</v>
      </c>
      <c r="CM197" s="144"/>
      <c r="CN197" s="136" t="e">
        <f t="shared" ref="CN197:CN260" si="264">IF($Y197=$AC$2,S197,$AI$1)</f>
        <v>#REF!</v>
      </c>
      <c r="CO197" s="152"/>
      <c r="CP197" s="140" t="e">
        <f t="shared" ref="CP197:CP260" si="265">IF($Y197=$AC$1,S197,$AI$1)</f>
        <v>#REF!</v>
      </c>
      <c r="CQ197" s="144"/>
      <c r="CR197" s="136" t="e">
        <f t="shared" ref="CR197:CR260" si="266">IF($Y197=$AC$2,T197,$AI$1)</f>
        <v>#REF!</v>
      </c>
      <c r="CS197" s="152"/>
      <c r="CT197" s="140" t="e">
        <f t="shared" ref="CT197:CT260" si="267">IF($Y197=$AC$1,T197,$AI$1)</f>
        <v>#REF!</v>
      </c>
      <c r="CU197" s="144"/>
      <c r="CV197" s="136" t="e">
        <f t="shared" ref="CV197:CV260" si="268">IF($Y197=$AC$2,U197,$AI$1)</f>
        <v>#REF!</v>
      </c>
      <c r="CW197" s="152"/>
      <c r="CX197" s="140" t="e">
        <f t="shared" ref="CX197:CX260" si="269">IF($Y197=$AC$1,U197,$AI$1)</f>
        <v>#REF!</v>
      </c>
      <c r="CY197" s="136" t="e">
        <f t="shared" ref="CY197:CY260" si="270">IF($Y197=$AC$2,V197,$AI$1)</f>
        <v>#REF!</v>
      </c>
      <c r="CZ197" s="152"/>
      <c r="DA197" s="144" t="e">
        <f t="shared" ref="DA197:DA260" si="271">IF($Y197=$AC$1,V197,$AI$1)</f>
        <v>#REF!</v>
      </c>
      <c r="DB197" s="144"/>
      <c r="DC197" s="136" t="e">
        <f t="shared" ref="DC197:DC260" si="272">IF($Y197=$AC$2,W197,$AI$1)</f>
        <v>#REF!</v>
      </c>
      <c r="DD197" s="152"/>
      <c r="DE197" s="140" t="e">
        <f t="shared" ref="DE197:DE260" si="273">IF($Y197=$AC$1,W197,$AI$1)</f>
        <v>#REF!</v>
      </c>
      <c r="DF197" s="144"/>
      <c r="DG197" s="136" t="e">
        <f t="shared" ref="DG197:DG260" si="274">IF($Y197=$AC$2,X197,$AI$1)</f>
        <v>#REF!</v>
      </c>
      <c r="DH197" s="152"/>
    </row>
    <row r="198" spans="1:112" ht="15.5" x14ac:dyDescent="0.35">
      <c r="A198" s="300">
        <v>39</v>
      </c>
      <c r="B198" s="345" t="str">
        <f t="shared" ref="B198" si="275">B146</f>
        <v>MMMNNN  Barbara</v>
      </c>
      <c r="C198" s="71" t="str">
        <f t="shared" si="214"/>
        <v>Barbara</v>
      </c>
      <c r="D198" s="9" t="str">
        <f t="shared" si="193"/>
        <v/>
      </c>
      <c r="E198" s="6">
        <f t="shared" si="227"/>
        <v>1026525</v>
      </c>
      <c r="F198" s="73"/>
      <c r="G198" s="73"/>
      <c r="H198" s="73"/>
      <c r="I198" s="73"/>
      <c r="J198" s="73"/>
      <c r="K198" s="73"/>
      <c r="L198" s="73"/>
      <c r="M198" s="169"/>
      <c r="N198" s="73"/>
      <c r="O198" s="73"/>
      <c r="P198" s="73"/>
      <c r="Q198" s="74"/>
      <c r="R198" s="73"/>
      <c r="S198" s="73"/>
      <c r="T198" s="73"/>
      <c r="U198" s="73"/>
      <c r="V198" s="73"/>
      <c r="W198" s="73"/>
      <c r="X198" s="289"/>
      <c r="Y198" s="2" t="e">
        <f>IF(C198&lt;&gt;"",VLOOKUP(C198,#REF!,2,FALSE),"")</f>
        <v>#REF!</v>
      </c>
      <c r="Z198" s="2" t="str">
        <f t="shared" si="180"/>
        <v>US CRÉTEIL</v>
      </c>
      <c r="AA198" s="50" t="str">
        <f t="shared" si="233"/>
        <v/>
      </c>
      <c r="AB198" s="34" t="e">
        <f t="shared" si="234"/>
        <v>#REF!</v>
      </c>
      <c r="AC198" s="2" t="str">
        <f t="shared" si="235"/>
        <v>MMMNNN  Barbara  Barbara</v>
      </c>
      <c r="AD198" s="2">
        <f t="shared" si="236"/>
        <v>0</v>
      </c>
      <c r="AE198" s="39"/>
      <c r="AF198" s="40" t="str">
        <f>IF(AE198&lt;&gt;"",VLOOKUP(AE198,#REF!,2,FALSE),"")</f>
        <v/>
      </c>
      <c r="AM198" s="140" t="e">
        <f t="shared" si="237"/>
        <v>#REF!</v>
      </c>
      <c r="AN198" s="157"/>
      <c r="AO198" s="136" t="e">
        <f t="shared" si="238"/>
        <v>#REF!</v>
      </c>
      <c r="AP198" s="152"/>
      <c r="AQ198" s="140" t="e">
        <f t="shared" si="239"/>
        <v>#REF!</v>
      </c>
      <c r="AR198" s="144"/>
      <c r="AS198" s="136" t="e">
        <f t="shared" si="240"/>
        <v>#REF!</v>
      </c>
      <c r="AT198" s="152"/>
      <c r="AU198" s="140" t="e">
        <f t="shared" si="241"/>
        <v>#REF!</v>
      </c>
      <c r="AV198" s="157"/>
      <c r="AW198" s="136" t="e">
        <f t="shared" si="242"/>
        <v>#REF!</v>
      </c>
      <c r="AX198" s="152"/>
      <c r="AY198" s="140" t="e">
        <f t="shared" si="243"/>
        <v>#REF!</v>
      </c>
      <c r="AZ198" s="144"/>
      <c r="BA198" s="136" t="e">
        <f t="shared" si="244"/>
        <v>#REF!</v>
      </c>
      <c r="BB198" s="152"/>
      <c r="BC198" s="140" t="e">
        <f t="shared" si="245"/>
        <v>#REF!</v>
      </c>
      <c r="BD198" s="144"/>
      <c r="BE198" s="136" t="e">
        <f t="shared" si="246"/>
        <v>#REF!</v>
      </c>
      <c r="BF198" s="152"/>
      <c r="BG198" s="140" t="e">
        <f t="shared" si="247"/>
        <v>#REF!</v>
      </c>
      <c r="BH198" s="144"/>
      <c r="BI198" s="136" t="e">
        <f t="shared" si="248"/>
        <v>#REF!</v>
      </c>
      <c r="BJ198" s="152"/>
      <c r="BK198" s="140" t="e">
        <f t="shared" si="249"/>
        <v>#REF!</v>
      </c>
      <c r="BL198" s="144"/>
      <c r="BM198" s="136" t="e">
        <f t="shared" si="250"/>
        <v>#REF!</v>
      </c>
      <c r="BN198" s="152"/>
      <c r="BO198" s="140" t="e">
        <f t="shared" si="251"/>
        <v>#REF!</v>
      </c>
      <c r="BP198" s="144"/>
      <c r="BQ198" s="136" t="e">
        <f t="shared" si="252"/>
        <v>#REF!</v>
      </c>
      <c r="BR198" s="152"/>
      <c r="BS198" s="140" t="e">
        <f t="shared" si="253"/>
        <v>#REF!</v>
      </c>
      <c r="BT198" s="144"/>
      <c r="BU198" s="136" t="e">
        <f t="shared" si="254"/>
        <v>#REF!</v>
      </c>
      <c r="BV198" s="152"/>
      <c r="BW198" s="140" t="e">
        <f t="shared" si="255"/>
        <v>#REF!</v>
      </c>
      <c r="BX198" s="144"/>
      <c r="BY198" s="136" t="e">
        <f t="shared" si="256"/>
        <v>#REF!</v>
      </c>
      <c r="BZ198" s="152"/>
      <c r="CA198" s="140" t="e">
        <f t="shared" si="257"/>
        <v>#REF!</v>
      </c>
      <c r="CB198" s="144"/>
      <c r="CC198" s="136" t="e">
        <f t="shared" si="258"/>
        <v>#REF!</v>
      </c>
      <c r="CD198" s="152"/>
      <c r="CE198" s="140" t="e">
        <f t="shared" si="259"/>
        <v>#REF!</v>
      </c>
      <c r="CF198" s="144"/>
      <c r="CG198" s="136" t="e">
        <f t="shared" si="260"/>
        <v>#REF!</v>
      </c>
      <c r="CH198" s="152"/>
      <c r="CI198" s="140" t="e">
        <f t="shared" si="261"/>
        <v>#REF!</v>
      </c>
      <c r="CJ198" s="144"/>
      <c r="CK198" s="136" t="e">
        <f t="shared" si="262"/>
        <v>#REF!</v>
      </c>
      <c r="CL198" s="140" t="e">
        <f t="shared" si="263"/>
        <v>#REF!</v>
      </c>
      <c r="CM198" s="144"/>
      <c r="CN198" s="136" t="e">
        <f t="shared" si="264"/>
        <v>#REF!</v>
      </c>
      <c r="CO198" s="152"/>
      <c r="CP198" s="140" t="e">
        <f t="shared" si="265"/>
        <v>#REF!</v>
      </c>
      <c r="CQ198" s="144"/>
      <c r="CR198" s="136" t="e">
        <f t="shared" si="266"/>
        <v>#REF!</v>
      </c>
      <c r="CS198" s="152"/>
      <c r="CT198" s="140" t="e">
        <f t="shared" si="267"/>
        <v>#REF!</v>
      </c>
      <c r="CU198" s="144"/>
      <c r="CV198" s="136" t="e">
        <f t="shared" si="268"/>
        <v>#REF!</v>
      </c>
      <c r="CW198" s="152"/>
      <c r="CX198" s="140" t="e">
        <f t="shared" si="269"/>
        <v>#REF!</v>
      </c>
      <c r="CY198" s="136" t="e">
        <f t="shared" si="270"/>
        <v>#REF!</v>
      </c>
      <c r="CZ198" s="152"/>
      <c r="DA198" s="144" t="e">
        <f t="shared" si="271"/>
        <v>#REF!</v>
      </c>
      <c r="DB198" s="144"/>
      <c r="DC198" s="136" t="e">
        <f t="shared" si="272"/>
        <v>#REF!</v>
      </c>
      <c r="DD198" s="152"/>
      <c r="DE198" s="140" t="e">
        <f t="shared" si="273"/>
        <v>#REF!</v>
      </c>
      <c r="DF198" s="144"/>
      <c r="DG198" s="136" t="e">
        <f t="shared" si="274"/>
        <v>#REF!</v>
      </c>
      <c r="DH198" s="152"/>
    </row>
    <row r="199" spans="1:112" ht="15.5" x14ac:dyDescent="0.35">
      <c r="A199" s="300">
        <v>40</v>
      </c>
      <c r="B199" s="345" t="str">
        <f t="shared" ref="B199" si="276">B147</f>
        <v>NNNNOOO  Julie</v>
      </c>
      <c r="C199" s="71" t="str">
        <f t="shared" si="214"/>
        <v>Julie</v>
      </c>
      <c r="D199" s="9" t="str">
        <f t="shared" si="193"/>
        <v/>
      </c>
      <c r="E199" s="6">
        <f t="shared" si="227"/>
        <v>405929</v>
      </c>
      <c r="F199" s="73"/>
      <c r="G199" s="73"/>
      <c r="H199" s="73"/>
      <c r="I199" s="73"/>
      <c r="J199" s="73"/>
      <c r="K199" s="73"/>
      <c r="L199" s="73"/>
      <c r="M199" s="169"/>
      <c r="N199" s="73"/>
      <c r="O199" s="73"/>
      <c r="P199" s="73"/>
      <c r="Q199" s="74"/>
      <c r="R199" s="73"/>
      <c r="S199" s="73"/>
      <c r="T199" s="73"/>
      <c r="U199" s="73"/>
      <c r="V199" s="73"/>
      <c r="W199" s="73"/>
      <c r="X199" s="289"/>
      <c r="Y199" s="2" t="e">
        <f>IF(C199&lt;&gt;"",VLOOKUP(C199,#REF!,2,FALSE),"")</f>
        <v>#REF!</v>
      </c>
      <c r="Z199" s="2" t="str">
        <f t="shared" si="180"/>
        <v>US CRÉTEIL</v>
      </c>
      <c r="AA199" s="50" t="str">
        <f t="shared" si="233"/>
        <v/>
      </c>
      <c r="AB199" s="34" t="e">
        <f t="shared" si="234"/>
        <v>#REF!</v>
      </c>
      <c r="AC199" s="2" t="str">
        <f t="shared" si="235"/>
        <v>NNNNOOO  Julie  Julie</v>
      </c>
      <c r="AD199" s="2">
        <f t="shared" si="236"/>
        <v>0</v>
      </c>
      <c r="AE199" s="39"/>
      <c r="AF199" s="40" t="str">
        <f>IF(AE199&lt;&gt;"",VLOOKUP(AE199,#REF!,2,FALSE),"")</f>
        <v/>
      </c>
      <c r="AM199" s="140" t="e">
        <f t="shared" si="237"/>
        <v>#REF!</v>
      </c>
      <c r="AN199" s="157"/>
      <c r="AO199" s="136" t="e">
        <f t="shared" si="238"/>
        <v>#REF!</v>
      </c>
      <c r="AP199" s="152"/>
      <c r="AQ199" s="140" t="e">
        <f t="shared" si="239"/>
        <v>#REF!</v>
      </c>
      <c r="AR199" s="144"/>
      <c r="AS199" s="136" t="e">
        <f t="shared" si="240"/>
        <v>#REF!</v>
      </c>
      <c r="AT199" s="152"/>
      <c r="AU199" s="140" t="e">
        <f t="shared" si="241"/>
        <v>#REF!</v>
      </c>
      <c r="AV199" s="157"/>
      <c r="AW199" s="136" t="e">
        <f t="shared" si="242"/>
        <v>#REF!</v>
      </c>
      <c r="AX199" s="152"/>
      <c r="AY199" s="140" t="e">
        <f t="shared" si="243"/>
        <v>#REF!</v>
      </c>
      <c r="AZ199" s="144"/>
      <c r="BA199" s="136" t="e">
        <f t="shared" si="244"/>
        <v>#REF!</v>
      </c>
      <c r="BB199" s="152"/>
      <c r="BC199" s="140" t="e">
        <f t="shared" si="245"/>
        <v>#REF!</v>
      </c>
      <c r="BD199" s="144"/>
      <c r="BE199" s="136" t="e">
        <f t="shared" si="246"/>
        <v>#REF!</v>
      </c>
      <c r="BF199" s="152"/>
      <c r="BG199" s="140" t="e">
        <f t="shared" si="247"/>
        <v>#REF!</v>
      </c>
      <c r="BH199" s="144"/>
      <c r="BI199" s="136" t="e">
        <f t="shared" si="248"/>
        <v>#REF!</v>
      </c>
      <c r="BJ199" s="152"/>
      <c r="BK199" s="140" t="e">
        <f t="shared" si="249"/>
        <v>#REF!</v>
      </c>
      <c r="BL199" s="144"/>
      <c r="BM199" s="136" t="e">
        <f t="shared" si="250"/>
        <v>#REF!</v>
      </c>
      <c r="BN199" s="152"/>
      <c r="BO199" s="140" t="e">
        <f t="shared" si="251"/>
        <v>#REF!</v>
      </c>
      <c r="BP199" s="144"/>
      <c r="BQ199" s="136" t="e">
        <f t="shared" si="252"/>
        <v>#REF!</v>
      </c>
      <c r="BR199" s="152"/>
      <c r="BS199" s="140" t="e">
        <f t="shared" si="253"/>
        <v>#REF!</v>
      </c>
      <c r="BT199" s="144"/>
      <c r="BU199" s="136" t="e">
        <f t="shared" si="254"/>
        <v>#REF!</v>
      </c>
      <c r="BV199" s="152"/>
      <c r="BW199" s="140" t="e">
        <f t="shared" si="255"/>
        <v>#REF!</v>
      </c>
      <c r="BX199" s="144"/>
      <c r="BY199" s="136" t="e">
        <f t="shared" si="256"/>
        <v>#REF!</v>
      </c>
      <c r="BZ199" s="152"/>
      <c r="CA199" s="140" t="e">
        <f t="shared" si="257"/>
        <v>#REF!</v>
      </c>
      <c r="CB199" s="144"/>
      <c r="CC199" s="136" t="e">
        <f t="shared" si="258"/>
        <v>#REF!</v>
      </c>
      <c r="CD199" s="152"/>
      <c r="CE199" s="140" t="e">
        <f t="shared" si="259"/>
        <v>#REF!</v>
      </c>
      <c r="CF199" s="144"/>
      <c r="CG199" s="136" t="e">
        <f t="shared" si="260"/>
        <v>#REF!</v>
      </c>
      <c r="CH199" s="152"/>
      <c r="CI199" s="140" t="e">
        <f t="shared" si="261"/>
        <v>#REF!</v>
      </c>
      <c r="CJ199" s="144"/>
      <c r="CK199" s="136" t="e">
        <f t="shared" si="262"/>
        <v>#REF!</v>
      </c>
      <c r="CL199" s="140" t="e">
        <f t="shared" si="263"/>
        <v>#REF!</v>
      </c>
      <c r="CM199" s="144"/>
      <c r="CN199" s="136" t="e">
        <f t="shared" si="264"/>
        <v>#REF!</v>
      </c>
      <c r="CO199" s="152"/>
      <c r="CP199" s="140" t="e">
        <f t="shared" si="265"/>
        <v>#REF!</v>
      </c>
      <c r="CQ199" s="144"/>
      <c r="CR199" s="136" t="e">
        <f t="shared" si="266"/>
        <v>#REF!</v>
      </c>
      <c r="CS199" s="152"/>
      <c r="CT199" s="140" t="e">
        <f t="shared" si="267"/>
        <v>#REF!</v>
      </c>
      <c r="CU199" s="144"/>
      <c r="CV199" s="136" t="e">
        <f t="shared" si="268"/>
        <v>#REF!</v>
      </c>
      <c r="CW199" s="152"/>
      <c r="CX199" s="140" t="e">
        <f t="shared" si="269"/>
        <v>#REF!</v>
      </c>
      <c r="CY199" s="136" t="e">
        <f t="shared" si="270"/>
        <v>#REF!</v>
      </c>
      <c r="CZ199" s="152"/>
      <c r="DA199" s="144" t="e">
        <f t="shared" si="271"/>
        <v>#REF!</v>
      </c>
      <c r="DB199" s="144"/>
      <c r="DC199" s="136" t="e">
        <f t="shared" si="272"/>
        <v>#REF!</v>
      </c>
      <c r="DD199" s="152"/>
      <c r="DE199" s="140" t="e">
        <f t="shared" si="273"/>
        <v>#REF!</v>
      </c>
      <c r="DF199" s="144"/>
      <c r="DG199" s="136" t="e">
        <f t="shared" si="274"/>
        <v>#REF!</v>
      </c>
      <c r="DH199" s="152"/>
    </row>
    <row r="200" spans="1:112" ht="15.5" x14ac:dyDescent="0.35">
      <c r="A200" s="300">
        <v>41</v>
      </c>
      <c r="B200" s="345" t="str">
        <f t="shared" ref="B200" si="277">B148</f>
        <v>OOOPPP  André</v>
      </c>
      <c r="C200" s="71" t="str">
        <f t="shared" ref="C200:C209" si="278">C44</f>
        <v>André</v>
      </c>
      <c r="D200" s="9" t="str">
        <f t="shared" si="193"/>
        <v/>
      </c>
      <c r="E200" s="6">
        <f t="shared" si="227"/>
        <v>1513486</v>
      </c>
      <c r="F200" s="73"/>
      <c r="G200" s="73"/>
      <c r="H200" s="73"/>
      <c r="I200" s="73"/>
      <c r="J200" s="73"/>
      <c r="K200" s="73"/>
      <c r="L200" s="73"/>
      <c r="M200" s="169"/>
      <c r="N200" s="73"/>
      <c r="O200" s="73"/>
      <c r="P200" s="73"/>
      <c r="Q200" s="74"/>
      <c r="R200" s="73"/>
      <c r="S200" s="73"/>
      <c r="T200" s="73"/>
      <c r="U200" s="73"/>
      <c r="V200" s="73"/>
      <c r="W200" s="73"/>
      <c r="X200" s="289"/>
      <c r="Y200" s="2" t="e">
        <f>IF(C200&lt;&gt;"",VLOOKUP(C200,#REF!,2,FALSE),"")</f>
        <v>#REF!</v>
      </c>
      <c r="Z200" s="2" t="str">
        <f t="shared" si="180"/>
        <v>US CRÉTEIL</v>
      </c>
      <c r="AA200" s="50" t="str">
        <f t="shared" si="233"/>
        <v/>
      </c>
      <c r="AB200" s="34" t="e">
        <f t="shared" si="234"/>
        <v>#REF!</v>
      </c>
      <c r="AC200" s="2" t="str">
        <f t="shared" si="235"/>
        <v>OOOPPP  André  André</v>
      </c>
      <c r="AD200" s="2">
        <f t="shared" si="236"/>
        <v>0</v>
      </c>
      <c r="AE200" s="39"/>
      <c r="AF200" s="40" t="str">
        <f>IF(AE200&lt;&gt;"",VLOOKUP(AE200,#REF!,2,FALSE),"")</f>
        <v/>
      </c>
      <c r="AM200" s="140" t="e">
        <f t="shared" si="237"/>
        <v>#REF!</v>
      </c>
      <c r="AN200" s="157"/>
      <c r="AO200" s="136" t="e">
        <f t="shared" si="238"/>
        <v>#REF!</v>
      </c>
      <c r="AP200" s="152"/>
      <c r="AQ200" s="140" t="e">
        <f t="shared" si="239"/>
        <v>#REF!</v>
      </c>
      <c r="AR200" s="144"/>
      <c r="AS200" s="136" t="e">
        <f t="shared" si="240"/>
        <v>#REF!</v>
      </c>
      <c r="AT200" s="152"/>
      <c r="AU200" s="140" t="e">
        <f t="shared" si="241"/>
        <v>#REF!</v>
      </c>
      <c r="AV200" s="157"/>
      <c r="AW200" s="136" t="e">
        <f t="shared" si="242"/>
        <v>#REF!</v>
      </c>
      <c r="AX200" s="152"/>
      <c r="AY200" s="140" t="e">
        <f t="shared" si="243"/>
        <v>#REF!</v>
      </c>
      <c r="AZ200" s="144"/>
      <c r="BA200" s="136" t="e">
        <f t="shared" si="244"/>
        <v>#REF!</v>
      </c>
      <c r="BB200" s="152"/>
      <c r="BC200" s="140" t="e">
        <f t="shared" si="245"/>
        <v>#REF!</v>
      </c>
      <c r="BD200" s="144"/>
      <c r="BE200" s="136" t="e">
        <f t="shared" si="246"/>
        <v>#REF!</v>
      </c>
      <c r="BF200" s="152"/>
      <c r="BG200" s="140" t="e">
        <f t="shared" si="247"/>
        <v>#REF!</v>
      </c>
      <c r="BH200" s="144"/>
      <c r="BI200" s="136" t="e">
        <f t="shared" si="248"/>
        <v>#REF!</v>
      </c>
      <c r="BJ200" s="152"/>
      <c r="BK200" s="140" t="e">
        <f t="shared" si="249"/>
        <v>#REF!</v>
      </c>
      <c r="BL200" s="144"/>
      <c r="BM200" s="136" t="e">
        <f t="shared" si="250"/>
        <v>#REF!</v>
      </c>
      <c r="BN200" s="152"/>
      <c r="BO200" s="140" t="e">
        <f t="shared" si="251"/>
        <v>#REF!</v>
      </c>
      <c r="BP200" s="144"/>
      <c r="BQ200" s="136" t="e">
        <f t="shared" si="252"/>
        <v>#REF!</v>
      </c>
      <c r="BR200" s="152"/>
      <c r="BS200" s="140" t="e">
        <f t="shared" si="253"/>
        <v>#REF!</v>
      </c>
      <c r="BT200" s="144"/>
      <c r="BU200" s="136" t="e">
        <f t="shared" si="254"/>
        <v>#REF!</v>
      </c>
      <c r="BV200" s="152"/>
      <c r="BW200" s="140" t="e">
        <f t="shared" si="255"/>
        <v>#REF!</v>
      </c>
      <c r="BX200" s="144"/>
      <c r="BY200" s="136" t="e">
        <f t="shared" si="256"/>
        <v>#REF!</v>
      </c>
      <c r="BZ200" s="152"/>
      <c r="CA200" s="140" t="e">
        <f t="shared" si="257"/>
        <v>#REF!</v>
      </c>
      <c r="CB200" s="144"/>
      <c r="CC200" s="136" t="e">
        <f t="shared" si="258"/>
        <v>#REF!</v>
      </c>
      <c r="CD200" s="152"/>
      <c r="CE200" s="140" t="e">
        <f t="shared" si="259"/>
        <v>#REF!</v>
      </c>
      <c r="CF200" s="144"/>
      <c r="CG200" s="136" t="e">
        <f t="shared" si="260"/>
        <v>#REF!</v>
      </c>
      <c r="CH200" s="152"/>
      <c r="CI200" s="140" t="e">
        <f t="shared" si="261"/>
        <v>#REF!</v>
      </c>
      <c r="CJ200" s="144"/>
      <c r="CK200" s="136" t="e">
        <f t="shared" si="262"/>
        <v>#REF!</v>
      </c>
      <c r="CL200" s="140" t="e">
        <f t="shared" si="263"/>
        <v>#REF!</v>
      </c>
      <c r="CM200" s="144"/>
      <c r="CN200" s="136" t="e">
        <f t="shared" si="264"/>
        <v>#REF!</v>
      </c>
      <c r="CO200" s="152"/>
      <c r="CP200" s="140" t="e">
        <f t="shared" si="265"/>
        <v>#REF!</v>
      </c>
      <c r="CQ200" s="144"/>
      <c r="CR200" s="136" t="e">
        <f t="shared" si="266"/>
        <v>#REF!</v>
      </c>
      <c r="CS200" s="152"/>
      <c r="CT200" s="140" t="e">
        <f t="shared" si="267"/>
        <v>#REF!</v>
      </c>
      <c r="CU200" s="144"/>
      <c r="CV200" s="136" t="e">
        <f t="shared" si="268"/>
        <v>#REF!</v>
      </c>
      <c r="CW200" s="152"/>
      <c r="CX200" s="140" t="e">
        <f t="shared" si="269"/>
        <v>#REF!</v>
      </c>
      <c r="CY200" s="136" t="e">
        <f t="shared" si="270"/>
        <v>#REF!</v>
      </c>
      <c r="CZ200" s="152"/>
      <c r="DA200" s="144" t="e">
        <f t="shared" si="271"/>
        <v>#REF!</v>
      </c>
      <c r="DB200" s="144"/>
      <c r="DC200" s="136" t="e">
        <f t="shared" si="272"/>
        <v>#REF!</v>
      </c>
      <c r="DD200" s="152"/>
      <c r="DE200" s="140" t="e">
        <f t="shared" si="273"/>
        <v>#REF!</v>
      </c>
      <c r="DF200" s="144"/>
      <c r="DG200" s="136" t="e">
        <f t="shared" si="274"/>
        <v>#REF!</v>
      </c>
      <c r="DH200" s="152"/>
    </row>
    <row r="201" spans="1:112" ht="15.5" x14ac:dyDescent="0.35">
      <c r="A201" s="300">
        <v>42</v>
      </c>
      <c r="B201" s="345" t="str">
        <f t="shared" ref="B201" si="279">B149</f>
        <v>PPPQQQQ  Roland</v>
      </c>
      <c r="C201" s="71" t="str">
        <f t="shared" si="278"/>
        <v>Roland</v>
      </c>
      <c r="D201" s="9" t="str">
        <f t="shared" si="193"/>
        <v/>
      </c>
      <c r="E201" s="6">
        <f t="shared" si="227"/>
        <v>1797650</v>
      </c>
      <c r="F201" s="73"/>
      <c r="G201" s="73"/>
      <c r="H201" s="73"/>
      <c r="I201" s="73"/>
      <c r="J201" s="73"/>
      <c r="K201" s="73"/>
      <c r="L201" s="73"/>
      <c r="M201" s="169"/>
      <c r="N201" s="73"/>
      <c r="O201" s="73"/>
      <c r="P201" s="73"/>
      <c r="Q201" s="74"/>
      <c r="R201" s="73"/>
      <c r="S201" s="73"/>
      <c r="T201" s="73"/>
      <c r="U201" s="73"/>
      <c r="V201" s="73"/>
      <c r="W201" s="73"/>
      <c r="X201" s="289"/>
      <c r="Y201" s="2" t="e">
        <f>IF(C201&lt;&gt;"",VLOOKUP(C201,#REF!,2,FALSE),"")</f>
        <v>#REF!</v>
      </c>
      <c r="Z201" s="2" t="str">
        <f t="shared" si="180"/>
        <v>US CRÉTEIL</v>
      </c>
      <c r="AA201" s="50" t="str">
        <f t="shared" si="233"/>
        <v/>
      </c>
      <c r="AB201" s="34" t="e">
        <f t="shared" si="234"/>
        <v>#REF!</v>
      </c>
      <c r="AC201" s="2" t="str">
        <f t="shared" si="235"/>
        <v>PPPQQQQ  Roland  Roland</v>
      </c>
      <c r="AD201" s="2">
        <f t="shared" si="236"/>
        <v>0</v>
      </c>
      <c r="AE201" s="39"/>
      <c r="AF201" s="40" t="str">
        <f>IF(AE201&lt;&gt;"",VLOOKUP(AE201,#REF!,2,FALSE),"")</f>
        <v/>
      </c>
      <c r="AM201" s="140" t="e">
        <f t="shared" si="237"/>
        <v>#REF!</v>
      </c>
      <c r="AN201" s="157"/>
      <c r="AO201" s="136" t="e">
        <f t="shared" si="238"/>
        <v>#REF!</v>
      </c>
      <c r="AP201" s="152"/>
      <c r="AQ201" s="140" t="e">
        <f t="shared" si="239"/>
        <v>#REF!</v>
      </c>
      <c r="AR201" s="144"/>
      <c r="AS201" s="136" t="e">
        <f t="shared" si="240"/>
        <v>#REF!</v>
      </c>
      <c r="AT201" s="152"/>
      <c r="AU201" s="140" t="e">
        <f t="shared" si="241"/>
        <v>#REF!</v>
      </c>
      <c r="AV201" s="157"/>
      <c r="AW201" s="136" t="e">
        <f t="shared" si="242"/>
        <v>#REF!</v>
      </c>
      <c r="AX201" s="152"/>
      <c r="AY201" s="140" t="e">
        <f t="shared" si="243"/>
        <v>#REF!</v>
      </c>
      <c r="AZ201" s="144"/>
      <c r="BA201" s="136" t="e">
        <f t="shared" si="244"/>
        <v>#REF!</v>
      </c>
      <c r="BB201" s="152"/>
      <c r="BC201" s="140" t="e">
        <f t="shared" si="245"/>
        <v>#REF!</v>
      </c>
      <c r="BD201" s="144"/>
      <c r="BE201" s="136" t="e">
        <f t="shared" si="246"/>
        <v>#REF!</v>
      </c>
      <c r="BF201" s="152"/>
      <c r="BG201" s="140" t="e">
        <f t="shared" si="247"/>
        <v>#REF!</v>
      </c>
      <c r="BH201" s="144"/>
      <c r="BI201" s="136" t="e">
        <f t="shared" si="248"/>
        <v>#REF!</v>
      </c>
      <c r="BJ201" s="152"/>
      <c r="BK201" s="140" t="e">
        <f t="shared" si="249"/>
        <v>#REF!</v>
      </c>
      <c r="BL201" s="144"/>
      <c r="BM201" s="136" t="e">
        <f t="shared" si="250"/>
        <v>#REF!</v>
      </c>
      <c r="BN201" s="152"/>
      <c r="BO201" s="140" t="e">
        <f t="shared" si="251"/>
        <v>#REF!</v>
      </c>
      <c r="BP201" s="144"/>
      <c r="BQ201" s="136" t="e">
        <f t="shared" si="252"/>
        <v>#REF!</v>
      </c>
      <c r="BR201" s="152"/>
      <c r="BS201" s="140" t="e">
        <f t="shared" si="253"/>
        <v>#REF!</v>
      </c>
      <c r="BT201" s="144"/>
      <c r="BU201" s="136" t="e">
        <f t="shared" si="254"/>
        <v>#REF!</v>
      </c>
      <c r="BV201" s="152"/>
      <c r="BW201" s="140" t="e">
        <f t="shared" si="255"/>
        <v>#REF!</v>
      </c>
      <c r="BX201" s="144"/>
      <c r="BY201" s="136" t="e">
        <f t="shared" si="256"/>
        <v>#REF!</v>
      </c>
      <c r="BZ201" s="152"/>
      <c r="CA201" s="140" t="e">
        <f t="shared" si="257"/>
        <v>#REF!</v>
      </c>
      <c r="CB201" s="144"/>
      <c r="CC201" s="136" t="e">
        <f t="shared" si="258"/>
        <v>#REF!</v>
      </c>
      <c r="CD201" s="152"/>
      <c r="CE201" s="140" t="e">
        <f t="shared" si="259"/>
        <v>#REF!</v>
      </c>
      <c r="CF201" s="144"/>
      <c r="CG201" s="136" t="e">
        <f t="shared" si="260"/>
        <v>#REF!</v>
      </c>
      <c r="CH201" s="152"/>
      <c r="CI201" s="140" t="e">
        <f t="shared" si="261"/>
        <v>#REF!</v>
      </c>
      <c r="CJ201" s="144"/>
      <c r="CK201" s="136" t="e">
        <f t="shared" si="262"/>
        <v>#REF!</v>
      </c>
      <c r="CL201" s="140" t="e">
        <f t="shared" si="263"/>
        <v>#REF!</v>
      </c>
      <c r="CM201" s="144"/>
      <c r="CN201" s="136" t="e">
        <f t="shared" si="264"/>
        <v>#REF!</v>
      </c>
      <c r="CO201" s="152"/>
      <c r="CP201" s="140" t="e">
        <f t="shared" si="265"/>
        <v>#REF!</v>
      </c>
      <c r="CQ201" s="144"/>
      <c r="CR201" s="136" t="e">
        <f t="shared" si="266"/>
        <v>#REF!</v>
      </c>
      <c r="CS201" s="152"/>
      <c r="CT201" s="140" t="e">
        <f t="shared" si="267"/>
        <v>#REF!</v>
      </c>
      <c r="CU201" s="144"/>
      <c r="CV201" s="136" t="e">
        <f t="shared" si="268"/>
        <v>#REF!</v>
      </c>
      <c r="CW201" s="152"/>
      <c r="CX201" s="140" t="e">
        <f t="shared" si="269"/>
        <v>#REF!</v>
      </c>
      <c r="CY201" s="136" t="e">
        <f t="shared" si="270"/>
        <v>#REF!</v>
      </c>
      <c r="CZ201" s="152"/>
      <c r="DA201" s="144" t="e">
        <f t="shared" si="271"/>
        <v>#REF!</v>
      </c>
      <c r="DB201" s="144"/>
      <c r="DC201" s="136" t="e">
        <f t="shared" si="272"/>
        <v>#REF!</v>
      </c>
      <c r="DD201" s="152"/>
      <c r="DE201" s="140" t="e">
        <f t="shared" si="273"/>
        <v>#REF!</v>
      </c>
      <c r="DF201" s="144"/>
      <c r="DG201" s="136" t="e">
        <f t="shared" si="274"/>
        <v>#REF!</v>
      </c>
      <c r="DH201" s="152"/>
    </row>
    <row r="202" spans="1:112" ht="15.5" x14ac:dyDescent="0.35">
      <c r="A202" s="300">
        <v>43</v>
      </c>
      <c r="B202" s="345" t="str">
        <f t="shared" ref="B202" si="280">B150</f>
        <v>QQQRRR  Sylvain</v>
      </c>
      <c r="C202" s="71" t="str">
        <f t="shared" si="278"/>
        <v>Sylvain</v>
      </c>
      <c r="D202" s="9" t="str">
        <f t="shared" si="193"/>
        <v/>
      </c>
      <c r="E202" s="6">
        <f t="shared" si="227"/>
        <v>604004</v>
      </c>
      <c r="F202" s="73"/>
      <c r="G202" s="73"/>
      <c r="H202" s="73"/>
      <c r="I202" s="73"/>
      <c r="J202" s="73"/>
      <c r="K202" s="73"/>
      <c r="L202" s="73"/>
      <c r="M202" s="169"/>
      <c r="N202" s="73"/>
      <c r="O202" s="73"/>
      <c r="P202" s="73"/>
      <c r="Q202" s="74"/>
      <c r="R202" s="73"/>
      <c r="S202" s="73"/>
      <c r="T202" s="73"/>
      <c r="U202" s="73"/>
      <c r="V202" s="73"/>
      <c r="W202" s="73"/>
      <c r="X202" s="289"/>
      <c r="Y202" s="2" t="e">
        <f>IF(C202&lt;&gt;"",VLOOKUP(C202,#REF!,2,FALSE),"")</f>
        <v>#REF!</v>
      </c>
      <c r="Z202" s="2" t="str">
        <f t="shared" si="180"/>
        <v>US CRÉTEIL</v>
      </c>
      <c r="AA202" s="50" t="str">
        <f t="shared" si="233"/>
        <v/>
      </c>
      <c r="AB202" s="34" t="e">
        <f t="shared" si="234"/>
        <v>#REF!</v>
      </c>
      <c r="AC202" s="2" t="str">
        <f t="shared" si="235"/>
        <v>QQQRRR  Sylvain  Sylvain</v>
      </c>
      <c r="AD202" s="2">
        <f t="shared" si="236"/>
        <v>0</v>
      </c>
      <c r="AE202" s="39"/>
      <c r="AF202" s="40" t="str">
        <f>IF(AE202&lt;&gt;"",VLOOKUP(AE202,#REF!,2,FALSE),"")</f>
        <v/>
      </c>
      <c r="AM202" s="140" t="e">
        <f t="shared" si="237"/>
        <v>#REF!</v>
      </c>
      <c r="AN202" s="157"/>
      <c r="AO202" s="136" t="e">
        <f t="shared" si="238"/>
        <v>#REF!</v>
      </c>
      <c r="AP202" s="152"/>
      <c r="AQ202" s="140" t="e">
        <f t="shared" si="239"/>
        <v>#REF!</v>
      </c>
      <c r="AR202" s="144"/>
      <c r="AS202" s="136" t="e">
        <f t="shared" si="240"/>
        <v>#REF!</v>
      </c>
      <c r="AT202" s="152"/>
      <c r="AU202" s="140" t="e">
        <f t="shared" si="241"/>
        <v>#REF!</v>
      </c>
      <c r="AV202" s="157"/>
      <c r="AW202" s="136" t="e">
        <f t="shared" si="242"/>
        <v>#REF!</v>
      </c>
      <c r="AX202" s="152"/>
      <c r="AY202" s="140" t="e">
        <f t="shared" si="243"/>
        <v>#REF!</v>
      </c>
      <c r="AZ202" s="144"/>
      <c r="BA202" s="136" t="e">
        <f t="shared" si="244"/>
        <v>#REF!</v>
      </c>
      <c r="BB202" s="152"/>
      <c r="BC202" s="140" t="e">
        <f t="shared" si="245"/>
        <v>#REF!</v>
      </c>
      <c r="BD202" s="144"/>
      <c r="BE202" s="136" t="e">
        <f t="shared" si="246"/>
        <v>#REF!</v>
      </c>
      <c r="BF202" s="152"/>
      <c r="BG202" s="140" t="e">
        <f t="shared" si="247"/>
        <v>#REF!</v>
      </c>
      <c r="BH202" s="144"/>
      <c r="BI202" s="136" t="e">
        <f t="shared" si="248"/>
        <v>#REF!</v>
      </c>
      <c r="BJ202" s="152"/>
      <c r="BK202" s="140" t="e">
        <f t="shared" si="249"/>
        <v>#REF!</v>
      </c>
      <c r="BL202" s="144"/>
      <c r="BM202" s="136" t="e">
        <f t="shared" si="250"/>
        <v>#REF!</v>
      </c>
      <c r="BN202" s="152"/>
      <c r="BO202" s="140" t="e">
        <f t="shared" si="251"/>
        <v>#REF!</v>
      </c>
      <c r="BP202" s="144"/>
      <c r="BQ202" s="136" t="e">
        <f t="shared" si="252"/>
        <v>#REF!</v>
      </c>
      <c r="BR202" s="152"/>
      <c r="BS202" s="140" t="e">
        <f t="shared" si="253"/>
        <v>#REF!</v>
      </c>
      <c r="BT202" s="144"/>
      <c r="BU202" s="136" t="e">
        <f t="shared" si="254"/>
        <v>#REF!</v>
      </c>
      <c r="BV202" s="152"/>
      <c r="BW202" s="140" t="e">
        <f t="shared" si="255"/>
        <v>#REF!</v>
      </c>
      <c r="BX202" s="144"/>
      <c r="BY202" s="136" t="e">
        <f t="shared" si="256"/>
        <v>#REF!</v>
      </c>
      <c r="BZ202" s="152"/>
      <c r="CA202" s="140" t="e">
        <f t="shared" si="257"/>
        <v>#REF!</v>
      </c>
      <c r="CB202" s="144"/>
      <c r="CC202" s="136" t="e">
        <f t="shared" si="258"/>
        <v>#REF!</v>
      </c>
      <c r="CD202" s="152"/>
      <c r="CE202" s="140" t="e">
        <f t="shared" si="259"/>
        <v>#REF!</v>
      </c>
      <c r="CF202" s="144"/>
      <c r="CG202" s="136" t="e">
        <f t="shared" si="260"/>
        <v>#REF!</v>
      </c>
      <c r="CH202" s="152"/>
      <c r="CI202" s="140" t="e">
        <f t="shared" si="261"/>
        <v>#REF!</v>
      </c>
      <c r="CJ202" s="144"/>
      <c r="CK202" s="136" t="e">
        <f t="shared" si="262"/>
        <v>#REF!</v>
      </c>
      <c r="CL202" s="140" t="e">
        <f t="shared" si="263"/>
        <v>#REF!</v>
      </c>
      <c r="CM202" s="144"/>
      <c r="CN202" s="136" t="e">
        <f t="shared" si="264"/>
        <v>#REF!</v>
      </c>
      <c r="CO202" s="152"/>
      <c r="CP202" s="140" t="e">
        <f t="shared" si="265"/>
        <v>#REF!</v>
      </c>
      <c r="CQ202" s="144"/>
      <c r="CR202" s="136" t="e">
        <f t="shared" si="266"/>
        <v>#REF!</v>
      </c>
      <c r="CS202" s="152"/>
      <c r="CT202" s="140" t="e">
        <f t="shared" si="267"/>
        <v>#REF!</v>
      </c>
      <c r="CU202" s="144"/>
      <c r="CV202" s="136" t="e">
        <f t="shared" si="268"/>
        <v>#REF!</v>
      </c>
      <c r="CW202" s="152"/>
      <c r="CX202" s="140" t="e">
        <f t="shared" si="269"/>
        <v>#REF!</v>
      </c>
      <c r="CY202" s="136" t="e">
        <f t="shared" si="270"/>
        <v>#REF!</v>
      </c>
      <c r="CZ202" s="152"/>
      <c r="DA202" s="144" t="e">
        <f t="shared" si="271"/>
        <v>#REF!</v>
      </c>
      <c r="DB202" s="144"/>
      <c r="DC202" s="136" t="e">
        <f t="shared" si="272"/>
        <v>#REF!</v>
      </c>
      <c r="DD202" s="152"/>
      <c r="DE202" s="140" t="e">
        <f t="shared" si="273"/>
        <v>#REF!</v>
      </c>
      <c r="DF202" s="144"/>
      <c r="DG202" s="136" t="e">
        <f t="shared" si="274"/>
        <v>#REF!</v>
      </c>
      <c r="DH202" s="152"/>
    </row>
    <row r="203" spans="1:112" ht="15.5" x14ac:dyDescent="0.35">
      <c r="A203" s="300">
        <v>44</v>
      </c>
      <c r="B203" s="345" t="str">
        <f t="shared" ref="B203" si="281">B151</f>
        <v>RRRSSS  Veronica</v>
      </c>
      <c r="C203" s="71" t="str">
        <f t="shared" si="278"/>
        <v>Veronica</v>
      </c>
      <c r="D203" s="9" t="str">
        <f t="shared" si="193"/>
        <v/>
      </c>
      <c r="E203" s="6">
        <f t="shared" si="227"/>
        <v>1046319</v>
      </c>
      <c r="F203" s="73"/>
      <c r="G203" s="73"/>
      <c r="H203" s="73"/>
      <c r="I203" s="73"/>
      <c r="J203" s="73"/>
      <c r="K203" s="73"/>
      <c r="L203" s="73"/>
      <c r="M203" s="169"/>
      <c r="N203" s="73"/>
      <c r="O203" s="73"/>
      <c r="P203" s="73"/>
      <c r="Q203" s="74"/>
      <c r="R203" s="73"/>
      <c r="S203" s="73"/>
      <c r="T203" s="73"/>
      <c r="U203" s="73"/>
      <c r="V203" s="73"/>
      <c r="W203" s="73"/>
      <c r="X203" s="289"/>
      <c r="Y203" s="2" t="e">
        <f>IF(C203&lt;&gt;"",VLOOKUP(C203,#REF!,2,FALSE),"")</f>
        <v>#REF!</v>
      </c>
      <c r="Z203" s="2" t="str">
        <f t="shared" si="180"/>
        <v>US CRÉTEIL</v>
      </c>
      <c r="AA203" s="50" t="str">
        <f t="shared" si="233"/>
        <v/>
      </c>
      <c r="AB203" s="34" t="e">
        <f t="shared" si="234"/>
        <v>#REF!</v>
      </c>
      <c r="AC203" s="2" t="str">
        <f t="shared" si="235"/>
        <v>RRRSSS  Veronica  Veronica</v>
      </c>
      <c r="AD203" s="2">
        <f t="shared" si="236"/>
        <v>0</v>
      </c>
      <c r="AE203" s="39"/>
      <c r="AF203" s="40" t="str">
        <f>IF(AE203&lt;&gt;"",VLOOKUP(AE203,#REF!,2,FALSE),"")</f>
        <v/>
      </c>
      <c r="AM203" s="140" t="e">
        <f t="shared" si="237"/>
        <v>#REF!</v>
      </c>
      <c r="AN203" s="157"/>
      <c r="AO203" s="136" t="e">
        <f t="shared" si="238"/>
        <v>#REF!</v>
      </c>
      <c r="AP203" s="152"/>
      <c r="AQ203" s="140" t="e">
        <f t="shared" si="239"/>
        <v>#REF!</v>
      </c>
      <c r="AR203" s="144"/>
      <c r="AS203" s="136" t="e">
        <f t="shared" si="240"/>
        <v>#REF!</v>
      </c>
      <c r="AT203" s="152"/>
      <c r="AU203" s="140" t="e">
        <f t="shared" si="241"/>
        <v>#REF!</v>
      </c>
      <c r="AV203" s="157"/>
      <c r="AW203" s="136" t="e">
        <f t="shared" si="242"/>
        <v>#REF!</v>
      </c>
      <c r="AX203" s="152"/>
      <c r="AY203" s="140" t="e">
        <f t="shared" si="243"/>
        <v>#REF!</v>
      </c>
      <c r="AZ203" s="144"/>
      <c r="BA203" s="136" t="e">
        <f t="shared" si="244"/>
        <v>#REF!</v>
      </c>
      <c r="BB203" s="152"/>
      <c r="BC203" s="140" t="e">
        <f t="shared" si="245"/>
        <v>#REF!</v>
      </c>
      <c r="BD203" s="144"/>
      <c r="BE203" s="136" t="e">
        <f t="shared" si="246"/>
        <v>#REF!</v>
      </c>
      <c r="BF203" s="152"/>
      <c r="BG203" s="140" t="e">
        <f t="shared" si="247"/>
        <v>#REF!</v>
      </c>
      <c r="BH203" s="144"/>
      <c r="BI203" s="136" t="e">
        <f t="shared" si="248"/>
        <v>#REF!</v>
      </c>
      <c r="BJ203" s="152"/>
      <c r="BK203" s="140" t="e">
        <f t="shared" si="249"/>
        <v>#REF!</v>
      </c>
      <c r="BL203" s="144"/>
      <c r="BM203" s="136" t="e">
        <f t="shared" si="250"/>
        <v>#REF!</v>
      </c>
      <c r="BN203" s="152"/>
      <c r="BO203" s="140" t="e">
        <f t="shared" si="251"/>
        <v>#REF!</v>
      </c>
      <c r="BP203" s="144"/>
      <c r="BQ203" s="136" t="e">
        <f t="shared" si="252"/>
        <v>#REF!</v>
      </c>
      <c r="BR203" s="152"/>
      <c r="BS203" s="140" t="e">
        <f t="shared" si="253"/>
        <v>#REF!</v>
      </c>
      <c r="BT203" s="144"/>
      <c r="BU203" s="136" t="e">
        <f t="shared" si="254"/>
        <v>#REF!</v>
      </c>
      <c r="BV203" s="152"/>
      <c r="BW203" s="140" t="e">
        <f t="shared" si="255"/>
        <v>#REF!</v>
      </c>
      <c r="BX203" s="144"/>
      <c r="BY203" s="136" t="e">
        <f t="shared" si="256"/>
        <v>#REF!</v>
      </c>
      <c r="BZ203" s="152"/>
      <c r="CA203" s="140" t="e">
        <f t="shared" si="257"/>
        <v>#REF!</v>
      </c>
      <c r="CB203" s="144"/>
      <c r="CC203" s="136" t="e">
        <f t="shared" si="258"/>
        <v>#REF!</v>
      </c>
      <c r="CD203" s="152"/>
      <c r="CE203" s="140" t="e">
        <f t="shared" si="259"/>
        <v>#REF!</v>
      </c>
      <c r="CF203" s="144"/>
      <c r="CG203" s="136" t="e">
        <f t="shared" si="260"/>
        <v>#REF!</v>
      </c>
      <c r="CH203" s="152"/>
      <c r="CI203" s="140" t="e">
        <f t="shared" si="261"/>
        <v>#REF!</v>
      </c>
      <c r="CJ203" s="144"/>
      <c r="CK203" s="136" t="e">
        <f t="shared" si="262"/>
        <v>#REF!</v>
      </c>
      <c r="CL203" s="140" t="e">
        <f t="shared" si="263"/>
        <v>#REF!</v>
      </c>
      <c r="CM203" s="144"/>
      <c r="CN203" s="136" t="e">
        <f t="shared" si="264"/>
        <v>#REF!</v>
      </c>
      <c r="CO203" s="152"/>
      <c r="CP203" s="140" t="e">
        <f t="shared" si="265"/>
        <v>#REF!</v>
      </c>
      <c r="CQ203" s="144"/>
      <c r="CR203" s="136" t="e">
        <f t="shared" si="266"/>
        <v>#REF!</v>
      </c>
      <c r="CS203" s="152"/>
      <c r="CT203" s="140" t="e">
        <f t="shared" si="267"/>
        <v>#REF!</v>
      </c>
      <c r="CU203" s="144"/>
      <c r="CV203" s="136" t="e">
        <f t="shared" si="268"/>
        <v>#REF!</v>
      </c>
      <c r="CW203" s="152"/>
      <c r="CX203" s="140" t="e">
        <f t="shared" si="269"/>
        <v>#REF!</v>
      </c>
      <c r="CY203" s="136" t="e">
        <f t="shared" si="270"/>
        <v>#REF!</v>
      </c>
      <c r="CZ203" s="152"/>
      <c r="DA203" s="144" t="e">
        <f t="shared" si="271"/>
        <v>#REF!</v>
      </c>
      <c r="DB203" s="144"/>
      <c r="DC203" s="136" t="e">
        <f t="shared" si="272"/>
        <v>#REF!</v>
      </c>
      <c r="DD203" s="152"/>
      <c r="DE203" s="140" t="e">
        <f t="shared" si="273"/>
        <v>#REF!</v>
      </c>
      <c r="DF203" s="144"/>
      <c r="DG203" s="136" t="e">
        <f t="shared" si="274"/>
        <v>#REF!</v>
      </c>
      <c r="DH203" s="152"/>
    </row>
    <row r="204" spans="1:112" ht="15.5" x14ac:dyDescent="0.35">
      <c r="A204" s="300">
        <v>45</v>
      </c>
      <c r="B204" s="345" t="str">
        <f t="shared" ref="B204" si="282">B152</f>
        <v>SSSTTT  Luc</v>
      </c>
      <c r="C204" s="71" t="str">
        <f t="shared" si="278"/>
        <v>Luc</v>
      </c>
      <c r="D204" s="9" t="str">
        <f t="shared" si="193"/>
        <v/>
      </c>
      <c r="E204" s="6">
        <f t="shared" si="227"/>
        <v>1561046</v>
      </c>
      <c r="F204" s="73"/>
      <c r="G204" s="73"/>
      <c r="H204" s="73"/>
      <c r="I204" s="73"/>
      <c r="J204" s="73"/>
      <c r="K204" s="73"/>
      <c r="L204" s="73"/>
      <c r="M204" s="169"/>
      <c r="N204" s="73"/>
      <c r="O204" s="73"/>
      <c r="P204" s="73"/>
      <c r="Q204" s="74"/>
      <c r="R204" s="73"/>
      <c r="S204" s="73"/>
      <c r="T204" s="73"/>
      <c r="U204" s="73"/>
      <c r="V204" s="73"/>
      <c r="W204" s="73"/>
      <c r="X204" s="289"/>
      <c r="Y204" s="2" t="e">
        <f>IF(C204&lt;&gt;"",VLOOKUP(C204,#REF!,2,FALSE),"")</f>
        <v>#REF!</v>
      </c>
      <c r="Z204" s="2" t="str">
        <f t="shared" si="180"/>
        <v>US CRÉTEIL</v>
      </c>
      <c r="AA204" s="50" t="str">
        <f t="shared" si="233"/>
        <v/>
      </c>
      <c r="AB204" s="34" t="e">
        <f t="shared" si="234"/>
        <v>#REF!</v>
      </c>
      <c r="AC204" s="2" t="str">
        <f t="shared" si="235"/>
        <v>SSSTTT  Luc  Luc</v>
      </c>
      <c r="AD204" s="2">
        <f t="shared" si="236"/>
        <v>0</v>
      </c>
      <c r="AE204" s="39"/>
      <c r="AF204" s="40" t="str">
        <f>IF(AE204&lt;&gt;"",VLOOKUP(AE204,#REF!,2,FALSE),"")</f>
        <v/>
      </c>
      <c r="AM204" s="140" t="e">
        <f t="shared" si="237"/>
        <v>#REF!</v>
      </c>
      <c r="AN204" s="157"/>
      <c r="AO204" s="136" t="e">
        <f t="shared" si="238"/>
        <v>#REF!</v>
      </c>
      <c r="AP204" s="152"/>
      <c r="AQ204" s="140" t="e">
        <f t="shared" si="239"/>
        <v>#REF!</v>
      </c>
      <c r="AR204" s="144"/>
      <c r="AS204" s="136" t="e">
        <f t="shared" si="240"/>
        <v>#REF!</v>
      </c>
      <c r="AT204" s="152"/>
      <c r="AU204" s="140" t="e">
        <f t="shared" si="241"/>
        <v>#REF!</v>
      </c>
      <c r="AV204" s="157"/>
      <c r="AW204" s="136" t="e">
        <f t="shared" si="242"/>
        <v>#REF!</v>
      </c>
      <c r="AX204" s="152"/>
      <c r="AY204" s="140" t="e">
        <f t="shared" si="243"/>
        <v>#REF!</v>
      </c>
      <c r="AZ204" s="144"/>
      <c r="BA204" s="136" t="e">
        <f t="shared" si="244"/>
        <v>#REF!</v>
      </c>
      <c r="BB204" s="152"/>
      <c r="BC204" s="140" t="e">
        <f t="shared" si="245"/>
        <v>#REF!</v>
      </c>
      <c r="BD204" s="144"/>
      <c r="BE204" s="136" t="e">
        <f t="shared" si="246"/>
        <v>#REF!</v>
      </c>
      <c r="BF204" s="152"/>
      <c r="BG204" s="140" t="e">
        <f t="shared" si="247"/>
        <v>#REF!</v>
      </c>
      <c r="BH204" s="144"/>
      <c r="BI204" s="136" t="e">
        <f t="shared" si="248"/>
        <v>#REF!</v>
      </c>
      <c r="BJ204" s="152"/>
      <c r="BK204" s="140" t="e">
        <f t="shared" si="249"/>
        <v>#REF!</v>
      </c>
      <c r="BL204" s="144"/>
      <c r="BM204" s="136" t="e">
        <f t="shared" si="250"/>
        <v>#REF!</v>
      </c>
      <c r="BN204" s="152"/>
      <c r="BO204" s="140" t="e">
        <f t="shared" si="251"/>
        <v>#REF!</v>
      </c>
      <c r="BP204" s="144"/>
      <c r="BQ204" s="136" t="e">
        <f t="shared" si="252"/>
        <v>#REF!</v>
      </c>
      <c r="BR204" s="152"/>
      <c r="BS204" s="140" t="e">
        <f t="shared" si="253"/>
        <v>#REF!</v>
      </c>
      <c r="BT204" s="144"/>
      <c r="BU204" s="136" t="e">
        <f t="shared" si="254"/>
        <v>#REF!</v>
      </c>
      <c r="BV204" s="152"/>
      <c r="BW204" s="140" t="e">
        <f t="shared" si="255"/>
        <v>#REF!</v>
      </c>
      <c r="BX204" s="144"/>
      <c r="BY204" s="136" t="e">
        <f t="shared" si="256"/>
        <v>#REF!</v>
      </c>
      <c r="BZ204" s="152"/>
      <c r="CA204" s="140" t="e">
        <f t="shared" si="257"/>
        <v>#REF!</v>
      </c>
      <c r="CB204" s="144"/>
      <c r="CC204" s="136" t="e">
        <f t="shared" si="258"/>
        <v>#REF!</v>
      </c>
      <c r="CD204" s="152"/>
      <c r="CE204" s="140" t="e">
        <f t="shared" si="259"/>
        <v>#REF!</v>
      </c>
      <c r="CF204" s="144"/>
      <c r="CG204" s="136" t="e">
        <f t="shared" si="260"/>
        <v>#REF!</v>
      </c>
      <c r="CH204" s="152"/>
      <c r="CI204" s="140" t="e">
        <f t="shared" si="261"/>
        <v>#REF!</v>
      </c>
      <c r="CJ204" s="144"/>
      <c r="CK204" s="136" t="e">
        <f t="shared" si="262"/>
        <v>#REF!</v>
      </c>
      <c r="CL204" s="140" t="e">
        <f t="shared" si="263"/>
        <v>#REF!</v>
      </c>
      <c r="CM204" s="144"/>
      <c r="CN204" s="136" t="e">
        <f t="shared" si="264"/>
        <v>#REF!</v>
      </c>
      <c r="CO204" s="152"/>
      <c r="CP204" s="140" t="e">
        <f t="shared" si="265"/>
        <v>#REF!</v>
      </c>
      <c r="CQ204" s="144"/>
      <c r="CR204" s="136" t="e">
        <f t="shared" si="266"/>
        <v>#REF!</v>
      </c>
      <c r="CS204" s="152"/>
      <c r="CT204" s="140" t="e">
        <f t="shared" si="267"/>
        <v>#REF!</v>
      </c>
      <c r="CU204" s="144"/>
      <c r="CV204" s="136" t="e">
        <f t="shared" si="268"/>
        <v>#REF!</v>
      </c>
      <c r="CW204" s="152"/>
      <c r="CX204" s="140" t="e">
        <f t="shared" si="269"/>
        <v>#REF!</v>
      </c>
      <c r="CY204" s="136" t="e">
        <f t="shared" si="270"/>
        <v>#REF!</v>
      </c>
      <c r="CZ204" s="152"/>
      <c r="DA204" s="144" t="e">
        <f t="shared" si="271"/>
        <v>#REF!</v>
      </c>
      <c r="DB204" s="144"/>
      <c r="DC204" s="136" t="e">
        <f t="shared" si="272"/>
        <v>#REF!</v>
      </c>
      <c r="DD204" s="152"/>
      <c r="DE204" s="140" t="e">
        <f t="shared" si="273"/>
        <v>#REF!</v>
      </c>
      <c r="DF204" s="144"/>
      <c r="DG204" s="136" t="e">
        <f t="shared" si="274"/>
        <v>#REF!</v>
      </c>
      <c r="DH204" s="152"/>
    </row>
    <row r="205" spans="1:112" ht="15.5" x14ac:dyDescent="0.35">
      <c r="A205" s="300">
        <v>46</v>
      </c>
      <c r="B205" s="345" t="str">
        <f t="shared" ref="B205" si="283">B153</f>
        <v>TTTUUU  Cryss</v>
      </c>
      <c r="C205" s="71" t="str">
        <f t="shared" si="278"/>
        <v>Cryss</v>
      </c>
      <c r="D205" s="9" t="str">
        <f t="shared" si="193"/>
        <v/>
      </c>
      <c r="E205" s="6">
        <f t="shared" si="227"/>
        <v>1537256</v>
      </c>
      <c r="F205" s="73"/>
      <c r="G205" s="73"/>
      <c r="H205" s="73"/>
      <c r="I205" s="73"/>
      <c r="J205" s="73"/>
      <c r="K205" s="73"/>
      <c r="L205" s="73"/>
      <c r="M205" s="169"/>
      <c r="N205" s="73"/>
      <c r="O205" s="73"/>
      <c r="P205" s="73"/>
      <c r="Q205" s="74"/>
      <c r="R205" s="73"/>
      <c r="S205" s="73"/>
      <c r="T205" s="73"/>
      <c r="U205" s="73"/>
      <c r="V205" s="73"/>
      <c r="W205" s="73"/>
      <c r="X205" s="289"/>
      <c r="Y205" s="2" t="e">
        <f>IF(C205&lt;&gt;"",VLOOKUP(C205,#REF!,2,FALSE),"")</f>
        <v>#REF!</v>
      </c>
      <c r="Z205" s="2" t="str">
        <f t="shared" si="180"/>
        <v>US CRÉTEIL</v>
      </c>
      <c r="AA205" s="50" t="str">
        <f t="shared" si="233"/>
        <v/>
      </c>
      <c r="AB205" s="34" t="e">
        <f t="shared" si="234"/>
        <v>#REF!</v>
      </c>
      <c r="AC205" s="2" t="str">
        <f t="shared" si="235"/>
        <v>TTTUUU  Cryss  Cryss</v>
      </c>
      <c r="AD205" s="2">
        <f t="shared" si="236"/>
        <v>0</v>
      </c>
      <c r="AE205" s="39"/>
      <c r="AF205" s="40" t="str">
        <f>IF(AE205&lt;&gt;"",VLOOKUP(AE205,#REF!,2,FALSE),"")</f>
        <v/>
      </c>
      <c r="AM205" s="140" t="e">
        <f t="shared" si="237"/>
        <v>#REF!</v>
      </c>
      <c r="AN205" s="157"/>
      <c r="AO205" s="136" t="e">
        <f t="shared" si="238"/>
        <v>#REF!</v>
      </c>
      <c r="AP205" s="152"/>
      <c r="AQ205" s="140" t="e">
        <f t="shared" si="239"/>
        <v>#REF!</v>
      </c>
      <c r="AR205" s="144"/>
      <c r="AS205" s="136" t="e">
        <f t="shared" si="240"/>
        <v>#REF!</v>
      </c>
      <c r="AT205" s="152"/>
      <c r="AU205" s="140" t="e">
        <f t="shared" si="241"/>
        <v>#REF!</v>
      </c>
      <c r="AV205" s="157"/>
      <c r="AW205" s="136" t="e">
        <f t="shared" si="242"/>
        <v>#REF!</v>
      </c>
      <c r="AX205" s="152"/>
      <c r="AY205" s="140" t="e">
        <f t="shared" si="243"/>
        <v>#REF!</v>
      </c>
      <c r="AZ205" s="144"/>
      <c r="BA205" s="136" t="e">
        <f t="shared" si="244"/>
        <v>#REF!</v>
      </c>
      <c r="BB205" s="152"/>
      <c r="BC205" s="140" t="e">
        <f t="shared" si="245"/>
        <v>#REF!</v>
      </c>
      <c r="BD205" s="144"/>
      <c r="BE205" s="136" t="e">
        <f t="shared" si="246"/>
        <v>#REF!</v>
      </c>
      <c r="BF205" s="152"/>
      <c r="BG205" s="140" t="e">
        <f t="shared" si="247"/>
        <v>#REF!</v>
      </c>
      <c r="BH205" s="144"/>
      <c r="BI205" s="136" t="e">
        <f t="shared" si="248"/>
        <v>#REF!</v>
      </c>
      <c r="BJ205" s="152"/>
      <c r="BK205" s="140" t="e">
        <f t="shared" si="249"/>
        <v>#REF!</v>
      </c>
      <c r="BL205" s="144"/>
      <c r="BM205" s="136" t="e">
        <f t="shared" si="250"/>
        <v>#REF!</v>
      </c>
      <c r="BN205" s="152"/>
      <c r="BO205" s="140" t="e">
        <f t="shared" si="251"/>
        <v>#REF!</v>
      </c>
      <c r="BP205" s="144"/>
      <c r="BQ205" s="136" t="e">
        <f t="shared" si="252"/>
        <v>#REF!</v>
      </c>
      <c r="BR205" s="152"/>
      <c r="BS205" s="140" t="e">
        <f t="shared" si="253"/>
        <v>#REF!</v>
      </c>
      <c r="BT205" s="144"/>
      <c r="BU205" s="136" t="e">
        <f t="shared" si="254"/>
        <v>#REF!</v>
      </c>
      <c r="BV205" s="152"/>
      <c r="BW205" s="140" t="e">
        <f t="shared" si="255"/>
        <v>#REF!</v>
      </c>
      <c r="BX205" s="144"/>
      <c r="BY205" s="136" t="e">
        <f t="shared" si="256"/>
        <v>#REF!</v>
      </c>
      <c r="BZ205" s="152"/>
      <c r="CA205" s="140" t="e">
        <f t="shared" si="257"/>
        <v>#REF!</v>
      </c>
      <c r="CB205" s="144"/>
      <c r="CC205" s="136" t="e">
        <f t="shared" si="258"/>
        <v>#REF!</v>
      </c>
      <c r="CD205" s="152"/>
      <c r="CE205" s="140" t="e">
        <f t="shared" si="259"/>
        <v>#REF!</v>
      </c>
      <c r="CF205" s="144"/>
      <c r="CG205" s="136" t="e">
        <f t="shared" si="260"/>
        <v>#REF!</v>
      </c>
      <c r="CH205" s="152"/>
      <c r="CI205" s="140" t="e">
        <f t="shared" si="261"/>
        <v>#REF!</v>
      </c>
      <c r="CJ205" s="144"/>
      <c r="CK205" s="136" t="e">
        <f t="shared" si="262"/>
        <v>#REF!</v>
      </c>
      <c r="CL205" s="140" t="e">
        <f t="shared" si="263"/>
        <v>#REF!</v>
      </c>
      <c r="CM205" s="144"/>
      <c r="CN205" s="136" t="e">
        <f t="shared" si="264"/>
        <v>#REF!</v>
      </c>
      <c r="CO205" s="152"/>
      <c r="CP205" s="140" t="e">
        <f t="shared" si="265"/>
        <v>#REF!</v>
      </c>
      <c r="CQ205" s="144"/>
      <c r="CR205" s="136" t="e">
        <f t="shared" si="266"/>
        <v>#REF!</v>
      </c>
      <c r="CS205" s="152"/>
      <c r="CT205" s="140" t="e">
        <f t="shared" si="267"/>
        <v>#REF!</v>
      </c>
      <c r="CU205" s="144"/>
      <c r="CV205" s="136" t="e">
        <f t="shared" si="268"/>
        <v>#REF!</v>
      </c>
      <c r="CW205" s="152"/>
      <c r="CX205" s="140" t="e">
        <f t="shared" si="269"/>
        <v>#REF!</v>
      </c>
      <c r="CY205" s="136" t="e">
        <f t="shared" si="270"/>
        <v>#REF!</v>
      </c>
      <c r="CZ205" s="152"/>
      <c r="DA205" s="144" t="e">
        <f t="shared" si="271"/>
        <v>#REF!</v>
      </c>
      <c r="DB205" s="144"/>
      <c r="DC205" s="136" t="e">
        <f t="shared" si="272"/>
        <v>#REF!</v>
      </c>
      <c r="DD205" s="152"/>
      <c r="DE205" s="140" t="e">
        <f t="shared" si="273"/>
        <v>#REF!</v>
      </c>
      <c r="DF205" s="144"/>
      <c r="DG205" s="136" t="e">
        <f t="shared" si="274"/>
        <v>#REF!</v>
      </c>
      <c r="DH205" s="152"/>
    </row>
    <row r="206" spans="1:112" ht="15.5" x14ac:dyDescent="0.35">
      <c r="A206" s="300">
        <v>47</v>
      </c>
      <c r="B206" s="345" t="str">
        <f t="shared" ref="B206" si="284">B154</f>
        <v>UUUVVV  Sambou</v>
      </c>
      <c r="C206" s="71" t="str">
        <f t="shared" si="278"/>
        <v>Sambou</v>
      </c>
      <c r="D206" s="9" t="str">
        <f t="shared" si="193"/>
        <v/>
      </c>
      <c r="E206" s="6">
        <f t="shared" si="227"/>
        <v>1939734</v>
      </c>
      <c r="F206" s="73"/>
      <c r="G206" s="73"/>
      <c r="H206" s="73"/>
      <c r="I206" s="73"/>
      <c r="J206" s="73"/>
      <c r="K206" s="73"/>
      <c r="L206" s="73"/>
      <c r="M206" s="169"/>
      <c r="N206" s="73"/>
      <c r="O206" s="73"/>
      <c r="P206" s="73"/>
      <c r="Q206" s="74"/>
      <c r="R206" s="73"/>
      <c r="S206" s="73"/>
      <c r="T206" s="73"/>
      <c r="U206" s="73"/>
      <c r="V206" s="73"/>
      <c r="W206" s="73"/>
      <c r="X206" s="289"/>
      <c r="Y206" s="2" t="e">
        <f>IF(C206&lt;&gt;"",VLOOKUP(C206,#REF!,2,FALSE),"")</f>
        <v>#REF!</v>
      </c>
      <c r="Z206" s="2" t="str">
        <f t="shared" si="180"/>
        <v>US CRÉTEIL</v>
      </c>
      <c r="AA206" s="50" t="str">
        <f t="shared" si="233"/>
        <v/>
      </c>
      <c r="AB206" s="34" t="e">
        <f t="shared" si="234"/>
        <v>#REF!</v>
      </c>
      <c r="AC206" s="2" t="str">
        <f t="shared" si="235"/>
        <v>UUUVVV  Sambou  Sambou</v>
      </c>
      <c r="AD206" s="2">
        <f t="shared" si="236"/>
        <v>0</v>
      </c>
      <c r="AE206" s="39"/>
      <c r="AF206" s="40" t="str">
        <f>IF(AE206&lt;&gt;"",VLOOKUP(AE206,#REF!,2,FALSE),"")</f>
        <v/>
      </c>
      <c r="AM206" s="140" t="e">
        <f t="shared" si="237"/>
        <v>#REF!</v>
      </c>
      <c r="AN206" s="157"/>
      <c r="AO206" s="136" t="e">
        <f t="shared" si="238"/>
        <v>#REF!</v>
      </c>
      <c r="AP206" s="152"/>
      <c r="AQ206" s="140" t="e">
        <f t="shared" si="239"/>
        <v>#REF!</v>
      </c>
      <c r="AR206" s="144"/>
      <c r="AS206" s="136" t="e">
        <f t="shared" si="240"/>
        <v>#REF!</v>
      </c>
      <c r="AT206" s="152"/>
      <c r="AU206" s="140" t="e">
        <f t="shared" si="241"/>
        <v>#REF!</v>
      </c>
      <c r="AV206" s="157"/>
      <c r="AW206" s="136" t="e">
        <f t="shared" si="242"/>
        <v>#REF!</v>
      </c>
      <c r="AX206" s="152"/>
      <c r="AY206" s="140" t="e">
        <f t="shared" si="243"/>
        <v>#REF!</v>
      </c>
      <c r="AZ206" s="144"/>
      <c r="BA206" s="136" t="e">
        <f t="shared" si="244"/>
        <v>#REF!</v>
      </c>
      <c r="BB206" s="152"/>
      <c r="BC206" s="140" t="e">
        <f t="shared" si="245"/>
        <v>#REF!</v>
      </c>
      <c r="BD206" s="144"/>
      <c r="BE206" s="136" t="e">
        <f t="shared" si="246"/>
        <v>#REF!</v>
      </c>
      <c r="BF206" s="152"/>
      <c r="BG206" s="140" t="e">
        <f t="shared" si="247"/>
        <v>#REF!</v>
      </c>
      <c r="BH206" s="144"/>
      <c r="BI206" s="136" t="e">
        <f t="shared" si="248"/>
        <v>#REF!</v>
      </c>
      <c r="BJ206" s="152"/>
      <c r="BK206" s="140" t="e">
        <f t="shared" si="249"/>
        <v>#REF!</v>
      </c>
      <c r="BL206" s="144"/>
      <c r="BM206" s="136" t="e">
        <f t="shared" si="250"/>
        <v>#REF!</v>
      </c>
      <c r="BN206" s="152"/>
      <c r="BO206" s="140" t="e">
        <f t="shared" si="251"/>
        <v>#REF!</v>
      </c>
      <c r="BP206" s="144"/>
      <c r="BQ206" s="136" t="e">
        <f t="shared" si="252"/>
        <v>#REF!</v>
      </c>
      <c r="BR206" s="152"/>
      <c r="BS206" s="140" t="e">
        <f t="shared" si="253"/>
        <v>#REF!</v>
      </c>
      <c r="BT206" s="144"/>
      <c r="BU206" s="136" t="e">
        <f t="shared" si="254"/>
        <v>#REF!</v>
      </c>
      <c r="BV206" s="152"/>
      <c r="BW206" s="140" t="e">
        <f t="shared" si="255"/>
        <v>#REF!</v>
      </c>
      <c r="BX206" s="144"/>
      <c r="BY206" s="136" t="e">
        <f t="shared" si="256"/>
        <v>#REF!</v>
      </c>
      <c r="BZ206" s="152"/>
      <c r="CA206" s="140" t="e">
        <f t="shared" si="257"/>
        <v>#REF!</v>
      </c>
      <c r="CB206" s="144"/>
      <c r="CC206" s="136" t="e">
        <f t="shared" si="258"/>
        <v>#REF!</v>
      </c>
      <c r="CD206" s="152"/>
      <c r="CE206" s="140" t="e">
        <f t="shared" si="259"/>
        <v>#REF!</v>
      </c>
      <c r="CF206" s="144"/>
      <c r="CG206" s="136" t="e">
        <f t="shared" si="260"/>
        <v>#REF!</v>
      </c>
      <c r="CH206" s="152"/>
      <c r="CI206" s="140" t="e">
        <f t="shared" si="261"/>
        <v>#REF!</v>
      </c>
      <c r="CJ206" s="144"/>
      <c r="CK206" s="136" t="e">
        <f t="shared" si="262"/>
        <v>#REF!</v>
      </c>
      <c r="CL206" s="140" t="e">
        <f t="shared" si="263"/>
        <v>#REF!</v>
      </c>
      <c r="CM206" s="144"/>
      <c r="CN206" s="136" t="e">
        <f t="shared" si="264"/>
        <v>#REF!</v>
      </c>
      <c r="CO206" s="152"/>
      <c r="CP206" s="140" t="e">
        <f t="shared" si="265"/>
        <v>#REF!</v>
      </c>
      <c r="CQ206" s="144"/>
      <c r="CR206" s="136" t="e">
        <f t="shared" si="266"/>
        <v>#REF!</v>
      </c>
      <c r="CS206" s="152"/>
      <c r="CT206" s="140" t="e">
        <f t="shared" si="267"/>
        <v>#REF!</v>
      </c>
      <c r="CU206" s="144"/>
      <c r="CV206" s="136" t="e">
        <f t="shared" si="268"/>
        <v>#REF!</v>
      </c>
      <c r="CW206" s="152"/>
      <c r="CX206" s="140" t="e">
        <f t="shared" si="269"/>
        <v>#REF!</v>
      </c>
      <c r="CY206" s="136" t="e">
        <f t="shared" si="270"/>
        <v>#REF!</v>
      </c>
      <c r="CZ206" s="152"/>
      <c r="DA206" s="144" t="e">
        <f t="shared" si="271"/>
        <v>#REF!</v>
      </c>
      <c r="DB206" s="144"/>
      <c r="DC206" s="136" t="e">
        <f t="shared" si="272"/>
        <v>#REF!</v>
      </c>
      <c r="DD206" s="152"/>
      <c r="DE206" s="140" t="e">
        <f t="shared" si="273"/>
        <v>#REF!</v>
      </c>
      <c r="DF206" s="144"/>
      <c r="DG206" s="136" t="e">
        <f t="shared" si="274"/>
        <v>#REF!</v>
      </c>
      <c r="DH206" s="152"/>
    </row>
    <row r="207" spans="1:112" ht="15.5" x14ac:dyDescent="0.35">
      <c r="A207" s="300">
        <v>48</v>
      </c>
      <c r="B207" s="345" t="str">
        <f t="shared" ref="B207" si="285">B155</f>
        <v>VVVVXXX  Dylan</v>
      </c>
      <c r="C207" s="71" t="str">
        <f t="shared" si="278"/>
        <v>Dylan</v>
      </c>
      <c r="D207" s="9" t="str">
        <f t="shared" si="193"/>
        <v/>
      </c>
      <c r="E207" s="6">
        <f t="shared" si="227"/>
        <v>1939723</v>
      </c>
      <c r="F207" s="73"/>
      <c r="G207" s="73"/>
      <c r="H207" s="73"/>
      <c r="I207" s="73"/>
      <c r="J207" s="73"/>
      <c r="K207" s="73"/>
      <c r="L207" s="73"/>
      <c r="M207" s="169"/>
      <c r="N207" s="73"/>
      <c r="O207" s="73"/>
      <c r="P207" s="73"/>
      <c r="Q207" s="74"/>
      <c r="R207" s="73"/>
      <c r="S207" s="73"/>
      <c r="T207" s="73"/>
      <c r="U207" s="73"/>
      <c r="V207" s="73"/>
      <c r="W207" s="73"/>
      <c r="X207" s="289"/>
      <c r="Y207" s="2" t="e">
        <f>IF(C207&lt;&gt;"",VLOOKUP(C207,#REF!,2,FALSE),"")</f>
        <v>#REF!</v>
      </c>
      <c r="Z207" s="2" t="str">
        <f t="shared" si="180"/>
        <v>US CRÉTEIL</v>
      </c>
      <c r="AA207" s="50" t="str">
        <f t="shared" si="233"/>
        <v/>
      </c>
      <c r="AB207" s="34" t="e">
        <f t="shared" si="234"/>
        <v>#REF!</v>
      </c>
      <c r="AC207" s="2" t="str">
        <f t="shared" si="235"/>
        <v>VVVVXXX  Dylan  Dylan</v>
      </c>
      <c r="AD207" s="2">
        <f t="shared" si="236"/>
        <v>0</v>
      </c>
      <c r="AE207" s="39"/>
      <c r="AF207" s="40" t="str">
        <f>IF(AE207&lt;&gt;"",VLOOKUP(AE207,#REF!,2,FALSE),"")</f>
        <v/>
      </c>
      <c r="AM207" s="140" t="e">
        <f t="shared" si="237"/>
        <v>#REF!</v>
      </c>
      <c r="AN207" s="157"/>
      <c r="AO207" s="136" t="e">
        <f t="shared" si="238"/>
        <v>#REF!</v>
      </c>
      <c r="AP207" s="152"/>
      <c r="AQ207" s="140" t="e">
        <f t="shared" si="239"/>
        <v>#REF!</v>
      </c>
      <c r="AR207" s="144"/>
      <c r="AS207" s="136" t="e">
        <f t="shared" si="240"/>
        <v>#REF!</v>
      </c>
      <c r="AT207" s="152"/>
      <c r="AU207" s="140" t="e">
        <f t="shared" si="241"/>
        <v>#REF!</v>
      </c>
      <c r="AV207" s="157"/>
      <c r="AW207" s="136" t="e">
        <f t="shared" si="242"/>
        <v>#REF!</v>
      </c>
      <c r="AX207" s="152"/>
      <c r="AY207" s="140" t="e">
        <f t="shared" si="243"/>
        <v>#REF!</v>
      </c>
      <c r="AZ207" s="144"/>
      <c r="BA207" s="136" t="e">
        <f t="shared" si="244"/>
        <v>#REF!</v>
      </c>
      <c r="BB207" s="152"/>
      <c r="BC207" s="140" t="e">
        <f t="shared" si="245"/>
        <v>#REF!</v>
      </c>
      <c r="BD207" s="144"/>
      <c r="BE207" s="136" t="e">
        <f t="shared" si="246"/>
        <v>#REF!</v>
      </c>
      <c r="BF207" s="152"/>
      <c r="BG207" s="140" t="e">
        <f t="shared" si="247"/>
        <v>#REF!</v>
      </c>
      <c r="BH207" s="144"/>
      <c r="BI207" s="136" t="e">
        <f t="shared" si="248"/>
        <v>#REF!</v>
      </c>
      <c r="BJ207" s="152"/>
      <c r="BK207" s="140" t="e">
        <f t="shared" si="249"/>
        <v>#REF!</v>
      </c>
      <c r="BL207" s="144"/>
      <c r="BM207" s="136" t="e">
        <f t="shared" si="250"/>
        <v>#REF!</v>
      </c>
      <c r="BN207" s="152"/>
      <c r="BO207" s="140" t="e">
        <f t="shared" si="251"/>
        <v>#REF!</v>
      </c>
      <c r="BP207" s="144"/>
      <c r="BQ207" s="136" t="e">
        <f t="shared" si="252"/>
        <v>#REF!</v>
      </c>
      <c r="BR207" s="152"/>
      <c r="BS207" s="140" t="e">
        <f t="shared" si="253"/>
        <v>#REF!</v>
      </c>
      <c r="BT207" s="144"/>
      <c r="BU207" s="136" t="e">
        <f t="shared" si="254"/>
        <v>#REF!</v>
      </c>
      <c r="BV207" s="152"/>
      <c r="BW207" s="140" t="e">
        <f t="shared" si="255"/>
        <v>#REF!</v>
      </c>
      <c r="BX207" s="144"/>
      <c r="BY207" s="136" t="e">
        <f t="shared" si="256"/>
        <v>#REF!</v>
      </c>
      <c r="BZ207" s="152"/>
      <c r="CA207" s="140" t="e">
        <f t="shared" si="257"/>
        <v>#REF!</v>
      </c>
      <c r="CB207" s="144"/>
      <c r="CC207" s="136" t="e">
        <f t="shared" si="258"/>
        <v>#REF!</v>
      </c>
      <c r="CD207" s="152"/>
      <c r="CE207" s="140" t="e">
        <f t="shared" si="259"/>
        <v>#REF!</v>
      </c>
      <c r="CF207" s="144"/>
      <c r="CG207" s="136" t="e">
        <f t="shared" si="260"/>
        <v>#REF!</v>
      </c>
      <c r="CH207" s="152"/>
      <c r="CI207" s="140" t="e">
        <f t="shared" si="261"/>
        <v>#REF!</v>
      </c>
      <c r="CJ207" s="144"/>
      <c r="CK207" s="136" t="e">
        <f t="shared" si="262"/>
        <v>#REF!</v>
      </c>
      <c r="CL207" s="140" t="e">
        <f t="shared" si="263"/>
        <v>#REF!</v>
      </c>
      <c r="CM207" s="144"/>
      <c r="CN207" s="136" t="e">
        <f t="shared" si="264"/>
        <v>#REF!</v>
      </c>
      <c r="CO207" s="152"/>
      <c r="CP207" s="140" t="e">
        <f t="shared" si="265"/>
        <v>#REF!</v>
      </c>
      <c r="CQ207" s="144"/>
      <c r="CR207" s="136" t="e">
        <f t="shared" si="266"/>
        <v>#REF!</v>
      </c>
      <c r="CS207" s="152"/>
      <c r="CT207" s="140" t="e">
        <f t="shared" si="267"/>
        <v>#REF!</v>
      </c>
      <c r="CU207" s="144"/>
      <c r="CV207" s="136" t="e">
        <f t="shared" si="268"/>
        <v>#REF!</v>
      </c>
      <c r="CW207" s="152"/>
      <c r="CX207" s="140" t="e">
        <f t="shared" si="269"/>
        <v>#REF!</v>
      </c>
      <c r="CY207" s="136" t="e">
        <f t="shared" si="270"/>
        <v>#REF!</v>
      </c>
      <c r="CZ207" s="152"/>
      <c r="DA207" s="144" t="e">
        <f t="shared" si="271"/>
        <v>#REF!</v>
      </c>
      <c r="DB207" s="144"/>
      <c r="DC207" s="136" t="e">
        <f t="shared" si="272"/>
        <v>#REF!</v>
      </c>
      <c r="DD207" s="152"/>
      <c r="DE207" s="140" t="e">
        <f t="shared" si="273"/>
        <v>#REF!</v>
      </c>
      <c r="DF207" s="144"/>
      <c r="DG207" s="136" t="e">
        <f t="shared" si="274"/>
        <v>#REF!</v>
      </c>
      <c r="DH207" s="152"/>
    </row>
    <row r="208" spans="1:112" ht="15.5" x14ac:dyDescent="0.35">
      <c r="A208" s="300">
        <v>49</v>
      </c>
      <c r="B208" s="345" t="str">
        <f t="shared" ref="B208" si="286">B156</f>
        <v>XXXYYY  Lucie</v>
      </c>
      <c r="C208" s="71" t="str">
        <f t="shared" si="278"/>
        <v>Lucie</v>
      </c>
      <c r="D208" s="9" t="str">
        <f t="shared" si="193"/>
        <v/>
      </c>
      <c r="E208" s="6">
        <f t="shared" si="227"/>
        <v>1939738</v>
      </c>
      <c r="F208" s="73"/>
      <c r="G208" s="73"/>
      <c r="H208" s="73"/>
      <c r="I208" s="73"/>
      <c r="J208" s="73"/>
      <c r="K208" s="73"/>
      <c r="L208" s="73"/>
      <c r="M208" s="169"/>
      <c r="N208" s="73"/>
      <c r="O208" s="73"/>
      <c r="P208" s="73"/>
      <c r="Q208" s="74"/>
      <c r="R208" s="73"/>
      <c r="S208" s="73"/>
      <c r="T208" s="73"/>
      <c r="U208" s="73"/>
      <c r="V208" s="73"/>
      <c r="W208" s="73"/>
      <c r="X208" s="289"/>
      <c r="Y208" s="2" t="e">
        <f>IF(C208&lt;&gt;"",VLOOKUP(C208,#REF!,2,FALSE),"")</f>
        <v>#REF!</v>
      </c>
      <c r="Z208" s="2" t="str">
        <f t="shared" si="180"/>
        <v>US CRÉTEIL</v>
      </c>
      <c r="AA208" s="50" t="str">
        <f t="shared" si="233"/>
        <v/>
      </c>
      <c r="AB208" s="34" t="e">
        <f t="shared" si="234"/>
        <v>#REF!</v>
      </c>
      <c r="AC208" s="2" t="str">
        <f t="shared" si="235"/>
        <v>XXXYYY  Lucie  Lucie</v>
      </c>
      <c r="AD208" s="2">
        <f t="shared" si="236"/>
        <v>0</v>
      </c>
      <c r="AE208" s="39"/>
      <c r="AF208" s="40" t="str">
        <f>IF(AE208&lt;&gt;"",VLOOKUP(AE208,#REF!,2,FALSE),"")</f>
        <v/>
      </c>
      <c r="AM208" s="140" t="e">
        <f t="shared" si="237"/>
        <v>#REF!</v>
      </c>
      <c r="AN208" s="157"/>
      <c r="AO208" s="136" t="e">
        <f t="shared" si="238"/>
        <v>#REF!</v>
      </c>
      <c r="AP208" s="152"/>
      <c r="AQ208" s="140" t="e">
        <f t="shared" si="239"/>
        <v>#REF!</v>
      </c>
      <c r="AR208" s="144"/>
      <c r="AS208" s="136" t="e">
        <f t="shared" si="240"/>
        <v>#REF!</v>
      </c>
      <c r="AT208" s="152"/>
      <c r="AU208" s="140" t="e">
        <f t="shared" si="241"/>
        <v>#REF!</v>
      </c>
      <c r="AV208" s="157"/>
      <c r="AW208" s="136" t="e">
        <f t="shared" si="242"/>
        <v>#REF!</v>
      </c>
      <c r="AX208" s="152"/>
      <c r="AY208" s="140" t="e">
        <f t="shared" si="243"/>
        <v>#REF!</v>
      </c>
      <c r="AZ208" s="144"/>
      <c r="BA208" s="136" t="e">
        <f t="shared" si="244"/>
        <v>#REF!</v>
      </c>
      <c r="BB208" s="152"/>
      <c r="BC208" s="140" t="e">
        <f t="shared" si="245"/>
        <v>#REF!</v>
      </c>
      <c r="BD208" s="144"/>
      <c r="BE208" s="136" t="e">
        <f t="shared" si="246"/>
        <v>#REF!</v>
      </c>
      <c r="BF208" s="152"/>
      <c r="BG208" s="140" t="e">
        <f t="shared" si="247"/>
        <v>#REF!</v>
      </c>
      <c r="BH208" s="144"/>
      <c r="BI208" s="136" t="e">
        <f t="shared" si="248"/>
        <v>#REF!</v>
      </c>
      <c r="BJ208" s="152"/>
      <c r="BK208" s="140" t="e">
        <f t="shared" si="249"/>
        <v>#REF!</v>
      </c>
      <c r="BL208" s="144"/>
      <c r="BM208" s="136" t="e">
        <f t="shared" si="250"/>
        <v>#REF!</v>
      </c>
      <c r="BN208" s="152"/>
      <c r="BO208" s="140" t="e">
        <f t="shared" si="251"/>
        <v>#REF!</v>
      </c>
      <c r="BP208" s="144"/>
      <c r="BQ208" s="136" t="e">
        <f t="shared" si="252"/>
        <v>#REF!</v>
      </c>
      <c r="BR208" s="152"/>
      <c r="BS208" s="140" t="e">
        <f t="shared" si="253"/>
        <v>#REF!</v>
      </c>
      <c r="BT208" s="144"/>
      <c r="BU208" s="136" t="e">
        <f t="shared" si="254"/>
        <v>#REF!</v>
      </c>
      <c r="BV208" s="152"/>
      <c r="BW208" s="140" t="e">
        <f t="shared" si="255"/>
        <v>#REF!</v>
      </c>
      <c r="BX208" s="144"/>
      <c r="BY208" s="136" t="e">
        <f t="shared" si="256"/>
        <v>#REF!</v>
      </c>
      <c r="BZ208" s="152"/>
      <c r="CA208" s="140" t="e">
        <f t="shared" si="257"/>
        <v>#REF!</v>
      </c>
      <c r="CB208" s="144"/>
      <c r="CC208" s="136" t="e">
        <f t="shared" si="258"/>
        <v>#REF!</v>
      </c>
      <c r="CD208" s="152"/>
      <c r="CE208" s="140" t="e">
        <f t="shared" si="259"/>
        <v>#REF!</v>
      </c>
      <c r="CF208" s="144"/>
      <c r="CG208" s="136" t="e">
        <f t="shared" si="260"/>
        <v>#REF!</v>
      </c>
      <c r="CH208" s="152"/>
      <c r="CI208" s="140" t="e">
        <f t="shared" si="261"/>
        <v>#REF!</v>
      </c>
      <c r="CJ208" s="144"/>
      <c r="CK208" s="136" t="e">
        <f t="shared" si="262"/>
        <v>#REF!</v>
      </c>
      <c r="CL208" s="140" t="e">
        <f t="shared" si="263"/>
        <v>#REF!</v>
      </c>
      <c r="CM208" s="144"/>
      <c r="CN208" s="136" t="e">
        <f t="shared" si="264"/>
        <v>#REF!</v>
      </c>
      <c r="CO208" s="152"/>
      <c r="CP208" s="140" t="e">
        <f t="shared" si="265"/>
        <v>#REF!</v>
      </c>
      <c r="CQ208" s="144"/>
      <c r="CR208" s="136" t="e">
        <f t="shared" si="266"/>
        <v>#REF!</v>
      </c>
      <c r="CS208" s="152"/>
      <c r="CT208" s="140" t="e">
        <f t="shared" si="267"/>
        <v>#REF!</v>
      </c>
      <c r="CU208" s="144"/>
      <c r="CV208" s="136" t="e">
        <f t="shared" si="268"/>
        <v>#REF!</v>
      </c>
      <c r="CW208" s="152"/>
      <c r="CX208" s="140" t="e">
        <f t="shared" si="269"/>
        <v>#REF!</v>
      </c>
      <c r="CY208" s="136" t="e">
        <f t="shared" si="270"/>
        <v>#REF!</v>
      </c>
      <c r="CZ208" s="152"/>
      <c r="DA208" s="144" t="e">
        <f t="shared" si="271"/>
        <v>#REF!</v>
      </c>
      <c r="DB208" s="144"/>
      <c r="DC208" s="136" t="e">
        <f t="shared" si="272"/>
        <v>#REF!</v>
      </c>
      <c r="DD208" s="152"/>
      <c r="DE208" s="140" t="e">
        <f t="shared" si="273"/>
        <v>#REF!</v>
      </c>
      <c r="DF208" s="144"/>
      <c r="DG208" s="136" t="e">
        <f t="shared" si="274"/>
        <v>#REF!</v>
      </c>
      <c r="DH208" s="152"/>
    </row>
    <row r="209" spans="1:112" ht="16" thickBot="1" x14ac:dyDescent="0.4">
      <c r="A209" s="301">
        <v>50</v>
      </c>
      <c r="B209" s="346" t="str">
        <f t="shared" ref="B209" si="287">B157</f>
        <v>YYYZZZ  Eva</v>
      </c>
      <c r="C209" s="290" t="str">
        <f t="shared" si="278"/>
        <v>Eva</v>
      </c>
      <c r="D209" s="291" t="str">
        <f t="shared" si="193"/>
        <v/>
      </c>
      <c r="E209" s="292">
        <f t="shared" si="227"/>
        <v>1026527</v>
      </c>
      <c r="F209" s="293"/>
      <c r="G209" s="293"/>
      <c r="H209" s="293"/>
      <c r="I209" s="293"/>
      <c r="J209" s="293"/>
      <c r="K209" s="293"/>
      <c r="L209" s="293"/>
      <c r="M209" s="294"/>
      <c r="N209" s="293"/>
      <c r="O209" s="293"/>
      <c r="P209" s="293"/>
      <c r="Q209" s="297"/>
      <c r="R209" s="293"/>
      <c r="S209" s="293"/>
      <c r="T209" s="293"/>
      <c r="U209" s="293"/>
      <c r="V209" s="293"/>
      <c r="W209" s="293"/>
      <c r="X209" s="295"/>
      <c r="Y209" s="2" t="e">
        <f>IF(C209&lt;&gt;"",VLOOKUP(C209,#REF!,2,FALSE),"")</f>
        <v>#REF!</v>
      </c>
      <c r="Z209" s="2" t="str">
        <f t="shared" si="180"/>
        <v>US CRÉTEIL</v>
      </c>
      <c r="AA209" s="50" t="str">
        <f t="shared" si="233"/>
        <v/>
      </c>
      <c r="AB209" s="34" t="e">
        <f t="shared" si="234"/>
        <v>#REF!</v>
      </c>
      <c r="AC209" s="2" t="str">
        <f t="shared" si="235"/>
        <v>YYYZZZ  Eva  Eva</v>
      </c>
      <c r="AD209" s="2">
        <f t="shared" si="236"/>
        <v>0</v>
      </c>
      <c r="AE209" s="39"/>
      <c r="AF209" s="40" t="str">
        <f>IF(AE209&lt;&gt;"",VLOOKUP(AE209,#REF!,2,FALSE),"")</f>
        <v/>
      </c>
      <c r="AM209" s="140" t="e">
        <f t="shared" si="237"/>
        <v>#REF!</v>
      </c>
      <c r="AN209" s="157"/>
      <c r="AO209" s="136" t="e">
        <f t="shared" si="238"/>
        <v>#REF!</v>
      </c>
      <c r="AP209" s="152"/>
      <c r="AQ209" s="140" t="e">
        <f t="shared" si="239"/>
        <v>#REF!</v>
      </c>
      <c r="AR209" s="144"/>
      <c r="AS209" s="136" t="e">
        <f t="shared" si="240"/>
        <v>#REF!</v>
      </c>
      <c r="AT209" s="152"/>
      <c r="AU209" s="140" t="e">
        <f t="shared" si="241"/>
        <v>#REF!</v>
      </c>
      <c r="AV209" s="157"/>
      <c r="AW209" s="136" t="e">
        <f t="shared" si="242"/>
        <v>#REF!</v>
      </c>
      <c r="AX209" s="152"/>
      <c r="AY209" s="140" t="e">
        <f t="shared" si="243"/>
        <v>#REF!</v>
      </c>
      <c r="AZ209" s="144"/>
      <c r="BA209" s="136" t="e">
        <f t="shared" si="244"/>
        <v>#REF!</v>
      </c>
      <c r="BB209" s="152"/>
      <c r="BC209" s="140" t="e">
        <f t="shared" si="245"/>
        <v>#REF!</v>
      </c>
      <c r="BD209" s="144"/>
      <c r="BE209" s="136" t="e">
        <f t="shared" si="246"/>
        <v>#REF!</v>
      </c>
      <c r="BF209" s="152"/>
      <c r="BG209" s="140" t="e">
        <f t="shared" si="247"/>
        <v>#REF!</v>
      </c>
      <c r="BH209" s="144"/>
      <c r="BI209" s="136" t="e">
        <f t="shared" si="248"/>
        <v>#REF!</v>
      </c>
      <c r="BJ209" s="152"/>
      <c r="BK209" s="140" t="e">
        <f t="shared" si="249"/>
        <v>#REF!</v>
      </c>
      <c r="BL209" s="144"/>
      <c r="BM209" s="136" t="e">
        <f t="shared" si="250"/>
        <v>#REF!</v>
      </c>
      <c r="BN209" s="152"/>
      <c r="BO209" s="140" t="e">
        <f t="shared" si="251"/>
        <v>#REF!</v>
      </c>
      <c r="BP209" s="144"/>
      <c r="BQ209" s="136" t="e">
        <f t="shared" si="252"/>
        <v>#REF!</v>
      </c>
      <c r="BR209" s="152"/>
      <c r="BS209" s="140" t="e">
        <f t="shared" si="253"/>
        <v>#REF!</v>
      </c>
      <c r="BT209" s="144"/>
      <c r="BU209" s="136" t="e">
        <f t="shared" si="254"/>
        <v>#REF!</v>
      </c>
      <c r="BV209" s="152"/>
      <c r="BW209" s="140" t="e">
        <f t="shared" si="255"/>
        <v>#REF!</v>
      </c>
      <c r="BX209" s="144"/>
      <c r="BY209" s="136" t="e">
        <f t="shared" si="256"/>
        <v>#REF!</v>
      </c>
      <c r="BZ209" s="152"/>
      <c r="CA209" s="140" t="e">
        <f t="shared" si="257"/>
        <v>#REF!</v>
      </c>
      <c r="CB209" s="144"/>
      <c r="CC209" s="136" t="e">
        <f t="shared" si="258"/>
        <v>#REF!</v>
      </c>
      <c r="CD209" s="152"/>
      <c r="CE209" s="140" t="e">
        <f t="shared" si="259"/>
        <v>#REF!</v>
      </c>
      <c r="CF209" s="144"/>
      <c r="CG209" s="136" t="e">
        <f t="shared" si="260"/>
        <v>#REF!</v>
      </c>
      <c r="CH209" s="152"/>
      <c r="CI209" s="140" t="e">
        <f t="shared" si="261"/>
        <v>#REF!</v>
      </c>
      <c r="CJ209" s="144"/>
      <c r="CK209" s="136" t="e">
        <f t="shared" si="262"/>
        <v>#REF!</v>
      </c>
      <c r="CL209" s="140" t="e">
        <f t="shared" si="263"/>
        <v>#REF!</v>
      </c>
      <c r="CM209" s="144"/>
      <c r="CN209" s="136" t="e">
        <f t="shared" si="264"/>
        <v>#REF!</v>
      </c>
      <c r="CO209" s="152"/>
      <c r="CP209" s="140" t="e">
        <f t="shared" si="265"/>
        <v>#REF!</v>
      </c>
      <c r="CQ209" s="144"/>
      <c r="CR209" s="136" t="e">
        <f t="shared" si="266"/>
        <v>#REF!</v>
      </c>
      <c r="CS209" s="152"/>
      <c r="CT209" s="140" t="e">
        <f t="shared" si="267"/>
        <v>#REF!</v>
      </c>
      <c r="CU209" s="144"/>
      <c r="CV209" s="136" t="e">
        <f t="shared" si="268"/>
        <v>#REF!</v>
      </c>
      <c r="CW209" s="152"/>
      <c r="CX209" s="140" t="e">
        <f t="shared" si="269"/>
        <v>#REF!</v>
      </c>
      <c r="CY209" s="136" t="e">
        <f t="shared" si="270"/>
        <v>#REF!</v>
      </c>
      <c r="CZ209" s="152"/>
      <c r="DA209" s="144" t="e">
        <f t="shared" si="271"/>
        <v>#REF!</v>
      </c>
      <c r="DB209" s="144"/>
      <c r="DC209" s="136" t="e">
        <f t="shared" si="272"/>
        <v>#REF!</v>
      </c>
      <c r="DD209" s="152"/>
      <c r="DE209" s="140" t="e">
        <f t="shared" si="273"/>
        <v>#REF!</v>
      </c>
      <c r="DF209" s="144"/>
      <c r="DG209" s="136" t="e">
        <f t="shared" si="274"/>
        <v>#REF!</v>
      </c>
      <c r="DH209" s="152"/>
    </row>
    <row r="210" spans="1:112" ht="27.75" customHeight="1" thickBot="1" x14ac:dyDescent="0.4">
      <c r="C210" s="51"/>
      <c r="D210" s="52"/>
      <c r="E210" s="51"/>
      <c r="Y210" s="2" t="str">
        <f>IF(C210&lt;&gt;"",VLOOKUP(C210,#REF!,2,FALSE),"")</f>
        <v/>
      </c>
      <c r="Z210" s="2" t="str">
        <f t="shared" si="180"/>
        <v/>
      </c>
      <c r="AA210" s="50">
        <f t="shared" si="233"/>
        <v>0</v>
      </c>
      <c r="AB210" s="34"/>
      <c r="AC210" s="2" t="str">
        <f t="shared" si="235"/>
        <v xml:space="preserve">  </v>
      </c>
      <c r="AD210" s="2">
        <f t="shared" si="236"/>
        <v>0</v>
      </c>
      <c r="AE210" s="39"/>
      <c r="AF210" s="40" t="str">
        <f>IF(AE210&lt;&gt;"",VLOOKUP(AE210,#REF!,2,FALSE),"")</f>
        <v/>
      </c>
      <c r="AM210" s="140">
        <f t="shared" si="237"/>
        <v>0</v>
      </c>
      <c r="AN210" s="157"/>
      <c r="AO210" s="136">
        <f t="shared" si="238"/>
        <v>0</v>
      </c>
      <c r="AP210" s="152"/>
      <c r="AQ210" s="140">
        <f t="shared" si="239"/>
        <v>0</v>
      </c>
      <c r="AR210" s="144"/>
      <c r="AS210" s="136">
        <f t="shared" si="240"/>
        <v>0</v>
      </c>
      <c r="AT210" s="152"/>
      <c r="AU210" s="140">
        <f t="shared" si="241"/>
        <v>0</v>
      </c>
      <c r="AV210" s="157"/>
      <c r="AW210" s="136">
        <f t="shared" si="242"/>
        <v>0</v>
      </c>
      <c r="AX210" s="152"/>
      <c r="AY210" s="140">
        <f t="shared" si="243"/>
        <v>0</v>
      </c>
      <c r="AZ210" s="144"/>
      <c r="BA210" s="136">
        <f t="shared" si="244"/>
        <v>0</v>
      </c>
      <c r="BB210" s="152"/>
      <c r="BC210" s="140">
        <f t="shared" si="245"/>
        <v>0</v>
      </c>
      <c r="BD210" s="144"/>
      <c r="BE210" s="136">
        <f t="shared" si="246"/>
        <v>0</v>
      </c>
      <c r="BF210" s="152"/>
      <c r="BG210" s="140">
        <f t="shared" si="247"/>
        <v>0</v>
      </c>
      <c r="BH210" s="144"/>
      <c r="BI210" s="136">
        <f t="shared" si="248"/>
        <v>0</v>
      </c>
      <c r="BJ210" s="152"/>
      <c r="BK210" s="140">
        <f t="shared" si="249"/>
        <v>0</v>
      </c>
      <c r="BL210" s="144"/>
      <c r="BM210" s="136">
        <f t="shared" si="250"/>
        <v>0</v>
      </c>
      <c r="BN210" s="152"/>
      <c r="BO210" s="140">
        <f t="shared" si="251"/>
        <v>0</v>
      </c>
      <c r="BP210" s="144"/>
      <c r="BQ210" s="136">
        <f t="shared" si="252"/>
        <v>0</v>
      </c>
      <c r="BR210" s="152"/>
      <c r="BS210" s="140">
        <f t="shared" si="253"/>
        <v>0</v>
      </c>
      <c r="BT210" s="144"/>
      <c r="BU210" s="136">
        <f t="shared" si="254"/>
        <v>0</v>
      </c>
      <c r="BV210" s="152"/>
      <c r="BW210" s="140">
        <f t="shared" si="255"/>
        <v>0</v>
      </c>
      <c r="BX210" s="144"/>
      <c r="BY210" s="136">
        <f t="shared" si="256"/>
        <v>0</v>
      </c>
      <c r="BZ210" s="152"/>
      <c r="CA210" s="140">
        <f t="shared" si="257"/>
        <v>0</v>
      </c>
      <c r="CB210" s="144"/>
      <c r="CC210" s="136">
        <f t="shared" si="258"/>
        <v>0</v>
      </c>
      <c r="CD210" s="152"/>
      <c r="CE210" s="140">
        <f t="shared" si="259"/>
        <v>0</v>
      </c>
      <c r="CF210" s="144"/>
      <c r="CG210" s="136">
        <f t="shared" si="260"/>
        <v>0</v>
      </c>
      <c r="CH210" s="152"/>
      <c r="CI210" s="140">
        <f t="shared" si="261"/>
        <v>0</v>
      </c>
      <c r="CJ210" s="144"/>
      <c r="CK210" s="136">
        <f t="shared" si="262"/>
        <v>0</v>
      </c>
      <c r="CL210" s="140">
        <f t="shared" si="263"/>
        <v>0</v>
      </c>
      <c r="CM210" s="144"/>
      <c r="CN210" s="136">
        <f t="shared" si="264"/>
        <v>0</v>
      </c>
      <c r="CO210" s="152"/>
      <c r="CP210" s="140">
        <f t="shared" si="265"/>
        <v>0</v>
      </c>
      <c r="CQ210" s="144"/>
      <c r="CR210" s="136">
        <f t="shared" si="266"/>
        <v>0</v>
      </c>
      <c r="CS210" s="152"/>
      <c r="CT210" s="140">
        <f t="shared" si="267"/>
        <v>0</v>
      </c>
      <c r="CU210" s="144"/>
      <c r="CV210" s="136">
        <f t="shared" si="268"/>
        <v>0</v>
      </c>
      <c r="CW210" s="152"/>
      <c r="CX210" s="140">
        <f t="shared" si="269"/>
        <v>0</v>
      </c>
      <c r="CY210" s="136">
        <f t="shared" si="270"/>
        <v>0</v>
      </c>
      <c r="CZ210" s="152"/>
      <c r="DA210" s="144">
        <f t="shared" si="271"/>
        <v>0</v>
      </c>
      <c r="DB210" s="144"/>
      <c r="DC210" s="136">
        <f t="shared" si="272"/>
        <v>0</v>
      </c>
      <c r="DD210" s="152"/>
      <c r="DE210" s="140">
        <f t="shared" si="273"/>
        <v>0</v>
      </c>
      <c r="DF210" s="144"/>
      <c r="DG210" s="136">
        <f t="shared" si="274"/>
        <v>0</v>
      </c>
      <c r="DH210" s="152"/>
    </row>
    <row r="211" spans="1:112" ht="24" thickBot="1" x14ac:dyDescent="0.4">
      <c r="B211" s="281">
        <f>Calendrier!$N33</f>
        <v>43225</v>
      </c>
      <c r="C211" s="525">
        <f>COUNTIF(D212:D261,$AE$2)</f>
        <v>0</v>
      </c>
      <c r="D211" s="526"/>
      <c r="E211" s="527"/>
      <c r="F211" s="528" t="str">
        <f>Calendrier!BO7</f>
        <v>E</v>
      </c>
      <c r="G211" s="528"/>
      <c r="H211" s="528"/>
      <c r="I211" s="528"/>
      <c r="J211" s="528"/>
      <c r="K211" s="528"/>
      <c r="L211" s="528"/>
      <c r="M211" s="528"/>
      <c r="N211" s="528"/>
      <c r="O211" s="528"/>
      <c r="P211" s="528"/>
      <c r="Q211" s="528"/>
      <c r="R211" s="528"/>
      <c r="S211" s="528"/>
      <c r="T211" s="528"/>
      <c r="U211" s="528"/>
      <c r="V211" s="528"/>
      <c r="W211" s="528"/>
      <c r="X211" s="529"/>
      <c r="AA211" s="50"/>
      <c r="AB211" s="34"/>
      <c r="AE211" s="39"/>
      <c r="AF211" s="40" t="str">
        <f>IF(AE211&lt;&gt;"",VLOOKUP(AE211,#REF!,2,FALSE),"")</f>
        <v/>
      </c>
      <c r="AM211" s="140">
        <f t="shared" si="237"/>
        <v>0</v>
      </c>
      <c r="AN211" s="157"/>
      <c r="AO211" s="136">
        <f t="shared" si="238"/>
        <v>0</v>
      </c>
      <c r="AP211" s="152"/>
      <c r="AQ211" s="140">
        <f t="shared" si="239"/>
        <v>0</v>
      </c>
      <c r="AR211" s="144"/>
      <c r="AS211" s="136">
        <f t="shared" si="240"/>
        <v>0</v>
      </c>
      <c r="AT211" s="152"/>
      <c r="AU211" s="140">
        <f t="shared" si="241"/>
        <v>0</v>
      </c>
      <c r="AV211" s="157"/>
      <c r="AW211" s="136">
        <f t="shared" si="242"/>
        <v>0</v>
      </c>
      <c r="AX211" s="152"/>
      <c r="AY211" s="140">
        <f t="shared" si="243"/>
        <v>0</v>
      </c>
      <c r="AZ211" s="144"/>
      <c r="BA211" s="136">
        <f t="shared" si="244"/>
        <v>0</v>
      </c>
      <c r="BB211" s="152"/>
      <c r="BC211" s="140">
        <f t="shared" si="245"/>
        <v>0</v>
      </c>
      <c r="BD211" s="144"/>
      <c r="BE211" s="136">
        <f t="shared" si="246"/>
        <v>0</v>
      </c>
      <c r="BF211" s="152"/>
      <c r="BG211" s="140">
        <f t="shared" si="247"/>
        <v>0</v>
      </c>
      <c r="BH211" s="144"/>
      <c r="BI211" s="136">
        <f t="shared" si="248"/>
        <v>0</v>
      </c>
      <c r="BJ211" s="152"/>
      <c r="BK211" s="140">
        <f t="shared" si="249"/>
        <v>0</v>
      </c>
      <c r="BL211" s="144"/>
      <c r="BM211" s="136">
        <f t="shared" si="250"/>
        <v>0</v>
      </c>
      <c r="BN211" s="152"/>
      <c r="BO211" s="140">
        <f t="shared" si="251"/>
        <v>0</v>
      </c>
      <c r="BP211" s="144"/>
      <c r="BQ211" s="136">
        <f t="shared" si="252"/>
        <v>0</v>
      </c>
      <c r="BR211" s="152"/>
      <c r="BS211" s="140">
        <f t="shared" si="253"/>
        <v>0</v>
      </c>
      <c r="BT211" s="144"/>
      <c r="BU211" s="136">
        <f t="shared" si="254"/>
        <v>0</v>
      </c>
      <c r="BV211" s="152"/>
      <c r="BW211" s="140">
        <f t="shared" si="255"/>
        <v>0</v>
      </c>
      <c r="BX211" s="144"/>
      <c r="BY211" s="136">
        <f t="shared" si="256"/>
        <v>0</v>
      </c>
      <c r="BZ211" s="152"/>
      <c r="CA211" s="140">
        <f t="shared" si="257"/>
        <v>0</v>
      </c>
      <c r="CB211" s="144"/>
      <c r="CC211" s="136">
        <f t="shared" si="258"/>
        <v>0</v>
      </c>
      <c r="CD211" s="152"/>
      <c r="CE211" s="140">
        <f t="shared" si="259"/>
        <v>0</v>
      </c>
      <c r="CF211" s="144"/>
      <c r="CG211" s="136">
        <f t="shared" si="260"/>
        <v>0</v>
      </c>
      <c r="CH211" s="152"/>
      <c r="CI211" s="140">
        <f t="shared" si="261"/>
        <v>0</v>
      </c>
      <c r="CJ211" s="144"/>
      <c r="CK211" s="136">
        <f t="shared" si="262"/>
        <v>0</v>
      </c>
      <c r="CL211" s="140">
        <f t="shared" si="263"/>
        <v>0</v>
      </c>
      <c r="CM211" s="144"/>
      <c r="CN211" s="136">
        <f t="shared" si="264"/>
        <v>0</v>
      </c>
      <c r="CO211" s="152"/>
      <c r="CP211" s="140">
        <f t="shared" si="265"/>
        <v>0</v>
      </c>
      <c r="CQ211" s="144"/>
      <c r="CR211" s="136">
        <f t="shared" si="266"/>
        <v>0</v>
      </c>
      <c r="CS211" s="152"/>
      <c r="CT211" s="140">
        <f t="shared" si="267"/>
        <v>0</v>
      </c>
      <c r="CU211" s="144"/>
      <c r="CV211" s="136">
        <f t="shared" si="268"/>
        <v>0</v>
      </c>
      <c r="CW211" s="152"/>
      <c r="CX211" s="140">
        <f t="shared" si="269"/>
        <v>0</v>
      </c>
      <c r="CY211" s="136">
        <f t="shared" si="270"/>
        <v>0</v>
      </c>
      <c r="CZ211" s="152"/>
      <c r="DA211" s="144">
        <f t="shared" si="271"/>
        <v>0</v>
      </c>
      <c r="DB211" s="144"/>
      <c r="DC211" s="136">
        <f t="shared" si="272"/>
        <v>0</v>
      </c>
      <c r="DD211" s="152"/>
      <c r="DE211" s="140">
        <f t="shared" si="273"/>
        <v>0</v>
      </c>
      <c r="DF211" s="144"/>
      <c r="DG211" s="136">
        <f t="shared" si="274"/>
        <v>0</v>
      </c>
      <c r="DH211" s="152"/>
    </row>
    <row r="212" spans="1:112" ht="15.5" x14ac:dyDescent="0.35">
      <c r="A212" s="70">
        <v>1</v>
      </c>
      <c r="B212" s="343" t="str">
        <f>B160</f>
        <v>AAA  LUC</v>
      </c>
      <c r="C212" s="282" t="str">
        <f t="shared" ref="C212:C231" si="288">C4</f>
        <v>LUC</v>
      </c>
      <c r="D212" s="283" t="str">
        <f t="shared" ref="D212:D261" si="289">IF(AD212&lt;&gt;$AE$1,$AE$2,"")</f>
        <v/>
      </c>
      <c r="E212" s="284">
        <f t="shared" ref="E212:E243" si="290">E4</f>
        <v>409092</v>
      </c>
      <c r="F212" s="285"/>
      <c r="G212" s="285"/>
      <c r="H212" s="285"/>
      <c r="I212" s="285"/>
      <c r="J212" s="285"/>
      <c r="K212" s="285"/>
      <c r="L212" s="285"/>
      <c r="M212" s="286"/>
      <c r="N212" s="285"/>
      <c r="O212" s="285"/>
      <c r="P212" s="285"/>
      <c r="Q212" s="285"/>
      <c r="R212" s="285"/>
      <c r="S212" s="285"/>
      <c r="T212" s="285"/>
      <c r="U212" s="285"/>
      <c r="V212" s="285"/>
      <c r="W212" s="285"/>
      <c r="X212" s="287"/>
      <c r="Y212" s="2" t="e">
        <f>IF(C212&lt;&gt;"",VLOOKUP(C212,#REF!,2,FALSE),"")</f>
        <v>#REF!</v>
      </c>
      <c r="Z212" s="2" t="str">
        <f t="shared" ref="Z212:Z274" si="291">IF(B212&lt;&gt;"",$Z$1,"")</f>
        <v>US CRÉTEIL</v>
      </c>
      <c r="AA212" s="50" t="str">
        <f t="shared" si="233"/>
        <v/>
      </c>
      <c r="AB212" s="34" t="e">
        <f t="shared" si="234"/>
        <v>#REF!</v>
      </c>
      <c r="AC212" s="2" t="str">
        <f t="shared" si="235"/>
        <v>AAA  LUC  LUC</v>
      </c>
      <c r="AD212" s="2">
        <f t="shared" si="236"/>
        <v>0</v>
      </c>
      <c r="AE212" s="39"/>
      <c r="AF212" s="40" t="str">
        <f>IF(AE212&lt;&gt;"",VLOOKUP(AE212,#REF!,2,FALSE),"")</f>
        <v/>
      </c>
      <c r="AM212" s="140" t="e">
        <f t="shared" si="237"/>
        <v>#REF!</v>
      </c>
      <c r="AN212" s="157"/>
      <c r="AO212" s="136" t="e">
        <f t="shared" si="238"/>
        <v>#REF!</v>
      </c>
      <c r="AP212" s="152"/>
      <c r="AQ212" s="140" t="e">
        <f t="shared" si="239"/>
        <v>#REF!</v>
      </c>
      <c r="AR212" s="144"/>
      <c r="AS212" s="136" t="e">
        <f t="shared" si="240"/>
        <v>#REF!</v>
      </c>
      <c r="AT212" s="152"/>
      <c r="AU212" s="140" t="e">
        <f t="shared" si="241"/>
        <v>#REF!</v>
      </c>
      <c r="AV212" s="157"/>
      <c r="AW212" s="136" t="e">
        <f t="shared" si="242"/>
        <v>#REF!</v>
      </c>
      <c r="AX212" s="152"/>
      <c r="AY212" s="140" t="e">
        <f t="shared" si="243"/>
        <v>#REF!</v>
      </c>
      <c r="AZ212" s="144"/>
      <c r="BA212" s="136" t="e">
        <f t="shared" si="244"/>
        <v>#REF!</v>
      </c>
      <c r="BB212" s="152"/>
      <c r="BC212" s="140" t="e">
        <f t="shared" si="245"/>
        <v>#REF!</v>
      </c>
      <c r="BD212" s="144"/>
      <c r="BE212" s="136" t="e">
        <f t="shared" si="246"/>
        <v>#REF!</v>
      </c>
      <c r="BF212" s="152"/>
      <c r="BG212" s="140" t="e">
        <f t="shared" si="247"/>
        <v>#REF!</v>
      </c>
      <c r="BH212" s="144"/>
      <c r="BI212" s="136" t="e">
        <f t="shared" si="248"/>
        <v>#REF!</v>
      </c>
      <c r="BJ212" s="152"/>
      <c r="BK212" s="140" t="e">
        <f t="shared" si="249"/>
        <v>#REF!</v>
      </c>
      <c r="BL212" s="144"/>
      <c r="BM212" s="136" t="e">
        <f t="shared" si="250"/>
        <v>#REF!</v>
      </c>
      <c r="BN212" s="152"/>
      <c r="BO212" s="140" t="e">
        <f t="shared" si="251"/>
        <v>#REF!</v>
      </c>
      <c r="BP212" s="144"/>
      <c r="BQ212" s="136" t="e">
        <f t="shared" si="252"/>
        <v>#REF!</v>
      </c>
      <c r="BR212" s="152"/>
      <c r="BS212" s="140" t="e">
        <f t="shared" si="253"/>
        <v>#REF!</v>
      </c>
      <c r="BT212" s="144"/>
      <c r="BU212" s="136" t="e">
        <f t="shared" si="254"/>
        <v>#REF!</v>
      </c>
      <c r="BV212" s="152"/>
      <c r="BW212" s="140" t="e">
        <f t="shared" si="255"/>
        <v>#REF!</v>
      </c>
      <c r="BX212" s="144"/>
      <c r="BY212" s="136" t="e">
        <f t="shared" si="256"/>
        <v>#REF!</v>
      </c>
      <c r="BZ212" s="152"/>
      <c r="CA212" s="140" t="e">
        <f t="shared" si="257"/>
        <v>#REF!</v>
      </c>
      <c r="CB212" s="144"/>
      <c r="CC212" s="136" t="e">
        <f t="shared" si="258"/>
        <v>#REF!</v>
      </c>
      <c r="CD212" s="152"/>
      <c r="CE212" s="140" t="e">
        <f t="shared" si="259"/>
        <v>#REF!</v>
      </c>
      <c r="CF212" s="144"/>
      <c r="CG212" s="136" t="e">
        <f t="shared" si="260"/>
        <v>#REF!</v>
      </c>
      <c r="CH212" s="152"/>
      <c r="CI212" s="140" t="e">
        <f t="shared" si="261"/>
        <v>#REF!</v>
      </c>
      <c r="CJ212" s="144"/>
      <c r="CK212" s="136" t="e">
        <f t="shared" si="262"/>
        <v>#REF!</v>
      </c>
      <c r="CL212" s="140" t="e">
        <f t="shared" si="263"/>
        <v>#REF!</v>
      </c>
      <c r="CM212" s="144"/>
      <c r="CN212" s="136" t="e">
        <f t="shared" si="264"/>
        <v>#REF!</v>
      </c>
      <c r="CO212" s="152"/>
      <c r="CP212" s="140" t="e">
        <f t="shared" si="265"/>
        <v>#REF!</v>
      </c>
      <c r="CQ212" s="144"/>
      <c r="CR212" s="136" t="e">
        <f t="shared" si="266"/>
        <v>#REF!</v>
      </c>
      <c r="CS212" s="152"/>
      <c r="CT212" s="140" t="e">
        <f t="shared" si="267"/>
        <v>#REF!</v>
      </c>
      <c r="CU212" s="144"/>
      <c r="CV212" s="136" t="e">
        <f t="shared" si="268"/>
        <v>#REF!</v>
      </c>
      <c r="CW212" s="152"/>
      <c r="CX212" s="140" t="e">
        <f t="shared" si="269"/>
        <v>#REF!</v>
      </c>
      <c r="CY212" s="136" t="e">
        <f t="shared" si="270"/>
        <v>#REF!</v>
      </c>
      <c r="CZ212" s="152"/>
      <c r="DA212" s="144" t="e">
        <f t="shared" si="271"/>
        <v>#REF!</v>
      </c>
      <c r="DB212" s="144"/>
      <c r="DC212" s="136" t="e">
        <f t="shared" si="272"/>
        <v>#REF!</v>
      </c>
      <c r="DD212" s="152"/>
      <c r="DE212" s="140" t="e">
        <f t="shared" si="273"/>
        <v>#REF!</v>
      </c>
      <c r="DF212" s="144"/>
      <c r="DG212" s="136" t="e">
        <f t="shared" si="274"/>
        <v>#REF!</v>
      </c>
      <c r="DH212" s="152"/>
    </row>
    <row r="213" spans="1:112" ht="15.5" x14ac:dyDescent="0.35">
      <c r="A213" s="71">
        <v>2</v>
      </c>
      <c r="B213" s="309" t="str">
        <f>B161</f>
        <v>BBB  isabelle</v>
      </c>
      <c r="C213" s="71" t="str">
        <f t="shared" si="288"/>
        <v>isabelle</v>
      </c>
      <c r="D213" s="9" t="str">
        <f t="shared" si="289"/>
        <v/>
      </c>
      <c r="E213" s="6">
        <f t="shared" si="290"/>
        <v>707564</v>
      </c>
      <c r="F213" s="74"/>
      <c r="G213" s="74"/>
      <c r="H213" s="74"/>
      <c r="I213" s="74"/>
      <c r="J213" s="74"/>
      <c r="K213" s="74"/>
      <c r="L213" s="74"/>
      <c r="M213" s="168"/>
      <c r="N213" s="74"/>
      <c r="O213" s="74"/>
      <c r="P213" s="74"/>
      <c r="Q213" s="74"/>
      <c r="R213" s="74"/>
      <c r="S213" s="74"/>
      <c r="T213" s="74"/>
      <c r="U213" s="74"/>
      <c r="V213" s="74"/>
      <c r="W213" s="74"/>
      <c r="X213" s="288"/>
      <c r="Y213" s="2" t="e">
        <f>IF(C213&lt;&gt;"",VLOOKUP(C213,#REF!,2,FALSE),"")</f>
        <v>#REF!</v>
      </c>
      <c r="Z213" s="2" t="str">
        <f t="shared" si="291"/>
        <v>US CRÉTEIL</v>
      </c>
      <c r="AA213" s="50" t="str">
        <f t="shared" si="233"/>
        <v/>
      </c>
      <c r="AB213" s="34" t="e">
        <f t="shared" si="234"/>
        <v>#REF!</v>
      </c>
      <c r="AC213" s="2" t="str">
        <f t="shared" si="235"/>
        <v>BBB  isabelle  isabelle</v>
      </c>
      <c r="AD213" s="2">
        <f t="shared" si="236"/>
        <v>0</v>
      </c>
      <c r="AE213" s="39"/>
      <c r="AF213" s="40" t="str">
        <f>IF(AE213&lt;&gt;"",VLOOKUP(AE213,#REF!,2,FALSE),"")</f>
        <v/>
      </c>
      <c r="AM213" s="140" t="e">
        <f t="shared" si="237"/>
        <v>#REF!</v>
      </c>
      <c r="AN213" s="157"/>
      <c r="AO213" s="136" t="e">
        <f t="shared" si="238"/>
        <v>#REF!</v>
      </c>
      <c r="AP213" s="152"/>
      <c r="AQ213" s="140" t="e">
        <f t="shared" si="239"/>
        <v>#REF!</v>
      </c>
      <c r="AR213" s="144"/>
      <c r="AS213" s="136" t="e">
        <f t="shared" si="240"/>
        <v>#REF!</v>
      </c>
      <c r="AT213" s="152"/>
      <c r="AU213" s="140" t="e">
        <f t="shared" si="241"/>
        <v>#REF!</v>
      </c>
      <c r="AV213" s="157"/>
      <c r="AW213" s="136" t="e">
        <f t="shared" si="242"/>
        <v>#REF!</v>
      </c>
      <c r="AX213" s="152"/>
      <c r="AY213" s="140" t="e">
        <f t="shared" si="243"/>
        <v>#REF!</v>
      </c>
      <c r="AZ213" s="144"/>
      <c r="BA213" s="136" t="e">
        <f t="shared" si="244"/>
        <v>#REF!</v>
      </c>
      <c r="BB213" s="152"/>
      <c r="BC213" s="140" t="e">
        <f t="shared" si="245"/>
        <v>#REF!</v>
      </c>
      <c r="BD213" s="144"/>
      <c r="BE213" s="136" t="e">
        <f t="shared" si="246"/>
        <v>#REF!</v>
      </c>
      <c r="BF213" s="152"/>
      <c r="BG213" s="140" t="e">
        <f t="shared" si="247"/>
        <v>#REF!</v>
      </c>
      <c r="BH213" s="144"/>
      <c r="BI213" s="136" t="e">
        <f t="shared" si="248"/>
        <v>#REF!</v>
      </c>
      <c r="BJ213" s="152"/>
      <c r="BK213" s="140" t="e">
        <f t="shared" si="249"/>
        <v>#REF!</v>
      </c>
      <c r="BL213" s="144"/>
      <c r="BM213" s="136" t="e">
        <f t="shared" si="250"/>
        <v>#REF!</v>
      </c>
      <c r="BN213" s="152"/>
      <c r="BO213" s="140" t="e">
        <f t="shared" si="251"/>
        <v>#REF!</v>
      </c>
      <c r="BP213" s="144"/>
      <c r="BQ213" s="136" t="e">
        <f t="shared" si="252"/>
        <v>#REF!</v>
      </c>
      <c r="BR213" s="152"/>
      <c r="BS213" s="140" t="e">
        <f t="shared" si="253"/>
        <v>#REF!</v>
      </c>
      <c r="BT213" s="144"/>
      <c r="BU213" s="136" t="e">
        <f t="shared" si="254"/>
        <v>#REF!</v>
      </c>
      <c r="BV213" s="152"/>
      <c r="BW213" s="140" t="e">
        <f t="shared" si="255"/>
        <v>#REF!</v>
      </c>
      <c r="BX213" s="144"/>
      <c r="BY213" s="136" t="e">
        <f t="shared" si="256"/>
        <v>#REF!</v>
      </c>
      <c r="BZ213" s="152"/>
      <c r="CA213" s="140" t="e">
        <f t="shared" si="257"/>
        <v>#REF!</v>
      </c>
      <c r="CB213" s="144"/>
      <c r="CC213" s="136" t="e">
        <f t="shared" si="258"/>
        <v>#REF!</v>
      </c>
      <c r="CD213" s="152"/>
      <c r="CE213" s="140" t="e">
        <f t="shared" si="259"/>
        <v>#REF!</v>
      </c>
      <c r="CF213" s="144"/>
      <c r="CG213" s="136" t="e">
        <f t="shared" si="260"/>
        <v>#REF!</v>
      </c>
      <c r="CH213" s="152"/>
      <c r="CI213" s="140" t="e">
        <f t="shared" si="261"/>
        <v>#REF!</v>
      </c>
      <c r="CJ213" s="144"/>
      <c r="CK213" s="136" t="e">
        <f t="shared" si="262"/>
        <v>#REF!</v>
      </c>
      <c r="CL213" s="140" t="e">
        <f t="shared" si="263"/>
        <v>#REF!</v>
      </c>
      <c r="CM213" s="144"/>
      <c r="CN213" s="136" t="e">
        <f t="shared" si="264"/>
        <v>#REF!</v>
      </c>
      <c r="CO213" s="152"/>
      <c r="CP213" s="140" t="e">
        <f t="shared" si="265"/>
        <v>#REF!</v>
      </c>
      <c r="CQ213" s="144"/>
      <c r="CR213" s="136" t="e">
        <f t="shared" si="266"/>
        <v>#REF!</v>
      </c>
      <c r="CS213" s="152"/>
      <c r="CT213" s="140" t="e">
        <f t="shared" si="267"/>
        <v>#REF!</v>
      </c>
      <c r="CU213" s="144"/>
      <c r="CV213" s="136" t="e">
        <f t="shared" si="268"/>
        <v>#REF!</v>
      </c>
      <c r="CW213" s="152"/>
      <c r="CX213" s="140" t="e">
        <f t="shared" si="269"/>
        <v>#REF!</v>
      </c>
      <c r="CY213" s="136" t="e">
        <f t="shared" si="270"/>
        <v>#REF!</v>
      </c>
      <c r="CZ213" s="152"/>
      <c r="DA213" s="144" t="e">
        <f t="shared" si="271"/>
        <v>#REF!</v>
      </c>
      <c r="DB213" s="144"/>
      <c r="DC213" s="136" t="e">
        <f t="shared" si="272"/>
        <v>#REF!</v>
      </c>
      <c r="DD213" s="152"/>
      <c r="DE213" s="140" t="e">
        <f t="shared" si="273"/>
        <v>#REF!</v>
      </c>
      <c r="DF213" s="144"/>
      <c r="DG213" s="136" t="e">
        <f t="shared" si="274"/>
        <v>#REF!</v>
      </c>
      <c r="DH213" s="152"/>
    </row>
    <row r="214" spans="1:112" ht="15.5" x14ac:dyDescent="0.35">
      <c r="A214" s="71">
        <v>3</v>
      </c>
      <c r="B214" s="345" t="str">
        <f t="shared" ref="B214" si="292">B162</f>
        <v>KJKLJDFKJG  Agathe</v>
      </c>
      <c r="C214" s="71" t="str">
        <f t="shared" si="288"/>
        <v>Agathe</v>
      </c>
      <c r="D214" s="9" t="str">
        <f t="shared" si="289"/>
        <v/>
      </c>
      <c r="E214" s="6">
        <f t="shared" si="290"/>
        <v>1467847</v>
      </c>
      <c r="F214" s="74"/>
      <c r="G214" s="74"/>
      <c r="H214" s="74"/>
      <c r="I214" s="74"/>
      <c r="J214" s="74"/>
      <c r="K214" s="74"/>
      <c r="L214" s="74"/>
      <c r="M214" s="168"/>
      <c r="N214" s="74"/>
      <c r="O214" s="74"/>
      <c r="P214" s="74"/>
      <c r="Q214" s="74"/>
      <c r="R214" s="74"/>
      <c r="S214" s="74"/>
      <c r="T214" s="74"/>
      <c r="U214" s="74"/>
      <c r="V214" s="74"/>
      <c r="W214" s="74"/>
      <c r="X214" s="288"/>
      <c r="Y214" s="2" t="e">
        <f>IF(C214&lt;&gt;"",VLOOKUP(C214,#REF!,2,FALSE),"")</f>
        <v>#REF!</v>
      </c>
      <c r="Z214" s="2" t="str">
        <f t="shared" si="291"/>
        <v>US CRÉTEIL</v>
      </c>
      <c r="AA214" s="50" t="str">
        <f t="shared" si="233"/>
        <v/>
      </c>
      <c r="AB214" s="34" t="e">
        <f t="shared" si="234"/>
        <v>#REF!</v>
      </c>
      <c r="AC214" s="2" t="str">
        <f t="shared" si="235"/>
        <v>KJKLJDFKJG  Agathe  Agathe</v>
      </c>
      <c r="AD214" s="2">
        <f t="shared" si="236"/>
        <v>0</v>
      </c>
      <c r="AE214" s="39"/>
      <c r="AF214" s="40" t="str">
        <f>IF(AE214&lt;&gt;"",VLOOKUP(AE214,#REF!,2,FALSE),"")</f>
        <v/>
      </c>
      <c r="AM214" s="140" t="e">
        <f t="shared" si="237"/>
        <v>#REF!</v>
      </c>
      <c r="AN214" s="157"/>
      <c r="AO214" s="136" t="e">
        <f t="shared" si="238"/>
        <v>#REF!</v>
      </c>
      <c r="AP214" s="152"/>
      <c r="AQ214" s="140" t="e">
        <f t="shared" si="239"/>
        <v>#REF!</v>
      </c>
      <c r="AR214" s="144"/>
      <c r="AS214" s="136" t="e">
        <f t="shared" si="240"/>
        <v>#REF!</v>
      </c>
      <c r="AT214" s="152"/>
      <c r="AU214" s="140" t="e">
        <f t="shared" si="241"/>
        <v>#REF!</v>
      </c>
      <c r="AV214" s="157"/>
      <c r="AW214" s="136" t="e">
        <f t="shared" si="242"/>
        <v>#REF!</v>
      </c>
      <c r="AX214" s="152"/>
      <c r="AY214" s="140" t="e">
        <f t="shared" si="243"/>
        <v>#REF!</v>
      </c>
      <c r="AZ214" s="144"/>
      <c r="BA214" s="136" t="e">
        <f t="shared" si="244"/>
        <v>#REF!</v>
      </c>
      <c r="BB214" s="152"/>
      <c r="BC214" s="140" t="e">
        <f t="shared" si="245"/>
        <v>#REF!</v>
      </c>
      <c r="BD214" s="144"/>
      <c r="BE214" s="136" t="e">
        <f t="shared" si="246"/>
        <v>#REF!</v>
      </c>
      <c r="BF214" s="152"/>
      <c r="BG214" s="140" t="e">
        <f t="shared" si="247"/>
        <v>#REF!</v>
      </c>
      <c r="BH214" s="144"/>
      <c r="BI214" s="136" t="e">
        <f t="shared" si="248"/>
        <v>#REF!</v>
      </c>
      <c r="BJ214" s="152"/>
      <c r="BK214" s="140" t="e">
        <f t="shared" si="249"/>
        <v>#REF!</v>
      </c>
      <c r="BL214" s="144"/>
      <c r="BM214" s="136" t="e">
        <f t="shared" si="250"/>
        <v>#REF!</v>
      </c>
      <c r="BN214" s="152"/>
      <c r="BO214" s="140" t="e">
        <f t="shared" si="251"/>
        <v>#REF!</v>
      </c>
      <c r="BP214" s="144"/>
      <c r="BQ214" s="136" t="e">
        <f t="shared" si="252"/>
        <v>#REF!</v>
      </c>
      <c r="BR214" s="152"/>
      <c r="BS214" s="140" t="e">
        <f t="shared" si="253"/>
        <v>#REF!</v>
      </c>
      <c r="BT214" s="144"/>
      <c r="BU214" s="136" t="e">
        <f t="shared" si="254"/>
        <v>#REF!</v>
      </c>
      <c r="BV214" s="152"/>
      <c r="BW214" s="140" t="e">
        <f t="shared" si="255"/>
        <v>#REF!</v>
      </c>
      <c r="BX214" s="144"/>
      <c r="BY214" s="136" t="e">
        <f t="shared" si="256"/>
        <v>#REF!</v>
      </c>
      <c r="BZ214" s="152"/>
      <c r="CA214" s="140" t="e">
        <f t="shared" si="257"/>
        <v>#REF!</v>
      </c>
      <c r="CB214" s="144"/>
      <c r="CC214" s="136" t="e">
        <f t="shared" si="258"/>
        <v>#REF!</v>
      </c>
      <c r="CD214" s="152"/>
      <c r="CE214" s="140" t="e">
        <f t="shared" si="259"/>
        <v>#REF!</v>
      </c>
      <c r="CF214" s="144"/>
      <c r="CG214" s="136" t="e">
        <f t="shared" si="260"/>
        <v>#REF!</v>
      </c>
      <c r="CH214" s="152"/>
      <c r="CI214" s="140" t="e">
        <f t="shared" si="261"/>
        <v>#REF!</v>
      </c>
      <c r="CJ214" s="144"/>
      <c r="CK214" s="136" t="e">
        <f t="shared" si="262"/>
        <v>#REF!</v>
      </c>
      <c r="CL214" s="140" t="e">
        <f t="shared" si="263"/>
        <v>#REF!</v>
      </c>
      <c r="CM214" s="144"/>
      <c r="CN214" s="136" t="e">
        <f t="shared" si="264"/>
        <v>#REF!</v>
      </c>
      <c r="CO214" s="152"/>
      <c r="CP214" s="140" t="e">
        <f t="shared" si="265"/>
        <v>#REF!</v>
      </c>
      <c r="CQ214" s="144"/>
      <c r="CR214" s="136" t="e">
        <f t="shared" si="266"/>
        <v>#REF!</v>
      </c>
      <c r="CS214" s="152"/>
      <c r="CT214" s="140" t="e">
        <f t="shared" si="267"/>
        <v>#REF!</v>
      </c>
      <c r="CU214" s="144"/>
      <c r="CV214" s="136" t="e">
        <f t="shared" si="268"/>
        <v>#REF!</v>
      </c>
      <c r="CW214" s="152"/>
      <c r="CX214" s="140" t="e">
        <f t="shared" si="269"/>
        <v>#REF!</v>
      </c>
      <c r="CY214" s="136" t="e">
        <f t="shared" si="270"/>
        <v>#REF!</v>
      </c>
      <c r="CZ214" s="152"/>
      <c r="DA214" s="144" t="e">
        <f t="shared" si="271"/>
        <v>#REF!</v>
      </c>
      <c r="DB214" s="144"/>
      <c r="DC214" s="136" t="e">
        <f t="shared" si="272"/>
        <v>#REF!</v>
      </c>
      <c r="DD214" s="152"/>
      <c r="DE214" s="140" t="e">
        <f t="shared" si="273"/>
        <v>#REF!</v>
      </c>
      <c r="DF214" s="144"/>
      <c r="DG214" s="136" t="e">
        <f t="shared" si="274"/>
        <v>#REF!</v>
      </c>
      <c r="DH214" s="152"/>
    </row>
    <row r="215" spans="1:112" ht="15.5" x14ac:dyDescent="0.35">
      <c r="A215" s="71">
        <v>4</v>
      </c>
      <c r="B215" s="345" t="str">
        <f t="shared" ref="B215" si="293">B163</f>
        <v>DDD  Léa</v>
      </c>
      <c r="C215" s="71" t="str">
        <f t="shared" si="288"/>
        <v>Léa</v>
      </c>
      <c r="D215" s="9" t="str">
        <f t="shared" si="289"/>
        <v/>
      </c>
      <c r="E215" s="6">
        <f t="shared" si="290"/>
        <v>1263818</v>
      </c>
      <c r="F215" s="74"/>
      <c r="G215" s="74"/>
      <c r="H215" s="74"/>
      <c r="I215" s="74"/>
      <c r="J215" s="74"/>
      <c r="K215" s="74"/>
      <c r="L215" s="74"/>
      <c r="M215" s="168"/>
      <c r="N215" s="74"/>
      <c r="O215" s="74"/>
      <c r="P215" s="74"/>
      <c r="Q215" s="74"/>
      <c r="R215" s="74"/>
      <c r="S215" s="74"/>
      <c r="T215" s="74"/>
      <c r="U215" s="74"/>
      <c r="V215" s="74"/>
      <c r="W215" s="74"/>
      <c r="X215" s="288"/>
      <c r="Y215" s="2" t="e">
        <f>IF(C215&lt;&gt;"",VLOOKUP(C215,#REF!,2,FALSE),"")</f>
        <v>#REF!</v>
      </c>
      <c r="Z215" s="2" t="str">
        <f t="shared" si="291"/>
        <v>US CRÉTEIL</v>
      </c>
      <c r="AA215" s="50" t="str">
        <f t="shared" si="233"/>
        <v/>
      </c>
      <c r="AB215" s="34" t="e">
        <f t="shared" si="234"/>
        <v>#REF!</v>
      </c>
      <c r="AC215" s="2" t="str">
        <f t="shared" si="235"/>
        <v>DDD  Léa  Léa</v>
      </c>
      <c r="AD215" s="2">
        <f t="shared" si="236"/>
        <v>0</v>
      </c>
      <c r="AE215" s="39"/>
      <c r="AF215" s="40" t="str">
        <f>IF(AE215&lt;&gt;"",VLOOKUP(AE215,#REF!,2,FALSE),"")</f>
        <v/>
      </c>
      <c r="AM215" s="140" t="e">
        <f t="shared" si="237"/>
        <v>#REF!</v>
      </c>
      <c r="AN215" s="157"/>
      <c r="AO215" s="136" t="e">
        <f t="shared" si="238"/>
        <v>#REF!</v>
      </c>
      <c r="AP215" s="152"/>
      <c r="AQ215" s="140" t="e">
        <f t="shared" si="239"/>
        <v>#REF!</v>
      </c>
      <c r="AR215" s="144"/>
      <c r="AS215" s="136" t="e">
        <f t="shared" si="240"/>
        <v>#REF!</v>
      </c>
      <c r="AT215" s="152"/>
      <c r="AU215" s="140" t="e">
        <f t="shared" si="241"/>
        <v>#REF!</v>
      </c>
      <c r="AV215" s="157"/>
      <c r="AW215" s="136" t="e">
        <f t="shared" si="242"/>
        <v>#REF!</v>
      </c>
      <c r="AX215" s="152"/>
      <c r="AY215" s="140" t="e">
        <f t="shared" si="243"/>
        <v>#REF!</v>
      </c>
      <c r="AZ215" s="144"/>
      <c r="BA215" s="136" t="e">
        <f t="shared" si="244"/>
        <v>#REF!</v>
      </c>
      <c r="BB215" s="152"/>
      <c r="BC215" s="140" t="e">
        <f t="shared" si="245"/>
        <v>#REF!</v>
      </c>
      <c r="BD215" s="144"/>
      <c r="BE215" s="136" t="e">
        <f t="shared" si="246"/>
        <v>#REF!</v>
      </c>
      <c r="BF215" s="152"/>
      <c r="BG215" s="140" t="e">
        <f t="shared" si="247"/>
        <v>#REF!</v>
      </c>
      <c r="BH215" s="144"/>
      <c r="BI215" s="136" t="e">
        <f t="shared" si="248"/>
        <v>#REF!</v>
      </c>
      <c r="BJ215" s="152"/>
      <c r="BK215" s="140" t="e">
        <f t="shared" si="249"/>
        <v>#REF!</v>
      </c>
      <c r="BL215" s="144"/>
      <c r="BM215" s="136" t="e">
        <f t="shared" si="250"/>
        <v>#REF!</v>
      </c>
      <c r="BN215" s="152"/>
      <c r="BO215" s="140" t="e">
        <f t="shared" si="251"/>
        <v>#REF!</v>
      </c>
      <c r="BP215" s="144"/>
      <c r="BQ215" s="136" t="e">
        <f t="shared" si="252"/>
        <v>#REF!</v>
      </c>
      <c r="BR215" s="152"/>
      <c r="BS215" s="140" t="e">
        <f t="shared" si="253"/>
        <v>#REF!</v>
      </c>
      <c r="BT215" s="144"/>
      <c r="BU215" s="136" t="e">
        <f t="shared" si="254"/>
        <v>#REF!</v>
      </c>
      <c r="BV215" s="152"/>
      <c r="BW215" s="140" t="e">
        <f t="shared" si="255"/>
        <v>#REF!</v>
      </c>
      <c r="BX215" s="144"/>
      <c r="BY215" s="136" t="e">
        <f t="shared" si="256"/>
        <v>#REF!</v>
      </c>
      <c r="BZ215" s="152"/>
      <c r="CA215" s="140" t="e">
        <f t="shared" si="257"/>
        <v>#REF!</v>
      </c>
      <c r="CB215" s="144"/>
      <c r="CC215" s="136" t="e">
        <f t="shared" si="258"/>
        <v>#REF!</v>
      </c>
      <c r="CD215" s="152"/>
      <c r="CE215" s="140" t="e">
        <f t="shared" si="259"/>
        <v>#REF!</v>
      </c>
      <c r="CF215" s="144"/>
      <c r="CG215" s="136" t="e">
        <f t="shared" si="260"/>
        <v>#REF!</v>
      </c>
      <c r="CH215" s="152"/>
      <c r="CI215" s="140" t="e">
        <f t="shared" si="261"/>
        <v>#REF!</v>
      </c>
      <c r="CJ215" s="144"/>
      <c r="CK215" s="136" t="e">
        <f t="shared" si="262"/>
        <v>#REF!</v>
      </c>
      <c r="CL215" s="140" t="e">
        <f t="shared" si="263"/>
        <v>#REF!</v>
      </c>
      <c r="CM215" s="144"/>
      <c r="CN215" s="136" t="e">
        <f t="shared" si="264"/>
        <v>#REF!</v>
      </c>
      <c r="CO215" s="152"/>
      <c r="CP215" s="140" t="e">
        <f t="shared" si="265"/>
        <v>#REF!</v>
      </c>
      <c r="CQ215" s="144"/>
      <c r="CR215" s="136" t="e">
        <f t="shared" si="266"/>
        <v>#REF!</v>
      </c>
      <c r="CS215" s="152"/>
      <c r="CT215" s="140" t="e">
        <f t="shared" si="267"/>
        <v>#REF!</v>
      </c>
      <c r="CU215" s="144"/>
      <c r="CV215" s="136" t="e">
        <f t="shared" si="268"/>
        <v>#REF!</v>
      </c>
      <c r="CW215" s="152"/>
      <c r="CX215" s="140" t="e">
        <f t="shared" si="269"/>
        <v>#REF!</v>
      </c>
      <c r="CY215" s="136" t="e">
        <f t="shared" si="270"/>
        <v>#REF!</v>
      </c>
      <c r="CZ215" s="152"/>
      <c r="DA215" s="144" t="e">
        <f t="shared" si="271"/>
        <v>#REF!</v>
      </c>
      <c r="DB215" s="144"/>
      <c r="DC215" s="136" t="e">
        <f t="shared" si="272"/>
        <v>#REF!</v>
      </c>
      <c r="DD215" s="152"/>
      <c r="DE215" s="140" t="e">
        <f t="shared" si="273"/>
        <v>#REF!</v>
      </c>
      <c r="DF215" s="144"/>
      <c r="DG215" s="136" t="e">
        <f t="shared" si="274"/>
        <v>#REF!</v>
      </c>
      <c r="DH215" s="152"/>
    </row>
    <row r="216" spans="1:112" ht="15.5" x14ac:dyDescent="0.35">
      <c r="A216" s="71">
        <v>5</v>
      </c>
      <c r="B216" s="345" t="str">
        <f t="shared" ref="B216" si="294">B164</f>
        <v>KUYFRJGF  Mélissa</v>
      </c>
      <c r="C216" s="71" t="str">
        <f t="shared" si="288"/>
        <v>Mélissa</v>
      </c>
      <c r="D216" s="9" t="str">
        <f t="shared" si="289"/>
        <v/>
      </c>
      <c r="E216" s="6">
        <f t="shared" si="290"/>
        <v>1499588</v>
      </c>
      <c r="F216" s="74"/>
      <c r="G216" s="74"/>
      <c r="H216" s="74"/>
      <c r="I216" s="74"/>
      <c r="J216" s="74"/>
      <c r="K216" s="74"/>
      <c r="L216" s="74"/>
      <c r="M216" s="168"/>
      <c r="N216" s="74"/>
      <c r="O216" s="74"/>
      <c r="P216" s="74"/>
      <c r="Q216" s="74"/>
      <c r="R216" s="74"/>
      <c r="S216" s="74"/>
      <c r="T216" s="74"/>
      <c r="U216" s="74"/>
      <c r="V216" s="74"/>
      <c r="W216" s="74"/>
      <c r="X216" s="288"/>
      <c r="Y216" s="2" t="e">
        <f>IF(C216&lt;&gt;"",VLOOKUP(C216,#REF!,2,FALSE),"")</f>
        <v>#REF!</v>
      </c>
      <c r="Z216" s="2" t="str">
        <f t="shared" si="291"/>
        <v>US CRÉTEIL</v>
      </c>
      <c r="AA216" s="50" t="str">
        <f t="shared" si="233"/>
        <v/>
      </c>
      <c r="AB216" s="34" t="e">
        <f t="shared" si="234"/>
        <v>#REF!</v>
      </c>
      <c r="AC216" s="2" t="str">
        <f t="shared" si="235"/>
        <v>KUYFRJGF  Mélissa  Mélissa</v>
      </c>
      <c r="AD216" s="2">
        <f t="shared" si="236"/>
        <v>0</v>
      </c>
      <c r="AE216" s="39"/>
      <c r="AF216" s="40" t="str">
        <f>IF(AE216&lt;&gt;"",VLOOKUP(AE216,#REF!,2,FALSE),"")</f>
        <v/>
      </c>
      <c r="AM216" s="140" t="e">
        <f t="shared" si="237"/>
        <v>#REF!</v>
      </c>
      <c r="AN216" s="157"/>
      <c r="AO216" s="136" t="e">
        <f t="shared" si="238"/>
        <v>#REF!</v>
      </c>
      <c r="AP216" s="152"/>
      <c r="AQ216" s="140" t="e">
        <f t="shared" si="239"/>
        <v>#REF!</v>
      </c>
      <c r="AR216" s="144"/>
      <c r="AS216" s="136" t="e">
        <f t="shared" si="240"/>
        <v>#REF!</v>
      </c>
      <c r="AT216" s="152"/>
      <c r="AU216" s="140" t="e">
        <f t="shared" si="241"/>
        <v>#REF!</v>
      </c>
      <c r="AV216" s="157"/>
      <c r="AW216" s="136" t="e">
        <f t="shared" si="242"/>
        <v>#REF!</v>
      </c>
      <c r="AX216" s="152"/>
      <c r="AY216" s="140" t="e">
        <f t="shared" si="243"/>
        <v>#REF!</v>
      </c>
      <c r="AZ216" s="144"/>
      <c r="BA216" s="136" t="e">
        <f t="shared" si="244"/>
        <v>#REF!</v>
      </c>
      <c r="BB216" s="152"/>
      <c r="BC216" s="140" t="e">
        <f t="shared" si="245"/>
        <v>#REF!</v>
      </c>
      <c r="BD216" s="144"/>
      <c r="BE216" s="136" t="e">
        <f t="shared" si="246"/>
        <v>#REF!</v>
      </c>
      <c r="BF216" s="152"/>
      <c r="BG216" s="140" t="e">
        <f t="shared" si="247"/>
        <v>#REF!</v>
      </c>
      <c r="BH216" s="144"/>
      <c r="BI216" s="136" t="e">
        <f t="shared" si="248"/>
        <v>#REF!</v>
      </c>
      <c r="BJ216" s="152"/>
      <c r="BK216" s="140" t="e">
        <f t="shared" si="249"/>
        <v>#REF!</v>
      </c>
      <c r="BL216" s="144"/>
      <c r="BM216" s="136" t="e">
        <f t="shared" si="250"/>
        <v>#REF!</v>
      </c>
      <c r="BN216" s="152"/>
      <c r="BO216" s="140" t="e">
        <f t="shared" si="251"/>
        <v>#REF!</v>
      </c>
      <c r="BP216" s="144"/>
      <c r="BQ216" s="136" t="e">
        <f t="shared" si="252"/>
        <v>#REF!</v>
      </c>
      <c r="BR216" s="152"/>
      <c r="BS216" s="140" t="e">
        <f t="shared" si="253"/>
        <v>#REF!</v>
      </c>
      <c r="BT216" s="144"/>
      <c r="BU216" s="136" t="e">
        <f t="shared" si="254"/>
        <v>#REF!</v>
      </c>
      <c r="BV216" s="152"/>
      <c r="BW216" s="140" t="e">
        <f t="shared" si="255"/>
        <v>#REF!</v>
      </c>
      <c r="BX216" s="144"/>
      <c r="BY216" s="136" t="e">
        <f t="shared" si="256"/>
        <v>#REF!</v>
      </c>
      <c r="BZ216" s="152"/>
      <c r="CA216" s="140" t="e">
        <f t="shared" si="257"/>
        <v>#REF!</v>
      </c>
      <c r="CB216" s="144"/>
      <c r="CC216" s="136" t="e">
        <f t="shared" si="258"/>
        <v>#REF!</v>
      </c>
      <c r="CD216" s="152"/>
      <c r="CE216" s="140" t="e">
        <f t="shared" si="259"/>
        <v>#REF!</v>
      </c>
      <c r="CF216" s="144"/>
      <c r="CG216" s="136" t="e">
        <f t="shared" si="260"/>
        <v>#REF!</v>
      </c>
      <c r="CH216" s="152"/>
      <c r="CI216" s="140" t="e">
        <f t="shared" si="261"/>
        <v>#REF!</v>
      </c>
      <c r="CJ216" s="144"/>
      <c r="CK216" s="136" t="e">
        <f t="shared" si="262"/>
        <v>#REF!</v>
      </c>
      <c r="CL216" s="140" t="e">
        <f t="shared" si="263"/>
        <v>#REF!</v>
      </c>
      <c r="CM216" s="144"/>
      <c r="CN216" s="136" t="e">
        <f t="shared" si="264"/>
        <v>#REF!</v>
      </c>
      <c r="CO216" s="152"/>
      <c r="CP216" s="140" t="e">
        <f t="shared" si="265"/>
        <v>#REF!</v>
      </c>
      <c r="CQ216" s="144"/>
      <c r="CR216" s="136" t="e">
        <f t="shared" si="266"/>
        <v>#REF!</v>
      </c>
      <c r="CS216" s="152"/>
      <c r="CT216" s="140" t="e">
        <f t="shared" si="267"/>
        <v>#REF!</v>
      </c>
      <c r="CU216" s="144"/>
      <c r="CV216" s="136" t="e">
        <f t="shared" si="268"/>
        <v>#REF!</v>
      </c>
      <c r="CW216" s="152"/>
      <c r="CX216" s="140" t="e">
        <f t="shared" si="269"/>
        <v>#REF!</v>
      </c>
      <c r="CY216" s="136" t="e">
        <f t="shared" si="270"/>
        <v>#REF!</v>
      </c>
      <c r="CZ216" s="152"/>
      <c r="DA216" s="144" t="e">
        <f t="shared" si="271"/>
        <v>#REF!</v>
      </c>
      <c r="DB216" s="144"/>
      <c r="DC216" s="136" t="e">
        <f t="shared" si="272"/>
        <v>#REF!</v>
      </c>
      <c r="DD216" s="152"/>
      <c r="DE216" s="140" t="e">
        <f t="shared" si="273"/>
        <v>#REF!</v>
      </c>
      <c r="DF216" s="144"/>
      <c r="DG216" s="136" t="e">
        <f t="shared" si="274"/>
        <v>#REF!</v>
      </c>
      <c r="DH216" s="152"/>
    </row>
    <row r="217" spans="1:112" ht="15.5" x14ac:dyDescent="0.35">
      <c r="A217" s="71">
        <v>6</v>
      </c>
      <c r="B217" s="345" t="str">
        <f t="shared" ref="B217" si="295">B165</f>
        <v>FFF  Eric</v>
      </c>
      <c r="C217" s="71" t="str">
        <f t="shared" si="288"/>
        <v>Eric</v>
      </c>
      <c r="D217" s="9" t="str">
        <f t="shared" si="289"/>
        <v/>
      </c>
      <c r="E217" s="6">
        <f t="shared" si="290"/>
        <v>1499669</v>
      </c>
      <c r="F217" s="74"/>
      <c r="G217" s="74"/>
      <c r="H217" s="74"/>
      <c r="I217" s="74"/>
      <c r="J217" s="74"/>
      <c r="K217" s="74"/>
      <c r="L217" s="74"/>
      <c r="M217" s="168"/>
      <c r="N217" s="74"/>
      <c r="O217" s="74"/>
      <c r="P217" s="74"/>
      <c r="Q217" s="74"/>
      <c r="R217" s="74"/>
      <c r="S217" s="74"/>
      <c r="T217" s="74"/>
      <c r="U217" s="74"/>
      <c r="V217" s="74"/>
      <c r="W217" s="74"/>
      <c r="X217" s="288"/>
      <c r="Y217" s="2" t="e">
        <f>IF(C217&lt;&gt;"",VLOOKUP(C217,#REF!,2,FALSE),"")</f>
        <v>#REF!</v>
      </c>
      <c r="Z217" s="2" t="str">
        <f t="shared" si="291"/>
        <v>US CRÉTEIL</v>
      </c>
      <c r="AA217" s="50" t="str">
        <f t="shared" si="233"/>
        <v/>
      </c>
      <c r="AB217" s="34" t="e">
        <f t="shared" si="234"/>
        <v>#REF!</v>
      </c>
      <c r="AC217" s="2" t="str">
        <f t="shared" si="235"/>
        <v>FFF  Eric  Eric</v>
      </c>
      <c r="AD217" s="2">
        <f t="shared" si="236"/>
        <v>0</v>
      </c>
      <c r="AE217" s="39"/>
      <c r="AF217" s="40" t="str">
        <f>IF(AE217&lt;&gt;"",VLOOKUP(AE217,#REF!,2,FALSE),"")</f>
        <v/>
      </c>
      <c r="AM217" s="140" t="e">
        <f t="shared" si="237"/>
        <v>#REF!</v>
      </c>
      <c r="AN217" s="157"/>
      <c r="AO217" s="136" t="e">
        <f t="shared" si="238"/>
        <v>#REF!</v>
      </c>
      <c r="AP217" s="152"/>
      <c r="AQ217" s="140" t="e">
        <f t="shared" si="239"/>
        <v>#REF!</v>
      </c>
      <c r="AR217" s="144"/>
      <c r="AS217" s="136" t="e">
        <f t="shared" si="240"/>
        <v>#REF!</v>
      </c>
      <c r="AT217" s="152"/>
      <c r="AU217" s="140" t="e">
        <f t="shared" si="241"/>
        <v>#REF!</v>
      </c>
      <c r="AV217" s="157"/>
      <c r="AW217" s="136" t="e">
        <f t="shared" si="242"/>
        <v>#REF!</v>
      </c>
      <c r="AX217" s="152"/>
      <c r="AY217" s="140" t="e">
        <f t="shared" si="243"/>
        <v>#REF!</v>
      </c>
      <c r="AZ217" s="144"/>
      <c r="BA217" s="136" t="e">
        <f t="shared" si="244"/>
        <v>#REF!</v>
      </c>
      <c r="BB217" s="152"/>
      <c r="BC217" s="140" t="e">
        <f t="shared" si="245"/>
        <v>#REF!</v>
      </c>
      <c r="BD217" s="144"/>
      <c r="BE217" s="136" t="e">
        <f t="shared" si="246"/>
        <v>#REF!</v>
      </c>
      <c r="BF217" s="152"/>
      <c r="BG217" s="140" t="e">
        <f t="shared" si="247"/>
        <v>#REF!</v>
      </c>
      <c r="BH217" s="144"/>
      <c r="BI217" s="136" t="e">
        <f t="shared" si="248"/>
        <v>#REF!</v>
      </c>
      <c r="BJ217" s="152"/>
      <c r="BK217" s="140" t="e">
        <f t="shared" si="249"/>
        <v>#REF!</v>
      </c>
      <c r="BL217" s="144"/>
      <c r="BM217" s="136" t="e">
        <f t="shared" si="250"/>
        <v>#REF!</v>
      </c>
      <c r="BN217" s="152"/>
      <c r="BO217" s="140" t="e">
        <f t="shared" si="251"/>
        <v>#REF!</v>
      </c>
      <c r="BP217" s="144"/>
      <c r="BQ217" s="136" t="e">
        <f t="shared" si="252"/>
        <v>#REF!</v>
      </c>
      <c r="BR217" s="152"/>
      <c r="BS217" s="140" t="e">
        <f t="shared" si="253"/>
        <v>#REF!</v>
      </c>
      <c r="BT217" s="144"/>
      <c r="BU217" s="136" t="e">
        <f t="shared" si="254"/>
        <v>#REF!</v>
      </c>
      <c r="BV217" s="152"/>
      <c r="BW217" s="140" t="e">
        <f t="shared" si="255"/>
        <v>#REF!</v>
      </c>
      <c r="BX217" s="144"/>
      <c r="BY217" s="136" t="e">
        <f t="shared" si="256"/>
        <v>#REF!</v>
      </c>
      <c r="BZ217" s="152"/>
      <c r="CA217" s="140" t="e">
        <f t="shared" si="257"/>
        <v>#REF!</v>
      </c>
      <c r="CB217" s="144"/>
      <c r="CC217" s="136" t="e">
        <f t="shared" si="258"/>
        <v>#REF!</v>
      </c>
      <c r="CD217" s="152"/>
      <c r="CE217" s="140" t="e">
        <f t="shared" si="259"/>
        <v>#REF!</v>
      </c>
      <c r="CF217" s="144"/>
      <c r="CG217" s="136" t="e">
        <f t="shared" si="260"/>
        <v>#REF!</v>
      </c>
      <c r="CH217" s="152"/>
      <c r="CI217" s="140" t="e">
        <f t="shared" si="261"/>
        <v>#REF!</v>
      </c>
      <c r="CJ217" s="144"/>
      <c r="CK217" s="136" t="e">
        <f t="shared" si="262"/>
        <v>#REF!</v>
      </c>
      <c r="CL217" s="140" t="e">
        <f t="shared" si="263"/>
        <v>#REF!</v>
      </c>
      <c r="CM217" s="144"/>
      <c r="CN217" s="136" t="e">
        <f t="shared" si="264"/>
        <v>#REF!</v>
      </c>
      <c r="CO217" s="152"/>
      <c r="CP217" s="140" t="e">
        <f t="shared" si="265"/>
        <v>#REF!</v>
      </c>
      <c r="CQ217" s="144"/>
      <c r="CR217" s="136" t="e">
        <f t="shared" si="266"/>
        <v>#REF!</v>
      </c>
      <c r="CS217" s="152"/>
      <c r="CT217" s="140" t="e">
        <f t="shared" si="267"/>
        <v>#REF!</v>
      </c>
      <c r="CU217" s="144"/>
      <c r="CV217" s="136" t="e">
        <f t="shared" si="268"/>
        <v>#REF!</v>
      </c>
      <c r="CW217" s="152"/>
      <c r="CX217" s="140" t="e">
        <f t="shared" si="269"/>
        <v>#REF!</v>
      </c>
      <c r="CY217" s="136" t="e">
        <f t="shared" si="270"/>
        <v>#REF!</v>
      </c>
      <c r="CZ217" s="152"/>
      <c r="DA217" s="144" t="e">
        <f t="shared" si="271"/>
        <v>#REF!</v>
      </c>
      <c r="DB217" s="144"/>
      <c r="DC217" s="136" t="e">
        <f t="shared" si="272"/>
        <v>#REF!</v>
      </c>
      <c r="DD217" s="152"/>
      <c r="DE217" s="140" t="e">
        <f t="shared" si="273"/>
        <v>#REF!</v>
      </c>
      <c r="DF217" s="144"/>
      <c r="DG217" s="136" t="e">
        <f t="shared" si="274"/>
        <v>#REF!</v>
      </c>
      <c r="DH217" s="152"/>
    </row>
    <row r="218" spans="1:112" ht="15.5" x14ac:dyDescent="0.35">
      <c r="A218" s="71">
        <v>7</v>
      </c>
      <c r="B218" s="345" t="str">
        <f t="shared" ref="B218" si="296">B166</f>
        <v>GGG  Lucie</v>
      </c>
      <c r="C218" s="71" t="str">
        <f t="shared" si="288"/>
        <v>Lucie</v>
      </c>
      <c r="D218" s="9" t="str">
        <f t="shared" si="289"/>
        <v/>
      </c>
      <c r="E218" s="6">
        <f t="shared" si="290"/>
        <v>1680038</v>
      </c>
      <c r="F218" s="74"/>
      <c r="G218" s="74"/>
      <c r="H218" s="74"/>
      <c r="I218" s="74"/>
      <c r="J218" s="74"/>
      <c r="K218" s="74"/>
      <c r="L218" s="74"/>
      <c r="M218" s="168"/>
      <c r="N218" s="74"/>
      <c r="O218" s="74"/>
      <c r="P218" s="74"/>
      <c r="Q218" s="74"/>
      <c r="R218" s="74"/>
      <c r="S218" s="74"/>
      <c r="T218" s="74"/>
      <c r="U218" s="74"/>
      <c r="V218" s="74"/>
      <c r="W218" s="74"/>
      <c r="X218" s="288"/>
      <c r="Y218" s="2" t="e">
        <f>IF(C218&lt;&gt;"",VLOOKUP(C218,#REF!,2,FALSE),"")</f>
        <v>#REF!</v>
      </c>
      <c r="Z218" s="2" t="str">
        <f t="shared" si="291"/>
        <v>US CRÉTEIL</v>
      </c>
      <c r="AA218" s="50" t="str">
        <f t="shared" si="233"/>
        <v/>
      </c>
      <c r="AB218" s="34" t="e">
        <f t="shared" si="234"/>
        <v>#REF!</v>
      </c>
      <c r="AC218" s="2" t="str">
        <f t="shared" si="235"/>
        <v>GGG  Lucie  Lucie</v>
      </c>
      <c r="AD218" s="2">
        <f t="shared" si="236"/>
        <v>0</v>
      </c>
      <c r="AE218" s="39"/>
      <c r="AF218" s="40" t="str">
        <f>IF(AE218&lt;&gt;"",VLOOKUP(AE218,#REF!,2,FALSE),"")</f>
        <v/>
      </c>
      <c r="AM218" s="140" t="e">
        <f t="shared" si="237"/>
        <v>#REF!</v>
      </c>
      <c r="AN218" s="157"/>
      <c r="AO218" s="136" t="e">
        <f t="shared" si="238"/>
        <v>#REF!</v>
      </c>
      <c r="AP218" s="152"/>
      <c r="AQ218" s="140" t="e">
        <f t="shared" si="239"/>
        <v>#REF!</v>
      </c>
      <c r="AR218" s="144"/>
      <c r="AS218" s="136" t="e">
        <f t="shared" si="240"/>
        <v>#REF!</v>
      </c>
      <c r="AT218" s="152"/>
      <c r="AU218" s="140" t="e">
        <f t="shared" si="241"/>
        <v>#REF!</v>
      </c>
      <c r="AV218" s="157"/>
      <c r="AW218" s="136" t="e">
        <f t="shared" si="242"/>
        <v>#REF!</v>
      </c>
      <c r="AX218" s="152"/>
      <c r="AY218" s="140" t="e">
        <f t="shared" si="243"/>
        <v>#REF!</v>
      </c>
      <c r="AZ218" s="144"/>
      <c r="BA218" s="136" t="e">
        <f t="shared" si="244"/>
        <v>#REF!</v>
      </c>
      <c r="BB218" s="152"/>
      <c r="BC218" s="140" t="e">
        <f t="shared" si="245"/>
        <v>#REF!</v>
      </c>
      <c r="BD218" s="144"/>
      <c r="BE218" s="136" t="e">
        <f t="shared" si="246"/>
        <v>#REF!</v>
      </c>
      <c r="BF218" s="152"/>
      <c r="BG218" s="140" t="e">
        <f t="shared" si="247"/>
        <v>#REF!</v>
      </c>
      <c r="BH218" s="144"/>
      <c r="BI218" s="136" t="e">
        <f t="shared" si="248"/>
        <v>#REF!</v>
      </c>
      <c r="BJ218" s="152"/>
      <c r="BK218" s="140" t="e">
        <f t="shared" si="249"/>
        <v>#REF!</v>
      </c>
      <c r="BL218" s="144"/>
      <c r="BM218" s="136" t="e">
        <f t="shared" si="250"/>
        <v>#REF!</v>
      </c>
      <c r="BN218" s="152"/>
      <c r="BO218" s="140" t="e">
        <f t="shared" si="251"/>
        <v>#REF!</v>
      </c>
      <c r="BP218" s="144"/>
      <c r="BQ218" s="136" t="e">
        <f t="shared" si="252"/>
        <v>#REF!</v>
      </c>
      <c r="BR218" s="152"/>
      <c r="BS218" s="140" t="e">
        <f t="shared" si="253"/>
        <v>#REF!</v>
      </c>
      <c r="BT218" s="144"/>
      <c r="BU218" s="136" t="e">
        <f t="shared" si="254"/>
        <v>#REF!</v>
      </c>
      <c r="BV218" s="152"/>
      <c r="BW218" s="140" t="e">
        <f t="shared" si="255"/>
        <v>#REF!</v>
      </c>
      <c r="BX218" s="144"/>
      <c r="BY218" s="136" t="e">
        <f t="shared" si="256"/>
        <v>#REF!</v>
      </c>
      <c r="BZ218" s="152"/>
      <c r="CA218" s="140" t="e">
        <f t="shared" si="257"/>
        <v>#REF!</v>
      </c>
      <c r="CB218" s="144"/>
      <c r="CC218" s="136" t="e">
        <f t="shared" si="258"/>
        <v>#REF!</v>
      </c>
      <c r="CD218" s="152"/>
      <c r="CE218" s="140" t="e">
        <f t="shared" si="259"/>
        <v>#REF!</v>
      </c>
      <c r="CF218" s="144"/>
      <c r="CG218" s="136" t="e">
        <f t="shared" si="260"/>
        <v>#REF!</v>
      </c>
      <c r="CH218" s="152"/>
      <c r="CI218" s="140" t="e">
        <f t="shared" si="261"/>
        <v>#REF!</v>
      </c>
      <c r="CJ218" s="144"/>
      <c r="CK218" s="136" t="e">
        <f t="shared" si="262"/>
        <v>#REF!</v>
      </c>
      <c r="CL218" s="140" t="e">
        <f t="shared" si="263"/>
        <v>#REF!</v>
      </c>
      <c r="CM218" s="144"/>
      <c r="CN218" s="136" t="e">
        <f t="shared" si="264"/>
        <v>#REF!</v>
      </c>
      <c r="CO218" s="152"/>
      <c r="CP218" s="140" t="e">
        <f t="shared" si="265"/>
        <v>#REF!</v>
      </c>
      <c r="CQ218" s="144"/>
      <c r="CR218" s="136" t="e">
        <f t="shared" si="266"/>
        <v>#REF!</v>
      </c>
      <c r="CS218" s="152"/>
      <c r="CT218" s="140" t="e">
        <f t="shared" si="267"/>
        <v>#REF!</v>
      </c>
      <c r="CU218" s="144"/>
      <c r="CV218" s="136" t="e">
        <f t="shared" si="268"/>
        <v>#REF!</v>
      </c>
      <c r="CW218" s="152"/>
      <c r="CX218" s="140" t="e">
        <f t="shared" si="269"/>
        <v>#REF!</v>
      </c>
      <c r="CY218" s="136" t="e">
        <f t="shared" si="270"/>
        <v>#REF!</v>
      </c>
      <c r="CZ218" s="152"/>
      <c r="DA218" s="144" t="e">
        <f t="shared" si="271"/>
        <v>#REF!</v>
      </c>
      <c r="DB218" s="144"/>
      <c r="DC218" s="136" t="e">
        <f t="shared" si="272"/>
        <v>#REF!</v>
      </c>
      <c r="DD218" s="152"/>
      <c r="DE218" s="140" t="e">
        <f t="shared" si="273"/>
        <v>#REF!</v>
      </c>
      <c r="DF218" s="144"/>
      <c r="DG218" s="136" t="e">
        <f t="shared" si="274"/>
        <v>#REF!</v>
      </c>
      <c r="DH218" s="152"/>
    </row>
    <row r="219" spans="1:112" ht="15.5" x14ac:dyDescent="0.35">
      <c r="A219" s="71">
        <v>8</v>
      </c>
      <c r="B219" s="345" t="str">
        <f t="shared" ref="B219" si="297">B167</f>
        <v>HHH  Eva</v>
      </c>
      <c r="C219" s="71" t="str">
        <f t="shared" si="288"/>
        <v>Eva</v>
      </c>
      <c r="D219" s="9" t="str">
        <f t="shared" si="289"/>
        <v/>
      </c>
      <c r="E219" s="6">
        <f t="shared" si="290"/>
        <v>1577746</v>
      </c>
      <c r="F219" s="74"/>
      <c r="G219" s="74"/>
      <c r="H219" s="74"/>
      <c r="I219" s="74"/>
      <c r="J219" s="74"/>
      <c r="K219" s="74"/>
      <c r="L219" s="74"/>
      <c r="M219" s="168"/>
      <c r="N219" s="74"/>
      <c r="O219" s="74"/>
      <c r="P219" s="74"/>
      <c r="Q219" s="74"/>
      <c r="R219" s="74"/>
      <c r="S219" s="74"/>
      <c r="T219" s="74"/>
      <c r="U219" s="74"/>
      <c r="V219" s="74"/>
      <c r="W219" s="74"/>
      <c r="X219" s="288"/>
      <c r="Y219" s="2" t="e">
        <f>IF(C219&lt;&gt;"",VLOOKUP(C219,#REF!,2,FALSE),"")</f>
        <v>#REF!</v>
      </c>
      <c r="Z219" s="2" t="str">
        <f t="shared" si="291"/>
        <v>US CRÉTEIL</v>
      </c>
      <c r="AA219" s="50" t="str">
        <f t="shared" si="233"/>
        <v/>
      </c>
      <c r="AB219" s="34" t="e">
        <f t="shared" si="234"/>
        <v>#REF!</v>
      </c>
      <c r="AC219" s="2" t="str">
        <f t="shared" si="235"/>
        <v>HHH  Eva  Eva</v>
      </c>
      <c r="AD219" s="2">
        <f t="shared" si="236"/>
        <v>0</v>
      </c>
      <c r="AE219" s="39"/>
      <c r="AF219" s="40" t="str">
        <f>IF(AE219&lt;&gt;"",VLOOKUP(AE219,#REF!,2,FALSE),"")</f>
        <v/>
      </c>
      <c r="AM219" s="140" t="e">
        <f t="shared" si="237"/>
        <v>#REF!</v>
      </c>
      <c r="AN219" s="157"/>
      <c r="AO219" s="136" t="e">
        <f t="shared" si="238"/>
        <v>#REF!</v>
      </c>
      <c r="AP219" s="152"/>
      <c r="AQ219" s="140" t="e">
        <f t="shared" si="239"/>
        <v>#REF!</v>
      </c>
      <c r="AR219" s="144"/>
      <c r="AS219" s="136" t="e">
        <f t="shared" si="240"/>
        <v>#REF!</v>
      </c>
      <c r="AT219" s="152"/>
      <c r="AU219" s="140" t="e">
        <f t="shared" si="241"/>
        <v>#REF!</v>
      </c>
      <c r="AV219" s="157"/>
      <c r="AW219" s="136" t="e">
        <f t="shared" si="242"/>
        <v>#REF!</v>
      </c>
      <c r="AX219" s="152"/>
      <c r="AY219" s="140" t="e">
        <f t="shared" si="243"/>
        <v>#REF!</v>
      </c>
      <c r="AZ219" s="144"/>
      <c r="BA219" s="136" t="e">
        <f t="shared" si="244"/>
        <v>#REF!</v>
      </c>
      <c r="BB219" s="152"/>
      <c r="BC219" s="140" t="e">
        <f t="shared" si="245"/>
        <v>#REF!</v>
      </c>
      <c r="BD219" s="144"/>
      <c r="BE219" s="136" t="e">
        <f t="shared" si="246"/>
        <v>#REF!</v>
      </c>
      <c r="BF219" s="152"/>
      <c r="BG219" s="140" t="e">
        <f t="shared" si="247"/>
        <v>#REF!</v>
      </c>
      <c r="BH219" s="144"/>
      <c r="BI219" s="136" t="e">
        <f t="shared" si="248"/>
        <v>#REF!</v>
      </c>
      <c r="BJ219" s="152"/>
      <c r="BK219" s="140" t="e">
        <f t="shared" si="249"/>
        <v>#REF!</v>
      </c>
      <c r="BL219" s="144"/>
      <c r="BM219" s="136" t="e">
        <f t="shared" si="250"/>
        <v>#REF!</v>
      </c>
      <c r="BN219" s="152"/>
      <c r="BO219" s="140" t="e">
        <f t="shared" si="251"/>
        <v>#REF!</v>
      </c>
      <c r="BP219" s="144"/>
      <c r="BQ219" s="136" t="e">
        <f t="shared" si="252"/>
        <v>#REF!</v>
      </c>
      <c r="BR219" s="152"/>
      <c r="BS219" s="140" t="e">
        <f t="shared" si="253"/>
        <v>#REF!</v>
      </c>
      <c r="BT219" s="144"/>
      <c r="BU219" s="136" t="e">
        <f t="shared" si="254"/>
        <v>#REF!</v>
      </c>
      <c r="BV219" s="152"/>
      <c r="BW219" s="140" t="e">
        <f t="shared" si="255"/>
        <v>#REF!</v>
      </c>
      <c r="BX219" s="144"/>
      <c r="BY219" s="136" t="e">
        <f t="shared" si="256"/>
        <v>#REF!</v>
      </c>
      <c r="BZ219" s="152"/>
      <c r="CA219" s="140" t="e">
        <f t="shared" si="257"/>
        <v>#REF!</v>
      </c>
      <c r="CB219" s="144"/>
      <c r="CC219" s="136" t="e">
        <f t="shared" si="258"/>
        <v>#REF!</v>
      </c>
      <c r="CD219" s="152"/>
      <c r="CE219" s="140" t="e">
        <f t="shared" si="259"/>
        <v>#REF!</v>
      </c>
      <c r="CF219" s="144"/>
      <c r="CG219" s="136" t="e">
        <f t="shared" si="260"/>
        <v>#REF!</v>
      </c>
      <c r="CH219" s="152"/>
      <c r="CI219" s="140" t="e">
        <f t="shared" si="261"/>
        <v>#REF!</v>
      </c>
      <c r="CJ219" s="144"/>
      <c r="CK219" s="136" t="e">
        <f t="shared" si="262"/>
        <v>#REF!</v>
      </c>
      <c r="CL219" s="140" t="e">
        <f t="shared" si="263"/>
        <v>#REF!</v>
      </c>
      <c r="CM219" s="144"/>
      <c r="CN219" s="136" t="e">
        <f t="shared" si="264"/>
        <v>#REF!</v>
      </c>
      <c r="CO219" s="152"/>
      <c r="CP219" s="140" t="e">
        <f t="shared" si="265"/>
        <v>#REF!</v>
      </c>
      <c r="CQ219" s="144"/>
      <c r="CR219" s="136" t="e">
        <f t="shared" si="266"/>
        <v>#REF!</v>
      </c>
      <c r="CS219" s="152"/>
      <c r="CT219" s="140" t="e">
        <f t="shared" si="267"/>
        <v>#REF!</v>
      </c>
      <c r="CU219" s="144"/>
      <c r="CV219" s="136" t="e">
        <f t="shared" si="268"/>
        <v>#REF!</v>
      </c>
      <c r="CW219" s="152"/>
      <c r="CX219" s="140" t="e">
        <f t="shared" si="269"/>
        <v>#REF!</v>
      </c>
      <c r="CY219" s="136" t="e">
        <f t="shared" si="270"/>
        <v>#REF!</v>
      </c>
      <c r="CZ219" s="152"/>
      <c r="DA219" s="144" t="e">
        <f t="shared" si="271"/>
        <v>#REF!</v>
      </c>
      <c r="DB219" s="144"/>
      <c r="DC219" s="136" t="e">
        <f t="shared" si="272"/>
        <v>#REF!</v>
      </c>
      <c r="DD219" s="152"/>
      <c r="DE219" s="140" t="e">
        <f t="shared" si="273"/>
        <v>#REF!</v>
      </c>
      <c r="DF219" s="144"/>
      <c r="DG219" s="136" t="e">
        <f t="shared" si="274"/>
        <v>#REF!</v>
      </c>
      <c r="DH219" s="152"/>
    </row>
    <row r="220" spans="1:112" ht="15.5" x14ac:dyDescent="0.35">
      <c r="A220" s="71">
        <v>9</v>
      </c>
      <c r="B220" s="345" t="str">
        <f t="shared" ref="B220" si="298">B168</f>
        <v>PERNOIS  LUC</v>
      </c>
      <c r="C220" s="71" t="str">
        <f t="shared" si="288"/>
        <v>LUC</v>
      </c>
      <c r="D220" s="9" t="str">
        <f t="shared" si="289"/>
        <v/>
      </c>
      <c r="E220" s="6">
        <f t="shared" si="290"/>
        <v>707564</v>
      </c>
      <c r="F220" s="74"/>
      <c r="G220" s="74"/>
      <c r="H220" s="74"/>
      <c r="I220" s="74"/>
      <c r="J220" s="74"/>
      <c r="K220" s="74"/>
      <c r="L220" s="74"/>
      <c r="M220" s="168"/>
      <c r="N220" s="74"/>
      <c r="O220" s="74"/>
      <c r="P220" s="74"/>
      <c r="Q220" s="74"/>
      <c r="R220" s="74"/>
      <c r="S220" s="74"/>
      <c r="T220" s="74"/>
      <c r="U220" s="74"/>
      <c r="V220" s="74"/>
      <c r="W220" s="74"/>
      <c r="X220" s="288"/>
      <c r="Y220" s="2" t="e">
        <f>IF(C220&lt;&gt;"",VLOOKUP(C220,#REF!,2,FALSE),"")</f>
        <v>#REF!</v>
      </c>
      <c r="Z220" s="2" t="str">
        <f t="shared" si="291"/>
        <v>US CRÉTEIL</v>
      </c>
      <c r="AA220" s="50" t="str">
        <f t="shared" si="233"/>
        <v/>
      </c>
      <c r="AB220" s="34" t="e">
        <f t="shared" si="234"/>
        <v>#REF!</v>
      </c>
      <c r="AC220" s="2" t="str">
        <f t="shared" si="235"/>
        <v>PERNOIS  LUC  LUC</v>
      </c>
      <c r="AD220" s="2">
        <f t="shared" si="236"/>
        <v>0</v>
      </c>
      <c r="AE220" s="39"/>
      <c r="AF220" s="40" t="str">
        <f>IF(AE220&lt;&gt;"",VLOOKUP(AE220,#REF!,2,FALSE),"")</f>
        <v/>
      </c>
      <c r="AM220" s="140" t="e">
        <f t="shared" si="237"/>
        <v>#REF!</v>
      </c>
      <c r="AN220" s="157"/>
      <c r="AO220" s="136" t="e">
        <f t="shared" si="238"/>
        <v>#REF!</v>
      </c>
      <c r="AP220" s="152"/>
      <c r="AQ220" s="140" t="e">
        <f t="shared" si="239"/>
        <v>#REF!</v>
      </c>
      <c r="AR220" s="144"/>
      <c r="AS220" s="136" t="e">
        <f t="shared" si="240"/>
        <v>#REF!</v>
      </c>
      <c r="AT220" s="152"/>
      <c r="AU220" s="140" t="e">
        <f t="shared" si="241"/>
        <v>#REF!</v>
      </c>
      <c r="AV220" s="157"/>
      <c r="AW220" s="136" t="e">
        <f t="shared" si="242"/>
        <v>#REF!</v>
      </c>
      <c r="AX220" s="152"/>
      <c r="AY220" s="140" t="e">
        <f t="shared" si="243"/>
        <v>#REF!</v>
      </c>
      <c r="AZ220" s="144"/>
      <c r="BA220" s="136" t="e">
        <f t="shared" si="244"/>
        <v>#REF!</v>
      </c>
      <c r="BB220" s="152"/>
      <c r="BC220" s="140" t="e">
        <f t="shared" si="245"/>
        <v>#REF!</v>
      </c>
      <c r="BD220" s="144"/>
      <c r="BE220" s="136" t="e">
        <f t="shared" si="246"/>
        <v>#REF!</v>
      </c>
      <c r="BF220" s="152"/>
      <c r="BG220" s="140" t="e">
        <f t="shared" si="247"/>
        <v>#REF!</v>
      </c>
      <c r="BH220" s="144"/>
      <c r="BI220" s="136" t="e">
        <f t="shared" si="248"/>
        <v>#REF!</v>
      </c>
      <c r="BJ220" s="152"/>
      <c r="BK220" s="140" t="e">
        <f t="shared" si="249"/>
        <v>#REF!</v>
      </c>
      <c r="BL220" s="144"/>
      <c r="BM220" s="136" t="e">
        <f t="shared" si="250"/>
        <v>#REF!</v>
      </c>
      <c r="BN220" s="152"/>
      <c r="BO220" s="140" t="e">
        <f t="shared" si="251"/>
        <v>#REF!</v>
      </c>
      <c r="BP220" s="144"/>
      <c r="BQ220" s="136" t="e">
        <f t="shared" si="252"/>
        <v>#REF!</v>
      </c>
      <c r="BR220" s="152"/>
      <c r="BS220" s="140" t="e">
        <f t="shared" si="253"/>
        <v>#REF!</v>
      </c>
      <c r="BT220" s="144"/>
      <c r="BU220" s="136" t="e">
        <f t="shared" si="254"/>
        <v>#REF!</v>
      </c>
      <c r="BV220" s="152"/>
      <c r="BW220" s="140" t="e">
        <f t="shared" si="255"/>
        <v>#REF!</v>
      </c>
      <c r="BX220" s="144"/>
      <c r="BY220" s="136" t="e">
        <f t="shared" si="256"/>
        <v>#REF!</v>
      </c>
      <c r="BZ220" s="152"/>
      <c r="CA220" s="140" t="e">
        <f t="shared" si="257"/>
        <v>#REF!</v>
      </c>
      <c r="CB220" s="144"/>
      <c r="CC220" s="136" t="e">
        <f t="shared" si="258"/>
        <v>#REF!</v>
      </c>
      <c r="CD220" s="152"/>
      <c r="CE220" s="140" t="e">
        <f t="shared" si="259"/>
        <v>#REF!</v>
      </c>
      <c r="CF220" s="144"/>
      <c r="CG220" s="136" t="e">
        <f t="shared" si="260"/>
        <v>#REF!</v>
      </c>
      <c r="CH220" s="152"/>
      <c r="CI220" s="140" t="e">
        <f t="shared" si="261"/>
        <v>#REF!</v>
      </c>
      <c r="CJ220" s="144"/>
      <c r="CK220" s="136" t="e">
        <f t="shared" si="262"/>
        <v>#REF!</v>
      </c>
      <c r="CL220" s="140" t="e">
        <f t="shared" si="263"/>
        <v>#REF!</v>
      </c>
      <c r="CM220" s="144"/>
      <c r="CN220" s="136" t="e">
        <f t="shared" si="264"/>
        <v>#REF!</v>
      </c>
      <c r="CO220" s="152"/>
      <c r="CP220" s="140" t="e">
        <f t="shared" si="265"/>
        <v>#REF!</v>
      </c>
      <c r="CQ220" s="144"/>
      <c r="CR220" s="136" t="e">
        <f t="shared" si="266"/>
        <v>#REF!</v>
      </c>
      <c r="CS220" s="152"/>
      <c r="CT220" s="140" t="e">
        <f t="shared" si="267"/>
        <v>#REF!</v>
      </c>
      <c r="CU220" s="144"/>
      <c r="CV220" s="136" t="e">
        <f t="shared" si="268"/>
        <v>#REF!</v>
      </c>
      <c r="CW220" s="152"/>
      <c r="CX220" s="140" t="e">
        <f t="shared" si="269"/>
        <v>#REF!</v>
      </c>
      <c r="CY220" s="136" t="e">
        <f t="shared" si="270"/>
        <v>#REF!</v>
      </c>
      <c r="CZ220" s="152"/>
      <c r="DA220" s="144" t="e">
        <f t="shared" si="271"/>
        <v>#REF!</v>
      </c>
      <c r="DB220" s="144"/>
      <c r="DC220" s="136" t="e">
        <f t="shared" si="272"/>
        <v>#REF!</v>
      </c>
      <c r="DD220" s="152"/>
      <c r="DE220" s="140" t="e">
        <f t="shared" si="273"/>
        <v>#REF!</v>
      </c>
      <c r="DF220" s="144"/>
      <c r="DG220" s="136" t="e">
        <f t="shared" si="274"/>
        <v>#REF!</v>
      </c>
      <c r="DH220" s="152"/>
    </row>
    <row r="221" spans="1:112" ht="15.5" x14ac:dyDescent="0.35">
      <c r="A221" s="71">
        <v>10</v>
      </c>
      <c r="B221" s="345" t="str">
        <f t="shared" ref="B221" si="299">B169</f>
        <v>JJJ  Mélania</v>
      </c>
      <c r="C221" s="71" t="str">
        <f t="shared" si="288"/>
        <v>Mélania</v>
      </c>
      <c r="D221" s="9" t="str">
        <f t="shared" si="289"/>
        <v/>
      </c>
      <c r="E221" s="6">
        <f t="shared" si="290"/>
        <v>1926597</v>
      </c>
      <c r="F221" s="74"/>
      <c r="G221" s="74"/>
      <c r="H221" s="74"/>
      <c r="I221" s="74"/>
      <c r="J221" s="74"/>
      <c r="K221" s="74"/>
      <c r="L221" s="74"/>
      <c r="M221" s="168"/>
      <c r="N221" s="74"/>
      <c r="O221" s="74"/>
      <c r="P221" s="74"/>
      <c r="Q221" s="74"/>
      <c r="R221" s="74"/>
      <c r="S221" s="74"/>
      <c r="T221" s="74"/>
      <c r="U221" s="74"/>
      <c r="V221" s="74"/>
      <c r="W221" s="74"/>
      <c r="X221" s="288"/>
      <c r="Y221" s="2" t="e">
        <f>IF(C221&lt;&gt;"",VLOOKUP(C221,#REF!,2,FALSE),"")</f>
        <v>#REF!</v>
      </c>
      <c r="Z221" s="2" t="str">
        <f t="shared" si="291"/>
        <v>US CRÉTEIL</v>
      </c>
      <c r="AA221" s="50" t="str">
        <f t="shared" si="233"/>
        <v/>
      </c>
      <c r="AB221" s="34" t="e">
        <f t="shared" si="234"/>
        <v>#REF!</v>
      </c>
      <c r="AC221" s="2" t="str">
        <f t="shared" si="235"/>
        <v>JJJ  Mélania  Mélania</v>
      </c>
      <c r="AD221" s="2">
        <f t="shared" si="236"/>
        <v>0</v>
      </c>
      <c r="AE221" s="39"/>
      <c r="AF221" s="40" t="str">
        <f>IF(AE221&lt;&gt;"",VLOOKUP(AE221,#REF!,2,FALSE),"")</f>
        <v/>
      </c>
      <c r="AM221" s="140" t="e">
        <f t="shared" si="237"/>
        <v>#REF!</v>
      </c>
      <c r="AN221" s="157"/>
      <c r="AO221" s="136" t="e">
        <f t="shared" si="238"/>
        <v>#REF!</v>
      </c>
      <c r="AP221" s="152"/>
      <c r="AQ221" s="140" t="e">
        <f t="shared" si="239"/>
        <v>#REF!</v>
      </c>
      <c r="AR221" s="144"/>
      <c r="AS221" s="136" t="e">
        <f t="shared" si="240"/>
        <v>#REF!</v>
      </c>
      <c r="AT221" s="152"/>
      <c r="AU221" s="140" t="e">
        <f t="shared" si="241"/>
        <v>#REF!</v>
      </c>
      <c r="AV221" s="157"/>
      <c r="AW221" s="136" t="e">
        <f t="shared" si="242"/>
        <v>#REF!</v>
      </c>
      <c r="AX221" s="152"/>
      <c r="AY221" s="140" t="e">
        <f t="shared" si="243"/>
        <v>#REF!</v>
      </c>
      <c r="AZ221" s="144"/>
      <c r="BA221" s="136" t="e">
        <f t="shared" si="244"/>
        <v>#REF!</v>
      </c>
      <c r="BB221" s="152"/>
      <c r="BC221" s="140" t="e">
        <f t="shared" si="245"/>
        <v>#REF!</v>
      </c>
      <c r="BD221" s="144"/>
      <c r="BE221" s="136" t="e">
        <f t="shared" si="246"/>
        <v>#REF!</v>
      </c>
      <c r="BF221" s="152"/>
      <c r="BG221" s="140" t="e">
        <f t="shared" si="247"/>
        <v>#REF!</v>
      </c>
      <c r="BH221" s="144"/>
      <c r="BI221" s="136" t="e">
        <f t="shared" si="248"/>
        <v>#REF!</v>
      </c>
      <c r="BJ221" s="152"/>
      <c r="BK221" s="140" t="e">
        <f t="shared" si="249"/>
        <v>#REF!</v>
      </c>
      <c r="BL221" s="144"/>
      <c r="BM221" s="136" t="e">
        <f t="shared" si="250"/>
        <v>#REF!</v>
      </c>
      <c r="BN221" s="152"/>
      <c r="BO221" s="140" t="e">
        <f t="shared" si="251"/>
        <v>#REF!</v>
      </c>
      <c r="BP221" s="144"/>
      <c r="BQ221" s="136" t="e">
        <f t="shared" si="252"/>
        <v>#REF!</v>
      </c>
      <c r="BR221" s="152"/>
      <c r="BS221" s="140" t="e">
        <f t="shared" si="253"/>
        <v>#REF!</v>
      </c>
      <c r="BT221" s="144"/>
      <c r="BU221" s="136" t="e">
        <f t="shared" si="254"/>
        <v>#REF!</v>
      </c>
      <c r="BV221" s="152"/>
      <c r="BW221" s="140" t="e">
        <f t="shared" si="255"/>
        <v>#REF!</v>
      </c>
      <c r="BX221" s="144"/>
      <c r="BY221" s="136" t="e">
        <f t="shared" si="256"/>
        <v>#REF!</v>
      </c>
      <c r="BZ221" s="152"/>
      <c r="CA221" s="140" t="e">
        <f t="shared" si="257"/>
        <v>#REF!</v>
      </c>
      <c r="CB221" s="144"/>
      <c r="CC221" s="136" t="e">
        <f t="shared" si="258"/>
        <v>#REF!</v>
      </c>
      <c r="CD221" s="152"/>
      <c r="CE221" s="140" t="e">
        <f t="shared" si="259"/>
        <v>#REF!</v>
      </c>
      <c r="CF221" s="144"/>
      <c r="CG221" s="136" t="e">
        <f t="shared" si="260"/>
        <v>#REF!</v>
      </c>
      <c r="CH221" s="152"/>
      <c r="CI221" s="140" t="e">
        <f t="shared" si="261"/>
        <v>#REF!</v>
      </c>
      <c r="CJ221" s="144"/>
      <c r="CK221" s="136" t="e">
        <f t="shared" si="262"/>
        <v>#REF!</v>
      </c>
      <c r="CL221" s="140" t="e">
        <f t="shared" si="263"/>
        <v>#REF!</v>
      </c>
      <c r="CM221" s="144"/>
      <c r="CN221" s="136" t="e">
        <f t="shared" si="264"/>
        <v>#REF!</v>
      </c>
      <c r="CO221" s="152"/>
      <c r="CP221" s="140" t="e">
        <f t="shared" si="265"/>
        <v>#REF!</v>
      </c>
      <c r="CQ221" s="144"/>
      <c r="CR221" s="136" t="e">
        <f t="shared" si="266"/>
        <v>#REF!</v>
      </c>
      <c r="CS221" s="152"/>
      <c r="CT221" s="140" t="e">
        <f t="shared" si="267"/>
        <v>#REF!</v>
      </c>
      <c r="CU221" s="144"/>
      <c r="CV221" s="136" t="e">
        <f t="shared" si="268"/>
        <v>#REF!</v>
      </c>
      <c r="CW221" s="152"/>
      <c r="CX221" s="140" t="e">
        <f t="shared" si="269"/>
        <v>#REF!</v>
      </c>
      <c r="CY221" s="136" t="e">
        <f t="shared" si="270"/>
        <v>#REF!</v>
      </c>
      <c r="CZ221" s="152"/>
      <c r="DA221" s="144" t="e">
        <f t="shared" si="271"/>
        <v>#REF!</v>
      </c>
      <c r="DB221" s="144"/>
      <c r="DC221" s="136" t="e">
        <f t="shared" si="272"/>
        <v>#REF!</v>
      </c>
      <c r="DD221" s="152"/>
      <c r="DE221" s="140" t="e">
        <f t="shared" si="273"/>
        <v>#REF!</v>
      </c>
      <c r="DF221" s="144"/>
      <c r="DG221" s="136" t="e">
        <f t="shared" si="274"/>
        <v>#REF!</v>
      </c>
      <c r="DH221" s="152"/>
    </row>
    <row r="222" spans="1:112" ht="15.5" x14ac:dyDescent="0.35">
      <c r="A222" s="71">
        <v>11</v>
      </c>
      <c r="B222" s="345" t="str">
        <f t="shared" ref="B222" si="300">B170</f>
        <v>KKK  Mélanie</v>
      </c>
      <c r="C222" s="71" t="str">
        <f t="shared" si="288"/>
        <v>Mélanie</v>
      </c>
      <c r="D222" s="9" t="str">
        <f t="shared" si="289"/>
        <v/>
      </c>
      <c r="E222" s="6">
        <f t="shared" si="290"/>
        <v>1698208</v>
      </c>
      <c r="F222" s="74"/>
      <c r="G222" s="74"/>
      <c r="H222" s="74"/>
      <c r="I222" s="74"/>
      <c r="J222" s="74"/>
      <c r="K222" s="74"/>
      <c r="L222" s="74"/>
      <c r="M222" s="168"/>
      <c r="N222" s="74"/>
      <c r="O222" s="74"/>
      <c r="P222" s="74"/>
      <c r="Q222" s="74"/>
      <c r="R222" s="74"/>
      <c r="S222" s="74"/>
      <c r="T222" s="74"/>
      <c r="U222" s="74"/>
      <c r="V222" s="74"/>
      <c r="W222" s="74"/>
      <c r="X222" s="288"/>
      <c r="Y222" s="2" t="e">
        <f>IF(C222&lt;&gt;"",VLOOKUP(C222,#REF!,2,FALSE),"")</f>
        <v>#REF!</v>
      </c>
      <c r="Z222" s="2" t="str">
        <f t="shared" si="291"/>
        <v>US CRÉTEIL</v>
      </c>
      <c r="AA222" s="50" t="str">
        <f t="shared" si="233"/>
        <v/>
      </c>
      <c r="AB222" s="34" t="e">
        <f t="shared" si="234"/>
        <v>#REF!</v>
      </c>
      <c r="AC222" s="2" t="str">
        <f t="shared" si="235"/>
        <v>KKK  Mélanie  Mélanie</v>
      </c>
      <c r="AD222" s="2">
        <f t="shared" si="236"/>
        <v>0</v>
      </c>
      <c r="AE222" s="39"/>
      <c r="AF222" s="40" t="str">
        <f>IF(AE222&lt;&gt;"",VLOOKUP(AE222,#REF!,2,FALSE),"")</f>
        <v/>
      </c>
      <c r="AM222" s="140" t="e">
        <f t="shared" si="237"/>
        <v>#REF!</v>
      </c>
      <c r="AN222" s="157"/>
      <c r="AO222" s="136" t="e">
        <f t="shared" si="238"/>
        <v>#REF!</v>
      </c>
      <c r="AP222" s="152"/>
      <c r="AQ222" s="140" t="e">
        <f t="shared" si="239"/>
        <v>#REF!</v>
      </c>
      <c r="AR222" s="144"/>
      <c r="AS222" s="136" t="e">
        <f t="shared" si="240"/>
        <v>#REF!</v>
      </c>
      <c r="AT222" s="152"/>
      <c r="AU222" s="140" t="e">
        <f t="shared" si="241"/>
        <v>#REF!</v>
      </c>
      <c r="AV222" s="157"/>
      <c r="AW222" s="136" t="e">
        <f t="shared" si="242"/>
        <v>#REF!</v>
      </c>
      <c r="AX222" s="152"/>
      <c r="AY222" s="140" t="e">
        <f t="shared" si="243"/>
        <v>#REF!</v>
      </c>
      <c r="AZ222" s="144"/>
      <c r="BA222" s="136" t="e">
        <f t="shared" si="244"/>
        <v>#REF!</v>
      </c>
      <c r="BB222" s="152"/>
      <c r="BC222" s="140" t="e">
        <f t="shared" si="245"/>
        <v>#REF!</v>
      </c>
      <c r="BD222" s="144"/>
      <c r="BE222" s="136" t="e">
        <f t="shared" si="246"/>
        <v>#REF!</v>
      </c>
      <c r="BF222" s="152"/>
      <c r="BG222" s="140" t="e">
        <f t="shared" si="247"/>
        <v>#REF!</v>
      </c>
      <c r="BH222" s="144"/>
      <c r="BI222" s="136" t="e">
        <f t="shared" si="248"/>
        <v>#REF!</v>
      </c>
      <c r="BJ222" s="152"/>
      <c r="BK222" s="140" t="e">
        <f t="shared" si="249"/>
        <v>#REF!</v>
      </c>
      <c r="BL222" s="144"/>
      <c r="BM222" s="136" t="e">
        <f t="shared" si="250"/>
        <v>#REF!</v>
      </c>
      <c r="BN222" s="152"/>
      <c r="BO222" s="140" t="e">
        <f t="shared" si="251"/>
        <v>#REF!</v>
      </c>
      <c r="BP222" s="144"/>
      <c r="BQ222" s="136" t="e">
        <f t="shared" si="252"/>
        <v>#REF!</v>
      </c>
      <c r="BR222" s="152"/>
      <c r="BS222" s="140" t="e">
        <f t="shared" si="253"/>
        <v>#REF!</v>
      </c>
      <c r="BT222" s="144"/>
      <c r="BU222" s="136" t="e">
        <f t="shared" si="254"/>
        <v>#REF!</v>
      </c>
      <c r="BV222" s="152"/>
      <c r="BW222" s="140" t="e">
        <f t="shared" si="255"/>
        <v>#REF!</v>
      </c>
      <c r="BX222" s="144"/>
      <c r="BY222" s="136" t="e">
        <f t="shared" si="256"/>
        <v>#REF!</v>
      </c>
      <c r="BZ222" s="152"/>
      <c r="CA222" s="140" t="e">
        <f t="shared" si="257"/>
        <v>#REF!</v>
      </c>
      <c r="CB222" s="144"/>
      <c r="CC222" s="136" t="e">
        <f t="shared" si="258"/>
        <v>#REF!</v>
      </c>
      <c r="CD222" s="152"/>
      <c r="CE222" s="140" t="e">
        <f t="shared" si="259"/>
        <v>#REF!</v>
      </c>
      <c r="CF222" s="144"/>
      <c r="CG222" s="136" t="e">
        <f t="shared" si="260"/>
        <v>#REF!</v>
      </c>
      <c r="CH222" s="152"/>
      <c r="CI222" s="140" t="e">
        <f t="shared" si="261"/>
        <v>#REF!</v>
      </c>
      <c r="CJ222" s="144"/>
      <c r="CK222" s="136" t="e">
        <f t="shared" si="262"/>
        <v>#REF!</v>
      </c>
      <c r="CL222" s="140" t="e">
        <f t="shared" si="263"/>
        <v>#REF!</v>
      </c>
      <c r="CM222" s="144"/>
      <c r="CN222" s="136" t="e">
        <f t="shared" si="264"/>
        <v>#REF!</v>
      </c>
      <c r="CO222" s="152"/>
      <c r="CP222" s="140" t="e">
        <f t="shared" si="265"/>
        <v>#REF!</v>
      </c>
      <c r="CQ222" s="144"/>
      <c r="CR222" s="136" t="e">
        <f t="shared" si="266"/>
        <v>#REF!</v>
      </c>
      <c r="CS222" s="152"/>
      <c r="CT222" s="140" t="e">
        <f t="shared" si="267"/>
        <v>#REF!</v>
      </c>
      <c r="CU222" s="144"/>
      <c r="CV222" s="136" t="e">
        <f t="shared" si="268"/>
        <v>#REF!</v>
      </c>
      <c r="CW222" s="152"/>
      <c r="CX222" s="140" t="e">
        <f t="shared" si="269"/>
        <v>#REF!</v>
      </c>
      <c r="CY222" s="136" t="e">
        <f t="shared" si="270"/>
        <v>#REF!</v>
      </c>
      <c r="CZ222" s="152"/>
      <c r="DA222" s="144" t="e">
        <f t="shared" si="271"/>
        <v>#REF!</v>
      </c>
      <c r="DB222" s="144"/>
      <c r="DC222" s="136" t="e">
        <f t="shared" si="272"/>
        <v>#REF!</v>
      </c>
      <c r="DD222" s="152"/>
      <c r="DE222" s="140" t="e">
        <f t="shared" si="273"/>
        <v>#REF!</v>
      </c>
      <c r="DF222" s="144"/>
      <c r="DG222" s="136" t="e">
        <f t="shared" si="274"/>
        <v>#REF!</v>
      </c>
      <c r="DH222" s="152"/>
    </row>
    <row r="223" spans="1:112" ht="15.5" x14ac:dyDescent="0.35">
      <c r="A223" s="71">
        <v>12</v>
      </c>
      <c r="B223" s="345" t="str">
        <f t="shared" ref="B223" si="301">B171</f>
        <v>LLL  Cryss</v>
      </c>
      <c r="C223" s="71" t="str">
        <f t="shared" si="288"/>
        <v>Cryss</v>
      </c>
      <c r="D223" s="9" t="str">
        <f t="shared" si="289"/>
        <v/>
      </c>
      <c r="E223" s="6">
        <f t="shared" si="290"/>
        <v>1590592</v>
      </c>
      <c r="F223" s="74"/>
      <c r="G223" s="74"/>
      <c r="H223" s="74"/>
      <c r="I223" s="74"/>
      <c r="J223" s="74"/>
      <c r="K223" s="74"/>
      <c r="L223" s="74"/>
      <c r="M223" s="168"/>
      <c r="N223" s="74"/>
      <c r="O223" s="74"/>
      <c r="P223" s="74"/>
      <c r="Q223" s="74"/>
      <c r="R223" s="74"/>
      <c r="S223" s="74"/>
      <c r="T223" s="74"/>
      <c r="U223" s="74"/>
      <c r="V223" s="74"/>
      <c r="W223" s="74"/>
      <c r="X223" s="288"/>
      <c r="Y223" s="2" t="e">
        <f>IF(C223&lt;&gt;"",VLOOKUP(C223,#REF!,2,FALSE),"")</f>
        <v>#REF!</v>
      </c>
      <c r="Z223" s="2" t="str">
        <f t="shared" si="291"/>
        <v>US CRÉTEIL</v>
      </c>
      <c r="AA223" s="50" t="str">
        <f t="shared" si="233"/>
        <v/>
      </c>
      <c r="AB223" s="34" t="e">
        <f t="shared" si="234"/>
        <v>#REF!</v>
      </c>
      <c r="AC223" s="2" t="str">
        <f t="shared" si="235"/>
        <v>LLL  Cryss  Cryss</v>
      </c>
      <c r="AD223" s="2">
        <f t="shared" si="236"/>
        <v>0</v>
      </c>
      <c r="AE223" s="39"/>
      <c r="AF223" s="40" t="str">
        <f>IF(AE223&lt;&gt;"",VLOOKUP(AE223,#REF!,2,FALSE),"")</f>
        <v/>
      </c>
      <c r="AM223" s="140" t="e">
        <f t="shared" si="237"/>
        <v>#REF!</v>
      </c>
      <c r="AN223" s="157"/>
      <c r="AO223" s="136" t="e">
        <f t="shared" si="238"/>
        <v>#REF!</v>
      </c>
      <c r="AP223" s="152"/>
      <c r="AQ223" s="140" t="e">
        <f t="shared" si="239"/>
        <v>#REF!</v>
      </c>
      <c r="AR223" s="144"/>
      <c r="AS223" s="136" t="e">
        <f t="shared" si="240"/>
        <v>#REF!</v>
      </c>
      <c r="AT223" s="152"/>
      <c r="AU223" s="140" t="e">
        <f t="shared" si="241"/>
        <v>#REF!</v>
      </c>
      <c r="AV223" s="157"/>
      <c r="AW223" s="136" t="e">
        <f t="shared" si="242"/>
        <v>#REF!</v>
      </c>
      <c r="AX223" s="152"/>
      <c r="AY223" s="140" t="e">
        <f t="shared" si="243"/>
        <v>#REF!</v>
      </c>
      <c r="AZ223" s="144"/>
      <c r="BA223" s="136" t="e">
        <f t="shared" si="244"/>
        <v>#REF!</v>
      </c>
      <c r="BB223" s="152"/>
      <c r="BC223" s="140" t="e">
        <f t="shared" si="245"/>
        <v>#REF!</v>
      </c>
      <c r="BD223" s="144"/>
      <c r="BE223" s="136" t="e">
        <f t="shared" si="246"/>
        <v>#REF!</v>
      </c>
      <c r="BF223" s="152"/>
      <c r="BG223" s="140" t="e">
        <f t="shared" si="247"/>
        <v>#REF!</v>
      </c>
      <c r="BH223" s="144"/>
      <c r="BI223" s="136" t="e">
        <f t="shared" si="248"/>
        <v>#REF!</v>
      </c>
      <c r="BJ223" s="152"/>
      <c r="BK223" s="140" t="e">
        <f t="shared" si="249"/>
        <v>#REF!</v>
      </c>
      <c r="BL223" s="144"/>
      <c r="BM223" s="136" t="e">
        <f t="shared" si="250"/>
        <v>#REF!</v>
      </c>
      <c r="BN223" s="152"/>
      <c r="BO223" s="140" t="e">
        <f t="shared" si="251"/>
        <v>#REF!</v>
      </c>
      <c r="BP223" s="144"/>
      <c r="BQ223" s="136" t="e">
        <f t="shared" si="252"/>
        <v>#REF!</v>
      </c>
      <c r="BR223" s="152"/>
      <c r="BS223" s="140" t="e">
        <f t="shared" si="253"/>
        <v>#REF!</v>
      </c>
      <c r="BT223" s="144"/>
      <c r="BU223" s="136" t="e">
        <f t="shared" si="254"/>
        <v>#REF!</v>
      </c>
      <c r="BV223" s="152"/>
      <c r="BW223" s="140" t="e">
        <f t="shared" si="255"/>
        <v>#REF!</v>
      </c>
      <c r="BX223" s="144"/>
      <c r="BY223" s="136" t="e">
        <f t="shared" si="256"/>
        <v>#REF!</v>
      </c>
      <c r="BZ223" s="152"/>
      <c r="CA223" s="140" t="e">
        <f t="shared" si="257"/>
        <v>#REF!</v>
      </c>
      <c r="CB223" s="144"/>
      <c r="CC223" s="136" t="e">
        <f t="shared" si="258"/>
        <v>#REF!</v>
      </c>
      <c r="CD223" s="152"/>
      <c r="CE223" s="140" t="e">
        <f t="shared" si="259"/>
        <v>#REF!</v>
      </c>
      <c r="CF223" s="144"/>
      <c r="CG223" s="136" t="e">
        <f t="shared" si="260"/>
        <v>#REF!</v>
      </c>
      <c r="CH223" s="152"/>
      <c r="CI223" s="140" t="e">
        <f t="shared" si="261"/>
        <v>#REF!</v>
      </c>
      <c r="CJ223" s="144"/>
      <c r="CK223" s="136" t="e">
        <f t="shared" si="262"/>
        <v>#REF!</v>
      </c>
      <c r="CL223" s="140" t="e">
        <f t="shared" si="263"/>
        <v>#REF!</v>
      </c>
      <c r="CM223" s="144"/>
      <c r="CN223" s="136" t="e">
        <f t="shared" si="264"/>
        <v>#REF!</v>
      </c>
      <c r="CO223" s="152"/>
      <c r="CP223" s="140" t="e">
        <f t="shared" si="265"/>
        <v>#REF!</v>
      </c>
      <c r="CQ223" s="144"/>
      <c r="CR223" s="136" t="e">
        <f t="shared" si="266"/>
        <v>#REF!</v>
      </c>
      <c r="CS223" s="152"/>
      <c r="CT223" s="140" t="e">
        <f t="shared" si="267"/>
        <v>#REF!</v>
      </c>
      <c r="CU223" s="144"/>
      <c r="CV223" s="136" t="e">
        <f t="shared" si="268"/>
        <v>#REF!</v>
      </c>
      <c r="CW223" s="152"/>
      <c r="CX223" s="140" t="e">
        <f t="shared" si="269"/>
        <v>#REF!</v>
      </c>
      <c r="CY223" s="136" t="e">
        <f t="shared" si="270"/>
        <v>#REF!</v>
      </c>
      <c r="CZ223" s="152"/>
      <c r="DA223" s="144" t="e">
        <f t="shared" si="271"/>
        <v>#REF!</v>
      </c>
      <c r="DB223" s="144"/>
      <c r="DC223" s="136" t="e">
        <f t="shared" si="272"/>
        <v>#REF!</v>
      </c>
      <c r="DD223" s="152"/>
      <c r="DE223" s="140" t="e">
        <f t="shared" si="273"/>
        <v>#REF!</v>
      </c>
      <c r="DF223" s="144"/>
      <c r="DG223" s="136" t="e">
        <f t="shared" si="274"/>
        <v>#REF!</v>
      </c>
      <c r="DH223" s="152"/>
    </row>
    <row r="224" spans="1:112" ht="15.5" x14ac:dyDescent="0.35">
      <c r="A224" s="71">
        <v>13</v>
      </c>
      <c r="B224" s="345" t="str">
        <f t="shared" ref="B224" si="302">B172</f>
        <v>MMMM  Sambou</v>
      </c>
      <c r="C224" s="71" t="str">
        <f t="shared" si="288"/>
        <v>Sambou</v>
      </c>
      <c r="D224" s="9" t="str">
        <f t="shared" si="289"/>
        <v/>
      </c>
      <c r="E224" s="6">
        <f t="shared" si="290"/>
        <v>1553373</v>
      </c>
      <c r="F224" s="74"/>
      <c r="G224" s="74"/>
      <c r="H224" s="74"/>
      <c r="I224" s="74"/>
      <c r="J224" s="74"/>
      <c r="K224" s="74"/>
      <c r="L224" s="74"/>
      <c r="M224" s="168"/>
      <c r="N224" s="74"/>
      <c r="O224" s="74"/>
      <c r="P224" s="74"/>
      <c r="Q224" s="74"/>
      <c r="R224" s="74"/>
      <c r="S224" s="74"/>
      <c r="T224" s="74"/>
      <c r="U224" s="74"/>
      <c r="V224" s="74"/>
      <c r="W224" s="74"/>
      <c r="X224" s="288"/>
      <c r="Y224" s="2" t="e">
        <f>IF(C224&lt;&gt;"",VLOOKUP(C224,#REF!,2,FALSE),"")</f>
        <v>#REF!</v>
      </c>
      <c r="Z224" s="2" t="str">
        <f t="shared" si="291"/>
        <v>US CRÉTEIL</v>
      </c>
      <c r="AA224" s="50" t="str">
        <f t="shared" si="233"/>
        <v/>
      </c>
      <c r="AB224" s="34" t="e">
        <f t="shared" si="234"/>
        <v>#REF!</v>
      </c>
      <c r="AC224" s="2" t="str">
        <f t="shared" si="235"/>
        <v>MMMM  Sambou  Sambou</v>
      </c>
      <c r="AD224" s="2">
        <f t="shared" si="236"/>
        <v>0</v>
      </c>
      <c r="AE224" s="39"/>
      <c r="AF224" s="40" t="str">
        <f>IF(AE224&lt;&gt;"",VLOOKUP(AE224,#REF!,2,FALSE),"")</f>
        <v/>
      </c>
      <c r="AM224" s="140" t="e">
        <f t="shared" si="237"/>
        <v>#REF!</v>
      </c>
      <c r="AN224" s="157"/>
      <c r="AO224" s="136" t="e">
        <f t="shared" si="238"/>
        <v>#REF!</v>
      </c>
      <c r="AP224" s="152"/>
      <c r="AQ224" s="140" t="e">
        <f t="shared" si="239"/>
        <v>#REF!</v>
      </c>
      <c r="AR224" s="144"/>
      <c r="AS224" s="136" t="e">
        <f t="shared" si="240"/>
        <v>#REF!</v>
      </c>
      <c r="AT224" s="152"/>
      <c r="AU224" s="140" t="e">
        <f t="shared" si="241"/>
        <v>#REF!</v>
      </c>
      <c r="AV224" s="157"/>
      <c r="AW224" s="136" t="e">
        <f t="shared" si="242"/>
        <v>#REF!</v>
      </c>
      <c r="AX224" s="152"/>
      <c r="AY224" s="140" t="e">
        <f t="shared" si="243"/>
        <v>#REF!</v>
      </c>
      <c r="AZ224" s="144"/>
      <c r="BA224" s="136" t="e">
        <f t="shared" si="244"/>
        <v>#REF!</v>
      </c>
      <c r="BB224" s="152"/>
      <c r="BC224" s="140" t="e">
        <f t="shared" si="245"/>
        <v>#REF!</v>
      </c>
      <c r="BD224" s="144"/>
      <c r="BE224" s="136" t="e">
        <f t="shared" si="246"/>
        <v>#REF!</v>
      </c>
      <c r="BF224" s="152"/>
      <c r="BG224" s="140" t="e">
        <f t="shared" si="247"/>
        <v>#REF!</v>
      </c>
      <c r="BH224" s="144"/>
      <c r="BI224" s="136" t="e">
        <f t="shared" si="248"/>
        <v>#REF!</v>
      </c>
      <c r="BJ224" s="152"/>
      <c r="BK224" s="140" t="e">
        <f t="shared" si="249"/>
        <v>#REF!</v>
      </c>
      <c r="BL224" s="144"/>
      <c r="BM224" s="136" t="e">
        <f t="shared" si="250"/>
        <v>#REF!</v>
      </c>
      <c r="BN224" s="152"/>
      <c r="BO224" s="140" t="e">
        <f t="shared" si="251"/>
        <v>#REF!</v>
      </c>
      <c r="BP224" s="144"/>
      <c r="BQ224" s="136" t="e">
        <f t="shared" si="252"/>
        <v>#REF!</v>
      </c>
      <c r="BR224" s="152"/>
      <c r="BS224" s="140" t="e">
        <f t="shared" si="253"/>
        <v>#REF!</v>
      </c>
      <c r="BT224" s="144"/>
      <c r="BU224" s="136" t="e">
        <f t="shared" si="254"/>
        <v>#REF!</v>
      </c>
      <c r="BV224" s="152"/>
      <c r="BW224" s="140" t="e">
        <f t="shared" si="255"/>
        <v>#REF!</v>
      </c>
      <c r="BX224" s="144"/>
      <c r="BY224" s="136" t="e">
        <f t="shared" si="256"/>
        <v>#REF!</v>
      </c>
      <c r="BZ224" s="152"/>
      <c r="CA224" s="140" t="e">
        <f t="shared" si="257"/>
        <v>#REF!</v>
      </c>
      <c r="CB224" s="144"/>
      <c r="CC224" s="136" t="e">
        <f t="shared" si="258"/>
        <v>#REF!</v>
      </c>
      <c r="CD224" s="152"/>
      <c r="CE224" s="140" t="e">
        <f t="shared" si="259"/>
        <v>#REF!</v>
      </c>
      <c r="CF224" s="144"/>
      <c r="CG224" s="136" t="e">
        <f t="shared" si="260"/>
        <v>#REF!</v>
      </c>
      <c r="CH224" s="152"/>
      <c r="CI224" s="140" t="e">
        <f t="shared" si="261"/>
        <v>#REF!</v>
      </c>
      <c r="CJ224" s="144"/>
      <c r="CK224" s="136" t="e">
        <f t="shared" si="262"/>
        <v>#REF!</v>
      </c>
      <c r="CL224" s="140" t="e">
        <f t="shared" si="263"/>
        <v>#REF!</v>
      </c>
      <c r="CM224" s="144"/>
      <c r="CN224" s="136" t="e">
        <f t="shared" si="264"/>
        <v>#REF!</v>
      </c>
      <c r="CO224" s="152"/>
      <c r="CP224" s="140" t="e">
        <f t="shared" si="265"/>
        <v>#REF!</v>
      </c>
      <c r="CQ224" s="144"/>
      <c r="CR224" s="136" t="e">
        <f t="shared" si="266"/>
        <v>#REF!</v>
      </c>
      <c r="CS224" s="152"/>
      <c r="CT224" s="140" t="e">
        <f t="shared" si="267"/>
        <v>#REF!</v>
      </c>
      <c r="CU224" s="144"/>
      <c r="CV224" s="136" t="e">
        <f t="shared" si="268"/>
        <v>#REF!</v>
      </c>
      <c r="CW224" s="152"/>
      <c r="CX224" s="140" t="e">
        <f t="shared" si="269"/>
        <v>#REF!</v>
      </c>
      <c r="CY224" s="136" t="e">
        <f t="shared" si="270"/>
        <v>#REF!</v>
      </c>
      <c r="CZ224" s="152"/>
      <c r="DA224" s="144" t="e">
        <f t="shared" si="271"/>
        <v>#REF!</v>
      </c>
      <c r="DB224" s="144"/>
      <c r="DC224" s="136" t="e">
        <f t="shared" si="272"/>
        <v>#REF!</v>
      </c>
      <c r="DD224" s="152"/>
      <c r="DE224" s="140" t="e">
        <f t="shared" si="273"/>
        <v>#REF!</v>
      </c>
      <c r="DF224" s="144"/>
      <c r="DG224" s="136" t="e">
        <f t="shared" si="274"/>
        <v>#REF!</v>
      </c>
      <c r="DH224" s="152"/>
    </row>
    <row r="225" spans="1:112" ht="15.5" x14ac:dyDescent="0.35">
      <c r="A225" s="71">
        <v>14</v>
      </c>
      <c r="B225" s="345" t="str">
        <f t="shared" ref="B225" si="303">B173</f>
        <v>NNN  Dylan</v>
      </c>
      <c r="C225" s="71" t="str">
        <f t="shared" si="288"/>
        <v>Dylan</v>
      </c>
      <c r="D225" s="9" t="str">
        <f t="shared" si="289"/>
        <v/>
      </c>
      <c r="E225" s="6">
        <f t="shared" si="290"/>
        <v>1746478</v>
      </c>
      <c r="F225" s="74"/>
      <c r="G225" s="74"/>
      <c r="H225" s="74"/>
      <c r="I225" s="74"/>
      <c r="J225" s="74"/>
      <c r="K225" s="74"/>
      <c r="L225" s="74"/>
      <c r="M225" s="168"/>
      <c r="N225" s="74"/>
      <c r="O225" s="74"/>
      <c r="P225" s="74"/>
      <c r="Q225" s="74"/>
      <c r="R225" s="74"/>
      <c r="S225" s="74"/>
      <c r="T225" s="74"/>
      <c r="U225" s="74"/>
      <c r="V225" s="74"/>
      <c r="W225" s="74"/>
      <c r="X225" s="288"/>
      <c r="Y225" s="2" t="e">
        <f>IF(C225&lt;&gt;"",VLOOKUP(C225,#REF!,2,FALSE),"")</f>
        <v>#REF!</v>
      </c>
      <c r="Z225" s="2" t="str">
        <f t="shared" si="291"/>
        <v>US CRÉTEIL</v>
      </c>
      <c r="AA225" s="50" t="str">
        <f t="shared" si="233"/>
        <v/>
      </c>
      <c r="AB225" s="34" t="e">
        <f t="shared" si="234"/>
        <v>#REF!</v>
      </c>
      <c r="AC225" s="2" t="str">
        <f t="shared" si="235"/>
        <v>NNN  Dylan  Dylan</v>
      </c>
      <c r="AD225" s="2">
        <f t="shared" si="236"/>
        <v>0</v>
      </c>
      <c r="AE225" s="39"/>
      <c r="AF225" s="40" t="str">
        <f>IF(AE225&lt;&gt;"",VLOOKUP(AE225,#REF!,2,FALSE),"")</f>
        <v/>
      </c>
      <c r="AM225" s="140" t="e">
        <f t="shared" si="237"/>
        <v>#REF!</v>
      </c>
      <c r="AN225" s="157"/>
      <c r="AO225" s="136" t="e">
        <f t="shared" si="238"/>
        <v>#REF!</v>
      </c>
      <c r="AP225" s="152"/>
      <c r="AQ225" s="140" t="e">
        <f t="shared" si="239"/>
        <v>#REF!</v>
      </c>
      <c r="AR225" s="144"/>
      <c r="AS225" s="136" t="e">
        <f t="shared" si="240"/>
        <v>#REF!</v>
      </c>
      <c r="AT225" s="152"/>
      <c r="AU225" s="140" t="e">
        <f t="shared" si="241"/>
        <v>#REF!</v>
      </c>
      <c r="AV225" s="157"/>
      <c r="AW225" s="136" t="e">
        <f t="shared" si="242"/>
        <v>#REF!</v>
      </c>
      <c r="AX225" s="152"/>
      <c r="AY225" s="140" t="e">
        <f t="shared" si="243"/>
        <v>#REF!</v>
      </c>
      <c r="AZ225" s="144"/>
      <c r="BA225" s="136" t="e">
        <f t="shared" si="244"/>
        <v>#REF!</v>
      </c>
      <c r="BB225" s="152"/>
      <c r="BC225" s="140" t="e">
        <f t="shared" si="245"/>
        <v>#REF!</v>
      </c>
      <c r="BD225" s="144"/>
      <c r="BE225" s="136" t="e">
        <f t="shared" si="246"/>
        <v>#REF!</v>
      </c>
      <c r="BF225" s="152"/>
      <c r="BG225" s="140" t="e">
        <f t="shared" si="247"/>
        <v>#REF!</v>
      </c>
      <c r="BH225" s="144"/>
      <c r="BI225" s="136" t="e">
        <f t="shared" si="248"/>
        <v>#REF!</v>
      </c>
      <c r="BJ225" s="152"/>
      <c r="BK225" s="140" t="e">
        <f t="shared" si="249"/>
        <v>#REF!</v>
      </c>
      <c r="BL225" s="144"/>
      <c r="BM225" s="136" t="e">
        <f t="shared" si="250"/>
        <v>#REF!</v>
      </c>
      <c r="BN225" s="152"/>
      <c r="BO225" s="140" t="e">
        <f t="shared" si="251"/>
        <v>#REF!</v>
      </c>
      <c r="BP225" s="144"/>
      <c r="BQ225" s="136" t="e">
        <f t="shared" si="252"/>
        <v>#REF!</v>
      </c>
      <c r="BR225" s="152"/>
      <c r="BS225" s="140" t="e">
        <f t="shared" si="253"/>
        <v>#REF!</v>
      </c>
      <c r="BT225" s="144"/>
      <c r="BU225" s="136" t="e">
        <f t="shared" si="254"/>
        <v>#REF!</v>
      </c>
      <c r="BV225" s="152"/>
      <c r="BW225" s="140" t="e">
        <f t="shared" si="255"/>
        <v>#REF!</v>
      </c>
      <c r="BX225" s="144"/>
      <c r="BY225" s="136" t="e">
        <f t="shared" si="256"/>
        <v>#REF!</v>
      </c>
      <c r="BZ225" s="152"/>
      <c r="CA225" s="140" t="e">
        <f t="shared" si="257"/>
        <v>#REF!</v>
      </c>
      <c r="CB225" s="144"/>
      <c r="CC225" s="136" t="e">
        <f t="shared" si="258"/>
        <v>#REF!</v>
      </c>
      <c r="CD225" s="152"/>
      <c r="CE225" s="140" t="e">
        <f t="shared" si="259"/>
        <v>#REF!</v>
      </c>
      <c r="CF225" s="144"/>
      <c r="CG225" s="136" t="e">
        <f t="shared" si="260"/>
        <v>#REF!</v>
      </c>
      <c r="CH225" s="152"/>
      <c r="CI225" s="140" t="e">
        <f t="shared" si="261"/>
        <v>#REF!</v>
      </c>
      <c r="CJ225" s="144"/>
      <c r="CK225" s="136" t="e">
        <f t="shared" si="262"/>
        <v>#REF!</v>
      </c>
      <c r="CL225" s="140" t="e">
        <f t="shared" si="263"/>
        <v>#REF!</v>
      </c>
      <c r="CM225" s="144"/>
      <c r="CN225" s="136" t="e">
        <f t="shared" si="264"/>
        <v>#REF!</v>
      </c>
      <c r="CO225" s="152"/>
      <c r="CP225" s="140" t="e">
        <f t="shared" si="265"/>
        <v>#REF!</v>
      </c>
      <c r="CQ225" s="144"/>
      <c r="CR225" s="136" t="e">
        <f t="shared" si="266"/>
        <v>#REF!</v>
      </c>
      <c r="CS225" s="152"/>
      <c r="CT225" s="140" t="e">
        <f t="shared" si="267"/>
        <v>#REF!</v>
      </c>
      <c r="CU225" s="144"/>
      <c r="CV225" s="136" t="e">
        <f t="shared" si="268"/>
        <v>#REF!</v>
      </c>
      <c r="CW225" s="152"/>
      <c r="CX225" s="140" t="e">
        <f t="shared" si="269"/>
        <v>#REF!</v>
      </c>
      <c r="CY225" s="136" t="e">
        <f t="shared" si="270"/>
        <v>#REF!</v>
      </c>
      <c r="CZ225" s="152"/>
      <c r="DA225" s="144" t="e">
        <f t="shared" si="271"/>
        <v>#REF!</v>
      </c>
      <c r="DB225" s="144"/>
      <c r="DC225" s="136" t="e">
        <f t="shared" si="272"/>
        <v>#REF!</v>
      </c>
      <c r="DD225" s="152"/>
      <c r="DE225" s="140" t="e">
        <f t="shared" si="273"/>
        <v>#REF!</v>
      </c>
      <c r="DF225" s="144"/>
      <c r="DG225" s="136" t="e">
        <f t="shared" si="274"/>
        <v>#REF!</v>
      </c>
      <c r="DH225" s="152"/>
    </row>
    <row r="226" spans="1:112" ht="15.5" x14ac:dyDescent="0.35">
      <c r="A226" s="71">
        <v>15</v>
      </c>
      <c r="B226" s="345" t="str">
        <f t="shared" ref="B226" si="304">B174</f>
        <v>OOO  Philippe</v>
      </c>
      <c r="C226" s="71" t="str">
        <f t="shared" si="288"/>
        <v>Philippe</v>
      </c>
      <c r="D226" s="9" t="str">
        <f t="shared" si="289"/>
        <v/>
      </c>
      <c r="E226" s="6">
        <f t="shared" si="290"/>
        <v>1577594</v>
      </c>
      <c r="F226" s="74"/>
      <c r="G226" s="74"/>
      <c r="H226" s="74"/>
      <c r="I226" s="74"/>
      <c r="J226" s="74"/>
      <c r="K226" s="74"/>
      <c r="L226" s="74"/>
      <c r="M226" s="168"/>
      <c r="N226" s="74"/>
      <c r="O226" s="74"/>
      <c r="P226" s="74"/>
      <c r="Q226" s="74"/>
      <c r="R226" s="74"/>
      <c r="S226" s="74"/>
      <c r="T226" s="74"/>
      <c r="U226" s="74"/>
      <c r="V226" s="74"/>
      <c r="W226" s="74"/>
      <c r="X226" s="288"/>
      <c r="Y226" s="2" t="e">
        <f>IF(C226&lt;&gt;"",VLOOKUP(C226,#REF!,2,FALSE),"")</f>
        <v>#REF!</v>
      </c>
      <c r="Z226" s="2" t="str">
        <f t="shared" si="291"/>
        <v>US CRÉTEIL</v>
      </c>
      <c r="AA226" s="50" t="str">
        <f t="shared" si="233"/>
        <v/>
      </c>
      <c r="AB226" s="34" t="e">
        <f t="shared" si="234"/>
        <v>#REF!</v>
      </c>
      <c r="AC226" s="2" t="str">
        <f t="shared" si="235"/>
        <v>OOO  Philippe  Philippe</v>
      </c>
      <c r="AD226" s="2">
        <f t="shared" si="236"/>
        <v>0</v>
      </c>
      <c r="AE226" s="39"/>
      <c r="AF226" s="40" t="str">
        <f>IF(AE226&lt;&gt;"",VLOOKUP(AE226,#REF!,2,FALSE),"")</f>
        <v/>
      </c>
      <c r="AM226" s="140" t="e">
        <f t="shared" si="237"/>
        <v>#REF!</v>
      </c>
      <c r="AN226" s="157"/>
      <c r="AO226" s="136" t="e">
        <f t="shared" si="238"/>
        <v>#REF!</v>
      </c>
      <c r="AP226" s="152"/>
      <c r="AQ226" s="140" t="e">
        <f t="shared" si="239"/>
        <v>#REF!</v>
      </c>
      <c r="AR226" s="144"/>
      <c r="AS226" s="136" t="e">
        <f t="shared" si="240"/>
        <v>#REF!</v>
      </c>
      <c r="AT226" s="152"/>
      <c r="AU226" s="140" t="e">
        <f t="shared" si="241"/>
        <v>#REF!</v>
      </c>
      <c r="AV226" s="157"/>
      <c r="AW226" s="136" t="e">
        <f t="shared" si="242"/>
        <v>#REF!</v>
      </c>
      <c r="AX226" s="152"/>
      <c r="AY226" s="140" t="e">
        <f t="shared" si="243"/>
        <v>#REF!</v>
      </c>
      <c r="AZ226" s="144"/>
      <c r="BA226" s="136" t="e">
        <f t="shared" si="244"/>
        <v>#REF!</v>
      </c>
      <c r="BB226" s="152"/>
      <c r="BC226" s="140" t="e">
        <f t="shared" si="245"/>
        <v>#REF!</v>
      </c>
      <c r="BD226" s="144"/>
      <c r="BE226" s="136" t="e">
        <f t="shared" si="246"/>
        <v>#REF!</v>
      </c>
      <c r="BF226" s="152"/>
      <c r="BG226" s="140" t="e">
        <f t="shared" si="247"/>
        <v>#REF!</v>
      </c>
      <c r="BH226" s="144"/>
      <c r="BI226" s="136" t="e">
        <f t="shared" si="248"/>
        <v>#REF!</v>
      </c>
      <c r="BJ226" s="152"/>
      <c r="BK226" s="140" t="e">
        <f t="shared" si="249"/>
        <v>#REF!</v>
      </c>
      <c r="BL226" s="144"/>
      <c r="BM226" s="136" t="e">
        <f t="shared" si="250"/>
        <v>#REF!</v>
      </c>
      <c r="BN226" s="152"/>
      <c r="BO226" s="140" t="e">
        <f t="shared" si="251"/>
        <v>#REF!</v>
      </c>
      <c r="BP226" s="144"/>
      <c r="BQ226" s="136" t="e">
        <f t="shared" si="252"/>
        <v>#REF!</v>
      </c>
      <c r="BR226" s="152"/>
      <c r="BS226" s="140" t="e">
        <f t="shared" si="253"/>
        <v>#REF!</v>
      </c>
      <c r="BT226" s="144"/>
      <c r="BU226" s="136" t="e">
        <f t="shared" si="254"/>
        <v>#REF!</v>
      </c>
      <c r="BV226" s="152"/>
      <c r="BW226" s="140" t="e">
        <f t="shared" si="255"/>
        <v>#REF!</v>
      </c>
      <c r="BX226" s="144"/>
      <c r="BY226" s="136" t="e">
        <f t="shared" si="256"/>
        <v>#REF!</v>
      </c>
      <c r="BZ226" s="152"/>
      <c r="CA226" s="140" t="e">
        <f t="shared" si="257"/>
        <v>#REF!</v>
      </c>
      <c r="CB226" s="144"/>
      <c r="CC226" s="136" t="e">
        <f t="shared" si="258"/>
        <v>#REF!</v>
      </c>
      <c r="CD226" s="152"/>
      <c r="CE226" s="140" t="e">
        <f t="shared" si="259"/>
        <v>#REF!</v>
      </c>
      <c r="CF226" s="144"/>
      <c r="CG226" s="136" t="e">
        <f t="shared" si="260"/>
        <v>#REF!</v>
      </c>
      <c r="CH226" s="152"/>
      <c r="CI226" s="140" t="e">
        <f t="shared" si="261"/>
        <v>#REF!</v>
      </c>
      <c r="CJ226" s="144"/>
      <c r="CK226" s="136" t="e">
        <f t="shared" si="262"/>
        <v>#REF!</v>
      </c>
      <c r="CL226" s="140" t="e">
        <f t="shared" si="263"/>
        <v>#REF!</v>
      </c>
      <c r="CM226" s="144"/>
      <c r="CN226" s="136" t="e">
        <f t="shared" si="264"/>
        <v>#REF!</v>
      </c>
      <c r="CO226" s="152"/>
      <c r="CP226" s="140" t="e">
        <f t="shared" si="265"/>
        <v>#REF!</v>
      </c>
      <c r="CQ226" s="144"/>
      <c r="CR226" s="136" t="e">
        <f t="shared" si="266"/>
        <v>#REF!</v>
      </c>
      <c r="CS226" s="152"/>
      <c r="CT226" s="140" t="e">
        <f t="shared" si="267"/>
        <v>#REF!</v>
      </c>
      <c r="CU226" s="144"/>
      <c r="CV226" s="136" t="e">
        <f t="shared" si="268"/>
        <v>#REF!</v>
      </c>
      <c r="CW226" s="152"/>
      <c r="CX226" s="140" t="e">
        <f t="shared" si="269"/>
        <v>#REF!</v>
      </c>
      <c r="CY226" s="136" t="e">
        <f t="shared" si="270"/>
        <v>#REF!</v>
      </c>
      <c r="CZ226" s="152"/>
      <c r="DA226" s="144" t="e">
        <f t="shared" si="271"/>
        <v>#REF!</v>
      </c>
      <c r="DB226" s="144"/>
      <c r="DC226" s="136" t="e">
        <f t="shared" si="272"/>
        <v>#REF!</v>
      </c>
      <c r="DD226" s="152"/>
      <c r="DE226" s="140" t="e">
        <f t="shared" si="273"/>
        <v>#REF!</v>
      </c>
      <c r="DF226" s="144"/>
      <c r="DG226" s="136" t="e">
        <f t="shared" si="274"/>
        <v>#REF!</v>
      </c>
      <c r="DH226" s="152"/>
    </row>
    <row r="227" spans="1:112" ht="15.5" x14ac:dyDescent="0.35">
      <c r="A227" s="71">
        <v>16</v>
      </c>
      <c r="B227" s="345" t="str">
        <f t="shared" ref="B227" si="305">B175</f>
        <v>PPP  Oumar</v>
      </c>
      <c r="C227" s="71" t="str">
        <f t="shared" si="288"/>
        <v>Oumar</v>
      </c>
      <c r="D227" s="9" t="str">
        <f t="shared" si="289"/>
        <v/>
      </c>
      <c r="E227" s="6">
        <f t="shared" si="290"/>
        <v>1577755</v>
      </c>
      <c r="F227" s="74"/>
      <c r="G227" s="74"/>
      <c r="H227" s="74"/>
      <c r="I227" s="74"/>
      <c r="J227" s="74"/>
      <c r="K227" s="74"/>
      <c r="L227" s="74"/>
      <c r="M227" s="168"/>
      <c r="N227" s="74"/>
      <c r="O227" s="74"/>
      <c r="P227" s="74"/>
      <c r="Q227" s="74"/>
      <c r="R227" s="74"/>
      <c r="S227" s="74"/>
      <c r="T227" s="74"/>
      <c r="U227" s="74"/>
      <c r="V227" s="74"/>
      <c r="W227" s="74"/>
      <c r="X227" s="288"/>
      <c r="Y227" s="2" t="e">
        <f>IF(C227&lt;&gt;"",VLOOKUP(C227,#REF!,2,FALSE),"")</f>
        <v>#REF!</v>
      </c>
      <c r="Z227" s="2" t="str">
        <f t="shared" si="291"/>
        <v>US CRÉTEIL</v>
      </c>
      <c r="AA227" s="50" t="str">
        <f t="shared" si="233"/>
        <v/>
      </c>
      <c r="AB227" s="34" t="e">
        <f t="shared" si="234"/>
        <v>#REF!</v>
      </c>
      <c r="AC227" s="2" t="str">
        <f t="shared" si="235"/>
        <v>PPP  Oumar  Oumar</v>
      </c>
      <c r="AD227" s="2">
        <f t="shared" si="236"/>
        <v>0</v>
      </c>
      <c r="AE227" s="39"/>
      <c r="AF227" s="40" t="str">
        <f>IF(AE227&lt;&gt;"",VLOOKUP(AE227,#REF!,2,FALSE),"")</f>
        <v/>
      </c>
      <c r="AM227" s="140" t="e">
        <f t="shared" si="237"/>
        <v>#REF!</v>
      </c>
      <c r="AN227" s="157"/>
      <c r="AO227" s="136" t="e">
        <f t="shared" si="238"/>
        <v>#REF!</v>
      </c>
      <c r="AP227" s="152"/>
      <c r="AQ227" s="140" t="e">
        <f t="shared" si="239"/>
        <v>#REF!</v>
      </c>
      <c r="AR227" s="144"/>
      <c r="AS227" s="136" t="e">
        <f t="shared" si="240"/>
        <v>#REF!</v>
      </c>
      <c r="AT227" s="152"/>
      <c r="AU227" s="140" t="e">
        <f t="shared" si="241"/>
        <v>#REF!</v>
      </c>
      <c r="AV227" s="157"/>
      <c r="AW227" s="136" t="e">
        <f t="shared" si="242"/>
        <v>#REF!</v>
      </c>
      <c r="AX227" s="152"/>
      <c r="AY227" s="140" t="e">
        <f t="shared" si="243"/>
        <v>#REF!</v>
      </c>
      <c r="AZ227" s="144"/>
      <c r="BA227" s="136" t="e">
        <f t="shared" si="244"/>
        <v>#REF!</v>
      </c>
      <c r="BB227" s="152"/>
      <c r="BC227" s="140" t="e">
        <f t="shared" si="245"/>
        <v>#REF!</v>
      </c>
      <c r="BD227" s="144"/>
      <c r="BE227" s="136" t="e">
        <f t="shared" si="246"/>
        <v>#REF!</v>
      </c>
      <c r="BF227" s="152"/>
      <c r="BG227" s="140" t="e">
        <f t="shared" si="247"/>
        <v>#REF!</v>
      </c>
      <c r="BH227" s="144"/>
      <c r="BI227" s="136" t="e">
        <f t="shared" si="248"/>
        <v>#REF!</v>
      </c>
      <c r="BJ227" s="152"/>
      <c r="BK227" s="140" t="e">
        <f t="shared" si="249"/>
        <v>#REF!</v>
      </c>
      <c r="BL227" s="144"/>
      <c r="BM227" s="136" t="e">
        <f t="shared" si="250"/>
        <v>#REF!</v>
      </c>
      <c r="BN227" s="152"/>
      <c r="BO227" s="140" t="e">
        <f t="shared" si="251"/>
        <v>#REF!</v>
      </c>
      <c r="BP227" s="144"/>
      <c r="BQ227" s="136" t="e">
        <f t="shared" si="252"/>
        <v>#REF!</v>
      </c>
      <c r="BR227" s="152"/>
      <c r="BS227" s="140" t="e">
        <f t="shared" si="253"/>
        <v>#REF!</v>
      </c>
      <c r="BT227" s="144"/>
      <c r="BU227" s="136" t="e">
        <f t="shared" si="254"/>
        <v>#REF!</v>
      </c>
      <c r="BV227" s="152"/>
      <c r="BW227" s="140" t="e">
        <f t="shared" si="255"/>
        <v>#REF!</v>
      </c>
      <c r="BX227" s="144"/>
      <c r="BY227" s="136" t="e">
        <f t="shared" si="256"/>
        <v>#REF!</v>
      </c>
      <c r="BZ227" s="152"/>
      <c r="CA227" s="140" t="e">
        <f t="shared" si="257"/>
        <v>#REF!</v>
      </c>
      <c r="CB227" s="144"/>
      <c r="CC227" s="136" t="e">
        <f t="shared" si="258"/>
        <v>#REF!</v>
      </c>
      <c r="CD227" s="152"/>
      <c r="CE227" s="140" t="e">
        <f t="shared" si="259"/>
        <v>#REF!</v>
      </c>
      <c r="CF227" s="144"/>
      <c r="CG227" s="136" t="e">
        <f t="shared" si="260"/>
        <v>#REF!</v>
      </c>
      <c r="CH227" s="152"/>
      <c r="CI227" s="140" t="e">
        <f t="shared" si="261"/>
        <v>#REF!</v>
      </c>
      <c r="CJ227" s="144"/>
      <c r="CK227" s="136" t="e">
        <f t="shared" si="262"/>
        <v>#REF!</v>
      </c>
      <c r="CL227" s="140" t="e">
        <f t="shared" si="263"/>
        <v>#REF!</v>
      </c>
      <c r="CM227" s="144"/>
      <c r="CN227" s="136" t="e">
        <f t="shared" si="264"/>
        <v>#REF!</v>
      </c>
      <c r="CO227" s="152"/>
      <c r="CP227" s="140" t="e">
        <f t="shared" si="265"/>
        <v>#REF!</v>
      </c>
      <c r="CQ227" s="144"/>
      <c r="CR227" s="136" t="e">
        <f t="shared" si="266"/>
        <v>#REF!</v>
      </c>
      <c r="CS227" s="152"/>
      <c r="CT227" s="140" t="e">
        <f t="shared" si="267"/>
        <v>#REF!</v>
      </c>
      <c r="CU227" s="144"/>
      <c r="CV227" s="136" t="e">
        <f t="shared" si="268"/>
        <v>#REF!</v>
      </c>
      <c r="CW227" s="152"/>
      <c r="CX227" s="140" t="e">
        <f t="shared" si="269"/>
        <v>#REF!</v>
      </c>
      <c r="CY227" s="136" t="e">
        <f t="shared" si="270"/>
        <v>#REF!</v>
      </c>
      <c r="CZ227" s="152"/>
      <c r="DA227" s="144" t="e">
        <f t="shared" si="271"/>
        <v>#REF!</v>
      </c>
      <c r="DB227" s="144"/>
      <c r="DC227" s="136" t="e">
        <f t="shared" si="272"/>
        <v>#REF!</v>
      </c>
      <c r="DD227" s="152"/>
      <c r="DE227" s="140" t="e">
        <f t="shared" si="273"/>
        <v>#REF!</v>
      </c>
      <c r="DF227" s="144"/>
      <c r="DG227" s="136" t="e">
        <f t="shared" si="274"/>
        <v>#REF!</v>
      </c>
      <c r="DH227" s="152"/>
    </row>
    <row r="228" spans="1:112" ht="15.5" x14ac:dyDescent="0.35">
      <c r="A228" s="71">
        <v>17</v>
      </c>
      <c r="B228" s="345" t="str">
        <f t="shared" ref="B228" si="306">B176</f>
        <v>QQQ  Ibrahim</v>
      </c>
      <c r="C228" s="71" t="str">
        <f t="shared" si="288"/>
        <v>Ibrahim</v>
      </c>
      <c r="D228" s="9" t="str">
        <f t="shared" si="289"/>
        <v/>
      </c>
      <c r="E228" s="6">
        <f t="shared" si="290"/>
        <v>1346497</v>
      </c>
      <c r="F228" s="74"/>
      <c r="G228" s="74"/>
      <c r="H228" s="74"/>
      <c r="I228" s="74"/>
      <c r="J228" s="74"/>
      <c r="K228" s="74"/>
      <c r="L228" s="74"/>
      <c r="M228" s="168"/>
      <c r="N228" s="74"/>
      <c r="O228" s="74"/>
      <c r="P228" s="74"/>
      <c r="Q228" s="74"/>
      <c r="R228" s="74"/>
      <c r="S228" s="74"/>
      <c r="T228" s="74"/>
      <c r="U228" s="74"/>
      <c r="V228" s="74"/>
      <c r="W228" s="74"/>
      <c r="X228" s="288"/>
      <c r="Y228" s="2" t="e">
        <f>IF(C228&lt;&gt;"",VLOOKUP(C228,#REF!,2,FALSE),"")</f>
        <v>#REF!</v>
      </c>
      <c r="Z228" s="2" t="str">
        <f t="shared" si="291"/>
        <v>US CRÉTEIL</v>
      </c>
      <c r="AA228" s="50" t="str">
        <f t="shared" si="233"/>
        <v/>
      </c>
      <c r="AB228" s="34" t="e">
        <f t="shared" si="234"/>
        <v>#REF!</v>
      </c>
      <c r="AC228" s="2" t="str">
        <f t="shared" si="235"/>
        <v>QQQ  Ibrahim  Ibrahim</v>
      </c>
      <c r="AD228" s="2">
        <f t="shared" si="236"/>
        <v>0</v>
      </c>
      <c r="AE228" s="39"/>
      <c r="AF228" s="40" t="str">
        <f>IF(AE228&lt;&gt;"",VLOOKUP(AE228,#REF!,2,FALSE),"")</f>
        <v/>
      </c>
      <c r="AM228" s="140" t="e">
        <f t="shared" si="237"/>
        <v>#REF!</v>
      </c>
      <c r="AN228" s="157"/>
      <c r="AO228" s="136" t="e">
        <f t="shared" si="238"/>
        <v>#REF!</v>
      </c>
      <c r="AP228" s="152"/>
      <c r="AQ228" s="140" t="e">
        <f t="shared" si="239"/>
        <v>#REF!</v>
      </c>
      <c r="AR228" s="144"/>
      <c r="AS228" s="136" t="e">
        <f t="shared" si="240"/>
        <v>#REF!</v>
      </c>
      <c r="AT228" s="152"/>
      <c r="AU228" s="140" t="e">
        <f t="shared" si="241"/>
        <v>#REF!</v>
      </c>
      <c r="AV228" s="157"/>
      <c r="AW228" s="136" t="e">
        <f t="shared" si="242"/>
        <v>#REF!</v>
      </c>
      <c r="AX228" s="152"/>
      <c r="AY228" s="140" t="e">
        <f t="shared" si="243"/>
        <v>#REF!</v>
      </c>
      <c r="AZ228" s="144"/>
      <c r="BA228" s="136" t="e">
        <f t="shared" si="244"/>
        <v>#REF!</v>
      </c>
      <c r="BB228" s="152"/>
      <c r="BC228" s="140" t="e">
        <f t="shared" si="245"/>
        <v>#REF!</v>
      </c>
      <c r="BD228" s="144"/>
      <c r="BE228" s="136" t="e">
        <f t="shared" si="246"/>
        <v>#REF!</v>
      </c>
      <c r="BF228" s="152"/>
      <c r="BG228" s="140" t="e">
        <f t="shared" si="247"/>
        <v>#REF!</v>
      </c>
      <c r="BH228" s="144"/>
      <c r="BI228" s="136" t="e">
        <f t="shared" si="248"/>
        <v>#REF!</v>
      </c>
      <c r="BJ228" s="152"/>
      <c r="BK228" s="140" t="e">
        <f t="shared" si="249"/>
        <v>#REF!</v>
      </c>
      <c r="BL228" s="144"/>
      <c r="BM228" s="136" t="e">
        <f t="shared" si="250"/>
        <v>#REF!</v>
      </c>
      <c r="BN228" s="152"/>
      <c r="BO228" s="140" t="e">
        <f t="shared" si="251"/>
        <v>#REF!</v>
      </c>
      <c r="BP228" s="144"/>
      <c r="BQ228" s="136" t="e">
        <f t="shared" si="252"/>
        <v>#REF!</v>
      </c>
      <c r="BR228" s="152"/>
      <c r="BS228" s="140" t="e">
        <f t="shared" si="253"/>
        <v>#REF!</v>
      </c>
      <c r="BT228" s="144"/>
      <c r="BU228" s="136" t="e">
        <f t="shared" si="254"/>
        <v>#REF!</v>
      </c>
      <c r="BV228" s="152"/>
      <c r="BW228" s="140" t="e">
        <f t="shared" si="255"/>
        <v>#REF!</v>
      </c>
      <c r="BX228" s="144"/>
      <c r="BY228" s="136" t="e">
        <f t="shared" si="256"/>
        <v>#REF!</v>
      </c>
      <c r="BZ228" s="152"/>
      <c r="CA228" s="140" t="e">
        <f t="shared" si="257"/>
        <v>#REF!</v>
      </c>
      <c r="CB228" s="144"/>
      <c r="CC228" s="136" t="e">
        <f t="shared" si="258"/>
        <v>#REF!</v>
      </c>
      <c r="CD228" s="152"/>
      <c r="CE228" s="140" t="e">
        <f t="shared" si="259"/>
        <v>#REF!</v>
      </c>
      <c r="CF228" s="144"/>
      <c r="CG228" s="136" t="e">
        <f t="shared" si="260"/>
        <v>#REF!</v>
      </c>
      <c r="CH228" s="152"/>
      <c r="CI228" s="140" t="e">
        <f t="shared" si="261"/>
        <v>#REF!</v>
      </c>
      <c r="CJ228" s="144"/>
      <c r="CK228" s="136" t="e">
        <f t="shared" si="262"/>
        <v>#REF!</v>
      </c>
      <c r="CL228" s="140" t="e">
        <f t="shared" si="263"/>
        <v>#REF!</v>
      </c>
      <c r="CM228" s="144"/>
      <c r="CN228" s="136" t="e">
        <f t="shared" si="264"/>
        <v>#REF!</v>
      </c>
      <c r="CO228" s="152"/>
      <c r="CP228" s="140" t="e">
        <f t="shared" si="265"/>
        <v>#REF!</v>
      </c>
      <c r="CQ228" s="144"/>
      <c r="CR228" s="136" t="e">
        <f t="shared" si="266"/>
        <v>#REF!</v>
      </c>
      <c r="CS228" s="152"/>
      <c r="CT228" s="140" t="e">
        <f t="shared" si="267"/>
        <v>#REF!</v>
      </c>
      <c r="CU228" s="144"/>
      <c r="CV228" s="136" t="e">
        <f t="shared" si="268"/>
        <v>#REF!</v>
      </c>
      <c r="CW228" s="152"/>
      <c r="CX228" s="140" t="e">
        <f t="shared" si="269"/>
        <v>#REF!</v>
      </c>
      <c r="CY228" s="136" t="e">
        <f t="shared" si="270"/>
        <v>#REF!</v>
      </c>
      <c r="CZ228" s="152"/>
      <c r="DA228" s="144" t="e">
        <f t="shared" si="271"/>
        <v>#REF!</v>
      </c>
      <c r="DB228" s="144"/>
      <c r="DC228" s="136" t="e">
        <f t="shared" si="272"/>
        <v>#REF!</v>
      </c>
      <c r="DD228" s="152"/>
      <c r="DE228" s="140" t="e">
        <f t="shared" si="273"/>
        <v>#REF!</v>
      </c>
      <c r="DF228" s="144"/>
      <c r="DG228" s="136" t="e">
        <f t="shared" si="274"/>
        <v>#REF!</v>
      </c>
      <c r="DH228" s="152"/>
    </row>
    <row r="229" spans="1:112" ht="15.5" x14ac:dyDescent="0.35">
      <c r="A229" s="71">
        <v>18</v>
      </c>
      <c r="B229" s="345" t="str">
        <f t="shared" ref="B229" si="307">B177</f>
        <v>RRR  Seydou</v>
      </c>
      <c r="C229" s="71" t="str">
        <f t="shared" si="288"/>
        <v>Seydou</v>
      </c>
      <c r="D229" s="9" t="str">
        <f t="shared" si="289"/>
        <v/>
      </c>
      <c r="E229" s="6">
        <f t="shared" si="290"/>
        <v>1748108</v>
      </c>
      <c r="F229" s="74"/>
      <c r="G229" s="74"/>
      <c r="H229" s="74"/>
      <c r="I229" s="74"/>
      <c r="J229" s="74"/>
      <c r="K229" s="74"/>
      <c r="L229" s="74"/>
      <c r="M229" s="168"/>
      <c r="N229" s="74"/>
      <c r="O229" s="74"/>
      <c r="P229" s="74"/>
      <c r="Q229" s="74"/>
      <c r="R229" s="74"/>
      <c r="S229" s="74"/>
      <c r="T229" s="74"/>
      <c r="U229" s="74"/>
      <c r="V229" s="74"/>
      <c r="W229" s="74"/>
      <c r="X229" s="288"/>
      <c r="Y229" s="2" t="e">
        <f>IF(C229&lt;&gt;"",VLOOKUP(C229,#REF!,2,FALSE),"")</f>
        <v>#REF!</v>
      </c>
      <c r="Z229" s="2" t="str">
        <f t="shared" si="291"/>
        <v>US CRÉTEIL</v>
      </c>
      <c r="AA229" s="50" t="str">
        <f t="shared" si="233"/>
        <v/>
      </c>
      <c r="AB229" s="34" t="e">
        <f t="shared" si="234"/>
        <v>#REF!</v>
      </c>
      <c r="AC229" s="2" t="str">
        <f t="shared" si="235"/>
        <v>RRR  Seydou  Seydou</v>
      </c>
      <c r="AD229" s="2">
        <f t="shared" si="236"/>
        <v>0</v>
      </c>
      <c r="AE229" s="39"/>
      <c r="AF229" s="40" t="str">
        <f>IF(AE229&lt;&gt;"",VLOOKUP(AE229,#REF!,2,FALSE),"")</f>
        <v/>
      </c>
      <c r="AM229" s="140" t="e">
        <f t="shared" si="237"/>
        <v>#REF!</v>
      </c>
      <c r="AN229" s="157"/>
      <c r="AO229" s="136" t="e">
        <f t="shared" si="238"/>
        <v>#REF!</v>
      </c>
      <c r="AP229" s="152"/>
      <c r="AQ229" s="140" t="e">
        <f t="shared" si="239"/>
        <v>#REF!</v>
      </c>
      <c r="AR229" s="144"/>
      <c r="AS229" s="136" t="e">
        <f t="shared" si="240"/>
        <v>#REF!</v>
      </c>
      <c r="AT229" s="152"/>
      <c r="AU229" s="140" t="e">
        <f t="shared" si="241"/>
        <v>#REF!</v>
      </c>
      <c r="AV229" s="157"/>
      <c r="AW229" s="136" t="e">
        <f t="shared" si="242"/>
        <v>#REF!</v>
      </c>
      <c r="AX229" s="152"/>
      <c r="AY229" s="140" t="e">
        <f t="shared" si="243"/>
        <v>#REF!</v>
      </c>
      <c r="AZ229" s="144"/>
      <c r="BA229" s="136" t="e">
        <f t="shared" si="244"/>
        <v>#REF!</v>
      </c>
      <c r="BB229" s="152"/>
      <c r="BC229" s="140" t="e">
        <f t="shared" si="245"/>
        <v>#REF!</v>
      </c>
      <c r="BD229" s="144"/>
      <c r="BE229" s="136" t="e">
        <f t="shared" si="246"/>
        <v>#REF!</v>
      </c>
      <c r="BF229" s="152"/>
      <c r="BG229" s="140" t="e">
        <f t="shared" si="247"/>
        <v>#REF!</v>
      </c>
      <c r="BH229" s="144"/>
      <c r="BI229" s="136" t="e">
        <f t="shared" si="248"/>
        <v>#REF!</v>
      </c>
      <c r="BJ229" s="152"/>
      <c r="BK229" s="140" t="e">
        <f t="shared" si="249"/>
        <v>#REF!</v>
      </c>
      <c r="BL229" s="144"/>
      <c r="BM229" s="136" t="e">
        <f t="shared" si="250"/>
        <v>#REF!</v>
      </c>
      <c r="BN229" s="152"/>
      <c r="BO229" s="140" t="e">
        <f t="shared" si="251"/>
        <v>#REF!</v>
      </c>
      <c r="BP229" s="144"/>
      <c r="BQ229" s="136" t="e">
        <f t="shared" si="252"/>
        <v>#REF!</v>
      </c>
      <c r="BR229" s="152"/>
      <c r="BS229" s="140" t="e">
        <f t="shared" si="253"/>
        <v>#REF!</v>
      </c>
      <c r="BT229" s="144"/>
      <c r="BU229" s="136" t="e">
        <f t="shared" si="254"/>
        <v>#REF!</v>
      </c>
      <c r="BV229" s="152"/>
      <c r="BW229" s="140" t="e">
        <f t="shared" si="255"/>
        <v>#REF!</v>
      </c>
      <c r="BX229" s="144"/>
      <c r="BY229" s="136" t="e">
        <f t="shared" si="256"/>
        <v>#REF!</v>
      </c>
      <c r="BZ229" s="152"/>
      <c r="CA229" s="140" t="e">
        <f t="shared" si="257"/>
        <v>#REF!</v>
      </c>
      <c r="CB229" s="144"/>
      <c r="CC229" s="136" t="e">
        <f t="shared" si="258"/>
        <v>#REF!</v>
      </c>
      <c r="CD229" s="152"/>
      <c r="CE229" s="140" t="e">
        <f t="shared" si="259"/>
        <v>#REF!</v>
      </c>
      <c r="CF229" s="144"/>
      <c r="CG229" s="136" t="e">
        <f t="shared" si="260"/>
        <v>#REF!</v>
      </c>
      <c r="CH229" s="152"/>
      <c r="CI229" s="140" t="e">
        <f t="shared" si="261"/>
        <v>#REF!</v>
      </c>
      <c r="CJ229" s="144"/>
      <c r="CK229" s="136" t="e">
        <f t="shared" si="262"/>
        <v>#REF!</v>
      </c>
      <c r="CL229" s="140" t="e">
        <f t="shared" si="263"/>
        <v>#REF!</v>
      </c>
      <c r="CM229" s="144"/>
      <c r="CN229" s="136" t="e">
        <f t="shared" si="264"/>
        <v>#REF!</v>
      </c>
      <c r="CO229" s="152"/>
      <c r="CP229" s="140" t="e">
        <f t="shared" si="265"/>
        <v>#REF!</v>
      </c>
      <c r="CQ229" s="144"/>
      <c r="CR229" s="136" t="e">
        <f t="shared" si="266"/>
        <v>#REF!</v>
      </c>
      <c r="CS229" s="152"/>
      <c r="CT229" s="140" t="e">
        <f t="shared" si="267"/>
        <v>#REF!</v>
      </c>
      <c r="CU229" s="144"/>
      <c r="CV229" s="136" t="e">
        <f t="shared" si="268"/>
        <v>#REF!</v>
      </c>
      <c r="CW229" s="152"/>
      <c r="CX229" s="140" t="e">
        <f t="shared" si="269"/>
        <v>#REF!</v>
      </c>
      <c r="CY229" s="136" t="e">
        <f t="shared" si="270"/>
        <v>#REF!</v>
      </c>
      <c r="CZ229" s="152"/>
      <c r="DA229" s="144" t="e">
        <f t="shared" si="271"/>
        <v>#REF!</v>
      </c>
      <c r="DB229" s="144"/>
      <c r="DC229" s="136" t="e">
        <f t="shared" si="272"/>
        <v>#REF!</v>
      </c>
      <c r="DD229" s="152"/>
      <c r="DE229" s="140" t="e">
        <f t="shared" si="273"/>
        <v>#REF!</v>
      </c>
      <c r="DF229" s="144"/>
      <c r="DG229" s="136" t="e">
        <f t="shared" si="274"/>
        <v>#REF!</v>
      </c>
      <c r="DH229" s="152"/>
    </row>
    <row r="230" spans="1:112" ht="15.5" x14ac:dyDescent="0.35">
      <c r="A230" s="71">
        <v>19</v>
      </c>
      <c r="B230" s="345" t="str">
        <f t="shared" ref="B230" si="308">B178</f>
        <v>SSS  Lucas</v>
      </c>
      <c r="C230" s="71" t="str">
        <f t="shared" si="288"/>
        <v>Lucas</v>
      </c>
      <c r="D230" s="9" t="str">
        <f t="shared" si="289"/>
        <v/>
      </c>
      <c r="E230" s="6">
        <f t="shared" si="290"/>
        <v>1026525</v>
      </c>
      <c r="F230" s="74"/>
      <c r="G230" s="74"/>
      <c r="H230" s="74"/>
      <c r="I230" s="74"/>
      <c r="J230" s="74"/>
      <c r="K230" s="74"/>
      <c r="L230" s="74"/>
      <c r="M230" s="168"/>
      <c r="N230" s="74"/>
      <c r="O230" s="74"/>
      <c r="P230" s="74"/>
      <c r="Q230" s="74"/>
      <c r="R230" s="74"/>
      <c r="S230" s="74"/>
      <c r="T230" s="74"/>
      <c r="U230" s="74"/>
      <c r="V230" s="74"/>
      <c r="W230" s="74"/>
      <c r="X230" s="288"/>
      <c r="Y230" s="2" t="e">
        <f>IF(C230&lt;&gt;"",VLOOKUP(C230,#REF!,2,FALSE),"")</f>
        <v>#REF!</v>
      </c>
      <c r="Z230" s="2" t="str">
        <f t="shared" si="291"/>
        <v>US CRÉTEIL</v>
      </c>
      <c r="AA230" s="50" t="str">
        <f t="shared" si="233"/>
        <v/>
      </c>
      <c r="AB230" s="34" t="e">
        <f t="shared" si="234"/>
        <v>#REF!</v>
      </c>
      <c r="AC230" s="2" t="str">
        <f t="shared" si="235"/>
        <v>SSS  Lucas  Lucas</v>
      </c>
      <c r="AD230" s="2">
        <f t="shared" si="236"/>
        <v>0</v>
      </c>
      <c r="AE230" s="39"/>
      <c r="AF230" s="40" t="str">
        <f>IF(AE230&lt;&gt;"",VLOOKUP(AE230,#REF!,2,FALSE),"")</f>
        <v/>
      </c>
      <c r="AM230" s="140" t="e">
        <f t="shared" si="237"/>
        <v>#REF!</v>
      </c>
      <c r="AN230" s="157"/>
      <c r="AO230" s="136" t="e">
        <f t="shared" si="238"/>
        <v>#REF!</v>
      </c>
      <c r="AP230" s="152"/>
      <c r="AQ230" s="140" t="e">
        <f t="shared" si="239"/>
        <v>#REF!</v>
      </c>
      <c r="AR230" s="144"/>
      <c r="AS230" s="136" t="e">
        <f t="shared" si="240"/>
        <v>#REF!</v>
      </c>
      <c r="AT230" s="152"/>
      <c r="AU230" s="140" t="e">
        <f t="shared" si="241"/>
        <v>#REF!</v>
      </c>
      <c r="AV230" s="157"/>
      <c r="AW230" s="136" t="e">
        <f t="shared" si="242"/>
        <v>#REF!</v>
      </c>
      <c r="AX230" s="152"/>
      <c r="AY230" s="140" t="e">
        <f t="shared" si="243"/>
        <v>#REF!</v>
      </c>
      <c r="AZ230" s="144"/>
      <c r="BA230" s="136" t="e">
        <f t="shared" si="244"/>
        <v>#REF!</v>
      </c>
      <c r="BB230" s="152"/>
      <c r="BC230" s="140" t="e">
        <f t="shared" si="245"/>
        <v>#REF!</v>
      </c>
      <c r="BD230" s="144"/>
      <c r="BE230" s="136" t="e">
        <f t="shared" si="246"/>
        <v>#REF!</v>
      </c>
      <c r="BF230" s="152"/>
      <c r="BG230" s="140" t="e">
        <f t="shared" si="247"/>
        <v>#REF!</v>
      </c>
      <c r="BH230" s="144"/>
      <c r="BI230" s="136" t="e">
        <f t="shared" si="248"/>
        <v>#REF!</v>
      </c>
      <c r="BJ230" s="152"/>
      <c r="BK230" s="140" t="e">
        <f t="shared" si="249"/>
        <v>#REF!</v>
      </c>
      <c r="BL230" s="144"/>
      <c r="BM230" s="136" t="e">
        <f t="shared" si="250"/>
        <v>#REF!</v>
      </c>
      <c r="BN230" s="152"/>
      <c r="BO230" s="140" t="e">
        <f t="shared" si="251"/>
        <v>#REF!</v>
      </c>
      <c r="BP230" s="144"/>
      <c r="BQ230" s="136" t="e">
        <f t="shared" si="252"/>
        <v>#REF!</v>
      </c>
      <c r="BR230" s="152"/>
      <c r="BS230" s="140" t="e">
        <f t="shared" si="253"/>
        <v>#REF!</v>
      </c>
      <c r="BT230" s="144"/>
      <c r="BU230" s="136" t="e">
        <f t="shared" si="254"/>
        <v>#REF!</v>
      </c>
      <c r="BV230" s="152"/>
      <c r="BW230" s="140" t="e">
        <f t="shared" si="255"/>
        <v>#REF!</v>
      </c>
      <c r="BX230" s="144"/>
      <c r="BY230" s="136" t="e">
        <f t="shared" si="256"/>
        <v>#REF!</v>
      </c>
      <c r="BZ230" s="152"/>
      <c r="CA230" s="140" t="e">
        <f t="shared" si="257"/>
        <v>#REF!</v>
      </c>
      <c r="CB230" s="144"/>
      <c r="CC230" s="136" t="e">
        <f t="shared" si="258"/>
        <v>#REF!</v>
      </c>
      <c r="CD230" s="152"/>
      <c r="CE230" s="140" t="e">
        <f t="shared" si="259"/>
        <v>#REF!</v>
      </c>
      <c r="CF230" s="144"/>
      <c r="CG230" s="136" t="e">
        <f t="shared" si="260"/>
        <v>#REF!</v>
      </c>
      <c r="CH230" s="152"/>
      <c r="CI230" s="140" t="e">
        <f t="shared" si="261"/>
        <v>#REF!</v>
      </c>
      <c r="CJ230" s="144"/>
      <c r="CK230" s="136" t="e">
        <f t="shared" si="262"/>
        <v>#REF!</v>
      </c>
      <c r="CL230" s="140" t="e">
        <f t="shared" si="263"/>
        <v>#REF!</v>
      </c>
      <c r="CM230" s="144"/>
      <c r="CN230" s="136" t="e">
        <f t="shared" si="264"/>
        <v>#REF!</v>
      </c>
      <c r="CO230" s="152"/>
      <c r="CP230" s="140" t="e">
        <f t="shared" si="265"/>
        <v>#REF!</v>
      </c>
      <c r="CQ230" s="144"/>
      <c r="CR230" s="136" t="e">
        <f t="shared" si="266"/>
        <v>#REF!</v>
      </c>
      <c r="CS230" s="152"/>
      <c r="CT230" s="140" t="e">
        <f t="shared" si="267"/>
        <v>#REF!</v>
      </c>
      <c r="CU230" s="144"/>
      <c r="CV230" s="136" t="e">
        <f t="shared" si="268"/>
        <v>#REF!</v>
      </c>
      <c r="CW230" s="152"/>
      <c r="CX230" s="140" t="e">
        <f t="shared" si="269"/>
        <v>#REF!</v>
      </c>
      <c r="CY230" s="136" t="e">
        <f t="shared" si="270"/>
        <v>#REF!</v>
      </c>
      <c r="CZ230" s="152"/>
      <c r="DA230" s="144" t="e">
        <f t="shared" si="271"/>
        <v>#REF!</v>
      </c>
      <c r="DB230" s="144"/>
      <c r="DC230" s="136" t="e">
        <f t="shared" si="272"/>
        <v>#REF!</v>
      </c>
      <c r="DD230" s="152"/>
      <c r="DE230" s="140" t="e">
        <f t="shared" si="273"/>
        <v>#REF!</v>
      </c>
      <c r="DF230" s="144"/>
      <c r="DG230" s="136" t="e">
        <f t="shared" si="274"/>
        <v>#REF!</v>
      </c>
      <c r="DH230" s="152"/>
    </row>
    <row r="231" spans="1:112" ht="15.5" x14ac:dyDescent="0.35">
      <c r="A231" s="71">
        <v>20</v>
      </c>
      <c r="B231" s="345" t="str">
        <f t="shared" ref="B231" si="309">B179</f>
        <v>TTT  Samba</v>
      </c>
      <c r="C231" s="71" t="str">
        <f t="shared" si="288"/>
        <v>Samba</v>
      </c>
      <c r="D231" s="9" t="str">
        <f t="shared" si="289"/>
        <v/>
      </c>
      <c r="E231" s="6">
        <f t="shared" si="290"/>
        <v>405929</v>
      </c>
      <c r="F231" s="74"/>
      <c r="G231" s="74"/>
      <c r="H231" s="74"/>
      <c r="I231" s="74"/>
      <c r="J231" s="74"/>
      <c r="K231" s="74"/>
      <c r="L231" s="74"/>
      <c r="M231" s="168"/>
      <c r="N231" s="74"/>
      <c r="O231" s="74"/>
      <c r="P231" s="74"/>
      <c r="Q231" s="74"/>
      <c r="R231" s="74"/>
      <c r="S231" s="74"/>
      <c r="T231" s="74"/>
      <c r="U231" s="74"/>
      <c r="V231" s="74"/>
      <c r="W231" s="74"/>
      <c r="X231" s="288"/>
      <c r="Y231" s="2" t="e">
        <f>IF(C231&lt;&gt;"",VLOOKUP(C231,#REF!,2,FALSE),"")</f>
        <v>#REF!</v>
      </c>
      <c r="Z231" s="2" t="str">
        <f t="shared" si="291"/>
        <v>US CRÉTEIL</v>
      </c>
      <c r="AA231" s="50" t="str">
        <f t="shared" si="233"/>
        <v/>
      </c>
      <c r="AB231" s="34" t="e">
        <f t="shared" si="234"/>
        <v>#REF!</v>
      </c>
      <c r="AC231" s="2" t="str">
        <f t="shared" si="235"/>
        <v>TTT  Samba  Samba</v>
      </c>
      <c r="AD231" s="2">
        <f t="shared" si="236"/>
        <v>0</v>
      </c>
      <c r="AE231" s="39"/>
      <c r="AF231" s="40" t="str">
        <f>IF(AE231&lt;&gt;"",VLOOKUP(AE231,#REF!,2,FALSE),"")</f>
        <v/>
      </c>
      <c r="AM231" s="140" t="e">
        <f t="shared" si="237"/>
        <v>#REF!</v>
      </c>
      <c r="AN231" s="157"/>
      <c r="AO231" s="136" t="e">
        <f t="shared" si="238"/>
        <v>#REF!</v>
      </c>
      <c r="AP231" s="152"/>
      <c r="AQ231" s="140" t="e">
        <f t="shared" si="239"/>
        <v>#REF!</v>
      </c>
      <c r="AR231" s="144"/>
      <c r="AS231" s="136" t="e">
        <f t="shared" si="240"/>
        <v>#REF!</v>
      </c>
      <c r="AT231" s="152"/>
      <c r="AU231" s="140" t="e">
        <f t="shared" si="241"/>
        <v>#REF!</v>
      </c>
      <c r="AV231" s="157"/>
      <c r="AW231" s="136" t="e">
        <f t="shared" si="242"/>
        <v>#REF!</v>
      </c>
      <c r="AX231" s="152"/>
      <c r="AY231" s="140" t="e">
        <f t="shared" si="243"/>
        <v>#REF!</v>
      </c>
      <c r="AZ231" s="144"/>
      <c r="BA231" s="136" t="e">
        <f t="shared" si="244"/>
        <v>#REF!</v>
      </c>
      <c r="BB231" s="152"/>
      <c r="BC231" s="140" t="e">
        <f t="shared" si="245"/>
        <v>#REF!</v>
      </c>
      <c r="BD231" s="144"/>
      <c r="BE231" s="136" t="e">
        <f t="shared" si="246"/>
        <v>#REF!</v>
      </c>
      <c r="BF231" s="152"/>
      <c r="BG231" s="140" t="e">
        <f t="shared" si="247"/>
        <v>#REF!</v>
      </c>
      <c r="BH231" s="144"/>
      <c r="BI231" s="136" t="e">
        <f t="shared" si="248"/>
        <v>#REF!</v>
      </c>
      <c r="BJ231" s="152"/>
      <c r="BK231" s="140" t="e">
        <f t="shared" si="249"/>
        <v>#REF!</v>
      </c>
      <c r="BL231" s="144"/>
      <c r="BM231" s="136" t="e">
        <f t="shared" si="250"/>
        <v>#REF!</v>
      </c>
      <c r="BN231" s="152"/>
      <c r="BO231" s="140" t="e">
        <f t="shared" si="251"/>
        <v>#REF!</v>
      </c>
      <c r="BP231" s="144"/>
      <c r="BQ231" s="136" t="e">
        <f t="shared" si="252"/>
        <v>#REF!</v>
      </c>
      <c r="BR231" s="152"/>
      <c r="BS231" s="140" t="e">
        <f t="shared" si="253"/>
        <v>#REF!</v>
      </c>
      <c r="BT231" s="144"/>
      <c r="BU231" s="136" t="e">
        <f t="shared" si="254"/>
        <v>#REF!</v>
      </c>
      <c r="BV231" s="152"/>
      <c r="BW231" s="140" t="e">
        <f t="shared" si="255"/>
        <v>#REF!</v>
      </c>
      <c r="BX231" s="144"/>
      <c r="BY231" s="136" t="e">
        <f t="shared" si="256"/>
        <v>#REF!</v>
      </c>
      <c r="BZ231" s="152"/>
      <c r="CA231" s="140" t="e">
        <f t="shared" si="257"/>
        <v>#REF!</v>
      </c>
      <c r="CB231" s="144"/>
      <c r="CC231" s="136" t="e">
        <f t="shared" si="258"/>
        <v>#REF!</v>
      </c>
      <c r="CD231" s="152"/>
      <c r="CE231" s="140" t="e">
        <f t="shared" si="259"/>
        <v>#REF!</v>
      </c>
      <c r="CF231" s="144"/>
      <c r="CG231" s="136" t="e">
        <f t="shared" si="260"/>
        <v>#REF!</v>
      </c>
      <c r="CH231" s="152"/>
      <c r="CI231" s="140" t="e">
        <f t="shared" si="261"/>
        <v>#REF!</v>
      </c>
      <c r="CJ231" s="144"/>
      <c r="CK231" s="136" t="e">
        <f t="shared" si="262"/>
        <v>#REF!</v>
      </c>
      <c r="CL231" s="140" t="e">
        <f t="shared" si="263"/>
        <v>#REF!</v>
      </c>
      <c r="CM231" s="144"/>
      <c r="CN231" s="136" t="e">
        <f t="shared" si="264"/>
        <v>#REF!</v>
      </c>
      <c r="CO231" s="152"/>
      <c r="CP231" s="140" t="e">
        <f t="shared" si="265"/>
        <v>#REF!</v>
      </c>
      <c r="CQ231" s="144"/>
      <c r="CR231" s="136" t="e">
        <f t="shared" si="266"/>
        <v>#REF!</v>
      </c>
      <c r="CS231" s="152"/>
      <c r="CT231" s="140" t="e">
        <f t="shared" si="267"/>
        <v>#REF!</v>
      </c>
      <c r="CU231" s="144"/>
      <c r="CV231" s="136" t="e">
        <f t="shared" si="268"/>
        <v>#REF!</v>
      </c>
      <c r="CW231" s="152"/>
      <c r="CX231" s="140" t="e">
        <f t="shared" si="269"/>
        <v>#REF!</v>
      </c>
      <c r="CY231" s="136" t="e">
        <f t="shared" si="270"/>
        <v>#REF!</v>
      </c>
      <c r="CZ231" s="152"/>
      <c r="DA231" s="144" t="e">
        <f t="shared" si="271"/>
        <v>#REF!</v>
      </c>
      <c r="DB231" s="144"/>
      <c r="DC231" s="136" t="e">
        <f t="shared" si="272"/>
        <v>#REF!</v>
      </c>
      <c r="DD231" s="152"/>
      <c r="DE231" s="140" t="e">
        <f t="shared" si="273"/>
        <v>#REF!</v>
      </c>
      <c r="DF231" s="144"/>
      <c r="DG231" s="136" t="e">
        <f t="shared" si="274"/>
        <v>#REF!</v>
      </c>
      <c r="DH231" s="152"/>
    </row>
    <row r="232" spans="1:112" ht="15.5" x14ac:dyDescent="0.35">
      <c r="A232" s="71">
        <v>21</v>
      </c>
      <c r="B232" s="345" t="str">
        <f t="shared" ref="B232" si="310">B180</f>
        <v>UUU  Miguel</v>
      </c>
      <c r="C232" s="71" t="str">
        <f t="shared" ref="C232:C251" si="311">C24</f>
        <v>Miguel</v>
      </c>
      <c r="D232" s="9" t="str">
        <f t="shared" si="289"/>
        <v/>
      </c>
      <c r="E232" s="6">
        <f t="shared" si="290"/>
        <v>1513486</v>
      </c>
      <c r="F232" s="74"/>
      <c r="G232" s="74"/>
      <c r="H232" s="74"/>
      <c r="I232" s="74"/>
      <c r="J232" s="74"/>
      <c r="K232" s="74"/>
      <c r="L232" s="74"/>
      <c r="M232" s="168"/>
      <c r="N232" s="74"/>
      <c r="O232" s="74"/>
      <c r="P232" s="74"/>
      <c r="Q232" s="74"/>
      <c r="R232" s="74"/>
      <c r="S232" s="74"/>
      <c r="T232" s="74"/>
      <c r="U232" s="74"/>
      <c r="V232" s="74"/>
      <c r="W232" s="74"/>
      <c r="X232" s="288"/>
      <c r="Y232" s="2" t="e">
        <f>IF(C232&lt;&gt;"",VLOOKUP(C232,#REF!,2,FALSE),"")</f>
        <v>#REF!</v>
      </c>
      <c r="Z232" s="2" t="str">
        <f t="shared" si="291"/>
        <v>US CRÉTEIL</v>
      </c>
      <c r="AA232" s="50" t="str">
        <f t="shared" si="233"/>
        <v/>
      </c>
      <c r="AB232" s="34" t="e">
        <f t="shared" si="234"/>
        <v>#REF!</v>
      </c>
      <c r="AC232" s="2" t="str">
        <f t="shared" si="235"/>
        <v>UUU  Miguel  Miguel</v>
      </c>
      <c r="AD232" s="2">
        <f t="shared" si="236"/>
        <v>0</v>
      </c>
      <c r="AE232" s="39"/>
      <c r="AF232" s="40" t="str">
        <f>IF(AE232&lt;&gt;"",VLOOKUP(AE232,#REF!,2,FALSE),"")</f>
        <v/>
      </c>
      <c r="AM232" s="140" t="e">
        <f t="shared" si="237"/>
        <v>#REF!</v>
      </c>
      <c r="AN232" s="157"/>
      <c r="AO232" s="136" t="e">
        <f t="shared" si="238"/>
        <v>#REF!</v>
      </c>
      <c r="AP232" s="152"/>
      <c r="AQ232" s="140" t="e">
        <f t="shared" si="239"/>
        <v>#REF!</v>
      </c>
      <c r="AR232" s="144"/>
      <c r="AS232" s="136" t="e">
        <f t="shared" si="240"/>
        <v>#REF!</v>
      </c>
      <c r="AT232" s="152"/>
      <c r="AU232" s="140" t="e">
        <f t="shared" si="241"/>
        <v>#REF!</v>
      </c>
      <c r="AV232" s="157"/>
      <c r="AW232" s="136" t="e">
        <f t="shared" si="242"/>
        <v>#REF!</v>
      </c>
      <c r="AX232" s="152"/>
      <c r="AY232" s="140" t="e">
        <f t="shared" si="243"/>
        <v>#REF!</v>
      </c>
      <c r="AZ232" s="144"/>
      <c r="BA232" s="136" t="e">
        <f t="shared" si="244"/>
        <v>#REF!</v>
      </c>
      <c r="BB232" s="152"/>
      <c r="BC232" s="140" t="e">
        <f t="shared" si="245"/>
        <v>#REF!</v>
      </c>
      <c r="BD232" s="144"/>
      <c r="BE232" s="136" t="e">
        <f t="shared" si="246"/>
        <v>#REF!</v>
      </c>
      <c r="BF232" s="152"/>
      <c r="BG232" s="140" t="e">
        <f t="shared" si="247"/>
        <v>#REF!</v>
      </c>
      <c r="BH232" s="144"/>
      <c r="BI232" s="136" t="e">
        <f t="shared" si="248"/>
        <v>#REF!</v>
      </c>
      <c r="BJ232" s="152"/>
      <c r="BK232" s="140" t="e">
        <f t="shared" si="249"/>
        <v>#REF!</v>
      </c>
      <c r="BL232" s="144"/>
      <c r="BM232" s="136" t="e">
        <f t="shared" si="250"/>
        <v>#REF!</v>
      </c>
      <c r="BN232" s="152"/>
      <c r="BO232" s="140" t="e">
        <f t="shared" si="251"/>
        <v>#REF!</v>
      </c>
      <c r="BP232" s="144"/>
      <c r="BQ232" s="136" t="e">
        <f t="shared" si="252"/>
        <v>#REF!</v>
      </c>
      <c r="BR232" s="152"/>
      <c r="BS232" s="140" t="e">
        <f t="shared" si="253"/>
        <v>#REF!</v>
      </c>
      <c r="BT232" s="144"/>
      <c r="BU232" s="136" t="e">
        <f t="shared" si="254"/>
        <v>#REF!</v>
      </c>
      <c r="BV232" s="152"/>
      <c r="BW232" s="140" t="e">
        <f t="shared" si="255"/>
        <v>#REF!</v>
      </c>
      <c r="BX232" s="144"/>
      <c r="BY232" s="136" t="e">
        <f t="shared" si="256"/>
        <v>#REF!</v>
      </c>
      <c r="BZ232" s="152"/>
      <c r="CA232" s="140" t="e">
        <f t="shared" si="257"/>
        <v>#REF!</v>
      </c>
      <c r="CB232" s="144"/>
      <c r="CC232" s="136" t="e">
        <f t="shared" si="258"/>
        <v>#REF!</v>
      </c>
      <c r="CD232" s="152"/>
      <c r="CE232" s="140" t="e">
        <f t="shared" si="259"/>
        <v>#REF!</v>
      </c>
      <c r="CF232" s="144"/>
      <c r="CG232" s="136" t="e">
        <f t="shared" si="260"/>
        <v>#REF!</v>
      </c>
      <c r="CH232" s="152"/>
      <c r="CI232" s="140" t="e">
        <f t="shared" si="261"/>
        <v>#REF!</v>
      </c>
      <c r="CJ232" s="144"/>
      <c r="CK232" s="136" t="e">
        <f t="shared" si="262"/>
        <v>#REF!</v>
      </c>
      <c r="CL232" s="140" t="e">
        <f t="shared" si="263"/>
        <v>#REF!</v>
      </c>
      <c r="CM232" s="144"/>
      <c r="CN232" s="136" t="e">
        <f t="shared" si="264"/>
        <v>#REF!</v>
      </c>
      <c r="CO232" s="152"/>
      <c r="CP232" s="140" t="e">
        <f t="shared" si="265"/>
        <v>#REF!</v>
      </c>
      <c r="CQ232" s="144"/>
      <c r="CR232" s="136" t="e">
        <f t="shared" si="266"/>
        <v>#REF!</v>
      </c>
      <c r="CS232" s="152"/>
      <c r="CT232" s="140" t="e">
        <f t="shared" si="267"/>
        <v>#REF!</v>
      </c>
      <c r="CU232" s="144"/>
      <c r="CV232" s="136" t="e">
        <f t="shared" si="268"/>
        <v>#REF!</v>
      </c>
      <c r="CW232" s="152"/>
      <c r="CX232" s="140" t="e">
        <f t="shared" si="269"/>
        <v>#REF!</v>
      </c>
      <c r="CY232" s="136" t="e">
        <f t="shared" si="270"/>
        <v>#REF!</v>
      </c>
      <c r="CZ232" s="152"/>
      <c r="DA232" s="144" t="e">
        <f t="shared" si="271"/>
        <v>#REF!</v>
      </c>
      <c r="DB232" s="144"/>
      <c r="DC232" s="136" t="e">
        <f t="shared" si="272"/>
        <v>#REF!</v>
      </c>
      <c r="DD232" s="152"/>
      <c r="DE232" s="140" t="e">
        <f t="shared" si="273"/>
        <v>#REF!</v>
      </c>
      <c r="DF232" s="144"/>
      <c r="DG232" s="136" t="e">
        <f t="shared" si="274"/>
        <v>#REF!</v>
      </c>
      <c r="DH232" s="152"/>
    </row>
    <row r="233" spans="1:112" ht="15.5" x14ac:dyDescent="0.35">
      <c r="A233" s="71">
        <v>22</v>
      </c>
      <c r="B233" s="345" t="str">
        <f t="shared" ref="B233" si="312">B181</f>
        <v>VVV  Nicolas</v>
      </c>
      <c r="C233" s="71" t="str">
        <f t="shared" si="311"/>
        <v>Nicolas</v>
      </c>
      <c r="D233" s="9" t="str">
        <f t="shared" si="289"/>
        <v/>
      </c>
      <c r="E233" s="6">
        <f t="shared" si="290"/>
        <v>1797650</v>
      </c>
      <c r="F233" s="74"/>
      <c r="G233" s="74"/>
      <c r="H233" s="74"/>
      <c r="I233" s="74"/>
      <c r="J233" s="74"/>
      <c r="K233" s="74"/>
      <c r="L233" s="74"/>
      <c r="M233" s="168"/>
      <c r="N233" s="74"/>
      <c r="O233" s="74"/>
      <c r="P233" s="74"/>
      <c r="Q233" s="74"/>
      <c r="R233" s="74"/>
      <c r="S233" s="74"/>
      <c r="T233" s="74"/>
      <c r="U233" s="74"/>
      <c r="V233" s="74"/>
      <c r="W233" s="74"/>
      <c r="X233" s="288"/>
      <c r="Y233" s="2" t="e">
        <f>IF(C233&lt;&gt;"",VLOOKUP(C233,#REF!,2,FALSE),"")</f>
        <v>#REF!</v>
      </c>
      <c r="Z233" s="2" t="str">
        <f t="shared" si="291"/>
        <v>US CRÉTEIL</v>
      </c>
      <c r="AA233" s="50" t="str">
        <f t="shared" si="233"/>
        <v/>
      </c>
      <c r="AB233" s="34" t="e">
        <f t="shared" si="234"/>
        <v>#REF!</v>
      </c>
      <c r="AC233" s="2" t="str">
        <f t="shared" si="235"/>
        <v>VVV  Nicolas  Nicolas</v>
      </c>
      <c r="AD233" s="2">
        <f t="shared" si="236"/>
        <v>0</v>
      </c>
      <c r="AE233" s="39"/>
      <c r="AF233" s="40" t="str">
        <f>IF(AE233&lt;&gt;"",VLOOKUP(AE233,#REF!,2,FALSE),"")</f>
        <v/>
      </c>
      <c r="AM233" s="140" t="e">
        <f t="shared" si="237"/>
        <v>#REF!</v>
      </c>
      <c r="AN233" s="157"/>
      <c r="AO233" s="136" t="e">
        <f t="shared" si="238"/>
        <v>#REF!</v>
      </c>
      <c r="AP233" s="152"/>
      <c r="AQ233" s="140" t="e">
        <f t="shared" si="239"/>
        <v>#REF!</v>
      </c>
      <c r="AR233" s="144"/>
      <c r="AS233" s="136" t="e">
        <f t="shared" si="240"/>
        <v>#REF!</v>
      </c>
      <c r="AT233" s="152"/>
      <c r="AU233" s="140" t="e">
        <f t="shared" si="241"/>
        <v>#REF!</v>
      </c>
      <c r="AV233" s="157"/>
      <c r="AW233" s="136" t="e">
        <f t="shared" si="242"/>
        <v>#REF!</v>
      </c>
      <c r="AX233" s="152"/>
      <c r="AY233" s="140" t="e">
        <f t="shared" si="243"/>
        <v>#REF!</v>
      </c>
      <c r="AZ233" s="144"/>
      <c r="BA233" s="136" t="e">
        <f t="shared" si="244"/>
        <v>#REF!</v>
      </c>
      <c r="BB233" s="152"/>
      <c r="BC233" s="140" t="e">
        <f t="shared" si="245"/>
        <v>#REF!</v>
      </c>
      <c r="BD233" s="144"/>
      <c r="BE233" s="136" t="e">
        <f t="shared" si="246"/>
        <v>#REF!</v>
      </c>
      <c r="BF233" s="152"/>
      <c r="BG233" s="140" t="e">
        <f t="shared" si="247"/>
        <v>#REF!</v>
      </c>
      <c r="BH233" s="144"/>
      <c r="BI233" s="136" t="e">
        <f t="shared" si="248"/>
        <v>#REF!</v>
      </c>
      <c r="BJ233" s="152"/>
      <c r="BK233" s="140" t="e">
        <f t="shared" si="249"/>
        <v>#REF!</v>
      </c>
      <c r="BL233" s="144"/>
      <c r="BM233" s="136" t="e">
        <f t="shared" si="250"/>
        <v>#REF!</v>
      </c>
      <c r="BN233" s="152"/>
      <c r="BO233" s="140" t="e">
        <f t="shared" si="251"/>
        <v>#REF!</v>
      </c>
      <c r="BP233" s="144"/>
      <c r="BQ233" s="136" t="e">
        <f t="shared" si="252"/>
        <v>#REF!</v>
      </c>
      <c r="BR233" s="152"/>
      <c r="BS233" s="140" t="e">
        <f t="shared" si="253"/>
        <v>#REF!</v>
      </c>
      <c r="BT233" s="144"/>
      <c r="BU233" s="136" t="e">
        <f t="shared" si="254"/>
        <v>#REF!</v>
      </c>
      <c r="BV233" s="152"/>
      <c r="BW233" s="140" t="e">
        <f t="shared" si="255"/>
        <v>#REF!</v>
      </c>
      <c r="BX233" s="144"/>
      <c r="BY233" s="136" t="e">
        <f t="shared" si="256"/>
        <v>#REF!</v>
      </c>
      <c r="BZ233" s="152"/>
      <c r="CA233" s="140" t="e">
        <f t="shared" si="257"/>
        <v>#REF!</v>
      </c>
      <c r="CB233" s="144"/>
      <c r="CC233" s="136" t="e">
        <f t="shared" si="258"/>
        <v>#REF!</v>
      </c>
      <c r="CD233" s="152"/>
      <c r="CE233" s="140" t="e">
        <f t="shared" si="259"/>
        <v>#REF!</v>
      </c>
      <c r="CF233" s="144"/>
      <c r="CG233" s="136" t="e">
        <f t="shared" si="260"/>
        <v>#REF!</v>
      </c>
      <c r="CH233" s="152"/>
      <c r="CI233" s="140" t="e">
        <f t="shared" si="261"/>
        <v>#REF!</v>
      </c>
      <c r="CJ233" s="144"/>
      <c r="CK233" s="136" t="e">
        <f t="shared" si="262"/>
        <v>#REF!</v>
      </c>
      <c r="CL233" s="140" t="e">
        <f t="shared" si="263"/>
        <v>#REF!</v>
      </c>
      <c r="CM233" s="144"/>
      <c r="CN233" s="136" t="e">
        <f t="shared" si="264"/>
        <v>#REF!</v>
      </c>
      <c r="CO233" s="152"/>
      <c r="CP233" s="140" t="e">
        <f t="shared" si="265"/>
        <v>#REF!</v>
      </c>
      <c r="CQ233" s="144"/>
      <c r="CR233" s="136" t="e">
        <f t="shared" si="266"/>
        <v>#REF!</v>
      </c>
      <c r="CS233" s="152"/>
      <c r="CT233" s="140" t="e">
        <f t="shared" si="267"/>
        <v>#REF!</v>
      </c>
      <c r="CU233" s="144"/>
      <c r="CV233" s="136" t="e">
        <f t="shared" si="268"/>
        <v>#REF!</v>
      </c>
      <c r="CW233" s="152"/>
      <c r="CX233" s="140" t="e">
        <f t="shared" si="269"/>
        <v>#REF!</v>
      </c>
      <c r="CY233" s="136" t="e">
        <f t="shared" si="270"/>
        <v>#REF!</v>
      </c>
      <c r="CZ233" s="152"/>
      <c r="DA233" s="144" t="e">
        <f t="shared" si="271"/>
        <v>#REF!</v>
      </c>
      <c r="DB233" s="144"/>
      <c r="DC233" s="136" t="e">
        <f t="shared" si="272"/>
        <v>#REF!</v>
      </c>
      <c r="DD233" s="152"/>
      <c r="DE233" s="140" t="e">
        <f t="shared" si="273"/>
        <v>#REF!</v>
      </c>
      <c r="DF233" s="144"/>
      <c r="DG233" s="136" t="e">
        <f t="shared" si="274"/>
        <v>#REF!</v>
      </c>
      <c r="DH233" s="152"/>
    </row>
    <row r="234" spans="1:112" ht="15.5" x14ac:dyDescent="0.35">
      <c r="A234" s="71">
        <v>23</v>
      </c>
      <c r="B234" s="345" t="str">
        <f t="shared" ref="B234" si="313">B182</f>
        <v>WWW  Bilal</v>
      </c>
      <c r="C234" s="71" t="str">
        <f t="shared" si="311"/>
        <v>Bilal</v>
      </c>
      <c r="D234" s="9" t="str">
        <f t="shared" si="289"/>
        <v/>
      </c>
      <c r="E234" s="6">
        <f t="shared" si="290"/>
        <v>604004</v>
      </c>
      <c r="F234" s="74"/>
      <c r="G234" s="74"/>
      <c r="H234" s="74"/>
      <c r="I234" s="74"/>
      <c r="J234" s="74"/>
      <c r="K234" s="74"/>
      <c r="L234" s="74"/>
      <c r="M234" s="168"/>
      <c r="N234" s="74"/>
      <c r="O234" s="74"/>
      <c r="P234" s="74"/>
      <c r="Q234" s="74"/>
      <c r="R234" s="74"/>
      <c r="S234" s="74"/>
      <c r="T234" s="74"/>
      <c r="U234" s="73"/>
      <c r="V234" s="74"/>
      <c r="W234" s="74"/>
      <c r="X234" s="288"/>
      <c r="Y234" s="2" t="e">
        <f>IF(C234&lt;&gt;"",VLOOKUP(C234,#REF!,2,FALSE),"")</f>
        <v>#REF!</v>
      </c>
      <c r="Z234" s="2" t="str">
        <f t="shared" si="291"/>
        <v>US CRÉTEIL</v>
      </c>
      <c r="AA234" s="50" t="str">
        <f t="shared" si="233"/>
        <v/>
      </c>
      <c r="AB234" s="34" t="e">
        <f t="shared" si="234"/>
        <v>#REF!</v>
      </c>
      <c r="AC234" s="2" t="str">
        <f t="shared" si="235"/>
        <v>WWW  Bilal  Bilal</v>
      </c>
      <c r="AD234" s="2">
        <f t="shared" si="236"/>
        <v>0</v>
      </c>
      <c r="AE234" s="39"/>
      <c r="AF234" s="40" t="str">
        <f>IF(AE234&lt;&gt;"",VLOOKUP(AE234,#REF!,2,FALSE),"")</f>
        <v/>
      </c>
      <c r="AM234" s="140" t="e">
        <f t="shared" si="237"/>
        <v>#REF!</v>
      </c>
      <c r="AN234" s="157"/>
      <c r="AO234" s="136" t="e">
        <f t="shared" si="238"/>
        <v>#REF!</v>
      </c>
      <c r="AP234" s="152"/>
      <c r="AQ234" s="140" t="e">
        <f t="shared" si="239"/>
        <v>#REF!</v>
      </c>
      <c r="AR234" s="144"/>
      <c r="AS234" s="136" t="e">
        <f t="shared" si="240"/>
        <v>#REF!</v>
      </c>
      <c r="AT234" s="152"/>
      <c r="AU234" s="140" t="e">
        <f t="shared" si="241"/>
        <v>#REF!</v>
      </c>
      <c r="AV234" s="157"/>
      <c r="AW234" s="136" t="e">
        <f t="shared" si="242"/>
        <v>#REF!</v>
      </c>
      <c r="AX234" s="152"/>
      <c r="AY234" s="140" t="e">
        <f t="shared" si="243"/>
        <v>#REF!</v>
      </c>
      <c r="AZ234" s="144"/>
      <c r="BA234" s="136" t="e">
        <f t="shared" si="244"/>
        <v>#REF!</v>
      </c>
      <c r="BB234" s="152"/>
      <c r="BC234" s="140" t="e">
        <f t="shared" si="245"/>
        <v>#REF!</v>
      </c>
      <c r="BD234" s="144"/>
      <c r="BE234" s="136" t="e">
        <f t="shared" si="246"/>
        <v>#REF!</v>
      </c>
      <c r="BF234" s="152"/>
      <c r="BG234" s="140" t="e">
        <f t="shared" si="247"/>
        <v>#REF!</v>
      </c>
      <c r="BH234" s="144"/>
      <c r="BI234" s="136" t="e">
        <f t="shared" si="248"/>
        <v>#REF!</v>
      </c>
      <c r="BJ234" s="152"/>
      <c r="BK234" s="140" t="e">
        <f t="shared" si="249"/>
        <v>#REF!</v>
      </c>
      <c r="BL234" s="144"/>
      <c r="BM234" s="136" t="e">
        <f t="shared" si="250"/>
        <v>#REF!</v>
      </c>
      <c r="BN234" s="152"/>
      <c r="BO234" s="140" t="e">
        <f t="shared" si="251"/>
        <v>#REF!</v>
      </c>
      <c r="BP234" s="144"/>
      <c r="BQ234" s="136" t="e">
        <f t="shared" si="252"/>
        <v>#REF!</v>
      </c>
      <c r="BR234" s="152"/>
      <c r="BS234" s="140" t="e">
        <f t="shared" si="253"/>
        <v>#REF!</v>
      </c>
      <c r="BT234" s="144"/>
      <c r="BU234" s="136" t="e">
        <f t="shared" si="254"/>
        <v>#REF!</v>
      </c>
      <c r="BV234" s="152"/>
      <c r="BW234" s="140" t="e">
        <f t="shared" si="255"/>
        <v>#REF!</v>
      </c>
      <c r="BX234" s="144"/>
      <c r="BY234" s="136" t="e">
        <f t="shared" si="256"/>
        <v>#REF!</v>
      </c>
      <c r="BZ234" s="152"/>
      <c r="CA234" s="140" t="e">
        <f t="shared" si="257"/>
        <v>#REF!</v>
      </c>
      <c r="CB234" s="144"/>
      <c r="CC234" s="136" t="e">
        <f t="shared" si="258"/>
        <v>#REF!</v>
      </c>
      <c r="CD234" s="152"/>
      <c r="CE234" s="140" t="e">
        <f t="shared" si="259"/>
        <v>#REF!</v>
      </c>
      <c r="CF234" s="144"/>
      <c r="CG234" s="136" t="e">
        <f t="shared" si="260"/>
        <v>#REF!</v>
      </c>
      <c r="CH234" s="152"/>
      <c r="CI234" s="140" t="e">
        <f t="shared" si="261"/>
        <v>#REF!</v>
      </c>
      <c r="CJ234" s="144"/>
      <c r="CK234" s="136" t="e">
        <f t="shared" si="262"/>
        <v>#REF!</v>
      </c>
      <c r="CL234" s="140" t="e">
        <f t="shared" si="263"/>
        <v>#REF!</v>
      </c>
      <c r="CM234" s="144"/>
      <c r="CN234" s="136" t="e">
        <f t="shared" si="264"/>
        <v>#REF!</v>
      </c>
      <c r="CO234" s="152"/>
      <c r="CP234" s="140" t="e">
        <f t="shared" si="265"/>
        <v>#REF!</v>
      </c>
      <c r="CQ234" s="144"/>
      <c r="CR234" s="136" t="e">
        <f t="shared" si="266"/>
        <v>#REF!</v>
      </c>
      <c r="CS234" s="152"/>
      <c r="CT234" s="140" t="e">
        <f t="shared" si="267"/>
        <v>#REF!</v>
      </c>
      <c r="CU234" s="144"/>
      <c r="CV234" s="136" t="e">
        <f t="shared" si="268"/>
        <v>#REF!</v>
      </c>
      <c r="CW234" s="152"/>
      <c r="CX234" s="140" t="e">
        <f t="shared" si="269"/>
        <v>#REF!</v>
      </c>
      <c r="CY234" s="136" t="e">
        <f t="shared" si="270"/>
        <v>#REF!</v>
      </c>
      <c r="CZ234" s="152"/>
      <c r="DA234" s="144" t="e">
        <f t="shared" si="271"/>
        <v>#REF!</v>
      </c>
      <c r="DB234" s="144"/>
      <c r="DC234" s="136" t="e">
        <f t="shared" si="272"/>
        <v>#REF!</v>
      </c>
      <c r="DD234" s="152"/>
      <c r="DE234" s="140" t="e">
        <f t="shared" si="273"/>
        <v>#REF!</v>
      </c>
      <c r="DF234" s="144"/>
      <c r="DG234" s="136" t="e">
        <f t="shared" si="274"/>
        <v>#REF!</v>
      </c>
      <c r="DH234" s="152"/>
    </row>
    <row r="235" spans="1:112" ht="15.5" x14ac:dyDescent="0.35">
      <c r="A235" s="71">
        <v>24</v>
      </c>
      <c r="B235" s="345" t="str">
        <f t="shared" ref="B235" si="314">B183</f>
        <v>XXX  Florent</v>
      </c>
      <c r="C235" s="71" t="str">
        <f t="shared" si="311"/>
        <v>Florent</v>
      </c>
      <c r="D235" s="9" t="str">
        <f t="shared" si="289"/>
        <v/>
      </c>
      <c r="E235" s="6">
        <f t="shared" si="290"/>
        <v>1046319</v>
      </c>
      <c r="F235" s="73"/>
      <c r="G235" s="73"/>
      <c r="H235" s="73"/>
      <c r="I235" s="73"/>
      <c r="J235" s="73"/>
      <c r="K235" s="73"/>
      <c r="L235" s="73"/>
      <c r="M235" s="169"/>
      <c r="N235" s="73"/>
      <c r="O235" s="73"/>
      <c r="P235" s="73"/>
      <c r="Q235" s="74"/>
      <c r="R235" s="73"/>
      <c r="S235" s="73"/>
      <c r="T235" s="73"/>
      <c r="U235" s="73"/>
      <c r="V235" s="73"/>
      <c r="W235" s="73"/>
      <c r="X235" s="289"/>
      <c r="Y235" s="2" t="e">
        <f>IF(C235&lt;&gt;"",VLOOKUP(C235,#REF!,2,FALSE),"")</f>
        <v>#REF!</v>
      </c>
      <c r="Z235" s="2" t="str">
        <f t="shared" si="291"/>
        <v>US CRÉTEIL</v>
      </c>
      <c r="AA235" s="50" t="str">
        <f t="shared" si="233"/>
        <v/>
      </c>
      <c r="AB235" s="34" t="e">
        <f t="shared" si="234"/>
        <v>#REF!</v>
      </c>
      <c r="AC235" s="2" t="str">
        <f t="shared" si="235"/>
        <v>XXX  Florent  Florent</v>
      </c>
      <c r="AD235" s="2">
        <f t="shared" si="236"/>
        <v>0</v>
      </c>
      <c r="AE235" s="39"/>
      <c r="AF235" s="40" t="str">
        <f>IF(AE235&lt;&gt;"",VLOOKUP(AE235,#REF!,2,FALSE),"")</f>
        <v/>
      </c>
      <c r="AM235" s="140" t="e">
        <f t="shared" si="237"/>
        <v>#REF!</v>
      </c>
      <c r="AN235" s="157"/>
      <c r="AO235" s="136" t="e">
        <f t="shared" si="238"/>
        <v>#REF!</v>
      </c>
      <c r="AP235" s="152"/>
      <c r="AQ235" s="140" t="e">
        <f t="shared" si="239"/>
        <v>#REF!</v>
      </c>
      <c r="AR235" s="144"/>
      <c r="AS235" s="136" t="e">
        <f t="shared" si="240"/>
        <v>#REF!</v>
      </c>
      <c r="AT235" s="152"/>
      <c r="AU235" s="140" t="e">
        <f t="shared" si="241"/>
        <v>#REF!</v>
      </c>
      <c r="AV235" s="157"/>
      <c r="AW235" s="136" t="e">
        <f t="shared" si="242"/>
        <v>#REF!</v>
      </c>
      <c r="AX235" s="152"/>
      <c r="AY235" s="140" t="e">
        <f t="shared" si="243"/>
        <v>#REF!</v>
      </c>
      <c r="AZ235" s="144"/>
      <c r="BA235" s="136" t="e">
        <f t="shared" si="244"/>
        <v>#REF!</v>
      </c>
      <c r="BB235" s="152"/>
      <c r="BC235" s="140" t="e">
        <f t="shared" si="245"/>
        <v>#REF!</v>
      </c>
      <c r="BD235" s="144"/>
      <c r="BE235" s="136" t="e">
        <f t="shared" si="246"/>
        <v>#REF!</v>
      </c>
      <c r="BF235" s="152"/>
      <c r="BG235" s="140" t="e">
        <f t="shared" si="247"/>
        <v>#REF!</v>
      </c>
      <c r="BH235" s="144"/>
      <c r="BI235" s="136" t="e">
        <f t="shared" si="248"/>
        <v>#REF!</v>
      </c>
      <c r="BJ235" s="152"/>
      <c r="BK235" s="140" t="e">
        <f t="shared" si="249"/>
        <v>#REF!</v>
      </c>
      <c r="BL235" s="144"/>
      <c r="BM235" s="136" t="e">
        <f t="shared" si="250"/>
        <v>#REF!</v>
      </c>
      <c r="BN235" s="152"/>
      <c r="BO235" s="140" t="e">
        <f t="shared" si="251"/>
        <v>#REF!</v>
      </c>
      <c r="BP235" s="144"/>
      <c r="BQ235" s="136" t="e">
        <f t="shared" si="252"/>
        <v>#REF!</v>
      </c>
      <c r="BR235" s="152"/>
      <c r="BS235" s="140" t="e">
        <f t="shared" si="253"/>
        <v>#REF!</v>
      </c>
      <c r="BT235" s="144"/>
      <c r="BU235" s="136" t="e">
        <f t="shared" si="254"/>
        <v>#REF!</v>
      </c>
      <c r="BV235" s="152"/>
      <c r="BW235" s="140" t="e">
        <f t="shared" si="255"/>
        <v>#REF!</v>
      </c>
      <c r="BX235" s="144"/>
      <c r="BY235" s="136" t="e">
        <f t="shared" si="256"/>
        <v>#REF!</v>
      </c>
      <c r="BZ235" s="152"/>
      <c r="CA235" s="140" t="e">
        <f t="shared" si="257"/>
        <v>#REF!</v>
      </c>
      <c r="CB235" s="144"/>
      <c r="CC235" s="136" t="e">
        <f t="shared" si="258"/>
        <v>#REF!</v>
      </c>
      <c r="CD235" s="152"/>
      <c r="CE235" s="140" t="e">
        <f t="shared" si="259"/>
        <v>#REF!</v>
      </c>
      <c r="CF235" s="144"/>
      <c r="CG235" s="136" t="e">
        <f t="shared" si="260"/>
        <v>#REF!</v>
      </c>
      <c r="CH235" s="152"/>
      <c r="CI235" s="140" t="e">
        <f t="shared" si="261"/>
        <v>#REF!</v>
      </c>
      <c r="CJ235" s="144"/>
      <c r="CK235" s="136" t="e">
        <f t="shared" si="262"/>
        <v>#REF!</v>
      </c>
      <c r="CL235" s="140" t="e">
        <f t="shared" si="263"/>
        <v>#REF!</v>
      </c>
      <c r="CM235" s="144"/>
      <c r="CN235" s="136" t="e">
        <f t="shared" si="264"/>
        <v>#REF!</v>
      </c>
      <c r="CO235" s="152"/>
      <c r="CP235" s="140" t="e">
        <f t="shared" si="265"/>
        <v>#REF!</v>
      </c>
      <c r="CQ235" s="144"/>
      <c r="CR235" s="136" t="e">
        <f t="shared" si="266"/>
        <v>#REF!</v>
      </c>
      <c r="CS235" s="152"/>
      <c r="CT235" s="140" t="e">
        <f t="shared" si="267"/>
        <v>#REF!</v>
      </c>
      <c r="CU235" s="144"/>
      <c r="CV235" s="136" t="e">
        <f t="shared" si="268"/>
        <v>#REF!</v>
      </c>
      <c r="CW235" s="152"/>
      <c r="CX235" s="140" t="e">
        <f t="shared" si="269"/>
        <v>#REF!</v>
      </c>
      <c r="CY235" s="136" t="e">
        <f t="shared" si="270"/>
        <v>#REF!</v>
      </c>
      <c r="CZ235" s="152"/>
      <c r="DA235" s="144" t="e">
        <f t="shared" si="271"/>
        <v>#REF!</v>
      </c>
      <c r="DB235" s="144"/>
      <c r="DC235" s="136" t="e">
        <f t="shared" si="272"/>
        <v>#REF!</v>
      </c>
      <c r="DD235" s="152"/>
      <c r="DE235" s="140" t="e">
        <f t="shared" si="273"/>
        <v>#REF!</v>
      </c>
      <c r="DF235" s="144"/>
      <c r="DG235" s="136" t="e">
        <f t="shared" si="274"/>
        <v>#REF!</v>
      </c>
      <c r="DH235" s="152"/>
    </row>
    <row r="236" spans="1:112" ht="15.5" x14ac:dyDescent="0.35">
      <c r="A236" s="71">
        <v>25</v>
      </c>
      <c r="B236" s="345" t="str">
        <f t="shared" ref="B236" si="315">B184</f>
        <v>YYYY  Célia</v>
      </c>
      <c r="C236" s="71" t="str">
        <f t="shared" si="311"/>
        <v>Célia</v>
      </c>
      <c r="D236" s="9" t="str">
        <f t="shared" si="289"/>
        <v/>
      </c>
      <c r="E236" s="6">
        <f t="shared" si="290"/>
        <v>1561046</v>
      </c>
      <c r="F236" s="73"/>
      <c r="G236" s="73"/>
      <c r="H236" s="73"/>
      <c r="I236" s="73"/>
      <c r="J236" s="73"/>
      <c r="K236" s="73"/>
      <c r="L236" s="73"/>
      <c r="M236" s="169"/>
      <c r="N236" s="73"/>
      <c r="O236" s="73"/>
      <c r="P236" s="73"/>
      <c r="Q236" s="74"/>
      <c r="R236" s="73"/>
      <c r="S236" s="73"/>
      <c r="T236" s="73"/>
      <c r="U236" s="74"/>
      <c r="V236" s="73"/>
      <c r="W236" s="73"/>
      <c r="X236" s="289"/>
      <c r="Y236" s="2" t="e">
        <f>IF(C236&lt;&gt;"",VLOOKUP(C236,#REF!,2,FALSE),"")</f>
        <v>#REF!</v>
      </c>
      <c r="Z236" s="2" t="str">
        <f t="shared" si="291"/>
        <v>US CRÉTEIL</v>
      </c>
      <c r="AA236" s="50" t="str">
        <f t="shared" si="233"/>
        <v/>
      </c>
      <c r="AB236" s="34" t="e">
        <f t="shared" si="234"/>
        <v>#REF!</v>
      </c>
      <c r="AC236" s="2" t="str">
        <f t="shared" si="235"/>
        <v>YYYY  Célia  Célia</v>
      </c>
      <c r="AD236" s="2">
        <f t="shared" si="236"/>
        <v>0</v>
      </c>
      <c r="AE236" s="39"/>
      <c r="AF236" s="40" t="str">
        <f>IF(AE236&lt;&gt;"",VLOOKUP(AE236,#REF!,2,FALSE),"")</f>
        <v/>
      </c>
      <c r="AM236" s="140" t="e">
        <f t="shared" si="237"/>
        <v>#REF!</v>
      </c>
      <c r="AN236" s="157"/>
      <c r="AO236" s="136" t="e">
        <f t="shared" si="238"/>
        <v>#REF!</v>
      </c>
      <c r="AP236" s="152"/>
      <c r="AQ236" s="140" t="e">
        <f t="shared" si="239"/>
        <v>#REF!</v>
      </c>
      <c r="AR236" s="144"/>
      <c r="AS236" s="136" t="e">
        <f t="shared" si="240"/>
        <v>#REF!</v>
      </c>
      <c r="AT236" s="152"/>
      <c r="AU236" s="140" t="e">
        <f t="shared" si="241"/>
        <v>#REF!</v>
      </c>
      <c r="AV236" s="157"/>
      <c r="AW236" s="136" t="e">
        <f t="shared" si="242"/>
        <v>#REF!</v>
      </c>
      <c r="AX236" s="152"/>
      <c r="AY236" s="140" t="e">
        <f t="shared" si="243"/>
        <v>#REF!</v>
      </c>
      <c r="AZ236" s="144"/>
      <c r="BA236" s="136" t="e">
        <f t="shared" si="244"/>
        <v>#REF!</v>
      </c>
      <c r="BB236" s="152"/>
      <c r="BC236" s="140" t="e">
        <f t="shared" si="245"/>
        <v>#REF!</v>
      </c>
      <c r="BD236" s="144"/>
      <c r="BE236" s="136" t="e">
        <f t="shared" si="246"/>
        <v>#REF!</v>
      </c>
      <c r="BF236" s="152"/>
      <c r="BG236" s="140" t="e">
        <f t="shared" si="247"/>
        <v>#REF!</v>
      </c>
      <c r="BH236" s="144"/>
      <c r="BI236" s="136" t="e">
        <f t="shared" si="248"/>
        <v>#REF!</v>
      </c>
      <c r="BJ236" s="152"/>
      <c r="BK236" s="140" t="e">
        <f t="shared" si="249"/>
        <v>#REF!</v>
      </c>
      <c r="BL236" s="144"/>
      <c r="BM236" s="136" t="e">
        <f t="shared" si="250"/>
        <v>#REF!</v>
      </c>
      <c r="BN236" s="152"/>
      <c r="BO236" s="140" t="e">
        <f t="shared" si="251"/>
        <v>#REF!</v>
      </c>
      <c r="BP236" s="144"/>
      <c r="BQ236" s="136" t="e">
        <f t="shared" si="252"/>
        <v>#REF!</v>
      </c>
      <c r="BR236" s="152"/>
      <c r="BS236" s="140" t="e">
        <f t="shared" si="253"/>
        <v>#REF!</v>
      </c>
      <c r="BT236" s="144"/>
      <c r="BU236" s="136" t="e">
        <f t="shared" si="254"/>
        <v>#REF!</v>
      </c>
      <c r="BV236" s="152"/>
      <c r="BW236" s="140" t="e">
        <f t="shared" si="255"/>
        <v>#REF!</v>
      </c>
      <c r="BX236" s="144"/>
      <c r="BY236" s="136" t="e">
        <f t="shared" si="256"/>
        <v>#REF!</v>
      </c>
      <c r="BZ236" s="152"/>
      <c r="CA236" s="140" t="e">
        <f t="shared" si="257"/>
        <v>#REF!</v>
      </c>
      <c r="CB236" s="144"/>
      <c r="CC236" s="136" t="e">
        <f t="shared" si="258"/>
        <v>#REF!</v>
      </c>
      <c r="CD236" s="152"/>
      <c r="CE236" s="140" t="e">
        <f t="shared" si="259"/>
        <v>#REF!</v>
      </c>
      <c r="CF236" s="144"/>
      <c r="CG236" s="136" t="e">
        <f t="shared" si="260"/>
        <v>#REF!</v>
      </c>
      <c r="CH236" s="152"/>
      <c r="CI236" s="140" t="e">
        <f t="shared" si="261"/>
        <v>#REF!</v>
      </c>
      <c r="CJ236" s="144"/>
      <c r="CK236" s="136" t="e">
        <f t="shared" si="262"/>
        <v>#REF!</v>
      </c>
      <c r="CL236" s="140" t="e">
        <f t="shared" si="263"/>
        <v>#REF!</v>
      </c>
      <c r="CM236" s="144"/>
      <c r="CN236" s="136" t="e">
        <f t="shared" si="264"/>
        <v>#REF!</v>
      </c>
      <c r="CO236" s="152"/>
      <c r="CP236" s="140" t="e">
        <f t="shared" si="265"/>
        <v>#REF!</v>
      </c>
      <c r="CQ236" s="144"/>
      <c r="CR236" s="136" t="e">
        <f t="shared" si="266"/>
        <v>#REF!</v>
      </c>
      <c r="CS236" s="152"/>
      <c r="CT236" s="140" t="e">
        <f t="shared" si="267"/>
        <v>#REF!</v>
      </c>
      <c r="CU236" s="144"/>
      <c r="CV236" s="136" t="e">
        <f t="shared" si="268"/>
        <v>#REF!</v>
      </c>
      <c r="CW236" s="152"/>
      <c r="CX236" s="140" t="e">
        <f t="shared" si="269"/>
        <v>#REF!</v>
      </c>
      <c r="CY236" s="136" t="e">
        <f t="shared" si="270"/>
        <v>#REF!</v>
      </c>
      <c r="CZ236" s="152"/>
      <c r="DA236" s="144" t="e">
        <f t="shared" si="271"/>
        <v>#REF!</v>
      </c>
      <c r="DB236" s="144"/>
      <c r="DC236" s="136" t="e">
        <f t="shared" si="272"/>
        <v>#REF!</v>
      </c>
      <c r="DD236" s="152"/>
      <c r="DE236" s="140" t="e">
        <f t="shared" si="273"/>
        <v>#REF!</v>
      </c>
      <c r="DF236" s="144"/>
      <c r="DG236" s="136" t="e">
        <f t="shared" si="274"/>
        <v>#REF!</v>
      </c>
      <c r="DH236" s="152"/>
    </row>
    <row r="237" spans="1:112" ht="15.5" x14ac:dyDescent="0.35">
      <c r="A237" s="71">
        <v>26</v>
      </c>
      <c r="B237" s="345" t="str">
        <f t="shared" ref="B237" si="316">B185</f>
        <v>ZZZ  Rehu Magnifié</v>
      </c>
      <c r="C237" s="71" t="str">
        <f t="shared" si="311"/>
        <v>Rehu Magnifié</v>
      </c>
      <c r="D237" s="9" t="str">
        <f t="shared" si="289"/>
        <v/>
      </c>
      <c r="E237" s="6">
        <f t="shared" si="290"/>
        <v>1537256</v>
      </c>
      <c r="F237" s="73"/>
      <c r="G237" s="73"/>
      <c r="H237" s="73"/>
      <c r="I237" s="73"/>
      <c r="J237" s="73"/>
      <c r="K237" s="73"/>
      <c r="L237" s="73"/>
      <c r="M237" s="169"/>
      <c r="N237" s="73"/>
      <c r="O237" s="73"/>
      <c r="P237" s="73"/>
      <c r="Q237" s="74"/>
      <c r="R237" s="73"/>
      <c r="S237" s="73"/>
      <c r="T237" s="73"/>
      <c r="U237" s="74"/>
      <c r="V237" s="73"/>
      <c r="W237" s="73"/>
      <c r="X237" s="289"/>
      <c r="Y237" s="2" t="e">
        <f>IF(C237&lt;&gt;"",VLOOKUP(C237,#REF!,2,FALSE),"")</f>
        <v>#REF!</v>
      </c>
      <c r="Z237" s="2" t="str">
        <f t="shared" si="291"/>
        <v>US CRÉTEIL</v>
      </c>
      <c r="AA237" s="50" t="str">
        <f t="shared" si="233"/>
        <v/>
      </c>
      <c r="AB237" s="34" t="e">
        <f t="shared" si="234"/>
        <v>#REF!</v>
      </c>
      <c r="AC237" s="2" t="str">
        <f t="shared" si="235"/>
        <v>ZZZ  Rehu Magnifié  Rehu Magnifié</v>
      </c>
      <c r="AD237" s="2">
        <f t="shared" si="236"/>
        <v>0</v>
      </c>
      <c r="AE237" s="39"/>
      <c r="AF237" s="40" t="str">
        <f>IF(AE237&lt;&gt;"",VLOOKUP(AE237,#REF!,2,FALSE),"")</f>
        <v/>
      </c>
      <c r="AM237" s="140" t="e">
        <f t="shared" si="237"/>
        <v>#REF!</v>
      </c>
      <c r="AN237" s="157"/>
      <c r="AO237" s="136" t="e">
        <f t="shared" si="238"/>
        <v>#REF!</v>
      </c>
      <c r="AP237" s="152"/>
      <c r="AQ237" s="140" t="e">
        <f t="shared" si="239"/>
        <v>#REF!</v>
      </c>
      <c r="AR237" s="144"/>
      <c r="AS237" s="136" t="e">
        <f t="shared" si="240"/>
        <v>#REF!</v>
      </c>
      <c r="AT237" s="152"/>
      <c r="AU237" s="140" t="e">
        <f t="shared" si="241"/>
        <v>#REF!</v>
      </c>
      <c r="AV237" s="157"/>
      <c r="AW237" s="136" t="e">
        <f t="shared" si="242"/>
        <v>#REF!</v>
      </c>
      <c r="AX237" s="152"/>
      <c r="AY237" s="140" t="e">
        <f t="shared" si="243"/>
        <v>#REF!</v>
      </c>
      <c r="AZ237" s="144"/>
      <c r="BA237" s="136" t="e">
        <f t="shared" si="244"/>
        <v>#REF!</v>
      </c>
      <c r="BB237" s="152"/>
      <c r="BC237" s="140" t="e">
        <f t="shared" si="245"/>
        <v>#REF!</v>
      </c>
      <c r="BD237" s="144"/>
      <c r="BE237" s="136" t="e">
        <f t="shared" si="246"/>
        <v>#REF!</v>
      </c>
      <c r="BF237" s="152"/>
      <c r="BG237" s="140" t="e">
        <f t="shared" si="247"/>
        <v>#REF!</v>
      </c>
      <c r="BH237" s="144"/>
      <c r="BI237" s="136" t="e">
        <f t="shared" si="248"/>
        <v>#REF!</v>
      </c>
      <c r="BJ237" s="152"/>
      <c r="BK237" s="140" t="e">
        <f t="shared" si="249"/>
        <v>#REF!</v>
      </c>
      <c r="BL237" s="144"/>
      <c r="BM237" s="136" t="e">
        <f t="shared" si="250"/>
        <v>#REF!</v>
      </c>
      <c r="BN237" s="152"/>
      <c r="BO237" s="140" t="e">
        <f t="shared" si="251"/>
        <v>#REF!</v>
      </c>
      <c r="BP237" s="144"/>
      <c r="BQ237" s="136" t="e">
        <f t="shared" si="252"/>
        <v>#REF!</v>
      </c>
      <c r="BR237" s="152"/>
      <c r="BS237" s="140" t="e">
        <f t="shared" si="253"/>
        <v>#REF!</v>
      </c>
      <c r="BT237" s="144"/>
      <c r="BU237" s="136" t="e">
        <f t="shared" si="254"/>
        <v>#REF!</v>
      </c>
      <c r="BV237" s="152"/>
      <c r="BW237" s="140" t="e">
        <f t="shared" si="255"/>
        <v>#REF!</v>
      </c>
      <c r="BX237" s="144"/>
      <c r="BY237" s="136" t="e">
        <f t="shared" si="256"/>
        <v>#REF!</v>
      </c>
      <c r="BZ237" s="152"/>
      <c r="CA237" s="140" t="e">
        <f t="shared" si="257"/>
        <v>#REF!</v>
      </c>
      <c r="CB237" s="144"/>
      <c r="CC237" s="136" t="e">
        <f t="shared" si="258"/>
        <v>#REF!</v>
      </c>
      <c r="CD237" s="152"/>
      <c r="CE237" s="140" t="e">
        <f t="shared" si="259"/>
        <v>#REF!</v>
      </c>
      <c r="CF237" s="144"/>
      <c r="CG237" s="136" t="e">
        <f t="shared" si="260"/>
        <v>#REF!</v>
      </c>
      <c r="CH237" s="152"/>
      <c r="CI237" s="140" t="e">
        <f t="shared" si="261"/>
        <v>#REF!</v>
      </c>
      <c r="CJ237" s="144"/>
      <c r="CK237" s="136" t="e">
        <f t="shared" si="262"/>
        <v>#REF!</v>
      </c>
      <c r="CL237" s="140" t="e">
        <f t="shared" si="263"/>
        <v>#REF!</v>
      </c>
      <c r="CM237" s="144"/>
      <c r="CN237" s="136" t="e">
        <f t="shared" si="264"/>
        <v>#REF!</v>
      </c>
      <c r="CO237" s="152"/>
      <c r="CP237" s="140" t="e">
        <f t="shared" si="265"/>
        <v>#REF!</v>
      </c>
      <c r="CQ237" s="144"/>
      <c r="CR237" s="136" t="e">
        <f t="shared" si="266"/>
        <v>#REF!</v>
      </c>
      <c r="CS237" s="152"/>
      <c r="CT237" s="140" t="e">
        <f t="shared" si="267"/>
        <v>#REF!</v>
      </c>
      <c r="CU237" s="144"/>
      <c r="CV237" s="136" t="e">
        <f t="shared" si="268"/>
        <v>#REF!</v>
      </c>
      <c r="CW237" s="152"/>
      <c r="CX237" s="140" t="e">
        <f t="shared" si="269"/>
        <v>#REF!</v>
      </c>
      <c r="CY237" s="136" t="e">
        <f t="shared" si="270"/>
        <v>#REF!</v>
      </c>
      <c r="CZ237" s="152"/>
      <c r="DA237" s="144" t="e">
        <f t="shared" si="271"/>
        <v>#REF!</v>
      </c>
      <c r="DB237" s="144"/>
      <c r="DC237" s="136" t="e">
        <f t="shared" si="272"/>
        <v>#REF!</v>
      </c>
      <c r="DD237" s="152"/>
      <c r="DE237" s="140" t="e">
        <f t="shared" si="273"/>
        <v>#REF!</v>
      </c>
      <c r="DF237" s="144"/>
      <c r="DG237" s="136" t="e">
        <f t="shared" si="274"/>
        <v>#REF!</v>
      </c>
      <c r="DH237" s="152"/>
    </row>
    <row r="238" spans="1:112" ht="15.5" x14ac:dyDescent="0.35">
      <c r="A238" s="71">
        <v>27</v>
      </c>
      <c r="B238" s="345" t="str">
        <f t="shared" ref="B238" si="317">B186</f>
        <v>AAABBB  Prisca</v>
      </c>
      <c r="C238" s="71" t="str">
        <f t="shared" si="311"/>
        <v>Prisca</v>
      </c>
      <c r="D238" s="9" t="str">
        <f t="shared" si="289"/>
        <v/>
      </c>
      <c r="E238" s="6">
        <f t="shared" si="290"/>
        <v>1939734</v>
      </c>
      <c r="F238" s="73"/>
      <c r="G238" s="73"/>
      <c r="H238" s="73"/>
      <c r="I238" s="73"/>
      <c r="J238" s="73"/>
      <c r="K238" s="73"/>
      <c r="L238" s="73"/>
      <c r="M238" s="169"/>
      <c r="N238" s="73"/>
      <c r="O238" s="73"/>
      <c r="P238" s="73"/>
      <c r="Q238" s="74"/>
      <c r="R238" s="73"/>
      <c r="S238" s="73"/>
      <c r="T238" s="73"/>
      <c r="U238" s="73"/>
      <c r="V238" s="73"/>
      <c r="W238" s="73"/>
      <c r="X238" s="289"/>
      <c r="Y238" s="2" t="e">
        <f>IF(C238&lt;&gt;"",VLOOKUP(C238,#REF!,2,FALSE),"")</f>
        <v>#REF!</v>
      </c>
      <c r="Z238" s="2" t="str">
        <f t="shared" si="291"/>
        <v>US CRÉTEIL</v>
      </c>
      <c r="AA238" s="50" t="str">
        <f t="shared" si="233"/>
        <v/>
      </c>
      <c r="AB238" s="34" t="e">
        <f t="shared" si="234"/>
        <v>#REF!</v>
      </c>
      <c r="AC238" s="2" t="str">
        <f t="shared" si="235"/>
        <v>AAABBB  Prisca  Prisca</v>
      </c>
      <c r="AD238" s="2">
        <f t="shared" si="236"/>
        <v>0</v>
      </c>
      <c r="AE238" s="39"/>
      <c r="AF238" s="40" t="str">
        <f>IF(AE238&lt;&gt;"",VLOOKUP(AE238,#REF!,2,FALSE),"")</f>
        <v/>
      </c>
      <c r="AM238" s="140" t="e">
        <f t="shared" si="237"/>
        <v>#REF!</v>
      </c>
      <c r="AN238" s="157"/>
      <c r="AO238" s="136" t="e">
        <f t="shared" si="238"/>
        <v>#REF!</v>
      </c>
      <c r="AP238" s="152"/>
      <c r="AQ238" s="140" t="e">
        <f t="shared" si="239"/>
        <v>#REF!</v>
      </c>
      <c r="AR238" s="144"/>
      <c r="AS238" s="136" t="e">
        <f t="shared" si="240"/>
        <v>#REF!</v>
      </c>
      <c r="AT238" s="152"/>
      <c r="AU238" s="140" t="e">
        <f t="shared" si="241"/>
        <v>#REF!</v>
      </c>
      <c r="AV238" s="157"/>
      <c r="AW238" s="136" t="e">
        <f t="shared" si="242"/>
        <v>#REF!</v>
      </c>
      <c r="AX238" s="152"/>
      <c r="AY238" s="140" t="e">
        <f t="shared" si="243"/>
        <v>#REF!</v>
      </c>
      <c r="AZ238" s="144"/>
      <c r="BA238" s="136" t="e">
        <f t="shared" si="244"/>
        <v>#REF!</v>
      </c>
      <c r="BB238" s="152"/>
      <c r="BC238" s="140" t="e">
        <f t="shared" si="245"/>
        <v>#REF!</v>
      </c>
      <c r="BD238" s="144"/>
      <c r="BE238" s="136" t="e">
        <f t="shared" si="246"/>
        <v>#REF!</v>
      </c>
      <c r="BF238" s="152"/>
      <c r="BG238" s="140" t="e">
        <f t="shared" si="247"/>
        <v>#REF!</v>
      </c>
      <c r="BH238" s="144"/>
      <c r="BI238" s="136" t="e">
        <f t="shared" si="248"/>
        <v>#REF!</v>
      </c>
      <c r="BJ238" s="152"/>
      <c r="BK238" s="140" t="e">
        <f t="shared" si="249"/>
        <v>#REF!</v>
      </c>
      <c r="BL238" s="144"/>
      <c r="BM238" s="136" t="e">
        <f t="shared" si="250"/>
        <v>#REF!</v>
      </c>
      <c r="BN238" s="152"/>
      <c r="BO238" s="140" t="e">
        <f t="shared" si="251"/>
        <v>#REF!</v>
      </c>
      <c r="BP238" s="144"/>
      <c r="BQ238" s="136" t="e">
        <f t="shared" si="252"/>
        <v>#REF!</v>
      </c>
      <c r="BR238" s="152"/>
      <c r="BS238" s="140" t="e">
        <f t="shared" si="253"/>
        <v>#REF!</v>
      </c>
      <c r="BT238" s="144"/>
      <c r="BU238" s="136" t="e">
        <f t="shared" si="254"/>
        <v>#REF!</v>
      </c>
      <c r="BV238" s="152"/>
      <c r="BW238" s="140" t="e">
        <f t="shared" si="255"/>
        <v>#REF!</v>
      </c>
      <c r="BX238" s="144"/>
      <c r="BY238" s="136" t="e">
        <f t="shared" si="256"/>
        <v>#REF!</v>
      </c>
      <c r="BZ238" s="152"/>
      <c r="CA238" s="140" t="e">
        <f t="shared" si="257"/>
        <v>#REF!</v>
      </c>
      <c r="CB238" s="144"/>
      <c r="CC238" s="136" t="e">
        <f t="shared" si="258"/>
        <v>#REF!</v>
      </c>
      <c r="CD238" s="152"/>
      <c r="CE238" s="140" t="e">
        <f t="shared" si="259"/>
        <v>#REF!</v>
      </c>
      <c r="CF238" s="144"/>
      <c r="CG238" s="136" t="e">
        <f t="shared" si="260"/>
        <v>#REF!</v>
      </c>
      <c r="CH238" s="152"/>
      <c r="CI238" s="140" t="e">
        <f t="shared" si="261"/>
        <v>#REF!</v>
      </c>
      <c r="CJ238" s="144"/>
      <c r="CK238" s="136" t="e">
        <f t="shared" si="262"/>
        <v>#REF!</v>
      </c>
      <c r="CL238" s="140" t="e">
        <f t="shared" si="263"/>
        <v>#REF!</v>
      </c>
      <c r="CM238" s="144"/>
      <c r="CN238" s="136" t="e">
        <f t="shared" si="264"/>
        <v>#REF!</v>
      </c>
      <c r="CO238" s="152"/>
      <c r="CP238" s="140" t="e">
        <f t="shared" si="265"/>
        <v>#REF!</v>
      </c>
      <c r="CQ238" s="144"/>
      <c r="CR238" s="136" t="e">
        <f t="shared" si="266"/>
        <v>#REF!</v>
      </c>
      <c r="CS238" s="152"/>
      <c r="CT238" s="140" t="e">
        <f t="shared" si="267"/>
        <v>#REF!</v>
      </c>
      <c r="CU238" s="144"/>
      <c r="CV238" s="136" t="e">
        <f t="shared" si="268"/>
        <v>#REF!</v>
      </c>
      <c r="CW238" s="152"/>
      <c r="CX238" s="140" t="e">
        <f t="shared" si="269"/>
        <v>#REF!</v>
      </c>
      <c r="CY238" s="136" t="e">
        <f t="shared" si="270"/>
        <v>#REF!</v>
      </c>
      <c r="CZ238" s="152"/>
      <c r="DA238" s="144" t="e">
        <f t="shared" si="271"/>
        <v>#REF!</v>
      </c>
      <c r="DB238" s="144"/>
      <c r="DC238" s="136" t="e">
        <f t="shared" si="272"/>
        <v>#REF!</v>
      </c>
      <c r="DD238" s="152"/>
      <c r="DE238" s="140" t="e">
        <f t="shared" si="273"/>
        <v>#REF!</v>
      </c>
      <c r="DF238" s="144"/>
      <c r="DG238" s="136" t="e">
        <f t="shared" si="274"/>
        <v>#REF!</v>
      </c>
      <c r="DH238" s="152"/>
    </row>
    <row r="239" spans="1:112" ht="15.5" x14ac:dyDescent="0.35">
      <c r="A239" s="71">
        <v>28</v>
      </c>
      <c r="B239" s="345" t="str">
        <f t="shared" ref="B239" si="318">B187</f>
        <v>BBBCCC  Océane</v>
      </c>
      <c r="C239" s="71" t="str">
        <f t="shared" si="311"/>
        <v>Océane</v>
      </c>
      <c r="D239" s="9" t="str">
        <f t="shared" si="289"/>
        <v/>
      </c>
      <c r="E239" s="6">
        <f t="shared" si="290"/>
        <v>1939723</v>
      </c>
      <c r="F239" s="73"/>
      <c r="G239" s="73"/>
      <c r="H239" s="73"/>
      <c r="I239" s="73"/>
      <c r="J239" s="73"/>
      <c r="K239" s="73"/>
      <c r="L239" s="73"/>
      <c r="M239" s="169"/>
      <c r="N239" s="73"/>
      <c r="O239" s="73"/>
      <c r="P239" s="73"/>
      <c r="Q239" s="74"/>
      <c r="R239" s="73"/>
      <c r="S239" s="73"/>
      <c r="T239" s="73"/>
      <c r="U239" s="73"/>
      <c r="V239" s="73"/>
      <c r="W239" s="73"/>
      <c r="X239" s="289"/>
      <c r="Y239" s="2" t="e">
        <f>IF(C239&lt;&gt;"",VLOOKUP(C239,#REF!,2,FALSE),"")</f>
        <v>#REF!</v>
      </c>
      <c r="Z239" s="2" t="str">
        <f t="shared" si="291"/>
        <v>US CRÉTEIL</v>
      </c>
      <c r="AA239" s="50" t="str">
        <f t="shared" si="233"/>
        <v/>
      </c>
      <c r="AB239" s="34" t="e">
        <f t="shared" si="234"/>
        <v>#REF!</v>
      </c>
      <c r="AC239" s="2" t="str">
        <f t="shared" si="235"/>
        <v>BBBCCC  Océane  Océane</v>
      </c>
      <c r="AD239" s="2">
        <f t="shared" si="236"/>
        <v>0</v>
      </c>
      <c r="AE239" s="39"/>
      <c r="AF239" s="40" t="str">
        <f>IF(AE239&lt;&gt;"",VLOOKUP(AE239,#REF!,2,FALSE),"")</f>
        <v/>
      </c>
      <c r="AM239" s="140" t="e">
        <f t="shared" si="237"/>
        <v>#REF!</v>
      </c>
      <c r="AN239" s="157"/>
      <c r="AO239" s="136" t="e">
        <f t="shared" si="238"/>
        <v>#REF!</v>
      </c>
      <c r="AP239" s="152"/>
      <c r="AQ239" s="140" t="e">
        <f t="shared" si="239"/>
        <v>#REF!</v>
      </c>
      <c r="AR239" s="144"/>
      <c r="AS239" s="136" t="e">
        <f t="shared" si="240"/>
        <v>#REF!</v>
      </c>
      <c r="AT239" s="152"/>
      <c r="AU239" s="140" t="e">
        <f t="shared" si="241"/>
        <v>#REF!</v>
      </c>
      <c r="AV239" s="157"/>
      <c r="AW239" s="136" t="e">
        <f t="shared" si="242"/>
        <v>#REF!</v>
      </c>
      <c r="AX239" s="152"/>
      <c r="AY239" s="140" t="e">
        <f t="shared" si="243"/>
        <v>#REF!</v>
      </c>
      <c r="AZ239" s="144"/>
      <c r="BA239" s="136" t="e">
        <f t="shared" si="244"/>
        <v>#REF!</v>
      </c>
      <c r="BB239" s="152"/>
      <c r="BC239" s="140" t="e">
        <f t="shared" si="245"/>
        <v>#REF!</v>
      </c>
      <c r="BD239" s="144"/>
      <c r="BE239" s="136" t="e">
        <f t="shared" si="246"/>
        <v>#REF!</v>
      </c>
      <c r="BF239" s="152"/>
      <c r="BG239" s="140" t="e">
        <f t="shared" si="247"/>
        <v>#REF!</v>
      </c>
      <c r="BH239" s="144"/>
      <c r="BI239" s="136" t="e">
        <f t="shared" si="248"/>
        <v>#REF!</v>
      </c>
      <c r="BJ239" s="152"/>
      <c r="BK239" s="140" t="e">
        <f t="shared" si="249"/>
        <v>#REF!</v>
      </c>
      <c r="BL239" s="144"/>
      <c r="BM239" s="136" t="e">
        <f t="shared" si="250"/>
        <v>#REF!</v>
      </c>
      <c r="BN239" s="152"/>
      <c r="BO239" s="140" t="e">
        <f t="shared" si="251"/>
        <v>#REF!</v>
      </c>
      <c r="BP239" s="144"/>
      <c r="BQ239" s="136" t="e">
        <f t="shared" si="252"/>
        <v>#REF!</v>
      </c>
      <c r="BR239" s="152"/>
      <c r="BS239" s="140" t="e">
        <f t="shared" si="253"/>
        <v>#REF!</v>
      </c>
      <c r="BT239" s="144"/>
      <c r="BU239" s="136" t="e">
        <f t="shared" si="254"/>
        <v>#REF!</v>
      </c>
      <c r="BV239" s="152"/>
      <c r="BW239" s="140" t="e">
        <f t="shared" si="255"/>
        <v>#REF!</v>
      </c>
      <c r="BX239" s="144"/>
      <c r="BY239" s="136" t="e">
        <f t="shared" si="256"/>
        <v>#REF!</v>
      </c>
      <c r="BZ239" s="152"/>
      <c r="CA239" s="140" t="e">
        <f t="shared" si="257"/>
        <v>#REF!</v>
      </c>
      <c r="CB239" s="144"/>
      <c r="CC239" s="136" t="e">
        <f t="shared" si="258"/>
        <v>#REF!</v>
      </c>
      <c r="CD239" s="152"/>
      <c r="CE239" s="140" t="e">
        <f t="shared" si="259"/>
        <v>#REF!</v>
      </c>
      <c r="CF239" s="144"/>
      <c r="CG239" s="136" t="e">
        <f t="shared" si="260"/>
        <v>#REF!</v>
      </c>
      <c r="CH239" s="152"/>
      <c r="CI239" s="140" t="e">
        <f t="shared" si="261"/>
        <v>#REF!</v>
      </c>
      <c r="CJ239" s="144"/>
      <c r="CK239" s="136" t="e">
        <f t="shared" si="262"/>
        <v>#REF!</v>
      </c>
      <c r="CL239" s="140" t="e">
        <f t="shared" si="263"/>
        <v>#REF!</v>
      </c>
      <c r="CM239" s="144"/>
      <c r="CN239" s="136" t="e">
        <f t="shared" si="264"/>
        <v>#REF!</v>
      </c>
      <c r="CO239" s="152"/>
      <c r="CP239" s="140" t="e">
        <f t="shared" si="265"/>
        <v>#REF!</v>
      </c>
      <c r="CQ239" s="144"/>
      <c r="CR239" s="136" t="e">
        <f t="shared" si="266"/>
        <v>#REF!</v>
      </c>
      <c r="CS239" s="152"/>
      <c r="CT239" s="140" t="e">
        <f t="shared" si="267"/>
        <v>#REF!</v>
      </c>
      <c r="CU239" s="144"/>
      <c r="CV239" s="136" t="e">
        <f t="shared" si="268"/>
        <v>#REF!</v>
      </c>
      <c r="CW239" s="152"/>
      <c r="CX239" s="140" t="e">
        <f t="shared" si="269"/>
        <v>#REF!</v>
      </c>
      <c r="CY239" s="136" t="e">
        <f t="shared" si="270"/>
        <v>#REF!</v>
      </c>
      <c r="CZ239" s="152"/>
      <c r="DA239" s="144" t="e">
        <f t="shared" si="271"/>
        <v>#REF!</v>
      </c>
      <c r="DB239" s="144"/>
      <c r="DC239" s="136" t="e">
        <f t="shared" si="272"/>
        <v>#REF!</v>
      </c>
      <c r="DD239" s="152"/>
      <c r="DE239" s="140" t="e">
        <f t="shared" si="273"/>
        <v>#REF!</v>
      </c>
      <c r="DF239" s="144"/>
      <c r="DG239" s="136" t="e">
        <f t="shared" si="274"/>
        <v>#REF!</v>
      </c>
      <c r="DH239" s="152"/>
    </row>
    <row r="240" spans="1:112" ht="15.5" x14ac:dyDescent="0.35">
      <c r="A240" s="71">
        <v>29</v>
      </c>
      <c r="B240" s="345" t="str">
        <f t="shared" ref="B240" si="319">B188</f>
        <v>CCCDDD  Balkis-Imane</v>
      </c>
      <c r="C240" s="71" t="str">
        <f t="shared" si="311"/>
        <v>Balkis-Imane</v>
      </c>
      <c r="D240" s="9" t="str">
        <f t="shared" si="289"/>
        <v/>
      </c>
      <c r="E240" s="6">
        <f t="shared" si="290"/>
        <v>1939738</v>
      </c>
      <c r="F240" s="73"/>
      <c r="G240" s="73"/>
      <c r="H240" s="73"/>
      <c r="I240" s="73"/>
      <c r="J240" s="73"/>
      <c r="K240" s="73"/>
      <c r="L240" s="73"/>
      <c r="M240" s="169"/>
      <c r="N240" s="73"/>
      <c r="O240" s="73"/>
      <c r="P240" s="73"/>
      <c r="Q240" s="74"/>
      <c r="R240" s="73"/>
      <c r="S240" s="73"/>
      <c r="T240" s="73"/>
      <c r="U240" s="74"/>
      <c r="V240" s="73"/>
      <c r="W240" s="73"/>
      <c r="X240" s="289"/>
      <c r="Y240" s="2" t="e">
        <f>IF(C240&lt;&gt;"",VLOOKUP(C240,#REF!,2,FALSE),"")</f>
        <v>#REF!</v>
      </c>
      <c r="Z240" s="2" t="str">
        <f t="shared" si="291"/>
        <v>US CRÉTEIL</v>
      </c>
      <c r="AA240" s="50" t="str">
        <f t="shared" si="233"/>
        <v/>
      </c>
      <c r="AB240" s="34" t="e">
        <f t="shared" si="234"/>
        <v>#REF!</v>
      </c>
      <c r="AC240" s="2" t="str">
        <f t="shared" si="235"/>
        <v>CCCDDD  Balkis-Imane  Balkis-Imane</v>
      </c>
      <c r="AD240" s="2">
        <f t="shared" si="236"/>
        <v>0</v>
      </c>
      <c r="AE240" s="39"/>
      <c r="AF240" s="40" t="str">
        <f>IF(AE240&lt;&gt;"",VLOOKUP(AE240,#REF!,2,FALSE),"")</f>
        <v/>
      </c>
      <c r="AM240" s="140" t="e">
        <f t="shared" si="237"/>
        <v>#REF!</v>
      </c>
      <c r="AN240" s="157"/>
      <c r="AO240" s="136" t="e">
        <f t="shared" si="238"/>
        <v>#REF!</v>
      </c>
      <c r="AP240" s="152"/>
      <c r="AQ240" s="140" t="e">
        <f t="shared" si="239"/>
        <v>#REF!</v>
      </c>
      <c r="AR240" s="144"/>
      <c r="AS240" s="136" t="e">
        <f t="shared" si="240"/>
        <v>#REF!</v>
      </c>
      <c r="AT240" s="152"/>
      <c r="AU240" s="140" t="e">
        <f t="shared" si="241"/>
        <v>#REF!</v>
      </c>
      <c r="AV240" s="157"/>
      <c r="AW240" s="136" t="e">
        <f t="shared" si="242"/>
        <v>#REF!</v>
      </c>
      <c r="AX240" s="152"/>
      <c r="AY240" s="140" t="e">
        <f t="shared" si="243"/>
        <v>#REF!</v>
      </c>
      <c r="AZ240" s="144"/>
      <c r="BA240" s="136" t="e">
        <f t="shared" si="244"/>
        <v>#REF!</v>
      </c>
      <c r="BB240" s="152"/>
      <c r="BC240" s="140" t="e">
        <f t="shared" si="245"/>
        <v>#REF!</v>
      </c>
      <c r="BD240" s="144"/>
      <c r="BE240" s="136" t="e">
        <f t="shared" si="246"/>
        <v>#REF!</v>
      </c>
      <c r="BF240" s="152"/>
      <c r="BG240" s="140" t="e">
        <f t="shared" si="247"/>
        <v>#REF!</v>
      </c>
      <c r="BH240" s="144"/>
      <c r="BI240" s="136" t="e">
        <f t="shared" si="248"/>
        <v>#REF!</v>
      </c>
      <c r="BJ240" s="152"/>
      <c r="BK240" s="140" t="e">
        <f t="shared" si="249"/>
        <v>#REF!</v>
      </c>
      <c r="BL240" s="144"/>
      <c r="BM240" s="136" t="e">
        <f t="shared" si="250"/>
        <v>#REF!</v>
      </c>
      <c r="BN240" s="152"/>
      <c r="BO240" s="140" t="e">
        <f t="shared" si="251"/>
        <v>#REF!</v>
      </c>
      <c r="BP240" s="144"/>
      <c r="BQ240" s="136" t="e">
        <f t="shared" si="252"/>
        <v>#REF!</v>
      </c>
      <c r="BR240" s="152"/>
      <c r="BS240" s="140" t="e">
        <f t="shared" si="253"/>
        <v>#REF!</v>
      </c>
      <c r="BT240" s="144"/>
      <c r="BU240" s="136" t="e">
        <f t="shared" si="254"/>
        <v>#REF!</v>
      </c>
      <c r="BV240" s="152"/>
      <c r="BW240" s="140" t="e">
        <f t="shared" si="255"/>
        <v>#REF!</v>
      </c>
      <c r="BX240" s="144"/>
      <c r="BY240" s="136" t="e">
        <f t="shared" si="256"/>
        <v>#REF!</v>
      </c>
      <c r="BZ240" s="152"/>
      <c r="CA240" s="140" t="e">
        <f t="shared" si="257"/>
        <v>#REF!</v>
      </c>
      <c r="CB240" s="144"/>
      <c r="CC240" s="136" t="e">
        <f t="shared" si="258"/>
        <v>#REF!</v>
      </c>
      <c r="CD240" s="152"/>
      <c r="CE240" s="140" t="e">
        <f t="shared" si="259"/>
        <v>#REF!</v>
      </c>
      <c r="CF240" s="144"/>
      <c r="CG240" s="136" t="e">
        <f t="shared" si="260"/>
        <v>#REF!</v>
      </c>
      <c r="CH240" s="152"/>
      <c r="CI240" s="140" t="e">
        <f t="shared" si="261"/>
        <v>#REF!</v>
      </c>
      <c r="CJ240" s="144"/>
      <c r="CK240" s="136" t="e">
        <f t="shared" si="262"/>
        <v>#REF!</v>
      </c>
      <c r="CL240" s="140" t="e">
        <f t="shared" si="263"/>
        <v>#REF!</v>
      </c>
      <c r="CM240" s="144"/>
      <c r="CN240" s="136" t="e">
        <f t="shared" si="264"/>
        <v>#REF!</v>
      </c>
      <c r="CO240" s="152"/>
      <c r="CP240" s="140" t="e">
        <f t="shared" si="265"/>
        <v>#REF!</v>
      </c>
      <c r="CQ240" s="144"/>
      <c r="CR240" s="136" t="e">
        <f t="shared" si="266"/>
        <v>#REF!</v>
      </c>
      <c r="CS240" s="152"/>
      <c r="CT240" s="140" t="e">
        <f t="shared" si="267"/>
        <v>#REF!</v>
      </c>
      <c r="CU240" s="144"/>
      <c r="CV240" s="136" t="e">
        <f t="shared" si="268"/>
        <v>#REF!</v>
      </c>
      <c r="CW240" s="152"/>
      <c r="CX240" s="140" t="e">
        <f t="shared" si="269"/>
        <v>#REF!</v>
      </c>
      <c r="CY240" s="136" t="e">
        <f t="shared" si="270"/>
        <v>#REF!</v>
      </c>
      <c r="CZ240" s="152"/>
      <c r="DA240" s="144" t="e">
        <f t="shared" si="271"/>
        <v>#REF!</v>
      </c>
      <c r="DB240" s="144"/>
      <c r="DC240" s="136" t="e">
        <f t="shared" si="272"/>
        <v>#REF!</v>
      </c>
      <c r="DD240" s="152"/>
      <c r="DE240" s="140" t="e">
        <f t="shared" si="273"/>
        <v>#REF!</v>
      </c>
      <c r="DF240" s="144"/>
      <c r="DG240" s="136" t="e">
        <f t="shared" si="274"/>
        <v>#REF!</v>
      </c>
      <c r="DH240" s="152"/>
    </row>
    <row r="241" spans="1:112" ht="15.5" x14ac:dyDescent="0.35">
      <c r="A241" s="71">
        <v>30</v>
      </c>
      <c r="B241" s="345" t="str">
        <f t="shared" ref="B241" si="320">B189</f>
        <v>DDDEEE  Hamza</v>
      </c>
      <c r="C241" s="71" t="str">
        <f t="shared" si="311"/>
        <v>Hamza</v>
      </c>
      <c r="D241" s="9" t="str">
        <f t="shared" si="289"/>
        <v/>
      </c>
      <c r="E241" s="6">
        <f t="shared" si="290"/>
        <v>611008</v>
      </c>
      <c r="F241" s="73"/>
      <c r="G241" s="73"/>
      <c r="H241" s="73"/>
      <c r="I241" s="73"/>
      <c r="J241" s="73"/>
      <c r="K241" s="73"/>
      <c r="L241" s="73"/>
      <c r="M241" s="169"/>
      <c r="N241" s="73"/>
      <c r="O241" s="73"/>
      <c r="P241" s="73"/>
      <c r="Q241" s="74"/>
      <c r="R241" s="73"/>
      <c r="S241" s="73"/>
      <c r="T241" s="73"/>
      <c r="U241" s="74"/>
      <c r="V241" s="73"/>
      <c r="W241" s="73"/>
      <c r="X241" s="289"/>
      <c r="Y241" s="2" t="e">
        <f>IF(C241&lt;&gt;"",VLOOKUP(C241,#REF!,2,FALSE),"")</f>
        <v>#REF!</v>
      </c>
      <c r="Z241" s="2" t="str">
        <f t="shared" si="291"/>
        <v>US CRÉTEIL</v>
      </c>
      <c r="AA241" s="50" t="str">
        <f t="shared" si="233"/>
        <v/>
      </c>
      <c r="AB241" s="34" t="e">
        <f t="shared" si="234"/>
        <v>#REF!</v>
      </c>
      <c r="AC241" s="2" t="str">
        <f t="shared" si="235"/>
        <v>DDDEEE  Hamza  Hamza</v>
      </c>
      <c r="AD241" s="2">
        <f t="shared" si="236"/>
        <v>0</v>
      </c>
      <c r="AE241" s="39"/>
      <c r="AF241" s="40" t="str">
        <f>IF(AE241&lt;&gt;"",VLOOKUP(AE241,#REF!,2,FALSE),"")</f>
        <v/>
      </c>
      <c r="AM241" s="140" t="e">
        <f t="shared" si="237"/>
        <v>#REF!</v>
      </c>
      <c r="AN241" s="157"/>
      <c r="AO241" s="136" t="e">
        <f t="shared" si="238"/>
        <v>#REF!</v>
      </c>
      <c r="AP241" s="152"/>
      <c r="AQ241" s="140" t="e">
        <f t="shared" si="239"/>
        <v>#REF!</v>
      </c>
      <c r="AR241" s="144"/>
      <c r="AS241" s="136" t="e">
        <f t="shared" si="240"/>
        <v>#REF!</v>
      </c>
      <c r="AT241" s="152"/>
      <c r="AU241" s="140" t="e">
        <f t="shared" si="241"/>
        <v>#REF!</v>
      </c>
      <c r="AV241" s="157"/>
      <c r="AW241" s="136" t="e">
        <f t="shared" si="242"/>
        <v>#REF!</v>
      </c>
      <c r="AX241" s="152"/>
      <c r="AY241" s="140" t="e">
        <f t="shared" si="243"/>
        <v>#REF!</v>
      </c>
      <c r="AZ241" s="144"/>
      <c r="BA241" s="136" t="e">
        <f t="shared" si="244"/>
        <v>#REF!</v>
      </c>
      <c r="BB241" s="152"/>
      <c r="BC241" s="140" t="e">
        <f t="shared" si="245"/>
        <v>#REF!</v>
      </c>
      <c r="BD241" s="144"/>
      <c r="BE241" s="136" t="e">
        <f t="shared" si="246"/>
        <v>#REF!</v>
      </c>
      <c r="BF241" s="152"/>
      <c r="BG241" s="140" t="e">
        <f t="shared" si="247"/>
        <v>#REF!</v>
      </c>
      <c r="BH241" s="144"/>
      <c r="BI241" s="136" t="e">
        <f t="shared" si="248"/>
        <v>#REF!</v>
      </c>
      <c r="BJ241" s="152"/>
      <c r="BK241" s="140" t="e">
        <f t="shared" si="249"/>
        <v>#REF!</v>
      </c>
      <c r="BL241" s="144"/>
      <c r="BM241" s="136" t="e">
        <f t="shared" si="250"/>
        <v>#REF!</v>
      </c>
      <c r="BN241" s="152"/>
      <c r="BO241" s="140" t="e">
        <f t="shared" si="251"/>
        <v>#REF!</v>
      </c>
      <c r="BP241" s="144"/>
      <c r="BQ241" s="136" t="e">
        <f t="shared" si="252"/>
        <v>#REF!</v>
      </c>
      <c r="BR241" s="152"/>
      <c r="BS241" s="140" t="e">
        <f t="shared" si="253"/>
        <v>#REF!</v>
      </c>
      <c r="BT241" s="144"/>
      <c r="BU241" s="136" t="e">
        <f t="shared" si="254"/>
        <v>#REF!</v>
      </c>
      <c r="BV241" s="152"/>
      <c r="BW241" s="140" t="e">
        <f t="shared" si="255"/>
        <v>#REF!</v>
      </c>
      <c r="BX241" s="144"/>
      <c r="BY241" s="136" t="e">
        <f t="shared" si="256"/>
        <v>#REF!</v>
      </c>
      <c r="BZ241" s="152"/>
      <c r="CA241" s="140" t="e">
        <f t="shared" si="257"/>
        <v>#REF!</v>
      </c>
      <c r="CB241" s="144"/>
      <c r="CC241" s="136" t="e">
        <f t="shared" si="258"/>
        <v>#REF!</v>
      </c>
      <c r="CD241" s="152"/>
      <c r="CE241" s="140" t="e">
        <f t="shared" si="259"/>
        <v>#REF!</v>
      </c>
      <c r="CF241" s="144"/>
      <c r="CG241" s="136" t="e">
        <f t="shared" si="260"/>
        <v>#REF!</v>
      </c>
      <c r="CH241" s="152"/>
      <c r="CI241" s="140" t="e">
        <f t="shared" si="261"/>
        <v>#REF!</v>
      </c>
      <c r="CJ241" s="144"/>
      <c r="CK241" s="136" t="e">
        <f t="shared" si="262"/>
        <v>#REF!</v>
      </c>
      <c r="CL241" s="140" t="e">
        <f t="shared" si="263"/>
        <v>#REF!</v>
      </c>
      <c r="CM241" s="144"/>
      <c r="CN241" s="136" t="e">
        <f t="shared" si="264"/>
        <v>#REF!</v>
      </c>
      <c r="CO241" s="152"/>
      <c r="CP241" s="140" t="e">
        <f t="shared" si="265"/>
        <v>#REF!</v>
      </c>
      <c r="CQ241" s="144"/>
      <c r="CR241" s="136" t="e">
        <f t="shared" si="266"/>
        <v>#REF!</v>
      </c>
      <c r="CS241" s="152"/>
      <c r="CT241" s="140" t="e">
        <f t="shared" si="267"/>
        <v>#REF!</v>
      </c>
      <c r="CU241" s="144"/>
      <c r="CV241" s="136" t="e">
        <f t="shared" si="268"/>
        <v>#REF!</v>
      </c>
      <c r="CW241" s="152"/>
      <c r="CX241" s="140" t="e">
        <f t="shared" si="269"/>
        <v>#REF!</v>
      </c>
      <c r="CY241" s="136" t="e">
        <f t="shared" si="270"/>
        <v>#REF!</v>
      </c>
      <c r="CZ241" s="152"/>
      <c r="DA241" s="144" t="e">
        <f t="shared" si="271"/>
        <v>#REF!</v>
      </c>
      <c r="DB241" s="144"/>
      <c r="DC241" s="136" t="e">
        <f t="shared" si="272"/>
        <v>#REF!</v>
      </c>
      <c r="DD241" s="152"/>
      <c r="DE241" s="140" t="e">
        <f t="shared" si="273"/>
        <v>#REF!</v>
      </c>
      <c r="DF241" s="144"/>
      <c r="DG241" s="136" t="e">
        <f t="shared" si="274"/>
        <v>#REF!</v>
      </c>
      <c r="DH241" s="152"/>
    </row>
    <row r="242" spans="1:112" ht="15.5" x14ac:dyDescent="0.35">
      <c r="A242" s="71">
        <v>31</v>
      </c>
      <c r="B242" s="345" t="str">
        <f t="shared" ref="B242" si="321">B190</f>
        <v>EEEFFF  Beverly</v>
      </c>
      <c r="C242" s="71" t="str">
        <f t="shared" si="311"/>
        <v>Beverly</v>
      </c>
      <c r="D242" s="9" t="str">
        <f t="shared" si="289"/>
        <v/>
      </c>
      <c r="E242" s="6">
        <f t="shared" si="290"/>
        <v>1544950</v>
      </c>
      <c r="F242" s="73"/>
      <c r="G242" s="73"/>
      <c r="H242" s="73"/>
      <c r="I242" s="73"/>
      <c r="J242" s="73"/>
      <c r="K242" s="73"/>
      <c r="L242" s="73"/>
      <c r="M242" s="169"/>
      <c r="N242" s="73"/>
      <c r="O242" s="73"/>
      <c r="P242" s="73"/>
      <c r="Q242" s="74"/>
      <c r="R242" s="73"/>
      <c r="S242" s="73"/>
      <c r="T242" s="73"/>
      <c r="U242" s="73"/>
      <c r="V242" s="73"/>
      <c r="W242" s="73"/>
      <c r="X242" s="289"/>
      <c r="Y242" s="2" t="e">
        <f>IF(C242&lt;&gt;"",VLOOKUP(C242,#REF!,2,FALSE),"")</f>
        <v>#REF!</v>
      </c>
      <c r="Z242" s="2" t="str">
        <f t="shared" si="291"/>
        <v>US CRÉTEIL</v>
      </c>
      <c r="AA242" s="50" t="str">
        <f t="shared" si="233"/>
        <v/>
      </c>
      <c r="AB242" s="34" t="e">
        <f t="shared" si="234"/>
        <v>#REF!</v>
      </c>
      <c r="AC242" s="2" t="str">
        <f t="shared" si="235"/>
        <v>EEEFFF  Beverly  Beverly</v>
      </c>
      <c r="AD242" s="2">
        <f t="shared" si="236"/>
        <v>0</v>
      </c>
      <c r="AE242" s="39"/>
      <c r="AF242" s="40" t="str">
        <f>IF(AE242&lt;&gt;"",VLOOKUP(AE242,#REF!,2,FALSE),"")</f>
        <v/>
      </c>
      <c r="AM242" s="140" t="e">
        <f t="shared" si="237"/>
        <v>#REF!</v>
      </c>
      <c r="AN242" s="157"/>
      <c r="AO242" s="136" t="e">
        <f t="shared" si="238"/>
        <v>#REF!</v>
      </c>
      <c r="AP242" s="152"/>
      <c r="AQ242" s="140" t="e">
        <f t="shared" si="239"/>
        <v>#REF!</v>
      </c>
      <c r="AR242" s="144"/>
      <c r="AS242" s="136" t="e">
        <f t="shared" si="240"/>
        <v>#REF!</v>
      </c>
      <c r="AT242" s="152"/>
      <c r="AU242" s="140" t="e">
        <f t="shared" si="241"/>
        <v>#REF!</v>
      </c>
      <c r="AV242" s="157"/>
      <c r="AW242" s="136" t="e">
        <f t="shared" si="242"/>
        <v>#REF!</v>
      </c>
      <c r="AX242" s="152"/>
      <c r="AY242" s="140" t="e">
        <f t="shared" si="243"/>
        <v>#REF!</v>
      </c>
      <c r="AZ242" s="144"/>
      <c r="BA242" s="136" t="e">
        <f t="shared" si="244"/>
        <v>#REF!</v>
      </c>
      <c r="BB242" s="152"/>
      <c r="BC242" s="140" t="e">
        <f t="shared" si="245"/>
        <v>#REF!</v>
      </c>
      <c r="BD242" s="144"/>
      <c r="BE242" s="136" t="e">
        <f t="shared" si="246"/>
        <v>#REF!</v>
      </c>
      <c r="BF242" s="152"/>
      <c r="BG242" s="140" t="e">
        <f t="shared" si="247"/>
        <v>#REF!</v>
      </c>
      <c r="BH242" s="144"/>
      <c r="BI242" s="136" t="e">
        <f t="shared" si="248"/>
        <v>#REF!</v>
      </c>
      <c r="BJ242" s="152"/>
      <c r="BK242" s="140" t="e">
        <f t="shared" si="249"/>
        <v>#REF!</v>
      </c>
      <c r="BL242" s="144"/>
      <c r="BM242" s="136" t="e">
        <f t="shared" si="250"/>
        <v>#REF!</v>
      </c>
      <c r="BN242" s="152"/>
      <c r="BO242" s="140" t="e">
        <f t="shared" si="251"/>
        <v>#REF!</v>
      </c>
      <c r="BP242" s="144"/>
      <c r="BQ242" s="136" t="e">
        <f t="shared" si="252"/>
        <v>#REF!</v>
      </c>
      <c r="BR242" s="152"/>
      <c r="BS242" s="140" t="e">
        <f t="shared" si="253"/>
        <v>#REF!</v>
      </c>
      <c r="BT242" s="144"/>
      <c r="BU242" s="136" t="e">
        <f t="shared" si="254"/>
        <v>#REF!</v>
      </c>
      <c r="BV242" s="152"/>
      <c r="BW242" s="140" t="e">
        <f t="shared" si="255"/>
        <v>#REF!</v>
      </c>
      <c r="BX242" s="144"/>
      <c r="BY242" s="136" t="e">
        <f t="shared" si="256"/>
        <v>#REF!</v>
      </c>
      <c r="BZ242" s="152"/>
      <c r="CA242" s="140" t="e">
        <f t="shared" si="257"/>
        <v>#REF!</v>
      </c>
      <c r="CB242" s="144"/>
      <c r="CC242" s="136" t="e">
        <f t="shared" si="258"/>
        <v>#REF!</v>
      </c>
      <c r="CD242" s="152"/>
      <c r="CE242" s="140" t="e">
        <f t="shared" si="259"/>
        <v>#REF!</v>
      </c>
      <c r="CF242" s="144"/>
      <c r="CG242" s="136" t="e">
        <f t="shared" si="260"/>
        <v>#REF!</v>
      </c>
      <c r="CH242" s="152"/>
      <c r="CI242" s="140" t="e">
        <f t="shared" si="261"/>
        <v>#REF!</v>
      </c>
      <c r="CJ242" s="144"/>
      <c r="CK242" s="136" t="e">
        <f t="shared" si="262"/>
        <v>#REF!</v>
      </c>
      <c r="CL242" s="140" t="e">
        <f t="shared" si="263"/>
        <v>#REF!</v>
      </c>
      <c r="CM242" s="144"/>
      <c r="CN242" s="136" t="e">
        <f t="shared" si="264"/>
        <v>#REF!</v>
      </c>
      <c r="CO242" s="152"/>
      <c r="CP242" s="140" t="e">
        <f t="shared" si="265"/>
        <v>#REF!</v>
      </c>
      <c r="CQ242" s="144"/>
      <c r="CR242" s="136" t="e">
        <f t="shared" si="266"/>
        <v>#REF!</v>
      </c>
      <c r="CS242" s="152"/>
      <c r="CT242" s="140" t="e">
        <f t="shared" si="267"/>
        <v>#REF!</v>
      </c>
      <c r="CU242" s="144"/>
      <c r="CV242" s="136" t="e">
        <f t="shared" si="268"/>
        <v>#REF!</v>
      </c>
      <c r="CW242" s="152"/>
      <c r="CX242" s="140" t="e">
        <f t="shared" si="269"/>
        <v>#REF!</v>
      </c>
      <c r="CY242" s="136" t="e">
        <f t="shared" si="270"/>
        <v>#REF!</v>
      </c>
      <c r="CZ242" s="152"/>
      <c r="DA242" s="144" t="e">
        <f t="shared" si="271"/>
        <v>#REF!</v>
      </c>
      <c r="DB242" s="144"/>
      <c r="DC242" s="136" t="e">
        <f t="shared" si="272"/>
        <v>#REF!</v>
      </c>
      <c r="DD242" s="152"/>
      <c r="DE242" s="140" t="e">
        <f t="shared" si="273"/>
        <v>#REF!</v>
      </c>
      <c r="DF242" s="144"/>
      <c r="DG242" s="136" t="e">
        <f t="shared" si="274"/>
        <v>#REF!</v>
      </c>
      <c r="DH242" s="152"/>
    </row>
    <row r="243" spans="1:112" ht="15.5" x14ac:dyDescent="0.35">
      <c r="A243" s="71">
        <v>32</v>
      </c>
      <c r="B243" s="345" t="str">
        <f t="shared" ref="B243" si="322">B191</f>
        <v>FFFGGG  Flore</v>
      </c>
      <c r="C243" s="71" t="str">
        <f t="shared" si="311"/>
        <v>Flore</v>
      </c>
      <c r="D243" s="9" t="str">
        <f t="shared" si="289"/>
        <v/>
      </c>
      <c r="E243" s="6">
        <f t="shared" si="290"/>
        <v>1840151</v>
      </c>
      <c r="F243" s="73"/>
      <c r="G243" s="73"/>
      <c r="H243" s="73"/>
      <c r="I243" s="73"/>
      <c r="J243" s="73"/>
      <c r="K243" s="73"/>
      <c r="L243" s="73"/>
      <c r="M243" s="169"/>
      <c r="N243" s="73"/>
      <c r="O243" s="73"/>
      <c r="P243" s="73"/>
      <c r="Q243" s="74"/>
      <c r="R243" s="73"/>
      <c r="S243" s="73"/>
      <c r="T243" s="73"/>
      <c r="U243" s="73"/>
      <c r="V243" s="73"/>
      <c r="W243" s="73"/>
      <c r="X243" s="289"/>
      <c r="Y243" s="2" t="e">
        <f>IF(C243&lt;&gt;"",VLOOKUP(C243,#REF!,2,FALSE),"")</f>
        <v>#REF!</v>
      </c>
      <c r="Z243" s="2" t="str">
        <f t="shared" si="291"/>
        <v>US CRÉTEIL</v>
      </c>
      <c r="AA243" s="50" t="str">
        <f t="shared" si="233"/>
        <v/>
      </c>
      <c r="AB243" s="34" t="e">
        <f t="shared" si="234"/>
        <v>#REF!</v>
      </c>
      <c r="AC243" s="2" t="str">
        <f t="shared" si="235"/>
        <v>FFFGGG  Flore  Flore</v>
      </c>
      <c r="AD243" s="2">
        <f t="shared" si="236"/>
        <v>0</v>
      </c>
      <c r="AE243" s="39"/>
      <c r="AF243" s="40" t="str">
        <f>IF(AE243&lt;&gt;"",VLOOKUP(AE243,#REF!,2,FALSE),"")</f>
        <v/>
      </c>
      <c r="AM243" s="140" t="e">
        <f t="shared" si="237"/>
        <v>#REF!</v>
      </c>
      <c r="AN243" s="157"/>
      <c r="AO243" s="136" t="e">
        <f t="shared" si="238"/>
        <v>#REF!</v>
      </c>
      <c r="AP243" s="152"/>
      <c r="AQ243" s="140" t="e">
        <f t="shared" si="239"/>
        <v>#REF!</v>
      </c>
      <c r="AR243" s="144"/>
      <c r="AS243" s="136" t="e">
        <f t="shared" si="240"/>
        <v>#REF!</v>
      </c>
      <c r="AT243" s="152"/>
      <c r="AU243" s="140" t="e">
        <f t="shared" si="241"/>
        <v>#REF!</v>
      </c>
      <c r="AV243" s="157"/>
      <c r="AW243" s="136" t="e">
        <f t="shared" si="242"/>
        <v>#REF!</v>
      </c>
      <c r="AX243" s="152"/>
      <c r="AY243" s="140" t="e">
        <f t="shared" si="243"/>
        <v>#REF!</v>
      </c>
      <c r="AZ243" s="144"/>
      <c r="BA243" s="136" t="e">
        <f t="shared" si="244"/>
        <v>#REF!</v>
      </c>
      <c r="BB243" s="152"/>
      <c r="BC243" s="140" t="e">
        <f t="shared" si="245"/>
        <v>#REF!</v>
      </c>
      <c r="BD243" s="144"/>
      <c r="BE243" s="136" t="e">
        <f t="shared" si="246"/>
        <v>#REF!</v>
      </c>
      <c r="BF243" s="152"/>
      <c r="BG243" s="140" t="e">
        <f t="shared" si="247"/>
        <v>#REF!</v>
      </c>
      <c r="BH243" s="144"/>
      <c r="BI243" s="136" t="e">
        <f t="shared" si="248"/>
        <v>#REF!</v>
      </c>
      <c r="BJ243" s="152"/>
      <c r="BK243" s="140" t="e">
        <f t="shared" si="249"/>
        <v>#REF!</v>
      </c>
      <c r="BL243" s="144"/>
      <c r="BM243" s="136" t="e">
        <f t="shared" si="250"/>
        <v>#REF!</v>
      </c>
      <c r="BN243" s="152"/>
      <c r="BO243" s="140" t="e">
        <f t="shared" si="251"/>
        <v>#REF!</v>
      </c>
      <c r="BP243" s="144"/>
      <c r="BQ243" s="136" t="e">
        <f t="shared" si="252"/>
        <v>#REF!</v>
      </c>
      <c r="BR243" s="152"/>
      <c r="BS243" s="140" t="e">
        <f t="shared" si="253"/>
        <v>#REF!</v>
      </c>
      <c r="BT243" s="144"/>
      <c r="BU243" s="136" t="e">
        <f t="shared" si="254"/>
        <v>#REF!</v>
      </c>
      <c r="BV243" s="152"/>
      <c r="BW243" s="140" t="e">
        <f t="shared" si="255"/>
        <v>#REF!</v>
      </c>
      <c r="BX243" s="144"/>
      <c r="BY243" s="136" t="e">
        <f t="shared" si="256"/>
        <v>#REF!</v>
      </c>
      <c r="BZ243" s="152"/>
      <c r="CA243" s="140" t="e">
        <f t="shared" si="257"/>
        <v>#REF!</v>
      </c>
      <c r="CB243" s="144"/>
      <c r="CC243" s="136" t="e">
        <f t="shared" si="258"/>
        <v>#REF!</v>
      </c>
      <c r="CD243" s="152"/>
      <c r="CE243" s="140" t="e">
        <f t="shared" si="259"/>
        <v>#REF!</v>
      </c>
      <c r="CF243" s="144"/>
      <c r="CG243" s="136" t="e">
        <f t="shared" si="260"/>
        <v>#REF!</v>
      </c>
      <c r="CH243" s="152"/>
      <c r="CI243" s="140" t="e">
        <f t="shared" si="261"/>
        <v>#REF!</v>
      </c>
      <c r="CJ243" s="144"/>
      <c r="CK243" s="136" t="e">
        <f t="shared" si="262"/>
        <v>#REF!</v>
      </c>
      <c r="CL243" s="140" t="e">
        <f t="shared" si="263"/>
        <v>#REF!</v>
      </c>
      <c r="CM243" s="144"/>
      <c r="CN243" s="136" t="e">
        <f t="shared" si="264"/>
        <v>#REF!</v>
      </c>
      <c r="CO243" s="152"/>
      <c r="CP243" s="140" t="e">
        <f t="shared" si="265"/>
        <v>#REF!</v>
      </c>
      <c r="CQ243" s="144"/>
      <c r="CR243" s="136" t="e">
        <f t="shared" si="266"/>
        <v>#REF!</v>
      </c>
      <c r="CS243" s="152"/>
      <c r="CT243" s="140" t="e">
        <f t="shared" si="267"/>
        <v>#REF!</v>
      </c>
      <c r="CU243" s="144"/>
      <c r="CV243" s="136" t="e">
        <f t="shared" si="268"/>
        <v>#REF!</v>
      </c>
      <c r="CW243" s="152"/>
      <c r="CX243" s="140" t="e">
        <f t="shared" si="269"/>
        <v>#REF!</v>
      </c>
      <c r="CY243" s="136" t="e">
        <f t="shared" si="270"/>
        <v>#REF!</v>
      </c>
      <c r="CZ243" s="152"/>
      <c r="DA243" s="144" t="e">
        <f t="shared" si="271"/>
        <v>#REF!</v>
      </c>
      <c r="DB243" s="144"/>
      <c r="DC243" s="136" t="e">
        <f t="shared" si="272"/>
        <v>#REF!</v>
      </c>
      <c r="DD243" s="152"/>
      <c r="DE243" s="140" t="e">
        <f t="shared" si="273"/>
        <v>#REF!</v>
      </c>
      <c r="DF243" s="144"/>
      <c r="DG243" s="136" t="e">
        <f t="shared" si="274"/>
        <v>#REF!</v>
      </c>
      <c r="DH243" s="152"/>
    </row>
    <row r="244" spans="1:112" ht="15.5" x14ac:dyDescent="0.35">
      <c r="A244" s="71">
        <v>33</v>
      </c>
      <c r="B244" s="345" t="str">
        <f t="shared" ref="B244" si="323">B192</f>
        <v>GGGGHHH  Lauryne</v>
      </c>
      <c r="C244" s="71" t="str">
        <f t="shared" si="311"/>
        <v>Lauryne</v>
      </c>
      <c r="D244" s="9" t="str">
        <f t="shared" si="289"/>
        <v/>
      </c>
      <c r="E244" s="6">
        <f t="shared" ref="E244:E261" si="324">E36</f>
        <v>1026527</v>
      </c>
      <c r="F244" s="73"/>
      <c r="G244" s="73"/>
      <c r="H244" s="73"/>
      <c r="I244" s="73"/>
      <c r="J244" s="73"/>
      <c r="K244" s="73"/>
      <c r="L244" s="73"/>
      <c r="M244" s="169"/>
      <c r="N244" s="73"/>
      <c r="O244" s="73"/>
      <c r="P244" s="73"/>
      <c r="Q244" s="74"/>
      <c r="R244" s="73"/>
      <c r="S244" s="73"/>
      <c r="T244" s="73"/>
      <c r="U244" s="73"/>
      <c r="V244" s="73"/>
      <c r="W244" s="73"/>
      <c r="X244" s="289"/>
      <c r="Y244" s="2" t="e">
        <f>IF(C244&lt;&gt;"",VLOOKUP(C244,#REF!,2,FALSE),"")</f>
        <v>#REF!</v>
      </c>
      <c r="Z244" s="2" t="str">
        <f t="shared" si="291"/>
        <v>US CRÉTEIL</v>
      </c>
      <c r="AA244" s="50" t="str">
        <f t="shared" si="233"/>
        <v/>
      </c>
      <c r="AB244" s="34" t="e">
        <f t="shared" si="234"/>
        <v>#REF!</v>
      </c>
      <c r="AC244" s="2" t="str">
        <f t="shared" si="235"/>
        <v>GGGGHHH  Lauryne  Lauryne</v>
      </c>
      <c r="AD244" s="2">
        <f t="shared" si="236"/>
        <v>0</v>
      </c>
      <c r="AE244" s="39"/>
      <c r="AF244" s="40" t="str">
        <f>IF(AE244&lt;&gt;"",VLOOKUP(AE244,#REF!,2,FALSE),"")</f>
        <v/>
      </c>
      <c r="AM244" s="140" t="e">
        <f t="shared" si="237"/>
        <v>#REF!</v>
      </c>
      <c r="AN244" s="157"/>
      <c r="AO244" s="136" t="e">
        <f t="shared" si="238"/>
        <v>#REF!</v>
      </c>
      <c r="AP244" s="152"/>
      <c r="AQ244" s="140" t="e">
        <f t="shared" si="239"/>
        <v>#REF!</v>
      </c>
      <c r="AR244" s="144"/>
      <c r="AS244" s="136" t="e">
        <f t="shared" si="240"/>
        <v>#REF!</v>
      </c>
      <c r="AT244" s="152"/>
      <c r="AU244" s="140" t="e">
        <f t="shared" si="241"/>
        <v>#REF!</v>
      </c>
      <c r="AV244" s="157"/>
      <c r="AW244" s="136" t="e">
        <f t="shared" si="242"/>
        <v>#REF!</v>
      </c>
      <c r="AX244" s="152"/>
      <c r="AY244" s="140" t="e">
        <f t="shared" si="243"/>
        <v>#REF!</v>
      </c>
      <c r="AZ244" s="144"/>
      <c r="BA244" s="136" t="e">
        <f t="shared" si="244"/>
        <v>#REF!</v>
      </c>
      <c r="BB244" s="152"/>
      <c r="BC244" s="140" t="e">
        <f t="shared" si="245"/>
        <v>#REF!</v>
      </c>
      <c r="BD244" s="144"/>
      <c r="BE244" s="136" t="e">
        <f t="shared" si="246"/>
        <v>#REF!</v>
      </c>
      <c r="BF244" s="152"/>
      <c r="BG244" s="140" t="e">
        <f t="shared" si="247"/>
        <v>#REF!</v>
      </c>
      <c r="BH244" s="144"/>
      <c r="BI244" s="136" t="e">
        <f t="shared" si="248"/>
        <v>#REF!</v>
      </c>
      <c r="BJ244" s="152"/>
      <c r="BK244" s="140" t="e">
        <f t="shared" si="249"/>
        <v>#REF!</v>
      </c>
      <c r="BL244" s="144"/>
      <c r="BM244" s="136" t="e">
        <f t="shared" si="250"/>
        <v>#REF!</v>
      </c>
      <c r="BN244" s="152"/>
      <c r="BO244" s="140" t="e">
        <f t="shared" si="251"/>
        <v>#REF!</v>
      </c>
      <c r="BP244" s="144"/>
      <c r="BQ244" s="136" t="e">
        <f t="shared" si="252"/>
        <v>#REF!</v>
      </c>
      <c r="BR244" s="152"/>
      <c r="BS244" s="140" t="e">
        <f t="shared" si="253"/>
        <v>#REF!</v>
      </c>
      <c r="BT244" s="144"/>
      <c r="BU244" s="136" t="e">
        <f t="shared" si="254"/>
        <v>#REF!</v>
      </c>
      <c r="BV244" s="152"/>
      <c r="BW244" s="140" t="e">
        <f t="shared" si="255"/>
        <v>#REF!</v>
      </c>
      <c r="BX244" s="144"/>
      <c r="BY244" s="136" t="e">
        <f t="shared" si="256"/>
        <v>#REF!</v>
      </c>
      <c r="BZ244" s="152"/>
      <c r="CA244" s="140" t="e">
        <f t="shared" si="257"/>
        <v>#REF!</v>
      </c>
      <c r="CB244" s="144"/>
      <c r="CC244" s="136" t="e">
        <f t="shared" si="258"/>
        <v>#REF!</v>
      </c>
      <c r="CD244" s="152"/>
      <c r="CE244" s="140" t="e">
        <f t="shared" si="259"/>
        <v>#REF!</v>
      </c>
      <c r="CF244" s="144"/>
      <c r="CG244" s="136" t="e">
        <f t="shared" si="260"/>
        <v>#REF!</v>
      </c>
      <c r="CH244" s="152"/>
      <c r="CI244" s="140" t="e">
        <f t="shared" si="261"/>
        <v>#REF!</v>
      </c>
      <c r="CJ244" s="144"/>
      <c r="CK244" s="136" t="e">
        <f t="shared" si="262"/>
        <v>#REF!</v>
      </c>
      <c r="CL244" s="140" t="e">
        <f t="shared" si="263"/>
        <v>#REF!</v>
      </c>
      <c r="CM244" s="144"/>
      <c r="CN244" s="136" t="e">
        <f t="shared" si="264"/>
        <v>#REF!</v>
      </c>
      <c r="CO244" s="152"/>
      <c r="CP244" s="140" t="e">
        <f t="shared" si="265"/>
        <v>#REF!</v>
      </c>
      <c r="CQ244" s="144"/>
      <c r="CR244" s="136" t="e">
        <f t="shared" si="266"/>
        <v>#REF!</v>
      </c>
      <c r="CS244" s="152"/>
      <c r="CT244" s="140" t="e">
        <f t="shared" si="267"/>
        <v>#REF!</v>
      </c>
      <c r="CU244" s="144"/>
      <c r="CV244" s="136" t="e">
        <f t="shared" si="268"/>
        <v>#REF!</v>
      </c>
      <c r="CW244" s="152"/>
      <c r="CX244" s="140" t="e">
        <f t="shared" si="269"/>
        <v>#REF!</v>
      </c>
      <c r="CY244" s="136" t="e">
        <f t="shared" si="270"/>
        <v>#REF!</v>
      </c>
      <c r="CZ244" s="152"/>
      <c r="DA244" s="144" t="e">
        <f t="shared" si="271"/>
        <v>#REF!</v>
      </c>
      <c r="DB244" s="144"/>
      <c r="DC244" s="136" t="e">
        <f t="shared" si="272"/>
        <v>#REF!</v>
      </c>
      <c r="DD244" s="152"/>
      <c r="DE244" s="140" t="e">
        <f t="shared" si="273"/>
        <v>#REF!</v>
      </c>
      <c r="DF244" s="144"/>
      <c r="DG244" s="136" t="e">
        <f t="shared" si="274"/>
        <v>#REF!</v>
      </c>
      <c r="DH244" s="152"/>
    </row>
    <row r="245" spans="1:112" ht="15.5" x14ac:dyDescent="0.35">
      <c r="A245" s="71">
        <v>34</v>
      </c>
      <c r="B245" s="345" t="str">
        <f t="shared" ref="B245" si="325">B193</f>
        <v>HHHHIII  Steven</v>
      </c>
      <c r="C245" s="71" t="str">
        <f t="shared" si="311"/>
        <v>Steven</v>
      </c>
      <c r="D245" s="9" t="str">
        <f t="shared" si="289"/>
        <v/>
      </c>
      <c r="E245" s="6">
        <f t="shared" si="324"/>
        <v>1746478</v>
      </c>
      <c r="F245" s="73"/>
      <c r="G245" s="73"/>
      <c r="H245" s="73"/>
      <c r="I245" s="73"/>
      <c r="J245" s="73"/>
      <c r="K245" s="73"/>
      <c r="L245" s="73"/>
      <c r="M245" s="169"/>
      <c r="N245" s="73"/>
      <c r="O245" s="73"/>
      <c r="P245" s="73"/>
      <c r="Q245" s="74"/>
      <c r="R245" s="73"/>
      <c r="S245" s="73"/>
      <c r="T245" s="73"/>
      <c r="U245" s="73"/>
      <c r="V245" s="73"/>
      <c r="W245" s="73"/>
      <c r="X245" s="289"/>
      <c r="Y245" s="2" t="e">
        <f>IF(C245&lt;&gt;"",VLOOKUP(C245,#REF!,2,FALSE),"")</f>
        <v>#REF!</v>
      </c>
      <c r="Z245" s="2" t="str">
        <f t="shared" si="291"/>
        <v>US CRÉTEIL</v>
      </c>
      <c r="AA245" s="50" t="str">
        <f t="shared" si="233"/>
        <v/>
      </c>
      <c r="AB245" s="34" t="e">
        <f t="shared" si="234"/>
        <v>#REF!</v>
      </c>
      <c r="AC245" s="2" t="str">
        <f t="shared" si="235"/>
        <v>HHHHIII  Steven  Steven</v>
      </c>
      <c r="AD245" s="2">
        <f t="shared" si="236"/>
        <v>0</v>
      </c>
      <c r="AE245" s="39"/>
      <c r="AF245" s="40" t="str">
        <f>IF(AE245&lt;&gt;"",VLOOKUP(AE245,#REF!,2,FALSE),"")</f>
        <v/>
      </c>
      <c r="AM245" s="140" t="e">
        <f t="shared" si="237"/>
        <v>#REF!</v>
      </c>
      <c r="AN245" s="157"/>
      <c r="AO245" s="136" t="e">
        <f t="shared" si="238"/>
        <v>#REF!</v>
      </c>
      <c r="AP245" s="152"/>
      <c r="AQ245" s="140" t="e">
        <f t="shared" si="239"/>
        <v>#REF!</v>
      </c>
      <c r="AR245" s="144"/>
      <c r="AS245" s="136" t="e">
        <f t="shared" si="240"/>
        <v>#REF!</v>
      </c>
      <c r="AT245" s="152"/>
      <c r="AU245" s="140" t="e">
        <f t="shared" si="241"/>
        <v>#REF!</v>
      </c>
      <c r="AV245" s="157"/>
      <c r="AW245" s="136" t="e">
        <f t="shared" si="242"/>
        <v>#REF!</v>
      </c>
      <c r="AX245" s="152"/>
      <c r="AY245" s="140" t="e">
        <f t="shared" si="243"/>
        <v>#REF!</v>
      </c>
      <c r="AZ245" s="144"/>
      <c r="BA245" s="136" t="e">
        <f t="shared" si="244"/>
        <v>#REF!</v>
      </c>
      <c r="BB245" s="152"/>
      <c r="BC245" s="140" t="e">
        <f t="shared" si="245"/>
        <v>#REF!</v>
      </c>
      <c r="BD245" s="144"/>
      <c r="BE245" s="136" t="e">
        <f t="shared" si="246"/>
        <v>#REF!</v>
      </c>
      <c r="BF245" s="152"/>
      <c r="BG245" s="140" t="e">
        <f t="shared" si="247"/>
        <v>#REF!</v>
      </c>
      <c r="BH245" s="144"/>
      <c r="BI245" s="136" t="e">
        <f t="shared" si="248"/>
        <v>#REF!</v>
      </c>
      <c r="BJ245" s="152"/>
      <c r="BK245" s="140" t="e">
        <f t="shared" si="249"/>
        <v>#REF!</v>
      </c>
      <c r="BL245" s="144"/>
      <c r="BM245" s="136" t="e">
        <f t="shared" si="250"/>
        <v>#REF!</v>
      </c>
      <c r="BN245" s="152"/>
      <c r="BO245" s="140" t="e">
        <f t="shared" si="251"/>
        <v>#REF!</v>
      </c>
      <c r="BP245" s="144"/>
      <c r="BQ245" s="136" t="e">
        <f t="shared" si="252"/>
        <v>#REF!</v>
      </c>
      <c r="BR245" s="152"/>
      <c r="BS245" s="140" t="e">
        <f t="shared" si="253"/>
        <v>#REF!</v>
      </c>
      <c r="BT245" s="144"/>
      <c r="BU245" s="136" t="e">
        <f t="shared" si="254"/>
        <v>#REF!</v>
      </c>
      <c r="BV245" s="152"/>
      <c r="BW245" s="140" t="e">
        <f t="shared" si="255"/>
        <v>#REF!</v>
      </c>
      <c r="BX245" s="144"/>
      <c r="BY245" s="136" t="e">
        <f t="shared" si="256"/>
        <v>#REF!</v>
      </c>
      <c r="BZ245" s="152"/>
      <c r="CA245" s="140" t="e">
        <f t="shared" si="257"/>
        <v>#REF!</v>
      </c>
      <c r="CB245" s="144"/>
      <c r="CC245" s="136" t="e">
        <f t="shared" si="258"/>
        <v>#REF!</v>
      </c>
      <c r="CD245" s="152"/>
      <c r="CE245" s="140" t="e">
        <f t="shared" si="259"/>
        <v>#REF!</v>
      </c>
      <c r="CF245" s="144"/>
      <c r="CG245" s="136" t="e">
        <f t="shared" si="260"/>
        <v>#REF!</v>
      </c>
      <c r="CH245" s="152"/>
      <c r="CI245" s="140" t="e">
        <f t="shared" si="261"/>
        <v>#REF!</v>
      </c>
      <c r="CJ245" s="144"/>
      <c r="CK245" s="136" t="e">
        <f t="shared" si="262"/>
        <v>#REF!</v>
      </c>
      <c r="CL245" s="140" t="e">
        <f t="shared" si="263"/>
        <v>#REF!</v>
      </c>
      <c r="CM245" s="144"/>
      <c r="CN245" s="136" t="e">
        <f t="shared" si="264"/>
        <v>#REF!</v>
      </c>
      <c r="CO245" s="152"/>
      <c r="CP245" s="140" t="e">
        <f t="shared" si="265"/>
        <v>#REF!</v>
      </c>
      <c r="CQ245" s="144"/>
      <c r="CR245" s="136" t="e">
        <f t="shared" si="266"/>
        <v>#REF!</v>
      </c>
      <c r="CS245" s="152"/>
      <c r="CT245" s="140" t="e">
        <f t="shared" si="267"/>
        <v>#REF!</v>
      </c>
      <c r="CU245" s="144"/>
      <c r="CV245" s="136" t="e">
        <f t="shared" si="268"/>
        <v>#REF!</v>
      </c>
      <c r="CW245" s="152"/>
      <c r="CX245" s="140" t="e">
        <f t="shared" si="269"/>
        <v>#REF!</v>
      </c>
      <c r="CY245" s="136" t="e">
        <f t="shared" si="270"/>
        <v>#REF!</v>
      </c>
      <c r="CZ245" s="152"/>
      <c r="DA245" s="144" t="e">
        <f t="shared" si="271"/>
        <v>#REF!</v>
      </c>
      <c r="DB245" s="144"/>
      <c r="DC245" s="136" t="e">
        <f t="shared" si="272"/>
        <v>#REF!</v>
      </c>
      <c r="DD245" s="152"/>
      <c r="DE245" s="140" t="e">
        <f t="shared" si="273"/>
        <v>#REF!</v>
      </c>
      <c r="DF245" s="144"/>
      <c r="DG245" s="136" t="e">
        <f t="shared" si="274"/>
        <v>#REF!</v>
      </c>
      <c r="DH245" s="152"/>
    </row>
    <row r="246" spans="1:112" ht="15.5" x14ac:dyDescent="0.35">
      <c r="A246" s="71">
        <v>35</v>
      </c>
      <c r="B246" s="345" t="str">
        <f t="shared" ref="B246" si="326">B194</f>
        <v>IIIJJJJJ  PIERRE</v>
      </c>
      <c r="C246" s="71" t="str">
        <f t="shared" si="311"/>
        <v>PIERRE</v>
      </c>
      <c r="D246" s="9" t="str">
        <f t="shared" si="289"/>
        <v/>
      </c>
      <c r="E246" s="6">
        <f t="shared" si="324"/>
        <v>1577594</v>
      </c>
      <c r="F246" s="73"/>
      <c r="G246" s="73"/>
      <c r="H246" s="73"/>
      <c r="I246" s="73"/>
      <c r="J246" s="73"/>
      <c r="K246" s="73"/>
      <c r="L246" s="73"/>
      <c r="M246" s="169"/>
      <c r="N246" s="73"/>
      <c r="O246" s="73"/>
      <c r="P246" s="73"/>
      <c r="Q246" s="74"/>
      <c r="R246" s="73"/>
      <c r="S246" s="73"/>
      <c r="T246" s="73"/>
      <c r="U246" s="73"/>
      <c r="V246" s="73"/>
      <c r="W246" s="73"/>
      <c r="X246" s="289"/>
      <c r="Y246" s="2" t="e">
        <f>IF(C246&lt;&gt;"",VLOOKUP(C246,#REF!,2,FALSE),"")</f>
        <v>#REF!</v>
      </c>
      <c r="Z246" s="2" t="str">
        <f t="shared" si="291"/>
        <v>US CRÉTEIL</v>
      </c>
      <c r="AA246" s="50" t="str">
        <f t="shared" si="233"/>
        <v/>
      </c>
      <c r="AB246" s="34" t="e">
        <f t="shared" si="234"/>
        <v>#REF!</v>
      </c>
      <c r="AC246" s="2" t="str">
        <f t="shared" si="235"/>
        <v>IIIJJJJJ  PIERRE  PIERRE</v>
      </c>
      <c r="AD246" s="2">
        <f t="shared" si="236"/>
        <v>0</v>
      </c>
      <c r="AE246" s="39"/>
      <c r="AF246" s="40" t="str">
        <f>IF(AE246&lt;&gt;"",VLOOKUP(AE246,#REF!,2,FALSE),"")</f>
        <v/>
      </c>
      <c r="AM246" s="140" t="e">
        <f t="shared" si="237"/>
        <v>#REF!</v>
      </c>
      <c r="AN246" s="157"/>
      <c r="AO246" s="136" t="e">
        <f t="shared" si="238"/>
        <v>#REF!</v>
      </c>
      <c r="AP246" s="152"/>
      <c r="AQ246" s="140" t="e">
        <f t="shared" si="239"/>
        <v>#REF!</v>
      </c>
      <c r="AR246" s="144"/>
      <c r="AS246" s="136" t="e">
        <f t="shared" si="240"/>
        <v>#REF!</v>
      </c>
      <c r="AT246" s="152"/>
      <c r="AU246" s="140" t="e">
        <f t="shared" si="241"/>
        <v>#REF!</v>
      </c>
      <c r="AV246" s="157"/>
      <c r="AW246" s="136" t="e">
        <f t="shared" si="242"/>
        <v>#REF!</v>
      </c>
      <c r="AX246" s="152"/>
      <c r="AY246" s="140" t="e">
        <f t="shared" si="243"/>
        <v>#REF!</v>
      </c>
      <c r="AZ246" s="144"/>
      <c r="BA246" s="136" t="e">
        <f t="shared" si="244"/>
        <v>#REF!</v>
      </c>
      <c r="BB246" s="152"/>
      <c r="BC246" s="140" t="e">
        <f t="shared" si="245"/>
        <v>#REF!</v>
      </c>
      <c r="BD246" s="144"/>
      <c r="BE246" s="136" t="e">
        <f t="shared" si="246"/>
        <v>#REF!</v>
      </c>
      <c r="BF246" s="152"/>
      <c r="BG246" s="140" t="e">
        <f t="shared" si="247"/>
        <v>#REF!</v>
      </c>
      <c r="BH246" s="144"/>
      <c r="BI246" s="136" t="e">
        <f t="shared" si="248"/>
        <v>#REF!</v>
      </c>
      <c r="BJ246" s="152"/>
      <c r="BK246" s="140" t="e">
        <f t="shared" si="249"/>
        <v>#REF!</v>
      </c>
      <c r="BL246" s="144"/>
      <c r="BM246" s="136" t="e">
        <f t="shared" si="250"/>
        <v>#REF!</v>
      </c>
      <c r="BN246" s="152"/>
      <c r="BO246" s="140" t="e">
        <f t="shared" si="251"/>
        <v>#REF!</v>
      </c>
      <c r="BP246" s="144"/>
      <c r="BQ246" s="136" t="e">
        <f t="shared" si="252"/>
        <v>#REF!</v>
      </c>
      <c r="BR246" s="152"/>
      <c r="BS246" s="140" t="e">
        <f t="shared" si="253"/>
        <v>#REF!</v>
      </c>
      <c r="BT246" s="144"/>
      <c r="BU246" s="136" t="e">
        <f t="shared" si="254"/>
        <v>#REF!</v>
      </c>
      <c r="BV246" s="152"/>
      <c r="BW246" s="140" t="e">
        <f t="shared" si="255"/>
        <v>#REF!</v>
      </c>
      <c r="BX246" s="144"/>
      <c r="BY246" s="136" t="e">
        <f t="shared" si="256"/>
        <v>#REF!</v>
      </c>
      <c r="BZ246" s="152"/>
      <c r="CA246" s="140" t="e">
        <f t="shared" si="257"/>
        <v>#REF!</v>
      </c>
      <c r="CB246" s="144"/>
      <c r="CC246" s="136" t="e">
        <f t="shared" si="258"/>
        <v>#REF!</v>
      </c>
      <c r="CD246" s="152"/>
      <c r="CE246" s="140" t="e">
        <f t="shared" si="259"/>
        <v>#REF!</v>
      </c>
      <c r="CF246" s="144"/>
      <c r="CG246" s="136" t="e">
        <f t="shared" si="260"/>
        <v>#REF!</v>
      </c>
      <c r="CH246" s="152"/>
      <c r="CI246" s="140" t="e">
        <f t="shared" si="261"/>
        <v>#REF!</v>
      </c>
      <c r="CJ246" s="144"/>
      <c r="CK246" s="136" t="e">
        <f t="shared" si="262"/>
        <v>#REF!</v>
      </c>
      <c r="CL246" s="140" t="e">
        <f t="shared" si="263"/>
        <v>#REF!</v>
      </c>
      <c r="CM246" s="144"/>
      <c r="CN246" s="136" t="e">
        <f t="shared" si="264"/>
        <v>#REF!</v>
      </c>
      <c r="CO246" s="152"/>
      <c r="CP246" s="140" t="e">
        <f t="shared" si="265"/>
        <v>#REF!</v>
      </c>
      <c r="CQ246" s="144"/>
      <c r="CR246" s="136" t="e">
        <f t="shared" si="266"/>
        <v>#REF!</v>
      </c>
      <c r="CS246" s="152"/>
      <c r="CT246" s="140" t="e">
        <f t="shared" si="267"/>
        <v>#REF!</v>
      </c>
      <c r="CU246" s="144"/>
      <c r="CV246" s="136" t="e">
        <f t="shared" si="268"/>
        <v>#REF!</v>
      </c>
      <c r="CW246" s="152"/>
      <c r="CX246" s="140" t="e">
        <f t="shared" si="269"/>
        <v>#REF!</v>
      </c>
      <c r="CY246" s="136" t="e">
        <f t="shared" si="270"/>
        <v>#REF!</v>
      </c>
      <c r="CZ246" s="152"/>
      <c r="DA246" s="144" t="e">
        <f t="shared" si="271"/>
        <v>#REF!</v>
      </c>
      <c r="DB246" s="144"/>
      <c r="DC246" s="136" t="e">
        <f t="shared" si="272"/>
        <v>#REF!</v>
      </c>
      <c r="DD246" s="152"/>
      <c r="DE246" s="140" t="e">
        <f t="shared" si="273"/>
        <v>#REF!</v>
      </c>
      <c r="DF246" s="144"/>
      <c r="DG246" s="136" t="e">
        <f t="shared" si="274"/>
        <v>#REF!</v>
      </c>
      <c r="DH246" s="152"/>
    </row>
    <row r="247" spans="1:112" ht="15.5" x14ac:dyDescent="0.35">
      <c r="A247" s="71">
        <v>36</v>
      </c>
      <c r="B247" s="345" t="str">
        <f t="shared" ref="B247" si="327">B195</f>
        <v>JJJJKKKK  Christelle</v>
      </c>
      <c r="C247" s="71" t="str">
        <f t="shared" si="311"/>
        <v>Christelle</v>
      </c>
      <c r="D247" s="9" t="str">
        <f t="shared" si="289"/>
        <v/>
      </c>
      <c r="E247" s="6">
        <f t="shared" si="324"/>
        <v>1577755</v>
      </c>
      <c r="F247" s="73"/>
      <c r="G247" s="73"/>
      <c r="H247" s="73"/>
      <c r="I247" s="73"/>
      <c r="J247" s="73"/>
      <c r="K247" s="73"/>
      <c r="L247" s="73"/>
      <c r="M247" s="169"/>
      <c r="N247" s="73"/>
      <c r="O247" s="73"/>
      <c r="P247" s="73"/>
      <c r="Q247" s="74"/>
      <c r="R247" s="73"/>
      <c r="S247" s="73"/>
      <c r="T247" s="73"/>
      <c r="U247" s="73"/>
      <c r="V247" s="73"/>
      <c r="W247" s="73"/>
      <c r="X247" s="289"/>
      <c r="Y247" s="2" t="e">
        <f>IF(C247&lt;&gt;"",VLOOKUP(C247,#REF!,2,FALSE),"")</f>
        <v>#REF!</v>
      </c>
      <c r="Z247" s="2" t="str">
        <f t="shared" si="291"/>
        <v>US CRÉTEIL</v>
      </c>
      <c r="AA247" s="50" t="str">
        <f t="shared" si="233"/>
        <v/>
      </c>
      <c r="AB247" s="34" t="e">
        <f t="shared" si="234"/>
        <v>#REF!</v>
      </c>
      <c r="AC247" s="2" t="str">
        <f t="shared" si="235"/>
        <v>JJJJKKKK  Christelle  Christelle</v>
      </c>
      <c r="AD247" s="2">
        <f t="shared" si="236"/>
        <v>0</v>
      </c>
      <c r="AE247" s="39"/>
      <c r="AF247" s="40" t="str">
        <f>IF(AE247&lt;&gt;"",VLOOKUP(AE247,#REF!,2,FALSE),"")</f>
        <v/>
      </c>
      <c r="AM247" s="140" t="e">
        <f t="shared" si="237"/>
        <v>#REF!</v>
      </c>
      <c r="AN247" s="157"/>
      <c r="AO247" s="136" t="e">
        <f t="shared" si="238"/>
        <v>#REF!</v>
      </c>
      <c r="AP247" s="152"/>
      <c r="AQ247" s="140" t="e">
        <f t="shared" si="239"/>
        <v>#REF!</v>
      </c>
      <c r="AR247" s="144"/>
      <c r="AS247" s="136" t="e">
        <f t="shared" si="240"/>
        <v>#REF!</v>
      </c>
      <c r="AT247" s="152"/>
      <c r="AU247" s="140" t="e">
        <f t="shared" si="241"/>
        <v>#REF!</v>
      </c>
      <c r="AV247" s="157"/>
      <c r="AW247" s="136" t="e">
        <f t="shared" si="242"/>
        <v>#REF!</v>
      </c>
      <c r="AX247" s="152"/>
      <c r="AY247" s="140" t="e">
        <f t="shared" si="243"/>
        <v>#REF!</v>
      </c>
      <c r="AZ247" s="144"/>
      <c r="BA247" s="136" t="e">
        <f t="shared" si="244"/>
        <v>#REF!</v>
      </c>
      <c r="BB247" s="152"/>
      <c r="BC247" s="140" t="e">
        <f t="shared" si="245"/>
        <v>#REF!</v>
      </c>
      <c r="BD247" s="144"/>
      <c r="BE247" s="136" t="e">
        <f t="shared" si="246"/>
        <v>#REF!</v>
      </c>
      <c r="BF247" s="152"/>
      <c r="BG247" s="140" t="e">
        <f t="shared" si="247"/>
        <v>#REF!</v>
      </c>
      <c r="BH247" s="144"/>
      <c r="BI247" s="136" t="e">
        <f t="shared" si="248"/>
        <v>#REF!</v>
      </c>
      <c r="BJ247" s="152"/>
      <c r="BK247" s="140" t="e">
        <f t="shared" si="249"/>
        <v>#REF!</v>
      </c>
      <c r="BL247" s="144"/>
      <c r="BM247" s="136" t="e">
        <f t="shared" si="250"/>
        <v>#REF!</v>
      </c>
      <c r="BN247" s="152"/>
      <c r="BO247" s="140" t="e">
        <f t="shared" si="251"/>
        <v>#REF!</v>
      </c>
      <c r="BP247" s="144"/>
      <c r="BQ247" s="136" t="e">
        <f t="shared" si="252"/>
        <v>#REF!</v>
      </c>
      <c r="BR247" s="152"/>
      <c r="BS247" s="140" t="e">
        <f t="shared" si="253"/>
        <v>#REF!</v>
      </c>
      <c r="BT247" s="144"/>
      <c r="BU247" s="136" t="e">
        <f t="shared" si="254"/>
        <v>#REF!</v>
      </c>
      <c r="BV247" s="152"/>
      <c r="BW247" s="140" t="e">
        <f t="shared" si="255"/>
        <v>#REF!</v>
      </c>
      <c r="BX247" s="144"/>
      <c r="BY247" s="136" t="e">
        <f t="shared" si="256"/>
        <v>#REF!</v>
      </c>
      <c r="BZ247" s="152"/>
      <c r="CA247" s="140" t="e">
        <f t="shared" si="257"/>
        <v>#REF!</v>
      </c>
      <c r="CB247" s="144"/>
      <c r="CC247" s="136" t="e">
        <f t="shared" si="258"/>
        <v>#REF!</v>
      </c>
      <c r="CD247" s="152"/>
      <c r="CE247" s="140" t="e">
        <f t="shared" si="259"/>
        <v>#REF!</v>
      </c>
      <c r="CF247" s="144"/>
      <c r="CG247" s="136" t="e">
        <f t="shared" si="260"/>
        <v>#REF!</v>
      </c>
      <c r="CH247" s="152"/>
      <c r="CI247" s="140" t="e">
        <f t="shared" si="261"/>
        <v>#REF!</v>
      </c>
      <c r="CJ247" s="144"/>
      <c r="CK247" s="136" t="e">
        <f t="shared" si="262"/>
        <v>#REF!</v>
      </c>
      <c r="CL247" s="140" t="e">
        <f t="shared" si="263"/>
        <v>#REF!</v>
      </c>
      <c r="CM247" s="144"/>
      <c r="CN247" s="136" t="e">
        <f t="shared" si="264"/>
        <v>#REF!</v>
      </c>
      <c r="CO247" s="152"/>
      <c r="CP247" s="140" t="e">
        <f t="shared" si="265"/>
        <v>#REF!</v>
      </c>
      <c r="CQ247" s="144"/>
      <c r="CR247" s="136" t="e">
        <f t="shared" si="266"/>
        <v>#REF!</v>
      </c>
      <c r="CS247" s="152"/>
      <c r="CT247" s="140" t="e">
        <f t="shared" si="267"/>
        <v>#REF!</v>
      </c>
      <c r="CU247" s="144"/>
      <c r="CV247" s="136" t="e">
        <f t="shared" si="268"/>
        <v>#REF!</v>
      </c>
      <c r="CW247" s="152"/>
      <c r="CX247" s="140" t="e">
        <f t="shared" si="269"/>
        <v>#REF!</v>
      </c>
      <c r="CY247" s="136" t="e">
        <f t="shared" si="270"/>
        <v>#REF!</v>
      </c>
      <c r="CZ247" s="152"/>
      <c r="DA247" s="144" t="e">
        <f t="shared" si="271"/>
        <v>#REF!</v>
      </c>
      <c r="DB247" s="144"/>
      <c r="DC247" s="136" t="e">
        <f t="shared" si="272"/>
        <v>#REF!</v>
      </c>
      <c r="DD247" s="152"/>
      <c r="DE247" s="140" t="e">
        <f t="shared" si="273"/>
        <v>#REF!</v>
      </c>
      <c r="DF247" s="144"/>
      <c r="DG247" s="136" t="e">
        <f t="shared" si="274"/>
        <v>#REF!</v>
      </c>
      <c r="DH247" s="152"/>
    </row>
    <row r="248" spans="1:112" ht="15.5" x14ac:dyDescent="0.35">
      <c r="A248" s="71">
        <v>37</v>
      </c>
      <c r="B248" s="345" t="str">
        <f t="shared" ref="B248" si="328">B196</f>
        <v>KKKLLL  Pierre</v>
      </c>
      <c r="C248" s="71" t="str">
        <f t="shared" si="311"/>
        <v>Pierre</v>
      </c>
      <c r="D248" s="9" t="str">
        <f t="shared" si="289"/>
        <v/>
      </c>
      <c r="E248" s="6">
        <f t="shared" si="324"/>
        <v>1346497</v>
      </c>
      <c r="F248" s="73"/>
      <c r="G248" s="73"/>
      <c r="H248" s="73"/>
      <c r="I248" s="73"/>
      <c r="J248" s="73"/>
      <c r="K248" s="73"/>
      <c r="L248" s="73"/>
      <c r="M248" s="169"/>
      <c r="N248" s="73"/>
      <c r="O248" s="73"/>
      <c r="P248" s="73"/>
      <c r="Q248" s="74"/>
      <c r="R248" s="73"/>
      <c r="S248" s="73"/>
      <c r="T248" s="73"/>
      <c r="U248" s="73"/>
      <c r="V248" s="73"/>
      <c r="W248" s="73"/>
      <c r="X248" s="289"/>
      <c r="Y248" s="2" t="e">
        <f>IF(C248&lt;&gt;"",VLOOKUP(C248,#REF!,2,FALSE),"")</f>
        <v>#REF!</v>
      </c>
      <c r="Z248" s="2" t="str">
        <f t="shared" si="291"/>
        <v>US CRÉTEIL</v>
      </c>
      <c r="AA248" s="50" t="str">
        <f t="shared" si="233"/>
        <v/>
      </c>
      <c r="AB248" s="34" t="e">
        <f t="shared" si="234"/>
        <v>#REF!</v>
      </c>
      <c r="AC248" s="2" t="str">
        <f t="shared" si="235"/>
        <v>KKKLLL  Pierre  Pierre</v>
      </c>
      <c r="AD248" s="2">
        <f t="shared" si="236"/>
        <v>0</v>
      </c>
      <c r="AE248" s="39"/>
      <c r="AF248" s="40" t="str">
        <f>IF(AE248&lt;&gt;"",VLOOKUP(AE248,#REF!,2,FALSE),"")</f>
        <v/>
      </c>
      <c r="AM248" s="140" t="e">
        <f t="shared" si="237"/>
        <v>#REF!</v>
      </c>
      <c r="AN248" s="157"/>
      <c r="AO248" s="136" t="e">
        <f t="shared" si="238"/>
        <v>#REF!</v>
      </c>
      <c r="AP248" s="152"/>
      <c r="AQ248" s="140" t="e">
        <f t="shared" si="239"/>
        <v>#REF!</v>
      </c>
      <c r="AR248" s="144"/>
      <c r="AS248" s="136" t="e">
        <f t="shared" si="240"/>
        <v>#REF!</v>
      </c>
      <c r="AT248" s="152"/>
      <c r="AU248" s="140" t="e">
        <f t="shared" si="241"/>
        <v>#REF!</v>
      </c>
      <c r="AV248" s="157"/>
      <c r="AW248" s="136" t="e">
        <f t="shared" si="242"/>
        <v>#REF!</v>
      </c>
      <c r="AX248" s="152"/>
      <c r="AY248" s="140" t="e">
        <f t="shared" si="243"/>
        <v>#REF!</v>
      </c>
      <c r="AZ248" s="144"/>
      <c r="BA248" s="136" t="e">
        <f t="shared" si="244"/>
        <v>#REF!</v>
      </c>
      <c r="BB248" s="152"/>
      <c r="BC248" s="140" t="e">
        <f t="shared" si="245"/>
        <v>#REF!</v>
      </c>
      <c r="BD248" s="144"/>
      <c r="BE248" s="136" t="e">
        <f t="shared" si="246"/>
        <v>#REF!</v>
      </c>
      <c r="BF248" s="152"/>
      <c r="BG248" s="140" t="e">
        <f t="shared" si="247"/>
        <v>#REF!</v>
      </c>
      <c r="BH248" s="144"/>
      <c r="BI248" s="136" t="e">
        <f t="shared" si="248"/>
        <v>#REF!</v>
      </c>
      <c r="BJ248" s="152"/>
      <c r="BK248" s="140" t="e">
        <f t="shared" si="249"/>
        <v>#REF!</v>
      </c>
      <c r="BL248" s="144"/>
      <c r="BM248" s="136" t="e">
        <f t="shared" si="250"/>
        <v>#REF!</v>
      </c>
      <c r="BN248" s="152"/>
      <c r="BO248" s="140" t="e">
        <f t="shared" si="251"/>
        <v>#REF!</v>
      </c>
      <c r="BP248" s="144"/>
      <c r="BQ248" s="136" t="e">
        <f t="shared" si="252"/>
        <v>#REF!</v>
      </c>
      <c r="BR248" s="152"/>
      <c r="BS248" s="140" t="e">
        <f t="shared" si="253"/>
        <v>#REF!</v>
      </c>
      <c r="BT248" s="144"/>
      <c r="BU248" s="136" t="e">
        <f t="shared" si="254"/>
        <v>#REF!</v>
      </c>
      <c r="BV248" s="152"/>
      <c r="BW248" s="140" t="e">
        <f t="shared" si="255"/>
        <v>#REF!</v>
      </c>
      <c r="BX248" s="144"/>
      <c r="BY248" s="136" t="e">
        <f t="shared" si="256"/>
        <v>#REF!</v>
      </c>
      <c r="BZ248" s="152"/>
      <c r="CA248" s="140" t="e">
        <f t="shared" si="257"/>
        <v>#REF!</v>
      </c>
      <c r="CB248" s="144"/>
      <c r="CC248" s="136" t="e">
        <f t="shared" si="258"/>
        <v>#REF!</v>
      </c>
      <c r="CD248" s="152"/>
      <c r="CE248" s="140" t="e">
        <f t="shared" si="259"/>
        <v>#REF!</v>
      </c>
      <c r="CF248" s="144"/>
      <c r="CG248" s="136" t="e">
        <f t="shared" si="260"/>
        <v>#REF!</v>
      </c>
      <c r="CH248" s="152"/>
      <c r="CI248" s="140" t="e">
        <f t="shared" si="261"/>
        <v>#REF!</v>
      </c>
      <c r="CJ248" s="144"/>
      <c r="CK248" s="136" t="e">
        <f t="shared" si="262"/>
        <v>#REF!</v>
      </c>
      <c r="CL248" s="140" t="e">
        <f t="shared" si="263"/>
        <v>#REF!</v>
      </c>
      <c r="CM248" s="144"/>
      <c r="CN248" s="136" t="e">
        <f t="shared" si="264"/>
        <v>#REF!</v>
      </c>
      <c r="CO248" s="152"/>
      <c r="CP248" s="140" t="e">
        <f t="shared" si="265"/>
        <v>#REF!</v>
      </c>
      <c r="CQ248" s="144"/>
      <c r="CR248" s="136" t="e">
        <f t="shared" si="266"/>
        <v>#REF!</v>
      </c>
      <c r="CS248" s="152"/>
      <c r="CT248" s="140" t="e">
        <f t="shared" si="267"/>
        <v>#REF!</v>
      </c>
      <c r="CU248" s="144"/>
      <c r="CV248" s="136" t="e">
        <f t="shared" si="268"/>
        <v>#REF!</v>
      </c>
      <c r="CW248" s="152"/>
      <c r="CX248" s="140" t="e">
        <f t="shared" si="269"/>
        <v>#REF!</v>
      </c>
      <c r="CY248" s="136" t="e">
        <f t="shared" si="270"/>
        <v>#REF!</v>
      </c>
      <c r="CZ248" s="152"/>
      <c r="DA248" s="144" t="e">
        <f t="shared" si="271"/>
        <v>#REF!</v>
      </c>
      <c r="DB248" s="144"/>
      <c r="DC248" s="136" t="e">
        <f t="shared" si="272"/>
        <v>#REF!</v>
      </c>
      <c r="DD248" s="152"/>
      <c r="DE248" s="140" t="e">
        <f t="shared" si="273"/>
        <v>#REF!</v>
      </c>
      <c r="DF248" s="144"/>
      <c r="DG248" s="136" t="e">
        <f t="shared" si="274"/>
        <v>#REF!</v>
      </c>
      <c r="DH248" s="152"/>
    </row>
    <row r="249" spans="1:112" ht="15.5" x14ac:dyDescent="0.35">
      <c r="A249" s="71">
        <v>38</v>
      </c>
      <c r="B249" s="345" t="str">
        <f t="shared" ref="B249" si="329">B197</f>
        <v>LLLLMMMM  Didier</v>
      </c>
      <c r="C249" s="71" t="str">
        <f t="shared" si="311"/>
        <v>Didier</v>
      </c>
      <c r="D249" s="9" t="str">
        <f t="shared" si="289"/>
        <v/>
      </c>
      <c r="E249" s="6">
        <f t="shared" si="324"/>
        <v>1748108</v>
      </c>
      <c r="F249" s="73"/>
      <c r="G249" s="73"/>
      <c r="H249" s="73"/>
      <c r="I249" s="73"/>
      <c r="J249" s="73"/>
      <c r="K249" s="73"/>
      <c r="L249" s="73"/>
      <c r="M249" s="169"/>
      <c r="N249" s="73"/>
      <c r="O249" s="73"/>
      <c r="P249" s="73"/>
      <c r="Q249" s="74"/>
      <c r="R249" s="73"/>
      <c r="S249" s="73"/>
      <c r="T249" s="73"/>
      <c r="U249" s="73"/>
      <c r="V249" s="73"/>
      <c r="W249" s="73"/>
      <c r="X249" s="289"/>
      <c r="Y249" s="2" t="e">
        <f>IF(C249&lt;&gt;"",VLOOKUP(C249,#REF!,2,FALSE),"")</f>
        <v>#REF!</v>
      </c>
      <c r="Z249" s="2" t="str">
        <f t="shared" si="291"/>
        <v>US CRÉTEIL</v>
      </c>
      <c r="AA249" s="50" t="str">
        <f t="shared" si="233"/>
        <v/>
      </c>
      <c r="AB249" s="34" t="e">
        <f t="shared" si="234"/>
        <v>#REF!</v>
      </c>
      <c r="AC249" s="2" t="str">
        <f t="shared" si="235"/>
        <v>LLLLMMMM  Didier  Didier</v>
      </c>
      <c r="AD249" s="2">
        <f t="shared" si="236"/>
        <v>0</v>
      </c>
      <c r="AE249" s="39"/>
      <c r="AF249" s="40" t="str">
        <f>IF(AE249&lt;&gt;"",VLOOKUP(AE249,#REF!,2,FALSE),"")</f>
        <v/>
      </c>
      <c r="AM249" s="140" t="e">
        <f t="shared" si="237"/>
        <v>#REF!</v>
      </c>
      <c r="AN249" s="157"/>
      <c r="AO249" s="136" t="e">
        <f t="shared" si="238"/>
        <v>#REF!</v>
      </c>
      <c r="AP249" s="152"/>
      <c r="AQ249" s="140" t="e">
        <f t="shared" si="239"/>
        <v>#REF!</v>
      </c>
      <c r="AR249" s="144"/>
      <c r="AS249" s="136" t="e">
        <f t="shared" si="240"/>
        <v>#REF!</v>
      </c>
      <c r="AT249" s="152"/>
      <c r="AU249" s="140" t="e">
        <f t="shared" si="241"/>
        <v>#REF!</v>
      </c>
      <c r="AV249" s="157"/>
      <c r="AW249" s="136" t="e">
        <f t="shared" si="242"/>
        <v>#REF!</v>
      </c>
      <c r="AX249" s="152"/>
      <c r="AY249" s="140" t="e">
        <f t="shared" si="243"/>
        <v>#REF!</v>
      </c>
      <c r="AZ249" s="144"/>
      <c r="BA249" s="136" t="e">
        <f t="shared" si="244"/>
        <v>#REF!</v>
      </c>
      <c r="BB249" s="152"/>
      <c r="BC249" s="140" t="e">
        <f t="shared" si="245"/>
        <v>#REF!</v>
      </c>
      <c r="BD249" s="144"/>
      <c r="BE249" s="136" t="e">
        <f t="shared" si="246"/>
        <v>#REF!</v>
      </c>
      <c r="BF249" s="152"/>
      <c r="BG249" s="140" t="e">
        <f t="shared" si="247"/>
        <v>#REF!</v>
      </c>
      <c r="BH249" s="144"/>
      <c r="BI249" s="136" t="e">
        <f t="shared" si="248"/>
        <v>#REF!</v>
      </c>
      <c r="BJ249" s="152"/>
      <c r="BK249" s="140" t="e">
        <f t="shared" si="249"/>
        <v>#REF!</v>
      </c>
      <c r="BL249" s="144"/>
      <c r="BM249" s="136" t="e">
        <f t="shared" si="250"/>
        <v>#REF!</v>
      </c>
      <c r="BN249" s="152"/>
      <c r="BO249" s="140" t="e">
        <f t="shared" si="251"/>
        <v>#REF!</v>
      </c>
      <c r="BP249" s="144"/>
      <c r="BQ249" s="136" t="e">
        <f t="shared" si="252"/>
        <v>#REF!</v>
      </c>
      <c r="BR249" s="152"/>
      <c r="BS249" s="140" t="e">
        <f t="shared" si="253"/>
        <v>#REF!</v>
      </c>
      <c r="BT249" s="144"/>
      <c r="BU249" s="136" t="e">
        <f t="shared" si="254"/>
        <v>#REF!</v>
      </c>
      <c r="BV249" s="152"/>
      <c r="BW249" s="140" t="e">
        <f t="shared" si="255"/>
        <v>#REF!</v>
      </c>
      <c r="BX249" s="144"/>
      <c r="BY249" s="136" t="e">
        <f t="shared" si="256"/>
        <v>#REF!</v>
      </c>
      <c r="BZ249" s="152"/>
      <c r="CA249" s="140" t="e">
        <f t="shared" si="257"/>
        <v>#REF!</v>
      </c>
      <c r="CB249" s="144"/>
      <c r="CC249" s="136" t="e">
        <f t="shared" si="258"/>
        <v>#REF!</v>
      </c>
      <c r="CD249" s="152"/>
      <c r="CE249" s="140" t="e">
        <f t="shared" si="259"/>
        <v>#REF!</v>
      </c>
      <c r="CF249" s="144"/>
      <c r="CG249" s="136" t="e">
        <f t="shared" si="260"/>
        <v>#REF!</v>
      </c>
      <c r="CH249" s="152"/>
      <c r="CI249" s="140" t="e">
        <f t="shared" si="261"/>
        <v>#REF!</v>
      </c>
      <c r="CJ249" s="144"/>
      <c r="CK249" s="136" t="e">
        <f t="shared" si="262"/>
        <v>#REF!</v>
      </c>
      <c r="CL249" s="140" t="e">
        <f t="shared" si="263"/>
        <v>#REF!</v>
      </c>
      <c r="CM249" s="144"/>
      <c r="CN249" s="136" t="e">
        <f t="shared" si="264"/>
        <v>#REF!</v>
      </c>
      <c r="CO249" s="152"/>
      <c r="CP249" s="140" t="e">
        <f t="shared" si="265"/>
        <v>#REF!</v>
      </c>
      <c r="CQ249" s="144"/>
      <c r="CR249" s="136" t="e">
        <f t="shared" si="266"/>
        <v>#REF!</v>
      </c>
      <c r="CS249" s="152"/>
      <c r="CT249" s="140" t="e">
        <f t="shared" si="267"/>
        <v>#REF!</v>
      </c>
      <c r="CU249" s="144"/>
      <c r="CV249" s="136" t="e">
        <f t="shared" si="268"/>
        <v>#REF!</v>
      </c>
      <c r="CW249" s="152"/>
      <c r="CX249" s="140" t="e">
        <f t="shared" si="269"/>
        <v>#REF!</v>
      </c>
      <c r="CY249" s="136" t="e">
        <f t="shared" si="270"/>
        <v>#REF!</v>
      </c>
      <c r="CZ249" s="152"/>
      <c r="DA249" s="144" t="e">
        <f t="shared" si="271"/>
        <v>#REF!</v>
      </c>
      <c r="DB249" s="144"/>
      <c r="DC249" s="136" t="e">
        <f t="shared" si="272"/>
        <v>#REF!</v>
      </c>
      <c r="DD249" s="152"/>
      <c r="DE249" s="140" t="e">
        <f t="shared" si="273"/>
        <v>#REF!</v>
      </c>
      <c r="DF249" s="144"/>
      <c r="DG249" s="136" t="e">
        <f t="shared" si="274"/>
        <v>#REF!</v>
      </c>
      <c r="DH249" s="152"/>
    </row>
    <row r="250" spans="1:112" ht="15.5" x14ac:dyDescent="0.35">
      <c r="A250" s="71">
        <v>39</v>
      </c>
      <c r="B250" s="345" t="str">
        <f t="shared" ref="B250" si="330">B198</f>
        <v>MMMNNN  Barbara</v>
      </c>
      <c r="C250" s="71" t="str">
        <f t="shared" si="311"/>
        <v>Barbara</v>
      </c>
      <c r="D250" s="9" t="str">
        <f t="shared" si="289"/>
        <v/>
      </c>
      <c r="E250" s="6">
        <f t="shared" si="324"/>
        <v>1026525</v>
      </c>
      <c r="F250" s="73"/>
      <c r="G250" s="73"/>
      <c r="H250" s="73"/>
      <c r="I250" s="73"/>
      <c r="J250" s="73"/>
      <c r="K250" s="73"/>
      <c r="L250" s="73"/>
      <c r="M250" s="169"/>
      <c r="N250" s="73"/>
      <c r="O250" s="73"/>
      <c r="P250" s="73"/>
      <c r="Q250" s="74"/>
      <c r="R250" s="73"/>
      <c r="S250" s="73"/>
      <c r="T250" s="73"/>
      <c r="U250" s="73"/>
      <c r="V250" s="73"/>
      <c r="W250" s="73"/>
      <c r="X250" s="289"/>
      <c r="Y250" s="2" t="e">
        <f>IF(C250&lt;&gt;"",VLOOKUP(C250,#REF!,2,FALSE),"")</f>
        <v>#REF!</v>
      </c>
      <c r="Z250" s="2" t="str">
        <f t="shared" si="291"/>
        <v>US CRÉTEIL</v>
      </c>
      <c r="AA250" s="50" t="str">
        <f t="shared" si="233"/>
        <v/>
      </c>
      <c r="AB250" s="34" t="e">
        <f t="shared" si="234"/>
        <v>#REF!</v>
      </c>
      <c r="AC250" s="2" t="str">
        <f t="shared" si="235"/>
        <v>MMMNNN  Barbara  Barbara</v>
      </c>
      <c r="AD250" s="2">
        <f t="shared" si="236"/>
        <v>0</v>
      </c>
      <c r="AE250" s="39"/>
      <c r="AF250" s="40" t="str">
        <f>IF(AE250&lt;&gt;"",VLOOKUP(AE250,#REF!,2,FALSE),"")</f>
        <v/>
      </c>
      <c r="AM250" s="140" t="e">
        <f t="shared" si="237"/>
        <v>#REF!</v>
      </c>
      <c r="AN250" s="157"/>
      <c r="AO250" s="136" t="e">
        <f t="shared" si="238"/>
        <v>#REF!</v>
      </c>
      <c r="AP250" s="152"/>
      <c r="AQ250" s="140" t="e">
        <f t="shared" si="239"/>
        <v>#REF!</v>
      </c>
      <c r="AR250" s="144"/>
      <c r="AS250" s="136" t="e">
        <f t="shared" si="240"/>
        <v>#REF!</v>
      </c>
      <c r="AT250" s="152"/>
      <c r="AU250" s="140" t="e">
        <f t="shared" si="241"/>
        <v>#REF!</v>
      </c>
      <c r="AV250" s="157"/>
      <c r="AW250" s="136" t="e">
        <f t="shared" si="242"/>
        <v>#REF!</v>
      </c>
      <c r="AX250" s="152"/>
      <c r="AY250" s="140" t="e">
        <f t="shared" si="243"/>
        <v>#REF!</v>
      </c>
      <c r="AZ250" s="144"/>
      <c r="BA250" s="136" t="e">
        <f t="shared" si="244"/>
        <v>#REF!</v>
      </c>
      <c r="BB250" s="152"/>
      <c r="BC250" s="140" t="e">
        <f t="shared" si="245"/>
        <v>#REF!</v>
      </c>
      <c r="BD250" s="144"/>
      <c r="BE250" s="136" t="e">
        <f t="shared" si="246"/>
        <v>#REF!</v>
      </c>
      <c r="BF250" s="152"/>
      <c r="BG250" s="140" t="e">
        <f t="shared" si="247"/>
        <v>#REF!</v>
      </c>
      <c r="BH250" s="144"/>
      <c r="BI250" s="136" t="e">
        <f t="shared" si="248"/>
        <v>#REF!</v>
      </c>
      <c r="BJ250" s="152"/>
      <c r="BK250" s="140" t="e">
        <f t="shared" si="249"/>
        <v>#REF!</v>
      </c>
      <c r="BL250" s="144"/>
      <c r="BM250" s="136" t="e">
        <f t="shared" si="250"/>
        <v>#REF!</v>
      </c>
      <c r="BN250" s="152"/>
      <c r="BO250" s="140" t="e">
        <f t="shared" si="251"/>
        <v>#REF!</v>
      </c>
      <c r="BP250" s="144"/>
      <c r="BQ250" s="136" t="e">
        <f t="shared" si="252"/>
        <v>#REF!</v>
      </c>
      <c r="BR250" s="152"/>
      <c r="BS250" s="140" t="e">
        <f t="shared" si="253"/>
        <v>#REF!</v>
      </c>
      <c r="BT250" s="144"/>
      <c r="BU250" s="136" t="e">
        <f t="shared" si="254"/>
        <v>#REF!</v>
      </c>
      <c r="BV250" s="152"/>
      <c r="BW250" s="140" t="e">
        <f t="shared" si="255"/>
        <v>#REF!</v>
      </c>
      <c r="BX250" s="144"/>
      <c r="BY250" s="136" t="e">
        <f t="shared" si="256"/>
        <v>#REF!</v>
      </c>
      <c r="BZ250" s="152"/>
      <c r="CA250" s="140" t="e">
        <f t="shared" si="257"/>
        <v>#REF!</v>
      </c>
      <c r="CB250" s="144"/>
      <c r="CC250" s="136" t="e">
        <f t="shared" si="258"/>
        <v>#REF!</v>
      </c>
      <c r="CD250" s="152"/>
      <c r="CE250" s="140" t="e">
        <f t="shared" si="259"/>
        <v>#REF!</v>
      </c>
      <c r="CF250" s="144"/>
      <c r="CG250" s="136" t="e">
        <f t="shared" si="260"/>
        <v>#REF!</v>
      </c>
      <c r="CH250" s="152"/>
      <c r="CI250" s="140" t="e">
        <f t="shared" si="261"/>
        <v>#REF!</v>
      </c>
      <c r="CJ250" s="144"/>
      <c r="CK250" s="136" t="e">
        <f t="shared" si="262"/>
        <v>#REF!</v>
      </c>
      <c r="CL250" s="140" t="e">
        <f t="shared" si="263"/>
        <v>#REF!</v>
      </c>
      <c r="CM250" s="144"/>
      <c r="CN250" s="136" t="e">
        <f t="shared" si="264"/>
        <v>#REF!</v>
      </c>
      <c r="CO250" s="152"/>
      <c r="CP250" s="140" t="e">
        <f t="shared" si="265"/>
        <v>#REF!</v>
      </c>
      <c r="CQ250" s="144"/>
      <c r="CR250" s="136" t="e">
        <f t="shared" si="266"/>
        <v>#REF!</v>
      </c>
      <c r="CS250" s="152"/>
      <c r="CT250" s="140" t="e">
        <f t="shared" si="267"/>
        <v>#REF!</v>
      </c>
      <c r="CU250" s="144"/>
      <c r="CV250" s="136" t="e">
        <f t="shared" si="268"/>
        <v>#REF!</v>
      </c>
      <c r="CW250" s="152"/>
      <c r="CX250" s="140" t="e">
        <f t="shared" si="269"/>
        <v>#REF!</v>
      </c>
      <c r="CY250" s="136" t="e">
        <f t="shared" si="270"/>
        <v>#REF!</v>
      </c>
      <c r="CZ250" s="152"/>
      <c r="DA250" s="144" t="e">
        <f t="shared" si="271"/>
        <v>#REF!</v>
      </c>
      <c r="DB250" s="144"/>
      <c r="DC250" s="136" t="e">
        <f t="shared" si="272"/>
        <v>#REF!</v>
      </c>
      <c r="DD250" s="152"/>
      <c r="DE250" s="140" t="e">
        <f t="shared" si="273"/>
        <v>#REF!</v>
      </c>
      <c r="DF250" s="144"/>
      <c r="DG250" s="136" t="e">
        <f t="shared" si="274"/>
        <v>#REF!</v>
      </c>
      <c r="DH250" s="152"/>
    </row>
    <row r="251" spans="1:112" ht="15.5" x14ac:dyDescent="0.35">
      <c r="A251" s="71">
        <v>40</v>
      </c>
      <c r="B251" s="345" t="str">
        <f t="shared" ref="B251" si="331">B199</f>
        <v>NNNNOOO  Julie</v>
      </c>
      <c r="C251" s="71" t="str">
        <f t="shared" si="311"/>
        <v>Julie</v>
      </c>
      <c r="D251" s="9" t="str">
        <f t="shared" si="289"/>
        <v/>
      </c>
      <c r="E251" s="6">
        <f t="shared" si="324"/>
        <v>405929</v>
      </c>
      <c r="F251" s="73"/>
      <c r="G251" s="73"/>
      <c r="H251" s="73"/>
      <c r="I251" s="73"/>
      <c r="J251" s="73"/>
      <c r="K251" s="73"/>
      <c r="L251" s="73"/>
      <c r="M251" s="169"/>
      <c r="N251" s="73"/>
      <c r="O251" s="73"/>
      <c r="P251" s="73"/>
      <c r="Q251" s="74"/>
      <c r="R251" s="73"/>
      <c r="S251" s="73"/>
      <c r="T251" s="73"/>
      <c r="U251" s="73"/>
      <c r="V251" s="73"/>
      <c r="W251" s="73"/>
      <c r="X251" s="289"/>
      <c r="Y251" s="2" t="e">
        <f>IF(C251&lt;&gt;"",VLOOKUP(C251,#REF!,2,FALSE),"")</f>
        <v>#REF!</v>
      </c>
      <c r="Z251" s="2" t="str">
        <f t="shared" si="291"/>
        <v>US CRÉTEIL</v>
      </c>
      <c r="AA251" s="50" t="str">
        <f t="shared" si="233"/>
        <v/>
      </c>
      <c r="AB251" s="34" t="e">
        <f t="shared" si="234"/>
        <v>#REF!</v>
      </c>
      <c r="AC251" s="2" t="str">
        <f t="shared" si="235"/>
        <v>NNNNOOO  Julie  Julie</v>
      </c>
      <c r="AD251" s="2">
        <f t="shared" si="236"/>
        <v>0</v>
      </c>
      <c r="AE251" s="39"/>
      <c r="AF251" s="40" t="str">
        <f>IF(AE251&lt;&gt;"",VLOOKUP(AE251,#REF!,2,FALSE),"")</f>
        <v/>
      </c>
      <c r="AM251" s="140" t="e">
        <f t="shared" si="237"/>
        <v>#REF!</v>
      </c>
      <c r="AN251" s="157"/>
      <c r="AO251" s="136" t="e">
        <f t="shared" si="238"/>
        <v>#REF!</v>
      </c>
      <c r="AP251" s="152"/>
      <c r="AQ251" s="140" t="e">
        <f t="shared" si="239"/>
        <v>#REF!</v>
      </c>
      <c r="AR251" s="144"/>
      <c r="AS251" s="136" t="e">
        <f t="shared" si="240"/>
        <v>#REF!</v>
      </c>
      <c r="AT251" s="152"/>
      <c r="AU251" s="140" t="e">
        <f t="shared" si="241"/>
        <v>#REF!</v>
      </c>
      <c r="AV251" s="157"/>
      <c r="AW251" s="136" t="e">
        <f t="shared" si="242"/>
        <v>#REF!</v>
      </c>
      <c r="AX251" s="152"/>
      <c r="AY251" s="140" t="e">
        <f t="shared" si="243"/>
        <v>#REF!</v>
      </c>
      <c r="AZ251" s="144"/>
      <c r="BA251" s="136" t="e">
        <f t="shared" si="244"/>
        <v>#REF!</v>
      </c>
      <c r="BB251" s="152"/>
      <c r="BC251" s="140" t="e">
        <f t="shared" si="245"/>
        <v>#REF!</v>
      </c>
      <c r="BD251" s="144"/>
      <c r="BE251" s="136" t="e">
        <f t="shared" si="246"/>
        <v>#REF!</v>
      </c>
      <c r="BF251" s="152"/>
      <c r="BG251" s="140" t="e">
        <f t="shared" si="247"/>
        <v>#REF!</v>
      </c>
      <c r="BH251" s="144"/>
      <c r="BI251" s="136" t="e">
        <f t="shared" si="248"/>
        <v>#REF!</v>
      </c>
      <c r="BJ251" s="152"/>
      <c r="BK251" s="140" t="e">
        <f t="shared" si="249"/>
        <v>#REF!</v>
      </c>
      <c r="BL251" s="144"/>
      <c r="BM251" s="136" t="e">
        <f t="shared" si="250"/>
        <v>#REF!</v>
      </c>
      <c r="BN251" s="152"/>
      <c r="BO251" s="140" t="e">
        <f t="shared" si="251"/>
        <v>#REF!</v>
      </c>
      <c r="BP251" s="144"/>
      <c r="BQ251" s="136" t="e">
        <f t="shared" si="252"/>
        <v>#REF!</v>
      </c>
      <c r="BR251" s="152"/>
      <c r="BS251" s="140" t="e">
        <f t="shared" si="253"/>
        <v>#REF!</v>
      </c>
      <c r="BT251" s="144"/>
      <c r="BU251" s="136" t="e">
        <f t="shared" si="254"/>
        <v>#REF!</v>
      </c>
      <c r="BV251" s="152"/>
      <c r="BW251" s="140" t="e">
        <f t="shared" si="255"/>
        <v>#REF!</v>
      </c>
      <c r="BX251" s="144"/>
      <c r="BY251" s="136" t="e">
        <f t="shared" si="256"/>
        <v>#REF!</v>
      </c>
      <c r="BZ251" s="152"/>
      <c r="CA251" s="140" t="e">
        <f t="shared" si="257"/>
        <v>#REF!</v>
      </c>
      <c r="CB251" s="144"/>
      <c r="CC251" s="136" t="e">
        <f t="shared" si="258"/>
        <v>#REF!</v>
      </c>
      <c r="CD251" s="152"/>
      <c r="CE251" s="140" t="e">
        <f t="shared" si="259"/>
        <v>#REF!</v>
      </c>
      <c r="CF251" s="144"/>
      <c r="CG251" s="136" t="e">
        <f t="shared" si="260"/>
        <v>#REF!</v>
      </c>
      <c r="CH251" s="152"/>
      <c r="CI251" s="140" t="e">
        <f t="shared" si="261"/>
        <v>#REF!</v>
      </c>
      <c r="CJ251" s="144"/>
      <c r="CK251" s="136" t="e">
        <f t="shared" si="262"/>
        <v>#REF!</v>
      </c>
      <c r="CL251" s="140" t="e">
        <f t="shared" si="263"/>
        <v>#REF!</v>
      </c>
      <c r="CM251" s="144"/>
      <c r="CN251" s="136" t="e">
        <f t="shared" si="264"/>
        <v>#REF!</v>
      </c>
      <c r="CO251" s="152"/>
      <c r="CP251" s="140" t="e">
        <f t="shared" si="265"/>
        <v>#REF!</v>
      </c>
      <c r="CQ251" s="144"/>
      <c r="CR251" s="136" t="e">
        <f t="shared" si="266"/>
        <v>#REF!</v>
      </c>
      <c r="CS251" s="152"/>
      <c r="CT251" s="140" t="e">
        <f t="shared" si="267"/>
        <v>#REF!</v>
      </c>
      <c r="CU251" s="144"/>
      <c r="CV251" s="136" t="e">
        <f t="shared" si="268"/>
        <v>#REF!</v>
      </c>
      <c r="CW251" s="152"/>
      <c r="CX251" s="140" t="e">
        <f t="shared" si="269"/>
        <v>#REF!</v>
      </c>
      <c r="CY251" s="136" t="e">
        <f t="shared" si="270"/>
        <v>#REF!</v>
      </c>
      <c r="CZ251" s="152"/>
      <c r="DA251" s="144" t="e">
        <f t="shared" si="271"/>
        <v>#REF!</v>
      </c>
      <c r="DB251" s="144"/>
      <c r="DC251" s="136" t="e">
        <f t="shared" si="272"/>
        <v>#REF!</v>
      </c>
      <c r="DD251" s="152"/>
      <c r="DE251" s="140" t="e">
        <f t="shared" si="273"/>
        <v>#REF!</v>
      </c>
      <c r="DF251" s="144"/>
      <c r="DG251" s="136" t="e">
        <f t="shared" si="274"/>
        <v>#REF!</v>
      </c>
      <c r="DH251" s="152"/>
    </row>
    <row r="252" spans="1:112" ht="15.5" x14ac:dyDescent="0.35">
      <c r="A252" s="71">
        <v>41</v>
      </c>
      <c r="B252" s="345" t="str">
        <f t="shared" ref="B252" si="332">B200</f>
        <v>OOOPPP  André</v>
      </c>
      <c r="C252" s="71" t="str">
        <f t="shared" ref="C252:C261" si="333">C44</f>
        <v>André</v>
      </c>
      <c r="D252" s="9" t="str">
        <f t="shared" si="289"/>
        <v/>
      </c>
      <c r="E252" s="6">
        <f t="shared" si="324"/>
        <v>1513486</v>
      </c>
      <c r="F252" s="73"/>
      <c r="G252" s="73"/>
      <c r="H252" s="73"/>
      <c r="I252" s="73"/>
      <c r="J252" s="73"/>
      <c r="K252" s="73"/>
      <c r="L252" s="73"/>
      <c r="M252" s="169"/>
      <c r="N252" s="73"/>
      <c r="O252" s="73"/>
      <c r="P252" s="73"/>
      <c r="Q252" s="74"/>
      <c r="R252" s="73"/>
      <c r="S252" s="73"/>
      <c r="T252" s="73"/>
      <c r="U252" s="73"/>
      <c r="V252" s="73"/>
      <c r="W252" s="73"/>
      <c r="X252" s="289"/>
      <c r="Y252" s="2" t="e">
        <f>IF(C252&lt;&gt;"",VLOOKUP(C252,#REF!,2,FALSE),"")</f>
        <v>#REF!</v>
      </c>
      <c r="Z252" s="2" t="str">
        <f t="shared" si="291"/>
        <v>US CRÉTEIL</v>
      </c>
      <c r="AA252" s="50" t="str">
        <f t="shared" si="233"/>
        <v/>
      </c>
      <c r="AB252" s="34" t="e">
        <f t="shared" si="234"/>
        <v>#REF!</v>
      </c>
      <c r="AC252" s="2" t="str">
        <f t="shared" si="235"/>
        <v>OOOPPP  André  André</v>
      </c>
      <c r="AD252" s="2">
        <f t="shared" si="236"/>
        <v>0</v>
      </c>
      <c r="AE252" s="39"/>
      <c r="AF252" s="40" t="str">
        <f>IF(AE252&lt;&gt;"",VLOOKUP(AE252,#REF!,2,FALSE),"")</f>
        <v/>
      </c>
      <c r="AM252" s="140" t="e">
        <f t="shared" si="237"/>
        <v>#REF!</v>
      </c>
      <c r="AN252" s="157"/>
      <c r="AO252" s="136" t="e">
        <f t="shared" si="238"/>
        <v>#REF!</v>
      </c>
      <c r="AP252" s="152"/>
      <c r="AQ252" s="140" t="e">
        <f t="shared" si="239"/>
        <v>#REF!</v>
      </c>
      <c r="AR252" s="144"/>
      <c r="AS252" s="136" t="e">
        <f t="shared" si="240"/>
        <v>#REF!</v>
      </c>
      <c r="AT252" s="152"/>
      <c r="AU252" s="140" t="e">
        <f t="shared" si="241"/>
        <v>#REF!</v>
      </c>
      <c r="AV252" s="157"/>
      <c r="AW252" s="136" t="e">
        <f t="shared" si="242"/>
        <v>#REF!</v>
      </c>
      <c r="AX252" s="152"/>
      <c r="AY252" s="140" t="e">
        <f t="shared" si="243"/>
        <v>#REF!</v>
      </c>
      <c r="AZ252" s="144"/>
      <c r="BA252" s="136" t="e">
        <f t="shared" si="244"/>
        <v>#REF!</v>
      </c>
      <c r="BB252" s="152"/>
      <c r="BC252" s="140" t="e">
        <f t="shared" si="245"/>
        <v>#REF!</v>
      </c>
      <c r="BD252" s="144"/>
      <c r="BE252" s="136" t="e">
        <f t="shared" si="246"/>
        <v>#REF!</v>
      </c>
      <c r="BF252" s="152"/>
      <c r="BG252" s="140" t="e">
        <f t="shared" si="247"/>
        <v>#REF!</v>
      </c>
      <c r="BH252" s="144"/>
      <c r="BI252" s="136" t="e">
        <f t="shared" si="248"/>
        <v>#REF!</v>
      </c>
      <c r="BJ252" s="152"/>
      <c r="BK252" s="140" t="e">
        <f t="shared" si="249"/>
        <v>#REF!</v>
      </c>
      <c r="BL252" s="144"/>
      <c r="BM252" s="136" t="e">
        <f t="shared" si="250"/>
        <v>#REF!</v>
      </c>
      <c r="BN252" s="152"/>
      <c r="BO252" s="140" t="e">
        <f t="shared" si="251"/>
        <v>#REF!</v>
      </c>
      <c r="BP252" s="144"/>
      <c r="BQ252" s="136" t="e">
        <f t="shared" si="252"/>
        <v>#REF!</v>
      </c>
      <c r="BR252" s="152"/>
      <c r="BS252" s="140" t="e">
        <f t="shared" si="253"/>
        <v>#REF!</v>
      </c>
      <c r="BT252" s="144"/>
      <c r="BU252" s="136" t="e">
        <f t="shared" si="254"/>
        <v>#REF!</v>
      </c>
      <c r="BV252" s="152"/>
      <c r="BW252" s="140" t="e">
        <f t="shared" si="255"/>
        <v>#REF!</v>
      </c>
      <c r="BX252" s="144"/>
      <c r="BY252" s="136" t="e">
        <f t="shared" si="256"/>
        <v>#REF!</v>
      </c>
      <c r="BZ252" s="152"/>
      <c r="CA252" s="140" t="e">
        <f t="shared" si="257"/>
        <v>#REF!</v>
      </c>
      <c r="CB252" s="144"/>
      <c r="CC252" s="136" t="e">
        <f t="shared" si="258"/>
        <v>#REF!</v>
      </c>
      <c r="CD252" s="152"/>
      <c r="CE252" s="140" t="e">
        <f t="shared" si="259"/>
        <v>#REF!</v>
      </c>
      <c r="CF252" s="144"/>
      <c r="CG252" s="136" t="e">
        <f t="shared" si="260"/>
        <v>#REF!</v>
      </c>
      <c r="CH252" s="152"/>
      <c r="CI252" s="140" t="e">
        <f t="shared" si="261"/>
        <v>#REF!</v>
      </c>
      <c r="CJ252" s="144"/>
      <c r="CK252" s="136" t="e">
        <f t="shared" si="262"/>
        <v>#REF!</v>
      </c>
      <c r="CL252" s="140" t="e">
        <f t="shared" si="263"/>
        <v>#REF!</v>
      </c>
      <c r="CM252" s="144"/>
      <c r="CN252" s="136" t="e">
        <f t="shared" si="264"/>
        <v>#REF!</v>
      </c>
      <c r="CO252" s="152"/>
      <c r="CP252" s="140" t="e">
        <f t="shared" si="265"/>
        <v>#REF!</v>
      </c>
      <c r="CQ252" s="144"/>
      <c r="CR252" s="136" t="e">
        <f t="shared" si="266"/>
        <v>#REF!</v>
      </c>
      <c r="CS252" s="152"/>
      <c r="CT252" s="140" t="e">
        <f t="shared" si="267"/>
        <v>#REF!</v>
      </c>
      <c r="CU252" s="144"/>
      <c r="CV252" s="136" t="e">
        <f t="shared" si="268"/>
        <v>#REF!</v>
      </c>
      <c r="CW252" s="152"/>
      <c r="CX252" s="140" t="e">
        <f t="shared" si="269"/>
        <v>#REF!</v>
      </c>
      <c r="CY252" s="136" t="e">
        <f t="shared" si="270"/>
        <v>#REF!</v>
      </c>
      <c r="CZ252" s="152"/>
      <c r="DA252" s="144" t="e">
        <f t="shared" si="271"/>
        <v>#REF!</v>
      </c>
      <c r="DB252" s="144"/>
      <c r="DC252" s="136" t="e">
        <f t="shared" si="272"/>
        <v>#REF!</v>
      </c>
      <c r="DD252" s="152"/>
      <c r="DE252" s="140" t="e">
        <f t="shared" si="273"/>
        <v>#REF!</v>
      </c>
      <c r="DF252" s="144"/>
      <c r="DG252" s="136" t="e">
        <f t="shared" si="274"/>
        <v>#REF!</v>
      </c>
      <c r="DH252" s="152"/>
    </row>
    <row r="253" spans="1:112" ht="15.5" x14ac:dyDescent="0.35">
      <c r="A253" s="71">
        <v>42</v>
      </c>
      <c r="B253" s="345" t="str">
        <f t="shared" ref="B253" si="334">B201</f>
        <v>PPPQQQQ  Roland</v>
      </c>
      <c r="C253" s="71" t="str">
        <f t="shared" si="333"/>
        <v>Roland</v>
      </c>
      <c r="D253" s="9" t="str">
        <f t="shared" si="289"/>
        <v/>
      </c>
      <c r="E253" s="6">
        <f t="shared" si="324"/>
        <v>1797650</v>
      </c>
      <c r="F253" s="73"/>
      <c r="G253" s="73"/>
      <c r="H253" s="73"/>
      <c r="I253" s="73"/>
      <c r="J253" s="73"/>
      <c r="K253" s="73"/>
      <c r="L253" s="73"/>
      <c r="M253" s="169"/>
      <c r="N253" s="73"/>
      <c r="O253" s="73"/>
      <c r="P253" s="73"/>
      <c r="Q253" s="74"/>
      <c r="R253" s="73"/>
      <c r="S253" s="73"/>
      <c r="T253" s="73"/>
      <c r="U253" s="73"/>
      <c r="V253" s="73"/>
      <c r="W253" s="73"/>
      <c r="X253" s="289"/>
      <c r="Y253" s="2" t="e">
        <f>IF(C253&lt;&gt;"",VLOOKUP(C253,#REF!,2,FALSE),"")</f>
        <v>#REF!</v>
      </c>
      <c r="Z253" s="2" t="str">
        <f t="shared" si="291"/>
        <v>US CRÉTEIL</v>
      </c>
      <c r="AA253" s="50" t="str">
        <f t="shared" si="233"/>
        <v/>
      </c>
      <c r="AB253" s="34" t="e">
        <f t="shared" si="234"/>
        <v>#REF!</v>
      </c>
      <c r="AC253" s="2" t="str">
        <f t="shared" si="235"/>
        <v>PPPQQQQ  Roland  Roland</v>
      </c>
      <c r="AD253" s="2">
        <f t="shared" si="236"/>
        <v>0</v>
      </c>
      <c r="AE253" s="39"/>
      <c r="AF253" s="40" t="str">
        <f>IF(AE253&lt;&gt;"",VLOOKUP(AE253,#REF!,2,FALSE),"")</f>
        <v/>
      </c>
      <c r="AM253" s="140" t="e">
        <f t="shared" si="237"/>
        <v>#REF!</v>
      </c>
      <c r="AN253" s="157"/>
      <c r="AO253" s="136" t="e">
        <f t="shared" si="238"/>
        <v>#REF!</v>
      </c>
      <c r="AP253" s="152"/>
      <c r="AQ253" s="140" t="e">
        <f t="shared" si="239"/>
        <v>#REF!</v>
      </c>
      <c r="AR253" s="144"/>
      <c r="AS253" s="136" t="e">
        <f t="shared" si="240"/>
        <v>#REF!</v>
      </c>
      <c r="AT253" s="152"/>
      <c r="AU253" s="140" t="e">
        <f t="shared" si="241"/>
        <v>#REF!</v>
      </c>
      <c r="AV253" s="157"/>
      <c r="AW253" s="136" t="e">
        <f t="shared" si="242"/>
        <v>#REF!</v>
      </c>
      <c r="AX253" s="152"/>
      <c r="AY253" s="140" t="e">
        <f t="shared" si="243"/>
        <v>#REF!</v>
      </c>
      <c r="AZ253" s="144"/>
      <c r="BA253" s="136" t="e">
        <f t="shared" si="244"/>
        <v>#REF!</v>
      </c>
      <c r="BB253" s="152"/>
      <c r="BC253" s="140" t="e">
        <f t="shared" si="245"/>
        <v>#REF!</v>
      </c>
      <c r="BD253" s="144"/>
      <c r="BE253" s="136" t="e">
        <f t="shared" si="246"/>
        <v>#REF!</v>
      </c>
      <c r="BF253" s="152"/>
      <c r="BG253" s="140" t="e">
        <f t="shared" si="247"/>
        <v>#REF!</v>
      </c>
      <c r="BH253" s="144"/>
      <c r="BI253" s="136" t="e">
        <f t="shared" si="248"/>
        <v>#REF!</v>
      </c>
      <c r="BJ253" s="152"/>
      <c r="BK253" s="140" t="e">
        <f t="shared" si="249"/>
        <v>#REF!</v>
      </c>
      <c r="BL253" s="144"/>
      <c r="BM253" s="136" t="e">
        <f t="shared" si="250"/>
        <v>#REF!</v>
      </c>
      <c r="BN253" s="152"/>
      <c r="BO253" s="140" t="e">
        <f t="shared" si="251"/>
        <v>#REF!</v>
      </c>
      <c r="BP253" s="144"/>
      <c r="BQ253" s="136" t="e">
        <f t="shared" si="252"/>
        <v>#REF!</v>
      </c>
      <c r="BR253" s="152"/>
      <c r="BS253" s="140" t="e">
        <f t="shared" si="253"/>
        <v>#REF!</v>
      </c>
      <c r="BT253" s="144"/>
      <c r="BU253" s="136" t="e">
        <f t="shared" si="254"/>
        <v>#REF!</v>
      </c>
      <c r="BV253" s="152"/>
      <c r="BW253" s="140" t="e">
        <f t="shared" si="255"/>
        <v>#REF!</v>
      </c>
      <c r="BX253" s="144"/>
      <c r="BY253" s="136" t="e">
        <f t="shared" si="256"/>
        <v>#REF!</v>
      </c>
      <c r="BZ253" s="152"/>
      <c r="CA253" s="140" t="e">
        <f t="shared" si="257"/>
        <v>#REF!</v>
      </c>
      <c r="CB253" s="144"/>
      <c r="CC253" s="136" t="e">
        <f t="shared" si="258"/>
        <v>#REF!</v>
      </c>
      <c r="CD253" s="152"/>
      <c r="CE253" s="140" t="e">
        <f t="shared" si="259"/>
        <v>#REF!</v>
      </c>
      <c r="CF253" s="144"/>
      <c r="CG253" s="136" t="e">
        <f t="shared" si="260"/>
        <v>#REF!</v>
      </c>
      <c r="CH253" s="152"/>
      <c r="CI253" s="140" t="e">
        <f t="shared" si="261"/>
        <v>#REF!</v>
      </c>
      <c r="CJ253" s="144"/>
      <c r="CK253" s="136" t="e">
        <f t="shared" si="262"/>
        <v>#REF!</v>
      </c>
      <c r="CL253" s="140" t="e">
        <f t="shared" si="263"/>
        <v>#REF!</v>
      </c>
      <c r="CM253" s="144"/>
      <c r="CN253" s="136" t="e">
        <f t="shared" si="264"/>
        <v>#REF!</v>
      </c>
      <c r="CO253" s="152"/>
      <c r="CP253" s="140" t="e">
        <f t="shared" si="265"/>
        <v>#REF!</v>
      </c>
      <c r="CQ253" s="144"/>
      <c r="CR253" s="136" t="e">
        <f t="shared" si="266"/>
        <v>#REF!</v>
      </c>
      <c r="CS253" s="152"/>
      <c r="CT253" s="140" t="e">
        <f t="shared" si="267"/>
        <v>#REF!</v>
      </c>
      <c r="CU253" s="144"/>
      <c r="CV253" s="136" t="e">
        <f t="shared" si="268"/>
        <v>#REF!</v>
      </c>
      <c r="CW253" s="152"/>
      <c r="CX253" s="140" t="e">
        <f t="shared" si="269"/>
        <v>#REF!</v>
      </c>
      <c r="CY253" s="136" t="e">
        <f t="shared" si="270"/>
        <v>#REF!</v>
      </c>
      <c r="CZ253" s="152"/>
      <c r="DA253" s="144" t="e">
        <f t="shared" si="271"/>
        <v>#REF!</v>
      </c>
      <c r="DB253" s="144"/>
      <c r="DC253" s="136" t="e">
        <f t="shared" si="272"/>
        <v>#REF!</v>
      </c>
      <c r="DD253" s="152"/>
      <c r="DE253" s="140" t="e">
        <f t="shared" si="273"/>
        <v>#REF!</v>
      </c>
      <c r="DF253" s="144"/>
      <c r="DG253" s="136" t="e">
        <f t="shared" si="274"/>
        <v>#REF!</v>
      </c>
      <c r="DH253" s="152"/>
    </row>
    <row r="254" spans="1:112" ht="15.5" x14ac:dyDescent="0.35">
      <c r="A254" s="71">
        <v>43</v>
      </c>
      <c r="B254" s="345" t="str">
        <f t="shared" ref="B254" si="335">B202</f>
        <v>QQQRRR  Sylvain</v>
      </c>
      <c r="C254" s="71" t="str">
        <f t="shared" si="333"/>
        <v>Sylvain</v>
      </c>
      <c r="D254" s="9" t="str">
        <f t="shared" si="289"/>
        <v/>
      </c>
      <c r="E254" s="6">
        <f t="shared" si="324"/>
        <v>604004</v>
      </c>
      <c r="F254" s="73"/>
      <c r="G254" s="73"/>
      <c r="H254" s="73"/>
      <c r="I254" s="73"/>
      <c r="J254" s="73"/>
      <c r="K254" s="73"/>
      <c r="L254" s="73"/>
      <c r="M254" s="169"/>
      <c r="N254" s="73"/>
      <c r="O254" s="73"/>
      <c r="P254" s="73"/>
      <c r="Q254" s="74"/>
      <c r="R254" s="73"/>
      <c r="S254" s="73"/>
      <c r="T254" s="73"/>
      <c r="U254" s="73"/>
      <c r="V254" s="73"/>
      <c r="W254" s="73"/>
      <c r="X254" s="289"/>
      <c r="Y254" s="2" t="e">
        <f>IF(C254&lt;&gt;"",VLOOKUP(C254,#REF!,2,FALSE),"")</f>
        <v>#REF!</v>
      </c>
      <c r="Z254" s="2" t="str">
        <f t="shared" si="291"/>
        <v>US CRÉTEIL</v>
      </c>
      <c r="AA254" s="50" t="str">
        <f t="shared" si="233"/>
        <v/>
      </c>
      <c r="AB254" s="34" t="e">
        <f t="shared" si="234"/>
        <v>#REF!</v>
      </c>
      <c r="AC254" s="2" t="str">
        <f t="shared" si="235"/>
        <v>QQQRRR  Sylvain  Sylvain</v>
      </c>
      <c r="AD254" s="2">
        <f t="shared" si="236"/>
        <v>0</v>
      </c>
      <c r="AE254" s="39"/>
      <c r="AF254" s="40" t="str">
        <f>IF(AE254&lt;&gt;"",VLOOKUP(AE254,#REF!,2,FALSE),"")</f>
        <v/>
      </c>
      <c r="AM254" s="140" t="e">
        <f t="shared" si="237"/>
        <v>#REF!</v>
      </c>
      <c r="AN254" s="157"/>
      <c r="AO254" s="136" t="e">
        <f t="shared" si="238"/>
        <v>#REF!</v>
      </c>
      <c r="AP254" s="152"/>
      <c r="AQ254" s="140" t="e">
        <f t="shared" si="239"/>
        <v>#REF!</v>
      </c>
      <c r="AR254" s="144"/>
      <c r="AS254" s="136" t="e">
        <f t="shared" si="240"/>
        <v>#REF!</v>
      </c>
      <c r="AT254" s="152"/>
      <c r="AU254" s="140" t="e">
        <f t="shared" si="241"/>
        <v>#REF!</v>
      </c>
      <c r="AV254" s="157"/>
      <c r="AW254" s="136" t="e">
        <f t="shared" si="242"/>
        <v>#REF!</v>
      </c>
      <c r="AX254" s="152"/>
      <c r="AY254" s="140" t="e">
        <f t="shared" si="243"/>
        <v>#REF!</v>
      </c>
      <c r="AZ254" s="144"/>
      <c r="BA254" s="136" t="e">
        <f t="shared" si="244"/>
        <v>#REF!</v>
      </c>
      <c r="BB254" s="152"/>
      <c r="BC254" s="140" t="e">
        <f t="shared" si="245"/>
        <v>#REF!</v>
      </c>
      <c r="BD254" s="144"/>
      <c r="BE254" s="136" t="e">
        <f t="shared" si="246"/>
        <v>#REF!</v>
      </c>
      <c r="BF254" s="152"/>
      <c r="BG254" s="140" t="e">
        <f t="shared" si="247"/>
        <v>#REF!</v>
      </c>
      <c r="BH254" s="144"/>
      <c r="BI254" s="136" t="e">
        <f t="shared" si="248"/>
        <v>#REF!</v>
      </c>
      <c r="BJ254" s="152"/>
      <c r="BK254" s="140" t="e">
        <f t="shared" si="249"/>
        <v>#REF!</v>
      </c>
      <c r="BL254" s="144"/>
      <c r="BM254" s="136" t="e">
        <f t="shared" si="250"/>
        <v>#REF!</v>
      </c>
      <c r="BN254" s="152"/>
      <c r="BO254" s="140" t="e">
        <f t="shared" si="251"/>
        <v>#REF!</v>
      </c>
      <c r="BP254" s="144"/>
      <c r="BQ254" s="136" t="e">
        <f t="shared" si="252"/>
        <v>#REF!</v>
      </c>
      <c r="BR254" s="152"/>
      <c r="BS254" s="140" t="e">
        <f t="shared" si="253"/>
        <v>#REF!</v>
      </c>
      <c r="BT254" s="144"/>
      <c r="BU254" s="136" t="e">
        <f t="shared" si="254"/>
        <v>#REF!</v>
      </c>
      <c r="BV254" s="152"/>
      <c r="BW254" s="140" t="e">
        <f t="shared" si="255"/>
        <v>#REF!</v>
      </c>
      <c r="BX254" s="144"/>
      <c r="BY254" s="136" t="e">
        <f t="shared" si="256"/>
        <v>#REF!</v>
      </c>
      <c r="BZ254" s="152"/>
      <c r="CA254" s="140" t="e">
        <f t="shared" si="257"/>
        <v>#REF!</v>
      </c>
      <c r="CB254" s="144"/>
      <c r="CC254" s="136" t="e">
        <f t="shared" si="258"/>
        <v>#REF!</v>
      </c>
      <c r="CD254" s="152"/>
      <c r="CE254" s="140" t="e">
        <f t="shared" si="259"/>
        <v>#REF!</v>
      </c>
      <c r="CF254" s="144"/>
      <c r="CG254" s="136" t="e">
        <f t="shared" si="260"/>
        <v>#REF!</v>
      </c>
      <c r="CH254" s="152"/>
      <c r="CI254" s="140" t="e">
        <f t="shared" si="261"/>
        <v>#REF!</v>
      </c>
      <c r="CJ254" s="144"/>
      <c r="CK254" s="136" t="e">
        <f t="shared" si="262"/>
        <v>#REF!</v>
      </c>
      <c r="CL254" s="140" t="e">
        <f t="shared" si="263"/>
        <v>#REF!</v>
      </c>
      <c r="CM254" s="144"/>
      <c r="CN254" s="136" t="e">
        <f t="shared" si="264"/>
        <v>#REF!</v>
      </c>
      <c r="CO254" s="152"/>
      <c r="CP254" s="140" t="e">
        <f t="shared" si="265"/>
        <v>#REF!</v>
      </c>
      <c r="CQ254" s="144"/>
      <c r="CR254" s="136" t="e">
        <f t="shared" si="266"/>
        <v>#REF!</v>
      </c>
      <c r="CS254" s="152"/>
      <c r="CT254" s="140" t="e">
        <f t="shared" si="267"/>
        <v>#REF!</v>
      </c>
      <c r="CU254" s="144"/>
      <c r="CV254" s="136" t="e">
        <f t="shared" si="268"/>
        <v>#REF!</v>
      </c>
      <c r="CW254" s="152"/>
      <c r="CX254" s="140" t="e">
        <f t="shared" si="269"/>
        <v>#REF!</v>
      </c>
      <c r="CY254" s="136" t="e">
        <f t="shared" si="270"/>
        <v>#REF!</v>
      </c>
      <c r="CZ254" s="152"/>
      <c r="DA254" s="144" t="e">
        <f t="shared" si="271"/>
        <v>#REF!</v>
      </c>
      <c r="DB254" s="144"/>
      <c r="DC254" s="136" t="e">
        <f t="shared" si="272"/>
        <v>#REF!</v>
      </c>
      <c r="DD254" s="152"/>
      <c r="DE254" s="140" t="e">
        <f t="shared" si="273"/>
        <v>#REF!</v>
      </c>
      <c r="DF254" s="144"/>
      <c r="DG254" s="136" t="e">
        <f t="shared" si="274"/>
        <v>#REF!</v>
      </c>
      <c r="DH254" s="152"/>
    </row>
    <row r="255" spans="1:112" ht="15.5" x14ac:dyDescent="0.35">
      <c r="A255" s="71">
        <v>44</v>
      </c>
      <c r="B255" s="345" t="str">
        <f t="shared" ref="B255" si="336">B203</f>
        <v>RRRSSS  Veronica</v>
      </c>
      <c r="C255" s="71" t="str">
        <f t="shared" si="333"/>
        <v>Veronica</v>
      </c>
      <c r="D255" s="9" t="str">
        <f t="shared" si="289"/>
        <v/>
      </c>
      <c r="E255" s="6">
        <f t="shared" si="324"/>
        <v>1046319</v>
      </c>
      <c r="F255" s="73"/>
      <c r="G255" s="73"/>
      <c r="H255" s="73"/>
      <c r="I255" s="73"/>
      <c r="J255" s="73"/>
      <c r="K255" s="73"/>
      <c r="L255" s="73"/>
      <c r="M255" s="169"/>
      <c r="N255" s="73"/>
      <c r="O255" s="73"/>
      <c r="P255" s="73"/>
      <c r="Q255" s="74"/>
      <c r="R255" s="73"/>
      <c r="S255" s="73"/>
      <c r="T255" s="73"/>
      <c r="U255" s="73"/>
      <c r="V255" s="73"/>
      <c r="W255" s="73"/>
      <c r="X255" s="289"/>
      <c r="Y255" s="2" t="e">
        <f>IF(C255&lt;&gt;"",VLOOKUP(C255,#REF!,2,FALSE),"")</f>
        <v>#REF!</v>
      </c>
      <c r="Z255" s="2" t="str">
        <f t="shared" si="291"/>
        <v>US CRÉTEIL</v>
      </c>
      <c r="AA255" s="50" t="str">
        <f t="shared" si="233"/>
        <v/>
      </c>
      <c r="AB255" s="34" t="e">
        <f t="shared" si="234"/>
        <v>#REF!</v>
      </c>
      <c r="AC255" s="2" t="str">
        <f t="shared" si="235"/>
        <v>RRRSSS  Veronica  Veronica</v>
      </c>
      <c r="AD255" s="2">
        <f t="shared" si="236"/>
        <v>0</v>
      </c>
      <c r="AE255" s="39"/>
      <c r="AF255" s="40" t="str">
        <f>IF(AE255&lt;&gt;"",VLOOKUP(AE255,#REF!,2,FALSE),"")</f>
        <v/>
      </c>
      <c r="AM255" s="140" t="e">
        <f t="shared" si="237"/>
        <v>#REF!</v>
      </c>
      <c r="AN255" s="157"/>
      <c r="AO255" s="136" t="e">
        <f t="shared" si="238"/>
        <v>#REF!</v>
      </c>
      <c r="AP255" s="152"/>
      <c r="AQ255" s="140" t="e">
        <f t="shared" si="239"/>
        <v>#REF!</v>
      </c>
      <c r="AR255" s="144"/>
      <c r="AS255" s="136" t="e">
        <f t="shared" si="240"/>
        <v>#REF!</v>
      </c>
      <c r="AT255" s="152"/>
      <c r="AU255" s="140" t="e">
        <f t="shared" si="241"/>
        <v>#REF!</v>
      </c>
      <c r="AV255" s="157"/>
      <c r="AW255" s="136" t="e">
        <f t="shared" si="242"/>
        <v>#REF!</v>
      </c>
      <c r="AX255" s="152"/>
      <c r="AY255" s="140" t="e">
        <f t="shared" si="243"/>
        <v>#REF!</v>
      </c>
      <c r="AZ255" s="144"/>
      <c r="BA255" s="136" t="e">
        <f t="shared" si="244"/>
        <v>#REF!</v>
      </c>
      <c r="BB255" s="152"/>
      <c r="BC255" s="140" t="e">
        <f t="shared" si="245"/>
        <v>#REF!</v>
      </c>
      <c r="BD255" s="144"/>
      <c r="BE255" s="136" t="e">
        <f t="shared" si="246"/>
        <v>#REF!</v>
      </c>
      <c r="BF255" s="152"/>
      <c r="BG255" s="140" t="e">
        <f t="shared" si="247"/>
        <v>#REF!</v>
      </c>
      <c r="BH255" s="144"/>
      <c r="BI255" s="136" t="e">
        <f t="shared" si="248"/>
        <v>#REF!</v>
      </c>
      <c r="BJ255" s="152"/>
      <c r="BK255" s="140" t="e">
        <f t="shared" si="249"/>
        <v>#REF!</v>
      </c>
      <c r="BL255" s="144"/>
      <c r="BM255" s="136" t="e">
        <f t="shared" si="250"/>
        <v>#REF!</v>
      </c>
      <c r="BN255" s="152"/>
      <c r="BO255" s="140" t="e">
        <f t="shared" si="251"/>
        <v>#REF!</v>
      </c>
      <c r="BP255" s="144"/>
      <c r="BQ255" s="136" t="e">
        <f t="shared" si="252"/>
        <v>#REF!</v>
      </c>
      <c r="BR255" s="152"/>
      <c r="BS255" s="140" t="e">
        <f t="shared" si="253"/>
        <v>#REF!</v>
      </c>
      <c r="BT255" s="144"/>
      <c r="BU255" s="136" t="e">
        <f t="shared" si="254"/>
        <v>#REF!</v>
      </c>
      <c r="BV255" s="152"/>
      <c r="BW255" s="140" t="e">
        <f t="shared" si="255"/>
        <v>#REF!</v>
      </c>
      <c r="BX255" s="144"/>
      <c r="BY255" s="136" t="e">
        <f t="shared" si="256"/>
        <v>#REF!</v>
      </c>
      <c r="BZ255" s="152"/>
      <c r="CA255" s="140" t="e">
        <f t="shared" si="257"/>
        <v>#REF!</v>
      </c>
      <c r="CB255" s="144"/>
      <c r="CC255" s="136" t="e">
        <f t="shared" si="258"/>
        <v>#REF!</v>
      </c>
      <c r="CD255" s="152"/>
      <c r="CE255" s="140" t="e">
        <f t="shared" si="259"/>
        <v>#REF!</v>
      </c>
      <c r="CF255" s="144"/>
      <c r="CG255" s="136" t="e">
        <f t="shared" si="260"/>
        <v>#REF!</v>
      </c>
      <c r="CH255" s="152"/>
      <c r="CI255" s="140" t="e">
        <f t="shared" si="261"/>
        <v>#REF!</v>
      </c>
      <c r="CJ255" s="144"/>
      <c r="CK255" s="136" t="e">
        <f t="shared" si="262"/>
        <v>#REF!</v>
      </c>
      <c r="CL255" s="140" t="e">
        <f t="shared" si="263"/>
        <v>#REF!</v>
      </c>
      <c r="CM255" s="144"/>
      <c r="CN255" s="136" t="e">
        <f t="shared" si="264"/>
        <v>#REF!</v>
      </c>
      <c r="CO255" s="152"/>
      <c r="CP255" s="140" t="e">
        <f t="shared" si="265"/>
        <v>#REF!</v>
      </c>
      <c r="CQ255" s="144"/>
      <c r="CR255" s="136" t="e">
        <f t="shared" si="266"/>
        <v>#REF!</v>
      </c>
      <c r="CS255" s="152"/>
      <c r="CT255" s="140" t="e">
        <f t="shared" si="267"/>
        <v>#REF!</v>
      </c>
      <c r="CU255" s="144"/>
      <c r="CV255" s="136" t="e">
        <f t="shared" si="268"/>
        <v>#REF!</v>
      </c>
      <c r="CW255" s="152"/>
      <c r="CX255" s="140" t="e">
        <f t="shared" si="269"/>
        <v>#REF!</v>
      </c>
      <c r="CY255" s="136" t="e">
        <f t="shared" si="270"/>
        <v>#REF!</v>
      </c>
      <c r="CZ255" s="152"/>
      <c r="DA255" s="144" t="e">
        <f t="shared" si="271"/>
        <v>#REF!</v>
      </c>
      <c r="DB255" s="144"/>
      <c r="DC255" s="136" t="e">
        <f t="shared" si="272"/>
        <v>#REF!</v>
      </c>
      <c r="DD255" s="152"/>
      <c r="DE255" s="140" t="e">
        <f t="shared" si="273"/>
        <v>#REF!</v>
      </c>
      <c r="DF255" s="144"/>
      <c r="DG255" s="136" t="e">
        <f t="shared" si="274"/>
        <v>#REF!</v>
      </c>
      <c r="DH255" s="152"/>
    </row>
    <row r="256" spans="1:112" ht="15.5" x14ac:dyDescent="0.35">
      <c r="A256" s="71">
        <v>45</v>
      </c>
      <c r="B256" s="345" t="str">
        <f t="shared" ref="B256" si="337">B204</f>
        <v>SSSTTT  Luc</v>
      </c>
      <c r="C256" s="71" t="str">
        <f t="shared" si="333"/>
        <v>Luc</v>
      </c>
      <c r="D256" s="9" t="str">
        <f t="shared" si="289"/>
        <v/>
      </c>
      <c r="E256" s="6">
        <f t="shared" si="324"/>
        <v>1561046</v>
      </c>
      <c r="F256" s="73"/>
      <c r="G256" s="73"/>
      <c r="H256" s="73"/>
      <c r="I256" s="73"/>
      <c r="J256" s="73"/>
      <c r="K256" s="73"/>
      <c r="L256" s="73"/>
      <c r="M256" s="169"/>
      <c r="N256" s="73"/>
      <c r="O256" s="73"/>
      <c r="P256" s="73"/>
      <c r="Q256" s="74"/>
      <c r="R256" s="73"/>
      <c r="S256" s="73"/>
      <c r="T256" s="73"/>
      <c r="U256" s="73"/>
      <c r="V256" s="73"/>
      <c r="W256" s="73"/>
      <c r="X256" s="289"/>
      <c r="Y256" s="2" t="e">
        <f>IF(C256&lt;&gt;"",VLOOKUP(C256,#REF!,2,FALSE),"")</f>
        <v>#REF!</v>
      </c>
      <c r="Z256" s="2" t="str">
        <f t="shared" si="291"/>
        <v>US CRÉTEIL</v>
      </c>
      <c r="AA256" s="50" t="str">
        <f t="shared" si="233"/>
        <v/>
      </c>
      <c r="AB256" s="34" t="e">
        <f t="shared" si="234"/>
        <v>#REF!</v>
      </c>
      <c r="AC256" s="2" t="str">
        <f t="shared" si="235"/>
        <v>SSSTTT  Luc  Luc</v>
      </c>
      <c r="AD256" s="2">
        <f t="shared" si="236"/>
        <v>0</v>
      </c>
      <c r="AE256" s="39"/>
      <c r="AF256" s="40" t="str">
        <f>IF(AE256&lt;&gt;"",VLOOKUP(AE256,#REF!,2,FALSE),"")</f>
        <v/>
      </c>
      <c r="AM256" s="140" t="e">
        <f t="shared" si="237"/>
        <v>#REF!</v>
      </c>
      <c r="AN256" s="157"/>
      <c r="AO256" s="136" t="e">
        <f t="shared" si="238"/>
        <v>#REF!</v>
      </c>
      <c r="AP256" s="152"/>
      <c r="AQ256" s="140" t="e">
        <f t="shared" si="239"/>
        <v>#REF!</v>
      </c>
      <c r="AR256" s="144"/>
      <c r="AS256" s="136" t="e">
        <f t="shared" si="240"/>
        <v>#REF!</v>
      </c>
      <c r="AT256" s="152"/>
      <c r="AU256" s="140" t="e">
        <f t="shared" si="241"/>
        <v>#REF!</v>
      </c>
      <c r="AV256" s="157"/>
      <c r="AW256" s="136" t="e">
        <f t="shared" si="242"/>
        <v>#REF!</v>
      </c>
      <c r="AX256" s="152"/>
      <c r="AY256" s="140" t="e">
        <f t="shared" si="243"/>
        <v>#REF!</v>
      </c>
      <c r="AZ256" s="144"/>
      <c r="BA256" s="136" t="e">
        <f t="shared" si="244"/>
        <v>#REF!</v>
      </c>
      <c r="BB256" s="152"/>
      <c r="BC256" s="140" t="e">
        <f t="shared" si="245"/>
        <v>#REF!</v>
      </c>
      <c r="BD256" s="144"/>
      <c r="BE256" s="136" t="e">
        <f t="shared" si="246"/>
        <v>#REF!</v>
      </c>
      <c r="BF256" s="152"/>
      <c r="BG256" s="140" t="e">
        <f t="shared" si="247"/>
        <v>#REF!</v>
      </c>
      <c r="BH256" s="144"/>
      <c r="BI256" s="136" t="e">
        <f t="shared" si="248"/>
        <v>#REF!</v>
      </c>
      <c r="BJ256" s="152"/>
      <c r="BK256" s="140" t="e">
        <f t="shared" si="249"/>
        <v>#REF!</v>
      </c>
      <c r="BL256" s="144"/>
      <c r="BM256" s="136" t="e">
        <f t="shared" si="250"/>
        <v>#REF!</v>
      </c>
      <c r="BN256" s="152"/>
      <c r="BO256" s="140" t="e">
        <f t="shared" si="251"/>
        <v>#REF!</v>
      </c>
      <c r="BP256" s="144"/>
      <c r="BQ256" s="136" t="e">
        <f t="shared" si="252"/>
        <v>#REF!</v>
      </c>
      <c r="BR256" s="152"/>
      <c r="BS256" s="140" t="e">
        <f t="shared" si="253"/>
        <v>#REF!</v>
      </c>
      <c r="BT256" s="144"/>
      <c r="BU256" s="136" t="e">
        <f t="shared" si="254"/>
        <v>#REF!</v>
      </c>
      <c r="BV256" s="152"/>
      <c r="BW256" s="140" t="e">
        <f t="shared" si="255"/>
        <v>#REF!</v>
      </c>
      <c r="BX256" s="144"/>
      <c r="BY256" s="136" t="e">
        <f t="shared" si="256"/>
        <v>#REF!</v>
      </c>
      <c r="BZ256" s="152"/>
      <c r="CA256" s="140" t="e">
        <f t="shared" si="257"/>
        <v>#REF!</v>
      </c>
      <c r="CB256" s="144"/>
      <c r="CC256" s="136" t="e">
        <f t="shared" si="258"/>
        <v>#REF!</v>
      </c>
      <c r="CD256" s="152"/>
      <c r="CE256" s="140" t="e">
        <f t="shared" si="259"/>
        <v>#REF!</v>
      </c>
      <c r="CF256" s="144"/>
      <c r="CG256" s="136" t="e">
        <f t="shared" si="260"/>
        <v>#REF!</v>
      </c>
      <c r="CH256" s="152"/>
      <c r="CI256" s="140" t="e">
        <f t="shared" si="261"/>
        <v>#REF!</v>
      </c>
      <c r="CJ256" s="144"/>
      <c r="CK256" s="136" t="e">
        <f t="shared" si="262"/>
        <v>#REF!</v>
      </c>
      <c r="CL256" s="140" t="e">
        <f t="shared" si="263"/>
        <v>#REF!</v>
      </c>
      <c r="CM256" s="144"/>
      <c r="CN256" s="136" t="e">
        <f t="shared" si="264"/>
        <v>#REF!</v>
      </c>
      <c r="CO256" s="152"/>
      <c r="CP256" s="140" t="e">
        <f t="shared" si="265"/>
        <v>#REF!</v>
      </c>
      <c r="CQ256" s="144"/>
      <c r="CR256" s="136" t="e">
        <f t="shared" si="266"/>
        <v>#REF!</v>
      </c>
      <c r="CS256" s="152"/>
      <c r="CT256" s="140" t="e">
        <f t="shared" si="267"/>
        <v>#REF!</v>
      </c>
      <c r="CU256" s="144"/>
      <c r="CV256" s="136" t="e">
        <f t="shared" si="268"/>
        <v>#REF!</v>
      </c>
      <c r="CW256" s="152"/>
      <c r="CX256" s="140" t="e">
        <f t="shared" si="269"/>
        <v>#REF!</v>
      </c>
      <c r="CY256" s="136" t="e">
        <f t="shared" si="270"/>
        <v>#REF!</v>
      </c>
      <c r="CZ256" s="152"/>
      <c r="DA256" s="144" t="e">
        <f t="shared" si="271"/>
        <v>#REF!</v>
      </c>
      <c r="DB256" s="144"/>
      <c r="DC256" s="136" t="e">
        <f t="shared" si="272"/>
        <v>#REF!</v>
      </c>
      <c r="DD256" s="152"/>
      <c r="DE256" s="140" t="e">
        <f t="shared" si="273"/>
        <v>#REF!</v>
      </c>
      <c r="DF256" s="144"/>
      <c r="DG256" s="136" t="e">
        <f t="shared" si="274"/>
        <v>#REF!</v>
      </c>
      <c r="DH256" s="152"/>
    </row>
    <row r="257" spans="1:112" ht="15.5" x14ac:dyDescent="0.35">
      <c r="A257" s="71">
        <v>46</v>
      </c>
      <c r="B257" s="345" t="str">
        <f t="shared" ref="B257" si="338">B205</f>
        <v>TTTUUU  Cryss</v>
      </c>
      <c r="C257" s="71" t="str">
        <f t="shared" si="333"/>
        <v>Cryss</v>
      </c>
      <c r="D257" s="9" t="str">
        <f t="shared" si="289"/>
        <v/>
      </c>
      <c r="E257" s="6">
        <f t="shared" si="324"/>
        <v>1537256</v>
      </c>
      <c r="F257" s="73"/>
      <c r="G257" s="73"/>
      <c r="H257" s="73"/>
      <c r="I257" s="73"/>
      <c r="J257" s="73"/>
      <c r="K257" s="73"/>
      <c r="L257" s="73"/>
      <c r="M257" s="169"/>
      <c r="N257" s="73"/>
      <c r="O257" s="73"/>
      <c r="P257" s="73"/>
      <c r="Q257" s="74"/>
      <c r="R257" s="73"/>
      <c r="S257" s="73"/>
      <c r="T257" s="73"/>
      <c r="U257" s="73"/>
      <c r="V257" s="73"/>
      <c r="W257" s="73"/>
      <c r="X257" s="289"/>
      <c r="Y257" s="2" t="e">
        <f>IF(C257&lt;&gt;"",VLOOKUP(C257,#REF!,2,FALSE),"")</f>
        <v>#REF!</v>
      </c>
      <c r="Z257" s="2" t="str">
        <f t="shared" si="291"/>
        <v>US CRÉTEIL</v>
      </c>
      <c r="AA257" s="50" t="str">
        <f t="shared" si="233"/>
        <v/>
      </c>
      <c r="AB257" s="34" t="e">
        <f t="shared" si="234"/>
        <v>#REF!</v>
      </c>
      <c r="AC257" s="2" t="str">
        <f t="shared" si="235"/>
        <v>TTTUUU  Cryss  Cryss</v>
      </c>
      <c r="AD257" s="2">
        <f t="shared" si="236"/>
        <v>0</v>
      </c>
      <c r="AE257" s="39"/>
      <c r="AF257" s="40" t="str">
        <f>IF(AE257&lt;&gt;"",VLOOKUP(AE257,#REF!,2,FALSE),"")</f>
        <v/>
      </c>
      <c r="AM257" s="140" t="e">
        <f t="shared" si="237"/>
        <v>#REF!</v>
      </c>
      <c r="AN257" s="157"/>
      <c r="AO257" s="136" t="e">
        <f t="shared" si="238"/>
        <v>#REF!</v>
      </c>
      <c r="AP257" s="152"/>
      <c r="AQ257" s="140" t="e">
        <f t="shared" si="239"/>
        <v>#REF!</v>
      </c>
      <c r="AR257" s="144"/>
      <c r="AS257" s="136" t="e">
        <f t="shared" si="240"/>
        <v>#REF!</v>
      </c>
      <c r="AT257" s="152"/>
      <c r="AU257" s="140" t="e">
        <f t="shared" si="241"/>
        <v>#REF!</v>
      </c>
      <c r="AV257" s="157"/>
      <c r="AW257" s="136" t="e">
        <f t="shared" si="242"/>
        <v>#REF!</v>
      </c>
      <c r="AX257" s="152"/>
      <c r="AY257" s="140" t="e">
        <f t="shared" si="243"/>
        <v>#REF!</v>
      </c>
      <c r="AZ257" s="144"/>
      <c r="BA257" s="136" t="e">
        <f t="shared" si="244"/>
        <v>#REF!</v>
      </c>
      <c r="BB257" s="152"/>
      <c r="BC257" s="140" t="e">
        <f t="shared" si="245"/>
        <v>#REF!</v>
      </c>
      <c r="BD257" s="144"/>
      <c r="BE257" s="136" t="e">
        <f t="shared" si="246"/>
        <v>#REF!</v>
      </c>
      <c r="BF257" s="152"/>
      <c r="BG257" s="140" t="e">
        <f t="shared" si="247"/>
        <v>#REF!</v>
      </c>
      <c r="BH257" s="144"/>
      <c r="BI257" s="136" t="e">
        <f t="shared" si="248"/>
        <v>#REF!</v>
      </c>
      <c r="BJ257" s="152"/>
      <c r="BK257" s="140" t="e">
        <f t="shared" si="249"/>
        <v>#REF!</v>
      </c>
      <c r="BL257" s="144"/>
      <c r="BM257" s="136" t="e">
        <f t="shared" si="250"/>
        <v>#REF!</v>
      </c>
      <c r="BN257" s="152"/>
      <c r="BO257" s="140" t="e">
        <f t="shared" si="251"/>
        <v>#REF!</v>
      </c>
      <c r="BP257" s="144"/>
      <c r="BQ257" s="136" t="e">
        <f t="shared" si="252"/>
        <v>#REF!</v>
      </c>
      <c r="BR257" s="152"/>
      <c r="BS257" s="140" t="e">
        <f t="shared" si="253"/>
        <v>#REF!</v>
      </c>
      <c r="BT257" s="144"/>
      <c r="BU257" s="136" t="e">
        <f t="shared" si="254"/>
        <v>#REF!</v>
      </c>
      <c r="BV257" s="152"/>
      <c r="BW257" s="140" t="e">
        <f t="shared" si="255"/>
        <v>#REF!</v>
      </c>
      <c r="BX257" s="144"/>
      <c r="BY257" s="136" t="e">
        <f t="shared" si="256"/>
        <v>#REF!</v>
      </c>
      <c r="BZ257" s="152"/>
      <c r="CA257" s="140" t="e">
        <f t="shared" si="257"/>
        <v>#REF!</v>
      </c>
      <c r="CB257" s="144"/>
      <c r="CC257" s="136" t="e">
        <f t="shared" si="258"/>
        <v>#REF!</v>
      </c>
      <c r="CD257" s="152"/>
      <c r="CE257" s="140" t="e">
        <f t="shared" si="259"/>
        <v>#REF!</v>
      </c>
      <c r="CF257" s="144"/>
      <c r="CG257" s="136" t="e">
        <f t="shared" si="260"/>
        <v>#REF!</v>
      </c>
      <c r="CH257" s="152"/>
      <c r="CI257" s="140" t="e">
        <f t="shared" si="261"/>
        <v>#REF!</v>
      </c>
      <c r="CJ257" s="144"/>
      <c r="CK257" s="136" t="e">
        <f t="shared" si="262"/>
        <v>#REF!</v>
      </c>
      <c r="CL257" s="140" t="e">
        <f t="shared" si="263"/>
        <v>#REF!</v>
      </c>
      <c r="CM257" s="144"/>
      <c r="CN257" s="136" t="e">
        <f t="shared" si="264"/>
        <v>#REF!</v>
      </c>
      <c r="CO257" s="152"/>
      <c r="CP257" s="140" t="e">
        <f t="shared" si="265"/>
        <v>#REF!</v>
      </c>
      <c r="CQ257" s="144"/>
      <c r="CR257" s="136" t="e">
        <f t="shared" si="266"/>
        <v>#REF!</v>
      </c>
      <c r="CS257" s="152"/>
      <c r="CT257" s="140" t="e">
        <f t="shared" si="267"/>
        <v>#REF!</v>
      </c>
      <c r="CU257" s="144"/>
      <c r="CV257" s="136" t="e">
        <f t="shared" si="268"/>
        <v>#REF!</v>
      </c>
      <c r="CW257" s="152"/>
      <c r="CX257" s="140" t="e">
        <f t="shared" si="269"/>
        <v>#REF!</v>
      </c>
      <c r="CY257" s="136" t="e">
        <f t="shared" si="270"/>
        <v>#REF!</v>
      </c>
      <c r="CZ257" s="152"/>
      <c r="DA257" s="144" t="e">
        <f t="shared" si="271"/>
        <v>#REF!</v>
      </c>
      <c r="DB257" s="144"/>
      <c r="DC257" s="136" t="e">
        <f t="shared" si="272"/>
        <v>#REF!</v>
      </c>
      <c r="DD257" s="152"/>
      <c r="DE257" s="140" t="e">
        <f t="shared" si="273"/>
        <v>#REF!</v>
      </c>
      <c r="DF257" s="144"/>
      <c r="DG257" s="136" t="e">
        <f t="shared" si="274"/>
        <v>#REF!</v>
      </c>
      <c r="DH257" s="152"/>
    </row>
    <row r="258" spans="1:112" ht="15.5" x14ac:dyDescent="0.35">
      <c r="A258" s="71">
        <v>47</v>
      </c>
      <c r="B258" s="345" t="str">
        <f t="shared" ref="B258" si="339">B206</f>
        <v>UUUVVV  Sambou</v>
      </c>
      <c r="C258" s="71" t="str">
        <f t="shared" si="333"/>
        <v>Sambou</v>
      </c>
      <c r="D258" s="9" t="str">
        <f t="shared" si="289"/>
        <v/>
      </c>
      <c r="E258" s="6">
        <f t="shared" si="324"/>
        <v>1939734</v>
      </c>
      <c r="F258" s="73"/>
      <c r="G258" s="73"/>
      <c r="H258" s="73"/>
      <c r="I258" s="73"/>
      <c r="J258" s="73"/>
      <c r="K258" s="73"/>
      <c r="L258" s="73"/>
      <c r="M258" s="169"/>
      <c r="N258" s="73"/>
      <c r="O258" s="73"/>
      <c r="P258" s="73"/>
      <c r="Q258" s="74"/>
      <c r="R258" s="73"/>
      <c r="S258" s="73"/>
      <c r="T258" s="73"/>
      <c r="U258" s="73"/>
      <c r="V258" s="73"/>
      <c r="W258" s="73"/>
      <c r="X258" s="289"/>
      <c r="Y258" s="2" t="e">
        <f>IF(C258&lt;&gt;"",VLOOKUP(C258,#REF!,2,FALSE),"")</f>
        <v>#REF!</v>
      </c>
      <c r="Z258" s="2" t="str">
        <f t="shared" si="291"/>
        <v>US CRÉTEIL</v>
      </c>
      <c r="AA258" s="50" t="str">
        <f t="shared" si="233"/>
        <v/>
      </c>
      <c r="AB258" s="34" t="e">
        <f t="shared" si="234"/>
        <v>#REF!</v>
      </c>
      <c r="AC258" s="2" t="str">
        <f t="shared" si="235"/>
        <v>UUUVVV  Sambou  Sambou</v>
      </c>
      <c r="AD258" s="2">
        <f t="shared" si="236"/>
        <v>0</v>
      </c>
      <c r="AE258" s="39"/>
      <c r="AF258" s="40" t="str">
        <f>IF(AE258&lt;&gt;"",VLOOKUP(AE258,#REF!,2,FALSE),"")</f>
        <v/>
      </c>
      <c r="AM258" s="140" t="e">
        <f t="shared" si="237"/>
        <v>#REF!</v>
      </c>
      <c r="AN258" s="157"/>
      <c r="AO258" s="136" t="e">
        <f t="shared" si="238"/>
        <v>#REF!</v>
      </c>
      <c r="AP258" s="152"/>
      <c r="AQ258" s="140" t="e">
        <f t="shared" si="239"/>
        <v>#REF!</v>
      </c>
      <c r="AR258" s="144"/>
      <c r="AS258" s="136" t="e">
        <f t="shared" si="240"/>
        <v>#REF!</v>
      </c>
      <c r="AT258" s="152"/>
      <c r="AU258" s="140" t="e">
        <f t="shared" si="241"/>
        <v>#REF!</v>
      </c>
      <c r="AV258" s="157"/>
      <c r="AW258" s="136" t="e">
        <f t="shared" si="242"/>
        <v>#REF!</v>
      </c>
      <c r="AX258" s="152"/>
      <c r="AY258" s="140" t="e">
        <f t="shared" si="243"/>
        <v>#REF!</v>
      </c>
      <c r="AZ258" s="144"/>
      <c r="BA258" s="136" t="e">
        <f t="shared" si="244"/>
        <v>#REF!</v>
      </c>
      <c r="BB258" s="152"/>
      <c r="BC258" s="140" t="e">
        <f t="shared" si="245"/>
        <v>#REF!</v>
      </c>
      <c r="BD258" s="144"/>
      <c r="BE258" s="136" t="e">
        <f t="shared" si="246"/>
        <v>#REF!</v>
      </c>
      <c r="BF258" s="152"/>
      <c r="BG258" s="140" t="e">
        <f t="shared" si="247"/>
        <v>#REF!</v>
      </c>
      <c r="BH258" s="144"/>
      <c r="BI258" s="136" t="e">
        <f t="shared" si="248"/>
        <v>#REF!</v>
      </c>
      <c r="BJ258" s="152"/>
      <c r="BK258" s="140" t="e">
        <f t="shared" si="249"/>
        <v>#REF!</v>
      </c>
      <c r="BL258" s="144"/>
      <c r="BM258" s="136" t="e">
        <f t="shared" si="250"/>
        <v>#REF!</v>
      </c>
      <c r="BN258" s="152"/>
      <c r="BO258" s="140" t="e">
        <f t="shared" si="251"/>
        <v>#REF!</v>
      </c>
      <c r="BP258" s="144"/>
      <c r="BQ258" s="136" t="e">
        <f t="shared" si="252"/>
        <v>#REF!</v>
      </c>
      <c r="BR258" s="152"/>
      <c r="BS258" s="140" t="e">
        <f t="shared" si="253"/>
        <v>#REF!</v>
      </c>
      <c r="BT258" s="144"/>
      <c r="BU258" s="136" t="e">
        <f t="shared" si="254"/>
        <v>#REF!</v>
      </c>
      <c r="BV258" s="152"/>
      <c r="BW258" s="140" t="e">
        <f t="shared" si="255"/>
        <v>#REF!</v>
      </c>
      <c r="BX258" s="144"/>
      <c r="BY258" s="136" t="e">
        <f t="shared" si="256"/>
        <v>#REF!</v>
      </c>
      <c r="BZ258" s="152"/>
      <c r="CA258" s="140" t="e">
        <f t="shared" si="257"/>
        <v>#REF!</v>
      </c>
      <c r="CB258" s="144"/>
      <c r="CC258" s="136" t="e">
        <f t="shared" si="258"/>
        <v>#REF!</v>
      </c>
      <c r="CD258" s="152"/>
      <c r="CE258" s="140" t="e">
        <f t="shared" si="259"/>
        <v>#REF!</v>
      </c>
      <c r="CF258" s="144"/>
      <c r="CG258" s="136" t="e">
        <f t="shared" si="260"/>
        <v>#REF!</v>
      </c>
      <c r="CH258" s="152"/>
      <c r="CI258" s="140" t="e">
        <f t="shared" si="261"/>
        <v>#REF!</v>
      </c>
      <c r="CJ258" s="144"/>
      <c r="CK258" s="136" t="e">
        <f t="shared" si="262"/>
        <v>#REF!</v>
      </c>
      <c r="CL258" s="140" t="e">
        <f t="shared" si="263"/>
        <v>#REF!</v>
      </c>
      <c r="CM258" s="144"/>
      <c r="CN258" s="136" t="e">
        <f t="shared" si="264"/>
        <v>#REF!</v>
      </c>
      <c r="CO258" s="152"/>
      <c r="CP258" s="140" t="e">
        <f t="shared" si="265"/>
        <v>#REF!</v>
      </c>
      <c r="CQ258" s="144"/>
      <c r="CR258" s="136" t="e">
        <f t="shared" si="266"/>
        <v>#REF!</v>
      </c>
      <c r="CS258" s="152"/>
      <c r="CT258" s="140" t="e">
        <f t="shared" si="267"/>
        <v>#REF!</v>
      </c>
      <c r="CU258" s="144"/>
      <c r="CV258" s="136" t="e">
        <f t="shared" si="268"/>
        <v>#REF!</v>
      </c>
      <c r="CW258" s="152"/>
      <c r="CX258" s="140" t="e">
        <f t="shared" si="269"/>
        <v>#REF!</v>
      </c>
      <c r="CY258" s="136" t="e">
        <f t="shared" si="270"/>
        <v>#REF!</v>
      </c>
      <c r="CZ258" s="152"/>
      <c r="DA258" s="144" t="e">
        <f t="shared" si="271"/>
        <v>#REF!</v>
      </c>
      <c r="DB258" s="144"/>
      <c r="DC258" s="136" t="e">
        <f t="shared" si="272"/>
        <v>#REF!</v>
      </c>
      <c r="DD258" s="152"/>
      <c r="DE258" s="140" t="e">
        <f t="shared" si="273"/>
        <v>#REF!</v>
      </c>
      <c r="DF258" s="144"/>
      <c r="DG258" s="136" t="e">
        <f t="shared" si="274"/>
        <v>#REF!</v>
      </c>
      <c r="DH258" s="152"/>
    </row>
    <row r="259" spans="1:112" ht="15.5" x14ac:dyDescent="0.35">
      <c r="A259" s="71">
        <v>48</v>
      </c>
      <c r="B259" s="345" t="str">
        <f t="shared" ref="B259" si="340">B207</f>
        <v>VVVVXXX  Dylan</v>
      </c>
      <c r="C259" s="71" t="str">
        <f t="shared" si="333"/>
        <v>Dylan</v>
      </c>
      <c r="D259" s="9" t="str">
        <f t="shared" si="289"/>
        <v/>
      </c>
      <c r="E259" s="6">
        <f t="shared" si="324"/>
        <v>1939723</v>
      </c>
      <c r="F259" s="73"/>
      <c r="G259" s="73"/>
      <c r="H259" s="73"/>
      <c r="I259" s="73"/>
      <c r="J259" s="73"/>
      <c r="K259" s="73"/>
      <c r="L259" s="73"/>
      <c r="M259" s="169"/>
      <c r="N259" s="73"/>
      <c r="O259" s="73"/>
      <c r="P259" s="73"/>
      <c r="Q259" s="74"/>
      <c r="R259" s="73"/>
      <c r="S259" s="73"/>
      <c r="T259" s="73"/>
      <c r="U259" s="73"/>
      <c r="V259" s="73"/>
      <c r="W259" s="73"/>
      <c r="X259" s="289"/>
      <c r="Y259" s="2" t="e">
        <f>IF(C259&lt;&gt;"",VLOOKUP(C259,#REF!,2,FALSE),"")</f>
        <v>#REF!</v>
      </c>
      <c r="Z259" s="2" t="str">
        <f t="shared" si="291"/>
        <v>US CRÉTEIL</v>
      </c>
      <c r="AA259" s="50" t="str">
        <f t="shared" si="233"/>
        <v/>
      </c>
      <c r="AB259" s="34" t="e">
        <f t="shared" si="234"/>
        <v>#REF!</v>
      </c>
      <c r="AC259" s="2" t="str">
        <f t="shared" si="235"/>
        <v>VVVVXXX  Dylan  Dylan</v>
      </c>
      <c r="AD259" s="2">
        <f t="shared" si="236"/>
        <v>0</v>
      </c>
      <c r="AE259" s="39"/>
      <c r="AF259" s="40" t="str">
        <f>IF(AE259&lt;&gt;"",VLOOKUP(AE259,#REF!,2,FALSE),"")</f>
        <v/>
      </c>
      <c r="AM259" s="140" t="e">
        <f t="shared" si="237"/>
        <v>#REF!</v>
      </c>
      <c r="AN259" s="157"/>
      <c r="AO259" s="136" t="e">
        <f t="shared" si="238"/>
        <v>#REF!</v>
      </c>
      <c r="AP259" s="152"/>
      <c r="AQ259" s="140" t="e">
        <f t="shared" si="239"/>
        <v>#REF!</v>
      </c>
      <c r="AR259" s="144"/>
      <c r="AS259" s="136" t="e">
        <f t="shared" si="240"/>
        <v>#REF!</v>
      </c>
      <c r="AT259" s="152"/>
      <c r="AU259" s="140" t="e">
        <f t="shared" si="241"/>
        <v>#REF!</v>
      </c>
      <c r="AV259" s="157"/>
      <c r="AW259" s="136" t="e">
        <f t="shared" si="242"/>
        <v>#REF!</v>
      </c>
      <c r="AX259" s="152"/>
      <c r="AY259" s="140" t="e">
        <f t="shared" si="243"/>
        <v>#REF!</v>
      </c>
      <c r="AZ259" s="144"/>
      <c r="BA259" s="136" t="e">
        <f t="shared" si="244"/>
        <v>#REF!</v>
      </c>
      <c r="BB259" s="152"/>
      <c r="BC259" s="140" t="e">
        <f t="shared" si="245"/>
        <v>#REF!</v>
      </c>
      <c r="BD259" s="144"/>
      <c r="BE259" s="136" t="e">
        <f t="shared" si="246"/>
        <v>#REF!</v>
      </c>
      <c r="BF259" s="152"/>
      <c r="BG259" s="140" t="e">
        <f t="shared" si="247"/>
        <v>#REF!</v>
      </c>
      <c r="BH259" s="144"/>
      <c r="BI259" s="136" t="e">
        <f t="shared" si="248"/>
        <v>#REF!</v>
      </c>
      <c r="BJ259" s="152"/>
      <c r="BK259" s="140" t="e">
        <f t="shared" si="249"/>
        <v>#REF!</v>
      </c>
      <c r="BL259" s="144"/>
      <c r="BM259" s="136" t="e">
        <f t="shared" si="250"/>
        <v>#REF!</v>
      </c>
      <c r="BN259" s="152"/>
      <c r="BO259" s="140" t="e">
        <f t="shared" si="251"/>
        <v>#REF!</v>
      </c>
      <c r="BP259" s="144"/>
      <c r="BQ259" s="136" t="e">
        <f t="shared" si="252"/>
        <v>#REF!</v>
      </c>
      <c r="BR259" s="152"/>
      <c r="BS259" s="140" t="e">
        <f t="shared" si="253"/>
        <v>#REF!</v>
      </c>
      <c r="BT259" s="144"/>
      <c r="BU259" s="136" t="e">
        <f t="shared" si="254"/>
        <v>#REF!</v>
      </c>
      <c r="BV259" s="152"/>
      <c r="BW259" s="140" t="e">
        <f t="shared" si="255"/>
        <v>#REF!</v>
      </c>
      <c r="BX259" s="144"/>
      <c r="BY259" s="136" t="e">
        <f t="shared" si="256"/>
        <v>#REF!</v>
      </c>
      <c r="BZ259" s="152"/>
      <c r="CA259" s="140" t="e">
        <f t="shared" si="257"/>
        <v>#REF!</v>
      </c>
      <c r="CB259" s="144"/>
      <c r="CC259" s="136" t="e">
        <f t="shared" si="258"/>
        <v>#REF!</v>
      </c>
      <c r="CD259" s="152"/>
      <c r="CE259" s="140" t="e">
        <f t="shared" si="259"/>
        <v>#REF!</v>
      </c>
      <c r="CF259" s="144"/>
      <c r="CG259" s="136" t="e">
        <f t="shared" si="260"/>
        <v>#REF!</v>
      </c>
      <c r="CH259" s="152"/>
      <c r="CI259" s="140" t="e">
        <f t="shared" si="261"/>
        <v>#REF!</v>
      </c>
      <c r="CJ259" s="144"/>
      <c r="CK259" s="136" t="e">
        <f t="shared" si="262"/>
        <v>#REF!</v>
      </c>
      <c r="CL259" s="140" t="e">
        <f t="shared" si="263"/>
        <v>#REF!</v>
      </c>
      <c r="CM259" s="144"/>
      <c r="CN259" s="136" t="e">
        <f t="shared" si="264"/>
        <v>#REF!</v>
      </c>
      <c r="CO259" s="152"/>
      <c r="CP259" s="140" t="e">
        <f t="shared" si="265"/>
        <v>#REF!</v>
      </c>
      <c r="CQ259" s="144"/>
      <c r="CR259" s="136" t="e">
        <f t="shared" si="266"/>
        <v>#REF!</v>
      </c>
      <c r="CS259" s="152"/>
      <c r="CT259" s="140" t="e">
        <f t="shared" si="267"/>
        <v>#REF!</v>
      </c>
      <c r="CU259" s="144"/>
      <c r="CV259" s="136" t="e">
        <f t="shared" si="268"/>
        <v>#REF!</v>
      </c>
      <c r="CW259" s="152"/>
      <c r="CX259" s="140" t="e">
        <f t="shared" si="269"/>
        <v>#REF!</v>
      </c>
      <c r="CY259" s="136" t="e">
        <f t="shared" si="270"/>
        <v>#REF!</v>
      </c>
      <c r="CZ259" s="152"/>
      <c r="DA259" s="144" t="e">
        <f t="shared" si="271"/>
        <v>#REF!</v>
      </c>
      <c r="DB259" s="144"/>
      <c r="DC259" s="136" t="e">
        <f t="shared" si="272"/>
        <v>#REF!</v>
      </c>
      <c r="DD259" s="152"/>
      <c r="DE259" s="140" t="e">
        <f t="shared" si="273"/>
        <v>#REF!</v>
      </c>
      <c r="DF259" s="144"/>
      <c r="DG259" s="136" t="e">
        <f t="shared" si="274"/>
        <v>#REF!</v>
      </c>
      <c r="DH259" s="152"/>
    </row>
    <row r="260" spans="1:112" ht="15.5" x14ac:dyDescent="0.35">
      <c r="A260" s="71">
        <v>49</v>
      </c>
      <c r="B260" s="345" t="str">
        <f t="shared" ref="B260" si="341">B208</f>
        <v>XXXYYY  Lucie</v>
      </c>
      <c r="C260" s="71" t="str">
        <f t="shared" si="333"/>
        <v>Lucie</v>
      </c>
      <c r="D260" s="9" t="str">
        <f t="shared" si="289"/>
        <v/>
      </c>
      <c r="E260" s="6">
        <f t="shared" si="324"/>
        <v>1939738</v>
      </c>
      <c r="F260" s="73"/>
      <c r="G260" s="73"/>
      <c r="H260" s="73"/>
      <c r="I260" s="73"/>
      <c r="J260" s="73"/>
      <c r="K260" s="73"/>
      <c r="L260" s="73"/>
      <c r="M260" s="169"/>
      <c r="N260" s="73"/>
      <c r="O260" s="73"/>
      <c r="P260" s="73"/>
      <c r="Q260" s="74"/>
      <c r="R260" s="73"/>
      <c r="S260" s="73"/>
      <c r="T260" s="73"/>
      <c r="U260" s="73"/>
      <c r="V260" s="73"/>
      <c r="W260" s="73"/>
      <c r="X260" s="289"/>
      <c r="Y260" s="2" t="e">
        <f>IF(C260&lt;&gt;"",VLOOKUP(C260,#REF!,2,FALSE),"")</f>
        <v>#REF!</v>
      </c>
      <c r="Z260" s="2" t="str">
        <f t="shared" si="291"/>
        <v>US CRÉTEIL</v>
      </c>
      <c r="AA260" s="50" t="str">
        <f t="shared" si="233"/>
        <v/>
      </c>
      <c r="AB260" s="34" t="e">
        <f t="shared" si="234"/>
        <v>#REF!</v>
      </c>
      <c r="AC260" s="2" t="str">
        <f t="shared" si="235"/>
        <v>XXXYYY  Lucie  Lucie</v>
      </c>
      <c r="AD260" s="2">
        <f t="shared" si="236"/>
        <v>0</v>
      </c>
      <c r="AE260" s="39"/>
      <c r="AF260" s="40" t="str">
        <f>IF(AE260&lt;&gt;"",VLOOKUP(AE260,#REF!,2,FALSE),"")</f>
        <v/>
      </c>
      <c r="AM260" s="140" t="e">
        <f t="shared" si="237"/>
        <v>#REF!</v>
      </c>
      <c r="AN260" s="157"/>
      <c r="AO260" s="136" t="e">
        <f t="shared" si="238"/>
        <v>#REF!</v>
      </c>
      <c r="AP260" s="152"/>
      <c r="AQ260" s="140" t="e">
        <f t="shared" si="239"/>
        <v>#REF!</v>
      </c>
      <c r="AR260" s="144"/>
      <c r="AS260" s="136" t="e">
        <f t="shared" si="240"/>
        <v>#REF!</v>
      </c>
      <c r="AT260" s="152"/>
      <c r="AU260" s="140" t="e">
        <f t="shared" si="241"/>
        <v>#REF!</v>
      </c>
      <c r="AV260" s="157"/>
      <c r="AW260" s="136" t="e">
        <f t="shared" si="242"/>
        <v>#REF!</v>
      </c>
      <c r="AX260" s="152"/>
      <c r="AY260" s="140" t="e">
        <f t="shared" si="243"/>
        <v>#REF!</v>
      </c>
      <c r="AZ260" s="144"/>
      <c r="BA260" s="136" t="e">
        <f t="shared" si="244"/>
        <v>#REF!</v>
      </c>
      <c r="BB260" s="152"/>
      <c r="BC260" s="140" t="e">
        <f t="shared" si="245"/>
        <v>#REF!</v>
      </c>
      <c r="BD260" s="144"/>
      <c r="BE260" s="136" t="e">
        <f t="shared" si="246"/>
        <v>#REF!</v>
      </c>
      <c r="BF260" s="152"/>
      <c r="BG260" s="140" t="e">
        <f t="shared" si="247"/>
        <v>#REF!</v>
      </c>
      <c r="BH260" s="144"/>
      <c r="BI260" s="136" t="e">
        <f t="shared" si="248"/>
        <v>#REF!</v>
      </c>
      <c r="BJ260" s="152"/>
      <c r="BK260" s="140" t="e">
        <f t="shared" si="249"/>
        <v>#REF!</v>
      </c>
      <c r="BL260" s="144"/>
      <c r="BM260" s="136" t="e">
        <f t="shared" si="250"/>
        <v>#REF!</v>
      </c>
      <c r="BN260" s="152"/>
      <c r="BO260" s="140" t="e">
        <f t="shared" si="251"/>
        <v>#REF!</v>
      </c>
      <c r="BP260" s="144"/>
      <c r="BQ260" s="136" t="e">
        <f t="shared" si="252"/>
        <v>#REF!</v>
      </c>
      <c r="BR260" s="152"/>
      <c r="BS260" s="140" t="e">
        <f t="shared" si="253"/>
        <v>#REF!</v>
      </c>
      <c r="BT260" s="144"/>
      <c r="BU260" s="136" t="e">
        <f t="shared" si="254"/>
        <v>#REF!</v>
      </c>
      <c r="BV260" s="152"/>
      <c r="BW260" s="140" t="e">
        <f t="shared" si="255"/>
        <v>#REF!</v>
      </c>
      <c r="BX260" s="144"/>
      <c r="BY260" s="136" t="e">
        <f t="shared" si="256"/>
        <v>#REF!</v>
      </c>
      <c r="BZ260" s="152"/>
      <c r="CA260" s="140" t="e">
        <f t="shared" si="257"/>
        <v>#REF!</v>
      </c>
      <c r="CB260" s="144"/>
      <c r="CC260" s="136" t="e">
        <f t="shared" si="258"/>
        <v>#REF!</v>
      </c>
      <c r="CD260" s="152"/>
      <c r="CE260" s="140" t="e">
        <f t="shared" si="259"/>
        <v>#REF!</v>
      </c>
      <c r="CF260" s="144"/>
      <c r="CG260" s="136" t="e">
        <f t="shared" si="260"/>
        <v>#REF!</v>
      </c>
      <c r="CH260" s="152"/>
      <c r="CI260" s="140" t="e">
        <f t="shared" si="261"/>
        <v>#REF!</v>
      </c>
      <c r="CJ260" s="144"/>
      <c r="CK260" s="136" t="e">
        <f t="shared" si="262"/>
        <v>#REF!</v>
      </c>
      <c r="CL260" s="140" t="e">
        <f t="shared" si="263"/>
        <v>#REF!</v>
      </c>
      <c r="CM260" s="144"/>
      <c r="CN260" s="136" t="e">
        <f t="shared" si="264"/>
        <v>#REF!</v>
      </c>
      <c r="CO260" s="152"/>
      <c r="CP260" s="140" t="e">
        <f t="shared" si="265"/>
        <v>#REF!</v>
      </c>
      <c r="CQ260" s="144"/>
      <c r="CR260" s="136" t="e">
        <f t="shared" si="266"/>
        <v>#REF!</v>
      </c>
      <c r="CS260" s="152"/>
      <c r="CT260" s="140" t="e">
        <f t="shared" si="267"/>
        <v>#REF!</v>
      </c>
      <c r="CU260" s="144"/>
      <c r="CV260" s="136" t="e">
        <f t="shared" si="268"/>
        <v>#REF!</v>
      </c>
      <c r="CW260" s="152"/>
      <c r="CX260" s="140" t="e">
        <f t="shared" si="269"/>
        <v>#REF!</v>
      </c>
      <c r="CY260" s="136" t="e">
        <f t="shared" si="270"/>
        <v>#REF!</v>
      </c>
      <c r="CZ260" s="152"/>
      <c r="DA260" s="144" t="e">
        <f t="shared" si="271"/>
        <v>#REF!</v>
      </c>
      <c r="DB260" s="144"/>
      <c r="DC260" s="136" t="e">
        <f t="shared" si="272"/>
        <v>#REF!</v>
      </c>
      <c r="DD260" s="152"/>
      <c r="DE260" s="140" t="e">
        <f t="shared" si="273"/>
        <v>#REF!</v>
      </c>
      <c r="DF260" s="144"/>
      <c r="DG260" s="136" t="e">
        <f t="shared" si="274"/>
        <v>#REF!</v>
      </c>
      <c r="DH260" s="152"/>
    </row>
    <row r="261" spans="1:112" ht="16" thickBot="1" x14ac:dyDescent="0.4">
      <c r="A261" s="72">
        <v>50</v>
      </c>
      <c r="B261" s="346" t="str">
        <f t="shared" ref="B261" si="342">B209</f>
        <v>YYYZZZ  Eva</v>
      </c>
      <c r="C261" s="290" t="str">
        <f t="shared" si="333"/>
        <v>Eva</v>
      </c>
      <c r="D261" s="291" t="str">
        <f t="shared" si="289"/>
        <v/>
      </c>
      <c r="E261" s="292">
        <f t="shared" si="324"/>
        <v>1026527</v>
      </c>
      <c r="F261" s="293"/>
      <c r="G261" s="293"/>
      <c r="H261" s="293"/>
      <c r="I261" s="293"/>
      <c r="J261" s="293"/>
      <c r="K261" s="293"/>
      <c r="L261" s="293"/>
      <c r="M261" s="294"/>
      <c r="N261" s="293"/>
      <c r="O261" s="293"/>
      <c r="P261" s="293"/>
      <c r="Q261" s="297"/>
      <c r="R261" s="293"/>
      <c r="S261" s="293"/>
      <c r="T261" s="293"/>
      <c r="U261" s="293"/>
      <c r="V261" s="293"/>
      <c r="W261" s="293"/>
      <c r="X261" s="295"/>
      <c r="Y261" s="2" t="e">
        <f>IF(C261&lt;&gt;"",VLOOKUP(C261,#REF!,2,FALSE),"")</f>
        <v>#REF!</v>
      </c>
      <c r="Z261" s="2" t="str">
        <f t="shared" si="291"/>
        <v>US CRÉTEIL</v>
      </c>
      <c r="AA261" s="50" t="str">
        <f t="shared" ref="AA261:AA324" si="343">(D261)</f>
        <v/>
      </c>
      <c r="AB261" s="34" t="e">
        <f t="shared" ref="AB261:AB324" si="344">IF(Y261="femme",$AD$1,$AD$2)</f>
        <v>#REF!</v>
      </c>
      <c r="AC261" s="2" t="str">
        <f t="shared" ref="AC261:AC324" si="345">(B261&amp;"  "&amp;C261)</f>
        <v>YYYZZZ  Eva  Eva</v>
      </c>
      <c r="AD261" s="2">
        <f t="shared" ref="AD261:AD324" si="346">COUNTA(F261:X261)</f>
        <v>0</v>
      </c>
      <c r="AE261" s="39"/>
      <c r="AF261" s="40" t="str">
        <f>IF(AE261&lt;&gt;"",VLOOKUP(AE261,#REF!,2,FALSE),"")</f>
        <v/>
      </c>
      <c r="AM261" s="140" t="e">
        <f t="shared" ref="AM261:AM324" si="347">IF($Y261=$AC$1,F261,$AI$1)</f>
        <v>#REF!</v>
      </c>
      <c r="AN261" s="157"/>
      <c r="AO261" s="136" t="e">
        <f t="shared" ref="AO261:AO324" si="348">IF($Y261=$AC$2,F261,$AI$1)</f>
        <v>#REF!</v>
      </c>
      <c r="AP261" s="152"/>
      <c r="AQ261" s="140" t="e">
        <f t="shared" ref="AQ261:AQ324" si="349">IF($Y261=$AC$1,G261,$AI$1)</f>
        <v>#REF!</v>
      </c>
      <c r="AR261" s="144"/>
      <c r="AS261" s="136" t="e">
        <f t="shared" ref="AS261:AS324" si="350">IF($Y261=$AC$2,G261,$AI$1)</f>
        <v>#REF!</v>
      </c>
      <c r="AT261" s="152"/>
      <c r="AU261" s="140" t="e">
        <f t="shared" ref="AU261:AU324" si="351">IF($Y261=$AC$1,H261,$AI$1)</f>
        <v>#REF!</v>
      </c>
      <c r="AV261" s="157"/>
      <c r="AW261" s="136" t="e">
        <f t="shared" ref="AW261:AW324" si="352">IF($Y261=$AC$2,H261,$AI$1)</f>
        <v>#REF!</v>
      </c>
      <c r="AX261" s="152"/>
      <c r="AY261" s="140" t="e">
        <f t="shared" ref="AY261:AY324" si="353">IF($Y261=$AC$1,I261,$AI$1)</f>
        <v>#REF!</v>
      </c>
      <c r="AZ261" s="144"/>
      <c r="BA261" s="136" t="e">
        <f t="shared" ref="BA261:BA324" si="354">IF($Y261=$AC$2,I261,$AI$1)</f>
        <v>#REF!</v>
      </c>
      <c r="BB261" s="152"/>
      <c r="BC261" s="140" t="e">
        <f t="shared" ref="BC261:BC324" si="355">IF($Y261=$AC$1,J261,$AI$1)</f>
        <v>#REF!</v>
      </c>
      <c r="BD261" s="144"/>
      <c r="BE261" s="136" t="e">
        <f t="shared" ref="BE261:BE324" si="356">IF($Y261=$AC$2,J261,$AI$1)</f>
        <v>#REF!</v>
      </c>
      <c r="BF261" s="152"/>
      <c r="BG261" s="140" t="e">
        <f t="shared" ref="BG261:BG324" si="357">IF($Y261=$AC$1,K261,$AI$1)</f>
        <v>#REF!</v>
      </c>
      <c r="BH261" s="144"/>
      <c r="BI261" s="136" t="e">
        <f t="shared" ref="BI261:BI324" si="358">IF($Y261=$AC$2,K261,$AI$1)</f>
        <v>#REF!</v>
      </c>
      <c r="BJ261" s="152"/>
      <c r="BK261" s="140" t="e">
        <f t="shared" ref="BK261:BK324" si="359">IF($Y261=$AC$1,L261,$AI$1)</f>
        <v>#REF!</v>
      </c>
      <c r="BL261" s="144"/>
      <c r="BM261" s="136" t="e">
        <f t="shared" ref="BM261:BM324" si="360">IF($Y261=$AC$2,L261,$AI$1)</f>
        <v>#REF!</v>
      </c>
      <c r="BN261" s="152"/>
      <c r="BO261" s="140" t="e">
        <f t="shared" ref="BO261:BO324" si="361">IF($Y261=$AC$1,M261,$AI$1)</f>
        <v>#REF!</v>
      </c>
      <c r="BP261" s="144"/>
      <c r="BQ261" s="136" t="e">
        <f t="shared" ref="BQ261:BQ324" si="362">IF($Y261=$AC$2,M261,$AI$1)</f>
        <v>#REF!</v>
      </c>
      <c r="BR261" s="152"/>
      <c r="BS261" s="140" t="e">
        <f t="shared" ref="BS261:BS324" si="363">IF($Y261=$AC$1,N261,$AI$1)</f>
        <v>#REF!</v>
      </c>
      <c r="BT261" s="144"/>
      <c r="BU261" s="136" t="e">
        <f t="shared" ref="BU261:BU324" si="364">IF($Y261=$AC$2,N261,$AI$1)</f>
        <v>#REF!</v>
      </c>
      <c r="BV261" s="152"/>
      <c r="BW261" s="140" t="e">
        <f t="shared" ref="BW261:BW324" si="365">IF($Y261=$AC$1,O261,$AI$1)</f>
        <v>#REF!</v>
      </c>
      <c r="BX261" s="144"/>
      <c r="BY261" s="136" t="e">
        <f t="shared" ref="BY261:BY324" si="366">IF($Y261=$AC$2,O261,$AI$1)</f>
        <v>#REF!</v>
      </c>
      <c r="BZ261" s="152"/>
      <c r="CA261" s="140" t="e">
        <f t="shared" ref="CA261:CA324" si="367">IF($Y261=$AC$1,O261,$AI$1)</f>
        <v>#REF!</v>
      </c>
      <c r="CB261" s="144"/>
      <c r="CC261" s="136" t="e">
        <f t="shared" ref="CC261:CC324" si="368">IF($Y261=$AC$2,P261,$AI$1)</f>
        <v>#REF!</v>
      </c>
      <c r="CD261" s="152"/>
      <c r="CE261" s="140" t="e">
        <f t="shared" ref="CE261:CE324" si="369">IF($Y261=$AC$1,P261,$AI$1)</f>
        <v>#REF!</v>
      </c>
      <c r="CF261" s="144"/>
      <c r="CG261" s="136" t="e">
        <f t="shared" ref="CG261:CG324" si="370">IF($Y261=$AC$2,Q261,$AI$1)</f>
        <v>#REF!</v>
      </c>
      <c r="CH261" s="152"/>
      <c r="CI261" s="140" t="e">
        <f t="shared" ref="CI261:CI324" si="371">IF($Y261=$AC$1,Q261,$AI$1)</f>
        <v>#REF!</v>
      </c>
      <c r="CJ261" s="144"/>
      <c r="CK261" s="136" t="e">
        <f t="shared" ref="CK261:CK324" si="372">IF($Y261=$AC$2,R261,$AI$1)</f>
        <v>#REF!</v>
      </c>
      <c r="CL261" s="140" t="e">
        <f t="shared" ref="CL261:CL324" si="373">IF($Y261=$AC$1,R261,$AI$1)</f>
        <v>#REF!</v>
      </c>
      <c r="CM261" s="144"/>
      <c r="CN261" s="136" t="e">
        <f t="shared" ref="CN261:CN324" si="374">IF($Y261=$AC$2,S261,$AI$1)</f>
        <v>#REF!</v>
      </c>
      <c r="CO261" s="152"/>
      <c r="CP261" s="140" t="e">
        <f t="shared" ref="CP261:CP324" si="375">IF($Y261=$AC$1,S261,$AI$1)</f>
        <v>#REF!</v>
      </c>
      <c r="CQ261" s="144"/>
      <c r="CR261" s="136" t="e">
        <f t="shared" ref="CR261:CR324" si="376">IF($Y261=$AC$2,T261,$AI$1)</f>
        <v>#REF!</v>
      </c>
      <c r="CS261" s="152"/>
      <c r="CT261" s="140" t="e">
        <f t="shared" ref="CT261:CT324" si="377">IF($Y261=$AC$1,T261,$AI$1)</f>
        <v>#REF!</v>
      </c>
      <c r="CU261" s="144"/>
      <c r="CV261" s="136" t="e">
        <f t="shared" ref="CV261:CV324" si="378">IF($Y261=$AC$2,U261,$AI$1)</f>
        <v>#REF!</v>
      </c>
      <c r="CW261" s="152"/>
      <c r="CX261" s="140" t="e">
        <f t="shared" ref="CX261:CX324" si="379">IF($Y261=$AC$1,U261,$AI$1)</f>
        <v>#REF!</v>
      </c>
      <c r="CY261" s="136" t="e">
        <f t="shared" ref="CY261:CY324" si="380">IF($Y261=$AC$2,V261,$AI$1)</f>
        <v>#REF!</v>
      </c>
      <c r="CZ261" s="152"/>
      <c r="DA261" s="144" t="e">
        <f t="shared" ref="DA261:DA324" si="381">IF($Y261=$AC$1,V261,$AI$1)</f>
        <v>#REF!</v>
      </c>
      <c r="DB261" s="144"/>
      <c r="DC261" s="136" t="e">
        <f t="shared" ref="DC261:DC324" si="382">IF($Y261=$AC$2,W261,$AI$1)</f>
        <v>#REF!</v>
      </c>
      <c r="DD261" s="152"/>
      <c r="DE261" s="140" t="e">
        <f t="shared" ref="DE261:DE324" si="383">IF($Y261=$AC$1,W261,$AI$1)</f>
        <v>#REF!</v>
      </c>
      <c r="DF261" s="144"/>
      <c r="DG261" s="136" t="e">
        <f t="shared" ref="DG261:DG324" si="384">IF($Y261=$AC$2,X261,$AI$1)</f>
        <v>#REF!</v>
      </c>
      <c r="DH261" s="152"/>
    </row>
    <row r="262" spans="1:112" ht="27.75" customHeight="1" thickBot="1" x14ac:dyDescent="0.4">
      <c r="C262" s="51"/>
      <c r="D262" s="52"/>
      <c r="E262" s="51"/>
      <c r="Y262" s="2" t="str">
        <f>IF(C262&lt;&gt;"",VLOOKUP(C262,#REF!,2,FALSE),"")</f>
        <v/>
      </c>
      <c r="Z262" s="2" t="str">
        <f t="shared" si="291"/>
        <v/>
      </c>
      <c r="AA262" s="50">
        <f t="shared" si="343"/>
        <v>0</v>
      </c>
      <c r="AB262" s="34"/>
      <c r="AC262" s="2" t="str">
        <f t="shared" si="345"/>
        <v xml:space="preserve">  </v>
      </c>
      <c r="AD262" s="2">
        <f t="shared" si="346"/>
        <v>0</v>
      </c>
      <c r="AE262" s="39"/>
      <c r="AF262" s="40" t="str">
        <f>IF(AE262&lt;&gt;"",VLOOKUP(AE262,#REF!,2,FALSE),"")</f>
        <v/>
      </c>
      <c r="AM262" s="140">
        <f t="shared" si="347"/>
        <v>0</v>
      </c>
      <c r="AN262" s="157"/>
      <c r="AO262" s="136">
        <f t="shared" si="348"/>
        <v>0</v>
      </c>
      <c r="AP262" s="152"/>
      <c r="AQ262" s="140">
        <f t="shared" si="349"/>
        <v>0</v>
      </c>
      <c r="AR262" s="144"/>
      <c r="AS262" s="136">
        <f t="shared" si="350"/>
        <v>0</v>
      </c>
      <c r="AT262" s="152"/>
      <c r="AU262" s="140">
        <f t="shared" si="351"/>
        <v>0</v>
      </c>
      <c r="AV262" s="157"/>
      <c r="AW262" s="136">
        <f t="shared" si="352"/>
        <v>0</v>
      </c>
      <c r="AX262" s="152"/>
      <c r="AY262" s="140">
        <f t="shared" si="353"/>
        <v>0</v>
      </c>
      <c r="AZ262" s="144"/>
      <c r="BA262" s="136">
        <f t="shared" si="354"/>
        <v>0</v>
      </c>
      <c r="BB262" s="152"/>
      <c r="BC262" s="140">
        <f t="shared" si="355"/>
        <v>0</v>
      </c>
      <c r="BD262" s="144"/>
      <c r="BE262" s="136">
        <f t="shared" si="356"/>
        <v>0</v>
      </c>
      <c r="BF262" s="152"/>
      <c r="BG262" s="140">
        <f t="shared" si="357"/>
        <v>0</v>
      </c>
      <c r="BH262" s="144"/>
      <c r="BI262" s="136">
        <f t="shared" si="358"/>
        <v>0</v>
      </c>
      <c r="BJ262" s="152"/>
      <c r="BK262" s="140">
        <f t="shared" si="359"/>
        <v>0</v>
      </c>
      <c r="BL262" s="144"/>
      <c r="BM262" s="136">
        <f t="shared" si="360"/>
        <v>0</v>
      </c>
      <c r="BN262" s="152"/>
      <c r="BO262" s="140">
        <f t="shared" si="361"/>
        <v>0</v>
      </c>
      <c r="BP262" s="144"/>
      <c r="BQ262" s="136">
        <f t="shared" si="362"/>
        <v>0</v>
      </c>
      <c r="BR262" s="152"/>
      <c r="BS262" s="140">
        <f t="shared" si="363"/>
        <v>0</v>
      </c>
      <c r="BT262" s="144"/>
      <c r="BU262" s="136">
        <f t="shared" si="364"/>
        <v>0</v>
      </c>
      <c r="BV262" s="152"/>
      <c r="BW262" s="140">
        <f t="shared" si="365"/>
        <v>0</v>
      </c>
      <c r="BX262" s="144"/>
      <c r="BY262" s="136">
        <f t="shared" si="366"/>
        <v>0</v>
      </c>
      <c r="BZ262" s="152"/>
      <c r="CA262" s="140">
        <f t="shared" si="367"/>
        <v>0</v>
      </c>
      <c r="CB262" s="144"/>
      <c r="CC262" s="136">
        <f t="shared" si="368"/>
        <v>0</v>
      </c>
      <c r="CD262" s="152"/>
      <c r="CE262" s="140">
        <f t="shared" si="369"/>
        <v>0</v>
      </c>
      <c r="CF262" s="144"/>
      <c r="CG262" s="136">
        <f t="shared" si="370"/>
        <v>0</v>
      </c>
      <c r="CH262" s="152"/>
      <c r="CI262" s="140">
        <f t="shared" si="371"/>
        <v>0</v>
      </c>
      <c r="CJ262" s="144"/>
      <c r="CK262" s="136">
        <f t="shared" si="372"/>
        <v>0</v>
      </c>
      <c r="CL262" s="140">
        <f t="shared" si="373"/>
        <v>0</v>
      </c>
      <c r="CM262" s="144"/>
      <c r="CN262" s="136">
        <f t="shared" si="374"/>
        <v>0</v>
      </c>
      <c r="CO262" s="152"/>
      <c r="CP262" s="140">
        <f t="shared" si="375"/>
        <v>0</v>
      </c>
      <c r="CQ262" s="144"/>
      <c r="CR262" s="136">
        <f t="shared" si="376"/>
        <v>0</v>
      </c>
      <c r="CS262" s="152"/>
      <c r="CT262" s="140">
        <f t="shared" si="377"/>
        <v>0</v>
      </c>
      <c r="CU262" s="144"/>
      <c r="CV262" s="136">
        <f t="shared" si="378"/>
        <v>0</v>
      </c>
      <c r="CW262" s="152"/>
      <c r="CX262" s="140">
        <f t="shared" si="379"/>
        <v>0</v>
      </c>
      <c r="CY262" s="136">
        <f t="shared" si="380"/>
        <v>0</v>
      </c>
      <c r="CZ262" s="152"/>
      <c r="DA262" s="144">
        <f t="shared" si="381"/>
        <v>0</v>
      </c>
      <c r="DB262" s="144"/>
      <c r="DC262" s="136">
        <f t="shared" si="382"/>
        <v>0</v>
      </c>
      <c r="DD262" s="152"/>
      <c r="DE262" s="140">
        <f t="shared" si="383"/>
        <v>0</v>
      </c>
      <c r="DF262" s="144"/>
      <c r="DG262" s="136">
        <f t="shared" si="384"/>
        <v>0</v>
      </c>
      <c r="DH262" s="152"/>
    </row>
    <row r="263" spans="1:112" ht="24" thickBot="1" x14ac:dyDescent="0.4">
      <c r="B263" s="281">
        <f>Calendrier!$R33</f>
        <v>43257</v>
      </c>
      <c r="C263" s="525">
        <f>COUNTIF(D264:D313,$AE$2)</f>
        <v>0</v>
      </c>
      <c r="D263" s="526"/>
      <c r="E263" s="527"/>
      <c r="F263" s="528" t="str">
        <f>Calendrier!BO8</f>
        <v>F</v>
      </c>
      <c r="G263" s="528"/>
      <c r="H263" s="528"/>
      <c r="I263" s="528"/>
      <c r="J263" s="528"/>
      <c r="K263" s="528"/>
      <c r="L263" s="528"/>
      <c r="M263" s="528"/>
      <c r="N263" s="528"/>
      <c r="O263" s="528"/>
      <c r="P263" s="528"/>
      <c r="Q263" s="528"/>
      <c r="R263" s="528"/>
      <c r="S263" s="528"/>
      <c r="T263" s="528"/>
      <c r="U263" s="528"/>
      <c r="V263" s="528"/>
      <c r="W263" s="528"/>
      <c r="X263" s="529"/>
      <c r="AA263" s="50"/>
      <c r="AB263" s="34"/>
      <c r="AE263" s="39"/>
      <c r="AF263" s="40" t="str">
        <f>IF(AE263&lt;&gt;"",VLOOKUP(AE263,#REF!,2,FALSE),"")</f>
        <v/>
      </c>
      <c r="AM263" s="140">
        <f t="shared" si="347"/>
        <v>0</v>
      </c>
      <c r="AN263" s="157"/>
      <c r="AO263" s="136">
        <f t="shared" si="348"/>
        <v>0</v>
      </c>
      <c r="AP263" s="152"/>
      <c r="AQ263" s="140">
        <f t="shared" si="349"/>
        <v>0</v>
      </c>
      <c r="AR263" s="144"/>
      <c r="AS263" s="136">
        <f t="shared" si="350"/>
        <v>0</v>
      </c>
      <c r="AT263" s="152"/>
      <c r="AU263" s="140">
        <f t="shared" si="351"/>
        <v>0</v>
      </c>
      <c r="AV263" s="157"/>
      <c r="AW263" s="136">
        <f t="shared" si="352"/>
        <v>0</v>
      </c>
      <c r="AX263" s="152"/>
      <c r="AY263" s="140">
        <f t="shared" si="353"/>
        <v>0</v>
      </c>
      <c r="AZ263" s="144"/>
      <c r="BA263" s="136">
        <f t="shared" si="354"/>
        <v>0</v>
      </c>
      <c r="BB263" s="152"/>
      <c r="BC263" s="140">
        <f t="shared" si="355"/>
        <v>0</v>
      </c>
      <c r="BD263" s="144"/>
      <c r="BE263" s="136">
        <f t="shared" si="356"/>
        <v>0</v>
      </c>
      <c r="BF263" s="152"/>
      <c r="BG263" s="140">
        <f t="shared" si="357"/>
        <v>0</v>
      </c>
      <c r="BH263" s="144"/>
      <c r="BI263" s="136">
        <f t="shared" si="358"/>
        <v>0</v>
      </c>
      <c r="BJ263" s="152"/>
      <c r="BK263" s="140">
        <f t="shared" si="359"/>
        <v>0</v>
      </c>
      <c r="BL263" s="144"/>
      <c r="BM263" s="136">
        <f t="shared" si="360"/>
        <v>0</v>
      </c>
      <c r="BN263" s="152"/>
      <c r="BO263" s="140">
        <f t="shared" si="361"/>
        <v>0</v>
      </c>
      <c r="BP263" s="144"/>
      <c r="BQ263" s="136">
        <f t="shared" si="362"/>
        <v>0</v>
      </c>
      <c r="BR263" s="152"/>
      <c r="BS263" s="140">
        <f t="shared" si="363"/>
        <v>0</v>
      </c>
      <c r="BT263" s="144"/>
      <c r="BU263" s="136">
        <f t="shared" si="364"/>
        <v>0</v>
      </c>
      <c r="BV263" s="152"/>
      <c r="BW263" s="140">
        <f t="shared" si="365"/>
        <v>0</v>
      </c>
      <c r="BX263" s="144"/>
      <c r="BY263" s="136">
        <f t="shared" si="366"/>
        <v>0</v>
      </c>
      <c r="BZ263" s="152"/>
      <c r="CA263" s="140">
        <f t="shared" si="367"/>
        <v>0</v>
      </c>
      <c r="CB263" s="144"/>
      <c r="CC263" s="136">
        <f t="shared" si="368"/>
        <v>0</v>
      </c>
      <c r="CD263" s="152"/>
      <c r="CE263" s="140">
        <f t="shared" si="369"/>
        <v>0</v>
      </c>
      <c r="CF263" s="144"/>
      <c r="CG263" s="136">
        <f t="shared" si="370"/>
        <v>0</v>
      </c>
      <c r="CH263" s="152"/>
      <c r="CI263" s="140">
        <f t="shared" si="371"/>
        <v>0</v>
      </c>
      <c r="CJ263" s="144"/>
      <c r="CK263" s="136">
        <f t="shared" si="372"/>
        <v>0</v>
      </c>
      <c r="CL263" s="140">
        <f t="shared" si="373"/>
        <v>0</v>
      </c>
      <c r="CM263" s="144"/>
      <c r="CN263" s="136">
        <f t="shared" si="374"/>
        <v>0</v>
      </c>
      <c r="CO263" s="152"/>
      <c r="CP263" s="140">
        <f t="shared" si="375"/>
        <v>0</v>
      </c>
      <c r="CQ263" s="144"/>
      <c r="CR263" s="136">
        <f t="shared" si="376"/>
        <v>0</v>
      </c>
      <c r="CS263" s="152"/>
      <c r="CT263" s="140">
        <f t="shared" si="377"/>
        <v>0</v>
      </c>
      <c r="CU263" s="144"/>
      <c r="CV263" s="136">
        <f t="shared" si="378"/>
        <v>0</v>
      </c>
      <c r="CW263" s="152"/>
      <c r="CX263" s="140">
        <f t="shared" si="379"/>
        <v>0</v>
      </c>
      <c r="CY263" s="136">
        <f t="shared" si="380"/>
        <v>0</v>
      </c>
      <c r="CZ263" s="152"/>
      <c r="DA263" s="144">
        <f t="shared" si="381"/>
        <v>0</v>
      </c>
      <c r="DB263" s="144"/>
      <c r="DC263" s="136">
        <f t="shared" si="382"/>
        <v>0</v>
      </c>
      <c r="DD263" s="152"/>
      <c r="DE263" s="140">
        <f t="shared" si="383"/>
        <v>0</v>
      </c>
      <c r="DF263" s="144"/>
      <c r="DG263" s="136">
        <f t="shared" si="384"/>
        <v>0</v>
      </c>
      <c r="DH263" s="152"/>
    </row>
    <row r="264" spans="1:112" ht="15.5" x14ac:dyDescent="0.35">
      <c r="A264" s="70">
        <v>1</v>
      </c>
      <c r="B264" s="343" t="str">
        <f>B212</f>
        <v>AAA  LUC</v>
      </c>
      <c r="C264" s="282" t="str">
        <f t="shared" ref="C264:C283" si="385">C4</f>
        <v>LUC</v>
      </c>
      <c r="D264" s="283" t="str">
        <f t="shared" ref="D264:D313" si="386">IF(AD264&lt;&gt;$AE$1,$AE$2,"")</f>
        <v/>
      </c>
      <c r="E264" s="284">
        <f t="shared" ref="E264:E295" si="387">E4</f>
        <v>409092</v>
      </c>
      <c r="F264" s="285"/>
      <c r="G264" s="285"/>
      <c r="H264" s="285"/>
      <c r="I264" s="285"/>
      <c r="J264" s="285"/>
      <c r="K264" s="285"/>
      <c r="L264" s="285"/>
      <c r="M264" s="286"/>
      <c r="N264" s="285"/>
      <c r="O264" s="285"/>
      <c r="P264" s="285"/>
      <c r="Q264" s="285"/>
      <c r="R264" s="285"/>
      <c r="S264" s="285"/>
      <c r="T264" s="285"/>
      <c r="U264" s="285"/>
      <c r="V264" s="285"/>
      <c r="W264" s="285"/>
      <c r="X264" s="287"/>
      <c r="Y264" s="2" t="e">
        <f>IF(C264&lt;&gt;"",VLOOKUP(C264,#REF!,2,FALSE),"")</f>
        <v>#REF!</v>
      </c>
      <c r="Z264" s="2" t="str">
        <f t="shared" si="291"/>
        <v>US CRÉTEIL</v>
      </c>
      <c r="AA264" s="50" t="str">
        <f t="shared" si="343"/>
        <v/>
      </c>
      <c r="AB264" s="34" t="e">
        <f t="shared" si="344"/>
        <v>#REF!</v>
      </c>
      <c r="AC264" s="2" t="str">
        <f t="shared" si="345"/>
        <v>AAA  LUC  LUC</v>
      </c>
      <c r="AD264" s="2">
        <f t="shared" si="346"/>
        <v>0</v>
      </c>
      <c r="AE264" s="39"/>
      <c r="AF264" s="40" t="str">
        <f>IF(AE264&lt;&gt;"",VLOOKUP(AE264,#REF!,2,FALSE),"")</f>
        <v/>
      </c>
      <c r="AM264" s="140" t="e">
        <f t="shared" si="347"/>
        <v>#REF!</v>
      </c>
      <c r="AN264" s="157"/>
      <c r="AO264" s="136" t="e">
        <f t="shared" si="348"/>
        <v>#REF!</v>
      </c>
      <c r="AP264" s="152"/>
      <c r="AQ264" s="140" t="e">
        <f t="shared" si="349"/>
        <v>#REF!</v>
      </c>
      <c r="AR264" s="144"/>
      <c r="AS264" s="136" t="e">
        <f t="shared" si="350"/>
        <v>#REF!</v>
      </c>
      <c r="AT264" s="152"/>
      <c r="AU264" s="140" t="e">
        <f t="shared" si="351"/>
        <v>#REF!</v>
      </c>
      <c r="AV264" s="157"/>
      <c r="AW264" s="136" t="e">
        <f t="shared" si="352"/>
        <v>#REF!</v>
      </c>
      <c r="AX264" s="152"/>
      <c r="AY264" s="140" t="e">
        <f t="shared" si="353"/>
        <v>#REF!</v>
      </c>
      <c r="AZ264" s="144"/>
      <c r="BA264" s="136" t="e">
        <f t="shared" si="354"/>
        <v>#REF!</v>
      </c>
      <c r="BB264" s="152"/>
      <c r="BC264" s="140" t="e">
        <f t="shared" si="355"/>
        <v>#REF!</v>
      </c>
      <c r="BD264" s="144"/>
      <c r="BE264" s="136" t="e">
        <f t="shared" si="356"/>
        <v>#REF!</v>
      </c>
      <c r="BF264" s="152"/>
      <c r="BG264" s="140" t="e">
        <f t="shared" si="357"/>
        <v>#REF!</v>
      </c>
      <c r="BH264" s="144"/>
      <c r="BI264" s="136" t="e">
        <f t="shared" si="358"/>
        <v>#REF!</v>
      </c>
      <c r="BJ264" s="152"/>
      <c r="BK264" s="140" t="e">
        <f t="shared" si="359"/>
        <v>#REF!</v>
      </c>
      <c r="BL264" s="144"/>
      <c r="BM264" s="136" t="e">
        <f t="shared" si="360"/>
        <v>#REF!</v>
      </c>
      <c r="BN264" s="152"/>
      <c r="BO264" s="140" t="e">
        <f t="shared" si="361"/>
        <v>#REF!</v>
      </c>
      <c r="BP264" s="144"/>
      <c r="BQ264" s="136" t="e">
        <f t="shared" si="362"/>
        <v>#REF!</v>
      </c>
      <c r="BR264" s="152"/>
      <c r="BS264" s="140" t="e">
        <f t="shared" si="363"/>
        <v>#REF!</v>
      </c>
      <c r="BT264" s="144"/>
      <c r="BU264" s="136" t="e">
        <f t="shared" si="364"/>
        <v>#REF!</v>
      </c>
      <c r="BV264" s="152"/>
      <c r="BW264" s="140" t="e">
        <f t="shared" si="365"/>
        <v>#REF!</v>
      </c>
      <c r="BX264" s="144"/>
      <c r="BY264" s="136" t="e">
        <f t="shared" si="366"/>
        <v>#REF!</v>
      </c>
      <c r="BZ264" s="152"/>
      <c r="CA264" s="140" t="e">
        <f t="shared" si="367"/>
        <v>#REF!</v>
      </c>
      <c r="CB264" s="144"/>
      <c r="CC264" s="136" t="e">
        <f t="shared" si="368"/>
        <v>#REF!</v>
      </c>
      <c r="CD264" s="152"/>
      <c r="CE264" s="140" t="e">
        <f t="shared" si="369"/>
        <v>#REF!</v>
      </c>
      <c r="CF264" s="144"/>
      <c r="CG264" s="136" t="e">
        <f t="shared" si="370"/>
        <v>#REF!</v>
      </c>
      <c r="CH264" s="152"/>
      <c r="CI264" s="140" t="e">
        <f t="shared" si="371"/>
        <v>#REF!</v>
      </c>
      <c r="CJ264" s="144"/>
      <c r="CK264" s="136" t="e">
        <f t="shared" si="372"/>
        <v>#REF!</v>
      </c>
      <c r="CL264" s="140" t="e">
        <f t="shared" si="373"/>
        <v>#REF!</v>
      </c>
      <c r="CM264" s="144"/>
      <c r="CN264" s="136" t="e">
        <f t="shared" si="374"/>
        <v>#REF!</v>
      </c>
      <c r="CO264" s="152"/>
      <c r="CP264" s="140" t="e">
        <f t="shared" si="375"/>
        <v>#REF!</v>
      </c>
      <c r="CQ264" s="144"/>
      <c r="CR264" s="136" t="e">
        <f t="shared" si="376"/>
        <v>#REF!</v>
      </c>
      <c r="CS264" s="152"/>
      <c r="CT264" s="140" t="e">
        <f t="shared" si="377"/>
        <v>#REF!</v>
      </c>
      <c r="CU264" s="144"/>
      <c r="CV264" s="136" t="e">
        <f t="shared" si="378"/>
        <v>#REF!</v>
      </c>
      <c r="CW264" s="152"/>
      <c r="CX264" s="140" t="e">
        <f t="shared" si="379"/>
        <v>#REF!</v>
      </c>
      <c r="CY264" s="136" t="e">
        <f t="shared" si="380"/>
        <v>#REF!</v>
      </c>
      <c r="CZ264" s="152"/>
      <c r="DA264" s="144" t="e">
        <f t="shared" si="381"/>
        <v>#REF!</v>
      </c>
      <c r="DB264" s="144"/>
      <c r="DC264" s="136" t="e">
        <f t="shared" si="382"/>
        <v>#REF!</v>
      </c>
      <c r="DD264" s="152"/>
      <c r="DE264" s="140" t="e">
        <f t="shared" si="383"/>
        <v>#REF!</v>
      </c>
      <c r="DF264" s="144"/>
      <c r="DG264" s="136" t="e">
        <f t="shared" si="384"/>
        <v>#REF!</v>
      </c>
      <c r="DH264" s="152"/>
    </row>
    <row r="265" spans="1:112" ht="15.5" x14ac:dyDescent="0.35">
      <c r="A265" s="71">
        <v>2</v>
      </c>
      <c r="B265" s="309" t="str">
        <f>B213</f>
        <v>BBB  isabelle</v>
      </c>
      <c r="C265" s="71" t="str">
        <f t="shared" si="385"/>
        <v>isabelle</v>
      </c>
      <c r="D265" s="9" t="str">
        <f t="shared" si="386"/>
        <v/>
      </c>
      <c r="E265" s="6">
        <f t="shared" si="387"/>
        <v>707564</v>
      </c>
      <c r="F265" s="74"/>
      <c r="G265" s="74"/>
      <c r="H265" s="74"/>
      <c r="I265" s="74"/>
      <c r="J265" s="74"/>
      <c r="K265" s="74"/>
      <c r="L265" s="74"/>
      <c r="M265" s="168"/>
      <c r="N265" s="74"/>
      <c r="O265" s="74"/>
      <c r="P265" s="74"/>
      <c r="Q265" s="74"/>
      <c r="R265" s="74"/>
      <c r="S265" s="74"/>
      <c r="T265" s="74"/>
      <c r="U265" s="74"/>
      <c r="V265" s="74"/>
      <c r="W265" s="74"/>
      <c r="X265" s="288"/>
      <c r="Y265" s="2" t="e">
        <f>IF(C265&lt;&gt;"",VLOOKUP(C265,#REF!,2,FALSE),"")</f>
        <v>#REF!</v>
      </c>
      <c r="Z265" s="2" t="str">
        <f t="shared" si="291"/>
        <v>US CRÉTEIL</v>
      </c>
      <c r="AA265" s="50" t="str">
        <f t="shared" si="343"/>
        <v/>
      </c>
      <c r="AB265" s="34" t="e">
        <f t="shared" si="344"/>
        <v>#REF!</v>
      </c>
      <c r="AC265" s="2" t="str">
        <f t="shared" si="345"/>
        <v>BBB  isabelle  isabelle</v>
      </c>
      <c r="AD265" s="2">
        <f t="shared" si="346"/>
        <v>0</v>
      </c>
      <c r="AE265" s="39"/>
      <c r="AF265" s="40" t="str">
        <f>IF(AE265&lt;&gt;"",VLOOKUP(AE265,#REF!,2,FALSE),"")</f>
        <v/>
      </c>
      <c r="AM265" s="140" t="e">
        <f t="shared" si="347"/>
        <v>#REF!</v>
      </c>
      <c r="AN265" s="157"/>
      <c r="AO265" s="136" t="e">
        <f t="shared" si="348"/>
        <v>#REF!</v>
      </c>
      <c r="AP265" s="152"/>
      <c r="AQ265" s="140" t="e">
        <f t="shared" si="349"/>
        <v>#REF!</v>
      </c>
      <c r="AR265" s="144"/>
      <c r="AS265" s="136" t="e">
        <f t="shared" si="350"/>
        <v>#REF!</v>
      </c>
      <c r="AT265" s="152"/>
      <c r="AU265" s="140" t="e">
        <f t="shared" si="351"/>
        <v>#REF!</v>
      </c>
      <c r="AV265" s="157"/>
      <c r="AW265" s="136" t="e">
        <f t="shared" si="352"/>
        <v>#REF!</v>
      </c>
      <c r="AX265" s="152"/>
      <c r="AY265" s="140" t="e">
        <f t="shared" si="353"/>
        <v>#REF!</v>
      </c>
      <c r="AZ265" s="144"/>
      <c r="BA265" s="136" t="e">
        <f t="shared" si="354"/>
        <v>#REF!</v>
      </c>
      <c r="BB265" s="152"/>
      <c r="BC265" s="140" t="e">
        <f t="shared" si="355"/>
        <v>#REF!</v>
      </c>
      <c r="BD265" s="144"/>
      <c r="BE265" s="136" t="e">
        <f t="shared" si="356"/>
        <v>#REF!</v>
      </c>
      <c r="BF265" s="152"/>
      <c r="BG265" s="140" t="e">
        <f t="shared" si="357"/>
        <v>#REF!</v>
      </c>
      <c r="BH265" s="144"/>
      <c r="BI265" s="136" t="e">
        <f t="shared" si="358"/>
        <v>#REF!</v>
      </c>
      <c r="BJ265" s="152"/>
      <c r="BK265" s="140" t="e">
        <f t="shared" si="359"/>
        <v>#REF!</v>
      </c>
      <c r="BL265" s="144"/>
      <c r="BM265" s="136" t="e">
        <f t="shared" si="360"/>
        <v>#REF!</v>
      </c>
      <c r="BN265" s="152"/>
      <c r="BO265" s="140" t="e">
        <f t="shared" si="361"/>
        <v>#REF!</v>
      </c>
      <c r="BP265" s="144"/>
      <c r="BQ265" s="136" t="e">
        <f t="shared" si="362"/>
        <v>#REF!</v>
      </c>
      <c r="BR265" s="152"/>
      <c r="BS265" s="140" t="e">
        <f t="shared" si="363"/>
        <v>#REF!</v>
      </c>
      <c r="BT265" s="144"/>
      <c r="BU265" s="136" t="e">
        <f t="shared" si="364"/>
        <v>#REF!</v>
      </c>
      <c r="BV265" s="152"/>
      <c r="BW265" s="140" t="e">
        <f t="shared" si="365"/>
        <v>#REF!</v>
      </c>
      <c r="BX265" s="144"/>
      <c r="BY265" s="136" t="e">
        <f t="shared" si="366"/>
        <v>#REF!</v>
      </c>
      <c r="BZ265" s="152"/>
      <c r="CA265" s="140" t="e">
        <f t="shared" si="367"/>
        <v>#REF!</v>
      </c>
      <c r="CB265" s="144"/>
      <c r="CC265" s="136" t="e">
        <f t="shared" si="368"/>
        <v>#REF!</v>
      </c>
      <c r="CD265" s="152"/>
      <c r="CE265" s="140" t="e">
        <f t="shared" si="369"/>
        <v>#REF!</v>
      </c>
      <c r="CF265" s="144"/>
      <c r="CG265" s="136" t="e">
        <f t="shared" si="370"/>
        <v>#REF!</v>
      </c>
      <c r="CH265" s="152"/>
      <c r="CI265" s="140" t="e">
        <f t="shared" si="371"/>
        <v>#REF!</v>
      </c>
      <c r="CJ265" s="144"/>
      <c r="CK265" s="136" t="e">
        <f t="shared" si="372"/>
        <v>#REF!</v>
      </c>
      <c r="CL265" s="140" t="e">
        <f t="shared" si="373"/>
        <v>#REF!</v>
      </c>
      <c r="CM265" s="144"/>
      <c r="CN265" s="136" t="e">
        <f t="shared" si="374"/>
        <v>#REF!</v>
      </c>
      <c r="CO265" s="152"/>
      <c r="CP265" s="140" t="e">
        <f t="shared" si="375"/>
        <v>#REF!</v>
      </c>
      <c r="CQ265" s="144"/>
      <c r="CR265" s="136" t="e">
        <f t="shared" si="376"/>
        <v>#REF!</v>
      </c>
      <c r="CS265" s="152"/>
      <c r="CT265" s="140" t="e">
        <f t="shared" si="377"/>
        <v>#REF!</v>
      </c>
      <c r="CU265" s="144"/>
      <c r="CV265" s="136" t="e">
        <f t="shared" si="378"/>
        <v>#REF!</v>
      </c>
      <c r="CW265" s="152"/>
      <c r="CX265" s="140" t="e">
        <f t="shared" si="379"/>
        <v>#REF!</v>
      </c>
      <c r="CY265" s="136" t="e">
        <f t="shared" si="380"/>
        <v>#REF!</v>
      </c>
      <c r="CZ265" s="152"/>
      <c r="DA265" s="144" t="e">
        <f t="shared" si="381"/>
        <v>#REF!</v>
      </c>
      <c r="DB265" s="144"/>
      <c r="DC265" s="136" t="e">
        <f t="shared" si="382"/>
        <v>#REF!</v>
      </c>
      <c r="DD265" s="152"/>
      <c r="DE265" s="140" t="e">
        <f t="shared" si="383"/>
        <v>#REF!</v>
      </c>
      <c r="DF265" s="144"/>
      <c r="DG265" s="136" t="e">
        <f t="shared" si="384"/>
        <v>#REF!</v>
      </c>
      <c r="DH265" s="152"/>
    </row>
    <row r="266" spans="1:112" ht="15.5" x14ac:dyDescent="0.35">
      <c r="A266" s="71">
        <v>3</v>
      </c>
      <c r="B266" s="345" t="str">
        <f t="shared" ref="B266" si="388">B214</f>
        <v>KJKLJDFKJG  Agathe</v>
      </c>
      <c r="C266" s="71" t="str">
        <f t="shared" si="385"/>
        <v>Agathe</v>
      </c>
      <c r="D266" s="9" t="str">
        <f t="shared" si="386"/>
        <v/>
      </c>
      <c r="E266" s="6">
        <f t="shared" si="387"/>
        <v>1467847</v>
      </c>
      <c r="F266" s="74"/>
      <c r="G266" s="74"/>
      <c r="H266" s="74"/>
      <c r="I266" s="74"/>
      <c r="J266" s="74"/>
      <c r="K266" s="74"/>
      <c r="L266" s="74"/>
      <c r="M266" s="168"/>
      <c r="N266" s="74"/>
      <c r="O266" s="74"/>
      <c r="P266" s="74"/>
      <c r="Q266" s="74"/>
      <c r="R266" s="74"/>
      <c r="S266" s="74"/>
      <c r="T266" s="74"/>
      <c r="U266" s="74"/>
      <c r="V266" s="74"/>
      <c r="W266" s="74"/>
      <c r="X266" s="288"/>
      <c r="Y266" s="2" t="e">
        <f>IF(C266&lt;&gt;"",VLOOKUP(C266,#REF!,2,FALSE),"")</f>
        <v>#REF!</v>
      </c>
      <c r="Z266" s="2" t="str">
        <f t="shared" si="291"/>
        <v>US CRÉTEIL</v>
      </c>
      <c r="AA266" s="50" t="str">
        <f t="shared" si="343"/>
        <v/>
      </c>
      <c r="AB266" s="34" t="e">
        <f t="shared" si="344"/>
        <v>#REF!</v>
      </c>
      <c r="AC266" s="2" t="str">
        <f t="shared" si="345"/>
        <v>KJKLJDFKJG  Agathe  Agathe</v>
      </c>
      <c r="AD266" s="2">
        <f t="shared" si="346"/>
        <v>0</v>
      </c>
      <c r="AE266" s="39"/>
      <c r="AF266" s="40" t="str">
        <f>IF(AE266&lt;&gt;"",VLOOKUP(AE266,#REF!,2,FALSE),"")</f>
        <v/>
      </c>
      <c r="AM266" s="140" t="e">
        <f t="shared" si="347"/>
        <v>#REF!</v>
      </c>
      <c r="AN266" s="157"/>
      <c r="AO266" s="136" t="e">
        <f t="shared" si="348"/>
        <v>#REF!</v>
      </c>
      <c r="AP266" s="152"/>
      <c r="AQ266" s="140" t="e">
        <f t="shared" si="349"/>
        <v>#REF!</v>
      </c>
      <c r="AR266" s="144"/>
      <c r="AS266" s="136" t="e">
        <f t="shared" si="350"/>
        <v>#REF!</v>
      </c>
      <c r="AT266" s="152"/>
      <c r="AU266" s="140" t="e">
        <f t="shared" si="351"/>
        <v>#REF!</v>
      </c>
      <c r="AV266" s="157"/>
      <c r="AW266" s="136" t="e">
        <f t="shared" si="352"/>
        <v>#REF!</v>
      </c>
      <c r="AX266" s="152"/>
      <c r="AY266" s="140" t="e">
        <f t="shared" si="353"/>
        <v>#REF!</v>
      </c>
      <c r="AZ266" s="144"/>
      <c r="BA266" s="136" t="e">
        <f t="shared" si="354"/>
        <v>#REF!</v>
      </c>
      <c r="BB266" s="152"/>
      <c r="BC266" s="140" t="e">
        <f t="shared" si="355"/>
        <v>#REF!</v>
      </c>
      <c r="BD266" s="144"/>
      <c r="BE266" s="136" t="e">
        <f t="shared" si="356"/>
        <v>#REF!</v>
      </c>
      <c r="BF266" s="152"/>
      <c r="BG266" s="140" t="e">
        <f t="shared" si="357"/>
        <v>#REF!</v>
      </c>
      <c r="BH266" s="144"/>
      <c r="BI266" s="136" t="e">
        <f t="shared" si="358"/>
        <v>#REF!</v>
      </c>
      <c r="BJ266" s="152"/>
      <c r="BK266" s="140" t="e">
        <f t="shared" si="359"/>
        <v>#REF!</v>
      </c>
      <c r="BL266" s="144"/>
      <c r="BM266" s="136" t="e">
        <f t="shared" si="360"/>
        <v>#REF!</v>
      </c>
      <c r="BN266" s="152"/>
      <c r="BO266" s="140" t="e">
        <f t="shared" si="361"/>
        <v>#REF!</v>
      </c>
      <c r="BP266" s="144"/>
      <c r="BQ266" s="136" t="e">
        <f t="shared" si="362"/>
        <v>#REF!</v>
      </c>
      <c r="BR266" s="152"/>
      <c r="BS266" s="140" t="e">
        <f t="shared" si="363"/>
        <v>#REF!</v>
      </c>
      <c r="BT266" s="144"/>
      <c r="BU266" s="136" t="e">
        <f t="shared" si="364"/>
        <v>#REF!</v>
      </c>
      <c r="BV266" s="152"/>
      <c r="BW266" s="140" t="e">
        <f t="shared" si="365"/>
        <v>#REF!</v>
      </c>
      <c r="BX266" s="144"/>
      <c r="BY266" s="136" t="e">
        <f t="shared" si="366"/>
        <v>#REF!</v>
      </c>
      <c r="BZ266" s="152"/>
      <c r="CA266" s="140" t="e">
        <f t="shared" si="367"/>
        <v>#REF!</v>
      </c>
      <c r="CB266" s="144"/>
      <c r="CC266" s="136" t="e">
        <f t="shared" si="368"/>
        <v>#REF!</v>
      </c>
      <c r="CD266" s="152"/>
      <c r="CE266" s="140" t="e">
        <f t="shared" si="369"/>
        <v>#REF!</v>
      </c>
      <c r="CF266" s="144"/>
      <c r="CG266" s="136" t="e">
        <f t="shared" si="370"/>
        <v>#REF!</v>
      </c>
      <c r="CH266" s="152"/>
      <c r="CI266" s="140" t="e">
        <f t="shared" si="371"/>
        <v>#REF!</v>
      </c>
      <c r="CJ266" s="144"/>
      <c r="CK266" s="136" t="e">
        <f t="shared" si="372"/>
        <v>#REF!</v>
      </c>
      <c r="CL266" s="140" t="e">
        <f t="shared" si="373"/>
        <v>#REF!</v>
      </c>
      <c r="CM266" s="144"/>
      <c r="CN266" s="136" t="e">
        <f t="shared" si="374"/>
        <v>#REF!</v>
      </c>
      <c r="CO266" s="152"/>
      <c r="CP266" s="140" t="e">
        <f t="shared" si="375"/>
        <v>#REF!</v>
      </c>
      <c r="CQ266" s="144"/>
      <c r="CR266" s="136" t="e">
        <f t="shared" si="376"/>
        <v>#REF!</v>
      </c>
      <c r="CS266" s="152"/>
      <c r="CT266" s="140" t="e">
        <f t="shared" si="377"/>
        <v>#REF!</v>
      </c>
      <c r="CU266" s="144"/>
      <c r="CV266" s="136" t="e">
        <f t="shared" si="378"/>
        <v>#REF!</v>
      </c>
      <c r="CW266" s="152"/>
      <c r="CX266" s="140" t="e">
        <f t="shared" si="379"/>
        <v>#REF!</v>
      </c>
      <c r="CY266" s="136" t="e">
        <f t="shared" si="380"/>
        <v>#REF!</v>
      </c>
      <c r="CZ266" s="152"/>
      <c r="DA266" s="144" t="e">
        <f t="shared" si="381"/>
        <v>#REF!</v>
      </c>
      <c r="DB266" s="144"/>
      <c r="DC266" s="136" t="e">
        <f t="shared" si="382"/>
        <v>#REF!</v>
      </c>
      <c r="DD266" s="152"/>
      <c r="DE266" s="140" t="e">
        <f t="shared" si="383"/>
        <v>#REF!</v>
      </c>
      <c r="DF266" s="144"/>
      <c r="DG266" s="136" t="e">
        <f t="shared" si="384"/>
        <v>#REF!</v>
      </c>
      <c r="DH266" s="152"/>
    </row>
    <row r="267" spans="1:112" ht="15.5" x14ac:dyDescent="0.35">
      <c r="A267" s="71">
        <v>4</v>
      </c>
      <c r="B267" s="345" t="str">
        <f t="shared" ref="B267" si="389">B215</f>
        <v>DDD  Léa</v>
      </c>
      <c r="C267" s="71" t="str">
        <f t="shared" si="385"/>
        <v>Léa</v>
      </c>
      <c r="D267" s="9" t="str">
        <f t="shared" si="386"/>
        <v/>
      </c>
      <c r="E267" s="6">
        <f t="shared" si="387"/>
        <v>1263818</v>
      </c>
      <c r="F267" s="74"/>
      <c r="G267" s="74"/>
      <c r="H267" s="74"/>
      <c r="I267" s="74"/>
      <c r="J267" s="74"/>
      <c r="K267" s="74"/>
      <c r="L267" s="74"/>
      <c r="M267" s="168"/>
      <c r="N267" s="74"/>
      <c r="O267" s="74"/>
      <c r="P267" s="74"/>
      <c r="Q267" s="74"/>
      <c r="R267" s="74"/>
      <c r="S267" s="74"/>
      <c r="T267" s="74"/>
      <c r="U267" s="74"/>
      <c r="V267" s="74"/>
      <c r="W267" s="74"/>
      <c r="X267" s="288"/>
      <c r="Y267" s="2" t="e">
        <f>IF(C267&lt;&gt;"",VLOOKUP(C267,#REF!,2,FALSE),"")</f>
        <v>#REF!</v>
      </c>
      <c r="Z267" s="2" t="str">
        <f t="shared" si="291"/>
        <v>US CRÉTEIL</v>
      </c>
      <c r="AA267" s="50" t="str">
        <f t="shared" si="343"/>
        <v/>
      </c>
      <c r="AB267" s="34" t="e">
        <f t="shared" si="344"/>
        <v>#REF!</v>
      </c>
      <c r="AC267" s="2" t="str">
        <f t="shared" si="345"/>
        <v>DDD  Léa  Léa</v>
      </c>
      <c r="AD267" s="2">
        <f t="shared" si="346"/>
        <v>0</v>
      </c>
      <c r="AE267" s="39"/>
      <c r="AF267" s="40" t="str">
        <f>IF(AE267&lt;&gt;"",VLOOKUP(AE267,#REF!,2,FALSE),"")</f>
        <v/>
      </c>
      <c r="AM267" s="140" t="e">
        <f t="shared" si="347"/>
        <v>#REF!</v>
      </c>
      <c r="AN267" s="157"/>
      <c r="AO267" s="136" t="e">
        <f t="shared" si="348"/>
        <v>#REF!</v>
      </c>
      <c r="AP267" s="152"/>
      <c r="AQ267" s="140" t="e">
        <f t="shared" si="349"/>
        <v>#REF!</v>
      </c>
      <c r="AR267" s="144"/>
      <c r="AS267" s="136" t="e">
        <f t="shared" si="350"/>
        <v>#REF!</v>
      </c>
      <c r="AT267" s="152"/>
      <c r="AU267" s="140" t="e">
        <f t="shared" si="351"/>
        <v>#REF!</v>
      </c>
      <c r="AV267" s="157"/>
      <c r="AW267" s="136" t="e">
        <f t="shared" si="352"/>
        <v>#REF!</v>
      </c>
      <c r="AX267" s="152"/>
      <c r="AY267" s="140" t="e">
        <f t="shared" si="353"/>
        <v>#REF!</v>
      </c>
      <c r="AZ267" s="144"/>
      <c r="BA267" s="136" t="e">
        <f t="shared" si="354"/>
        <v>#REF!</v>
      </c>
      <c r="BB267" s="152"/>
      <c r="BC267" s="140" t="e">
        <f t="shared" si="355"/>
        <v>#REF!</v>
      </c>
      <c r="BD267" s="144"/>
      <c r="BE267" s="136" t="e">
        <f t="shared" si="356"/>
        <v>#REF!</v>
      </c>
      <c r="BF267" s="152"/>
      <c r="BG267" s="140" t="e">
        <f t="shared" si="357"/>
        <v>#REF!</v>
      </c>
      <c r="BH267" s="144"/>
      <c r="BI267" s="136" t="e">
        <f t="shared" si="358"/>
        <v>#REF!</v>
      </c>
      <c r="BJ267" s="152"/>
      <c r="BK267" s="140" t="e">
        <f t="shared" si="359"/>
        <v>#REF!</v>
      </c>
      <c r="BL267" s="144"/>
      <c r="BM267" s="136" t="e">
        <f t="shared" si="360"/>
        <v>#REF!</v>
      </c>
      <c r="BN267" s="152"/>
      <c r="BO267" s="140" t="e">
        <f t="shared" si="361"/>
        <v>#REF!</v>
      </c>
      <c r="BP267" s="144"/>
      <c r="BQ267" s="136" t="e">
        <f t="shared" si="362"/>
        <v>#REF!</v>
      </c>
      <c r="BR267" s="152"/>
      <c r="BS267" s="140" t="e">
        <f t="shared" si="363"/>
        <v>#REF!</v>
      </c>
      <c r="BT267" s="144"/>
      <c r="BU267" s="136" t="e">
        <f t="shared" si="364"/>
        <v>#REF!</v>
      </c>
      <c r="BV267" s="152"/>
      <c r="BW267" s="140" t="e">
        <f t="shared" si="365"/>
        <v>#REF!</v>
      </c>
      <c r="BX267" s="144"/>
      <c r="BY267" s="136" t="e">
        <f t="shared" si="366"/>
        <v>#REF!</v>
      </c>
      <c r="BZ267" s="152"/>
      <c r="CA267" s="140" t="e">
        <f t="shared" si="367"/>
        <v>#REF!</v>
      </c>
      <c r="CB267" s="144"/>
      <c r="CC267" s="136" t="e">
        <f t="shared" si="368"/>
        <v>#REF!</v>
      </c>
      <c r="CD267" s="152"/>
      <c r="CE267" s="140" t="e">
        <f t="shared" si="369"/>
        <v>#REF!</v>
      </c>
      <c r="CF267" s="144"/>
      <c r="CG267" s="136" t="e">
        <f t="shared" si="370"/>
        <v>#REF!</v>
      </c>
      <c r="CH267" s="152"/>
      <c r="CI267" s="140" t="e">
        <f t="shared" si="371"/>
        <v>#REF!</v>
      </c>
      <c r="CJ267" s="144"/>
      <c r="CK267" s="136" t="e">
        <f t="shared" si="372"/>
        <v>#REF!</v>
      </c>
      <c r="CL267" s="140" t="e">
        <f t="shared" si="373"/>
        <v>#REF!</v>
      </c>
      <c r="CM267" s="144"/>
      <c r="CN267" s="136" t="e">
        <f t="shared" si="374"/>
        <v>#REF!</v>
      </c>
      <c r="CO267" s="152"/>
      <c r="CP267" s="140" t="e">
        <f t="shared" si="375"/>
        <v>#REF!</v>
      </c>
      <c r="CQ267" s="144"/>
      <c r="CR267" s="136" t="e">
        <f t="shared" si="376"/>
        <v>#REF!</v>
      </c>
      <c r="CS267" s="152"/>
      <c r="CT267" s="140" t="e">
        <f t="shared" si="377"/>
        <v>#REF!</v>
      </c>
      <c r="CU267" s="144"/>
      <c r="CV267" s="136" t="e">
        <f t="shared" si="378"/>
        <v>#REF!</v>
      </c>
      <c r="CW267" s="152"/>
      <c r="CX267" s="140" t="e">
        <f t="shared" si="379"/>
        <v>#REF!</v>
      </c>
      <c r="CY267" s="136" t="e">
        <f t="shared" si="380"/>
        <v>#REF!</v>
      </c>
      <c r="CZ267" s="152"/>
      <c r="DA267" s="144" t="e">
        <f t="shared" si="381"/>
        <v>#REF!</v>
      </c>
      <c r="DB267" s="144"/>
      <c r="DC267" s="136" t="e">
        <f t="shared" si="382"/>
        <v>#REF!</v>
      </c>
      <c r="DD267" s="152"/>
      <c r="DE267" s="140" t="e">
        <f t="shared" si="383"/>
        <v>#REF!</v>
      </c>
      <c r="DF267" s="144"/>
      <c r="DG267" s="136" t="e">
        <f t="shared" si="384"/>
        <v>#REF!</v>
      </c>
      <c r="DH267" s="152"/>
    </row>
    <row r="268" spans="1:112" ht="15.5" x14ac:dyDescent="0.35">
      <c r="A268" s="71">
        <v>5</v>
      </c>
      <c r="B268" s="345" t="str">
        <f t="shared" ref="B268" si="390">B216</f>
        <v>KUYFRJGF  Mélissa</v>
      </c>
      <c r="C268" s="71" t="str">
        <f t="shared" si="385"/>
        <v>Mélissa</v>
      </c>
      <c r="D268" s="9" t="str">
        <f t="shared" si="386"/>
        <v/>
      </c>
      <c r="E268" s="6">
        <f t="shared" si="387"/>
        <v>1499588</v>
      </c>
      <c r="F268" s="74"/>
      <c r="G268" s="74"/>
      <c r="H268" s="74"/>
      <c r="I268" s="74"/>
      <c r="J268" s="74"/>
      <c r="K268" s="74"/>
      <c r="L268" s="74"/>
      <c r="M268" s="168"/>
      <c r="N268" s="74"/>
      <c r="O268" s="74"/>
      <c r="P268" s="74"/>
      <c r="Q268" s="74"/>
      <c r="R268" s="74"/>
      <c r="S268" s="74"/>
      <c r="T268" s="74"/>
      <c r="U268" s="74"/>
      <c r="V268" s="74"/>
      <c r="W268" s="74"/>
      <c r="X268" s="288"/>
      <c r="Y268" s="2" t="e">
        <f>IF(C268&lt;&gt;"",VLOOKUP(C268,#REF!,2,FALSE),"")</f>
        <v>#REF!</v>
      </c>
      <c r="Z268" s="2" t="str">
        <f t="shared" si="291"/>
        <v>US CRÉTEIL</v>
      </c>
      <c r="AA268" s="50" t="str">
        <f t="shared" si="343"/>
        <v/>
      </c>
      <c r="AB268" s="34" t="e">
        <f t="shared" si="344"/>
        <v>#REF!</v>
      </c>
      <c r="AC268" s="2" t="str">
        <f t="shared" si="345"/>
        <v>KUYFRJGF  Mélissa  Mélissa</v>
      </c>
      <c r="AD268" s="2">
        <f t="shared" si="346"/>
        <v>0</v>
      </c>
      <c r="AE268" s="39"/>
      <c r="AF268" s="40" t="str">
        <f>IF(AE268&lt;&gt;"",VLOOKUP(AE268,#REF!,2,FALSE),"")</f>
        <v/>
      </c>
      <c r="AM268" s="140" t="e">
        <f t="shared" si="347"/>
        <v>#REF!</v>
      </c>
      <c r="AN268" s="157"/>
      <c r="AO268" s="136" t="e">
        <f t="shared" si="348"/>
        <v>#REF!</v>
      </c>
      <c r="AP268" s="152"/>
      <c r="AQ268" s="140" t="e">
        <f t="shared" si="349"/>
        <v>#REF!</v>
      </c>
      <c r="AR268" s="144"/>
      <c r="AS268" s="136" t="e">
        <f t="shared" si="350"/>
        <v>#REF!</v>
      </c>
      <c r="AT268" s="152"/>
      <c r="AU268" s="140" t="e">
        <f t="shared" si="351"/>
        <v>#REF!</v>
      </c>
      <c r="AV268" s="157"/>
      <c r="AW268" s="136" t="e">
        <f t="shared" si="352"/>
        <v>#REF!</v>
      </c>
      <c r="AX268" s="152"/>
      <c r="AY268" s="140" t="e">
        <f t="shared" si="353"/>
        <v>#REF!</v>
      </c>
      <c r="AZ268" s="144"/>
      <c r="BA268" s="136" t="e">
        <f t="shared" si="354"/>
        <v>#REF!</v>
      </c>
      <c r="BB268" s="152"/>
      <c r="BC268" s="140" t="e">
        <f t="shared" si="355"/>
        <v>#REF!</v>
      </c>
      <c r="BD268" s="144"/>
      <c r="BE268" s="136" t="e">
        <f t="shared" si="356"/>
        <v>#REF!</v>
      </c>
      <c r="BF268" s="152"/>
      <c r="BG268" s="140" t="e">
        <f t="shared" si="357"/>
        <v>#REF!</v>
      </c>
      <c r="BH268" s="144"/>
      <c r="BI268" s="136" t="e">
        <f t="shared" si="358"/>
        <v>#REF!</v>
      </c>
      <c r="BJ268" s="152"/>
      <c r="BK268" s="140" t="e">
        <f t="shared" si="359"/>
        <v>#REF!</v>
      </c>
      <c r="BL268" s="144"/>
      <c r="BM268" s="136" t="e">
        <f t="shared" si="360"/>
        <v>#REF!</v>
      </c>
      <c r="BN268" s="152"/>
      <c r="BO268" s="140" t="e">
        <f t="shared" si="361"/>
        <v>#REF!</v>
      </c>
      <c r="BP268" s="144"/>
      <c r="BQ268" s="136" t="e">
        <f t="shared" si="362"/>
        <v>#REF!</v>
      </c>
      <c r="BR268" s="152"/>
      <c r="BS268" s="140" t="e">
        <f t="shared" si="363"/>
        <v>#REF!</v>
      </c>
      <c r="BT268" s="144"/>
      <c r="BU268" s="136" t="e">
        <f t="shared" si="364"/>
        <v>#REF!</v>
      </c>
      <c r="BV268" s="152"/>
      <c r="BW268" s="140" t="e">
        <f t="shared" si="365"/>
        <v>#REF!</v>
      </c>
      <c r="BX268" s="144"/>
      <c r="BY268" s="136" t="e">
        <f t="shared" si="366"/>
        <v>#REF!</v>
      </c>
      <c r="BZ268" s="152"/>
      <c r="CA268" s="140" t="e">
        <f t="shared" si="367"/>
        <v>#REF!</v>
      </c>
      <c r="CB268" s="144"/>
      <c r="CC268" s="136" t="e">
        <f t="shared" si="368"/>
        <v>#REF!</v>
      </c>
      <c r="CD268" s="152"/>
      <c r="CE268" s="140" t="e">
        <f t="shared" si="369"/>
        <v>#REF!</v>
      </c>
      <c r="CF268" s="144"/>
      <c r="CG268" s="136" t="e">
        <f t="shared" si="370"/>
        <v>#REF!</v>
      </c>
      <c r="CH268" s="152"/>
      <c r="CI268" s="140" t="e">
        <f t="shared" si="371"/>
        <v>#REF!</v>
      </c>
      <c r="CJ268" s="144"/>
      <c r="CK268" s="136" t="e">
        <f t="shared" si="372"/>
        <v>#REF!</v>
      </c>
      <c r="CL268" s="140" t="e">
        <f t="shared" si="373"/>
        <v>#REF!</v>
      </c>
      <c r="CM268" s="144"/>
      <c r="CN268" s="136" t="e">
        <f t="shared" si="374"/>
        <v>#REF!</v>
      </c>
      <c r="CO268" s="152"/>
      <c r="CP268" s="140" t="e">
        <f t="shared" si="375"/>
        <v>#REF!</v>
      </c>
      <c r="CQ268" s="144"/>
      <c r="CR268" s="136" t="e">
        <f t="shared" si="376"/>
        <v>#REF!</v>
      </c>
      <c r="CS268" s="152"/>
      <c r="CT268" s="140" t="e">
        <f t="shared" si="377"/>
        <v>#REF!</v>
      </c>
      <c r="CU268" s="144"/>
      <c r="CV268" s="136" t="e">
        <f t="shared" si="378"/>
        <v>#REF!</v>
      </c>
      <c r="CW268" s="152"/>
      <c r="CX268" s="140" t="e">
        <f t="shared" si="379"/>
        <v>#REF!</v>
      </c>
      <c r="CY268" s="136" t="e">
        <f t="shared" si="380"/>
        <v>#REF!</v>
      </c>
      <c r="CZ268" s="152"/>
      <c r="DA268" s="144" t="e">
        <f t="shared" si="381"/>
        <v>#REF!</v>
      </c>
      <c r="DB268" s="144"/>
      <c r="DC268" s="136" t="e">
        <f t="shared" si="382"/>
        <v>#REF!</v>
      </c>
      <c r="DD268" s="152"/>
      <c r="DE268" s="140" t="e">
        <f t="shared" si="383"/>
        <v>#REF!</v>
      </c>
      <c r="DF268" s="144"/>
      <c r="DG268" s="136" t="e">
        <f t="shared" si="384"/>
        <v>#REF!</v>
      </c>
      <c r="DH268" s="152"/>
    </row>
    <row r="269" spans="1:112" ht="15.5" x14ac:dyDescent="0.35">
      <c r="A269" s="71">
        <v>6</v>
      </c>
      <c r="B269" s="345" t="str">
        <f t="shared" ref="B269" si="391">B217</f>
        <v>FFF  Eric</v>
      </c>
      <c r="C269" s="71" t="str">
        <f t="shared" si="385"/>
        <v>Eric</v>
      </c>
      <c r="D269" s="9" t="str">
        <f t="shared" si="386"/>
        <v/>
      </c>
      <c r="E269" s="6">
        <f t="shared" si="387"/>
        <v>1499669</v>
      </c>
      <c r="F269" s="74"/>
      <c r="G269" s="74"/>
      <c r="H269" s="74"/>
      <c r="I269" s="74"/>
      <c r="J269" s="74"/>
      <c r="K269" s="74"/>
      <c r="L269" s="74"/>
      <c r="M269" s="168"/>
      <c r="N269" s="74"/>
      <c r="O269" s="74"/>
      <c r="P269" s="74"/>
      <c r="Q269" s="74"/>
      <c r="R269" s="74"/>
      <c r="S269" s="74"/>
      <c r="T269" s="74"/>
      <c r="U269" s="74"/>
      <c r="V269" s="74"/>
      <c r="W269" s="74"/>
      <c r="X269" s="288"/>
      <c r="Y269" s="2" t="e">
        <f>IF(C269&lt;&gt;"",VLOOKUP(C269,#REF!,2,FALSE),"")</f>
        <v>#REF!</v>
      </c>
      <c r="Z269" s="2" t="str">
        <f t="shared" si="291"/>
        <v>US CRÉTEIL</v>
      </c>
      <c r="AA269" s="50" t="str">
        <f t="shared" si="343"/>
        <v/>
      </c>
      <c r="AB269" s="34" t="e">
        <f t="shared" si="344"/>
        <v>#REF!</v>
      </c>
      <c r="AC269" s="2" t="str">
        <f t="shared" si="345"/>
        <v>FFF  Eric  Eric</v>
      </c>
      <c r="AD269" s="2">
        <f t="shared" si="346"/>
        <v>0</v>
      </c>
      <c r="AE269" s="39"/>
      <c r="AF269" s="40" t="str">
        <f>IF(AE269&lt;&gt;"",VLOOKUP(AE269,#REF!,2,FALSE),"")</f>
        <v/>
      </c>
      <c r="AM269" s="140" t="e">
        <f t="shared" si="347"/>
        <v>#REF!</v>
      </c>
      <c r="AN269" s="157"/>
      <c r="AO269" s="136" t="e">
        <f t="shared" si="348"/>
        <v>#REF!</v>
      </c>
      <c r="AP269" s="152"/>
      <c r="AQ269" s="140" t="e">
        <f t="shared" si="349"/>
        <v>#REF!</v>
      </c>
      <c r="AR269" s="144"/>
      <c r="AS269" s="136" t="e">
        <f t="shared" si="350"/>
        <v>#REF!</v>
      </c>
      <c r="AT269" s="152"/>
      <c r="AU269" s="140" t="e">
        <f t="shared" si="351"/>
        <v>#REF!</v>
      </c>
      <c r="AV269" s="157"/>
      <c r="AW269" s="136" t="e">
        <f t="shared" si="352"/>
        <v>#REF!</v>
      </c>
      <c r="AX269" s="152"/>
      <c r="AY269" s="140" t="e">
        <f t="shared" si="353"/>
        <v>#REF!</v>
      </c>
      <c r="AZ269" s="144"/>
      <c r="BA269" s="136" t="e">
        <f t="shared" si="354"/>
        <v>#REF!</v>
      </c>
      <c r="BB269" s="152"/>
      <c r="BC269" s="140" t="e">
        <f t="shared" si="355"/>
        <v>#REF!</v>
      </c>
      <c r="BD269" s="144"/>
      <c r="BE269" s="136" t="e">
        <f t="shared" si="356"/>
        <v>#REF!</v>
      </c>
      <c r="BF269" s="152"/>
      <c r="BG269" s="140" t="e">
        <f t="shared" si="357"/>
        <v>#REF!</v>
      </c>
      <c r="BH269" s="144"/>
      <c r="BI269" s="136" t="e">
        <f t="shared" si="358"/>
        <v>#REF!</v>
      </c>
      <c r="BJ269" s="152"/>
      <c r="BK269" s="140" t="e">
        <f t="shared" si="359"/>
        <v>#REF!</v>
      </c>
      <c r="BL269" s="144"/>
      <c r="BM269" s="136" t="e">
        <f t="shared" si="360"/>
        <v>#REF!</v>
      </c>
      <c r="BN269" s="152"/>
      <c r="BO269" s="140" t="e">
        <f t="shared" si="361"/>
        <v>#REF!</v>
      </c>
      <c r="BP269" s="144"/>
      <c r="BQ269" s="136" t="e">
        <f t="shared" si="362"/>
        <v>#REF!</v>
      </c>
      <c r="BR269" s="152"/>
      <c r="BS269" s="140" t="e">
        <f t="shared" si="363"/>
        <v>#REF!</v>
      </c>
      <c r="BT269" s="144"/>
      <c r="BU269" s="136" t="e">
        <f t="shared" si="364"/>
        <v>#REF!</v>
      </c>
      <c r="BV269" s="152"/>
      <c r="BW269" s="140" t="e">
        <f t="shared" si="365"/>
        <v>#REF!</v>
      </c>
      <c r="BX269" s="144"/>
      <c r="BY269" s="136" t="e">
        <f t="shared" si="366"/>
        <v>#REF!</v>
      </c>
      <c r="BZ269" s="152"/>
      <c r="CA269" s="140" t="e">
        <f t="shared" si="367"/>
        <v>#REF!</v>
      </c>
      <c r="CB269" s="144"/>
      <c r="CC269" s="136" t="e">
        <f t="shared" si="368"/>
        <v>#REF!</v>
      </c>
      <c r="CD269" s="152"/>
      <c r="CE269" s="140" t="e">
        <f t="shared" si="369"/>
        <v>#REF!</v>
      </c>
      <c r="CF269" s="144"/>
      <c r="CG269" s="136" t="e">
        <f t="shared" si="370"/>
        <v>#REF!</v>
      </c>
      <c r="CH269" s="152"/>
      <c r="CI269" s="140" t="e">
        <f t="shared" si="371"/>
        <v>#REF!</v>
      </c>
      <c r="CJ269" s="144"/>
      <c r="CK269" s="136" t="e">
        <f t="shared" si="372"/>
        <v>#REF!</v>
      </c>
      <c r="CL269" s="140" t="e">
        <f t="shared" si="373"/>
        <v>#REF!</v>
      </c>
      <c r="CM269" s="144"/>
      <c r="CN269" s="136" t="e">
        <f t="shared" si="374"/>
        <v>#REF!</v>
      </c>
      <c r="CO269" s="152"/>
      <c r="CP269" s="140" t="e">
        <f t="shared" si="375"/>
        <v>#REF!</v>
      </c>
      <c r="CQ269" s="144"/>
      <c r="CR269" s="136" t="e">
        <f t="shared" si="376"/>
        <v>#REF!</v>
      </c>
      <c r="CS269" s="152"/>
      <c r="CT269" s="140" t="e">
        <f t="shared" si="377"/>
        <v>#REF!</v>
      </c>
      <c r="CU269" s="144"/>
      <c r="CV269" s="136" t="e">
        <f t="shared" si="378"/>
        <v>#REF!</v>
      </c>
      <c r="CW269" s="152"/>
      <c r="CX269" s="140" t="e">
        <f t="shared" si="379"/>
        <v>#REF!</v>
      </c>
      <c r="CY269" s="136" t="e">
        <f t="shared" si="380"/>
        <v>#REF!</v>
      </c>
      <c r="CZ269" s="152"/>
      <c r="DA269" s="144" t="e">
        <f t="shared" si="381"/>
        <v>#REF!</v>
      </c>
      <c r="DB269" s="144"/>
      <c r="DC269" s="136" t="e">
        <f t="shared" si="382"/>
        <v>#REF!</v>
      </c>
      <c r="DD269" s="152"/>
      <c r="DE269" s="140" t="e">
        <f t="shared" si="383"/>
        <v>#REF!</v>
      </c>
      <c r="DF269" s="144"/>
      <c r="DG269" s="136" t="e">
        <f t="shared" si="384"/>
        <v>#REF!</v>
      </c>
      <c r="DH269" s="152"/>
    </row>
    <row r="270" spans="1:112" ht="15.5" x14ac:dyDescent="0.35">
      <c r="A270" s="71">
        <v>7</v>
      </c>
      <c r="B270" s="345" t="str">
        <f t="shared" ref="B270" si="392">B218</f>
        <v>GGG  Lucie</v>
      </c>
      <c r="C270" s="71" t="str">
        <f t="shared" si="385"/>
        <v>Lucie</v>
      </c>
      <c r="D270" s="9" t="str">
        <f t="shared" si="386"/>
        <v/>
      </c>
      <c r="E270" s="6">
        <f t="shared" si="387"/>
        <v>1680038</v>
      </c>
      <c r="F270" s="74"/>
      <c r="G270" s="74"/>
      <c r="H270" s="74"/>
      <c r="I270" s="74"/>
      <c r="J270" s="74"/>
      <c r="K270" s="74"/>
      <c r="L270" s="74"/>
      <c r="M270" s="168"/>
      <c r="N270" s="74"/>
      <c r="O270" s="74"/>
      <c r="P270" s="74"/>
      <c r="Q270" s="74"/>
      <c r="R270" s="74"/>
      <c r="S270" s="74"/>
      <c r="T270" s="74"/>
      <c r="U270" s="74"/>
      <c r="V270" s="74"/>
      <c r="W270" s="74"/>
      <c r="X270" s="288"/>
      <c r="Y270" s="2" t="e">
        <f>IF(C270&lt;&gt;"",VLOOKUP(C270,#REF!,2,FALSE),"")</f>
        <v>#REF!</v>
      </c>
      <c r="Z270" s="2" t="str">
        <f t="shared" si="291"/>
        <v>US CRÉTEIL</v>
      </c>
      <c r="AA270" s="50" t="str">
        <f t="shared" si="343"/>
        <v/>
      </c>
      <c r="AB270" s="34" t="e">
        <f t="shared" si="344"/>
        <v>#REF!</v>
      </c>
      <c r="AC270" s="2" t="str">
        <f t="shared" si="345"/>
        <v>GGG  Lucie  Lucie</v>
      </c>
      <c r="AD270" s="2">
        <f t="shared" si="346"/>
        <v>0</v>
      </c>
      <c r="AE270" s="39"/>
      <c r="AF270" s="40" t="str">
        <f>IF(AE270&lt;&gt;"",VLOOKUP(AE270,#REF!,2,FALSE),"")</f>
        <v/>
      </c>
      <c r="AM270" s="140" t="e">
        <f t="shared" si="347"/>
        <v>#REF!</v>
      </c>
      <c r="AN270" s="157"/>
      <c r="AO270" s="136" t="e">
        <f t="shared" si="348"/>
        <v>#REF!</v>
      </c>
      <c r="AP270" s="152"/>
      <c r="AQ270" s="140" t="e">
        <f t="shared" si="349"/>
        <v>#REF!</v>
      </c>
      <c r="AR270" s="144"/>
      <c r="AS270" s="136" t="e">
        <f t="shared" si="350"/>
        <v>#REF!</v>
      </c>
      <c r="AT270" s="152"/>
      <c r="AU270" s="140" t="e">
        <f t="shared" si="351"/>
        <v>#REF!</v>
      </c>
      <c r="AV270" s="157"/>
      <c r="AW270" s="136" t="e">
        <f t="shared" si="352"/>
        <v>#REF!</v>
      </c>
      <c r="AX270" s="152"/>
      <c r="AY270" s="140" t="e">
        <f t="shared" si="353"/>
        <v>#REF!</v>
      </c>
      <c r="AZ270" s="144"/>
      <c r="BA270" s="136" t="e">
        <f t="shared" si="354"/>
        <v>#REF!</v>
      </c>
      <c r="BB270" s="152"/>
      <c r="BC270" s="140" t="e">
        <f t="shared" si="355"/>
        <v>#REF!</v>
      </c>
      <c r="BD270" s="144"/>
      <c r="BE270" s="136" t="e">
        <f t="shared" si="356"/>
        <v>#REF!</v>
      </c>
      <c r="BF270" s="152"/>
      <c r="BG270" s="140" t="e">
        <f t="shared" si="357"/>
        <v>#REF!</v>
      </c>
      <c r="BH270" s="144"/>
      <c r="BI270" s="136" t="e">
        <f t="shared" si="358"/>
        <v>#REF!</v>
      </c>
      <c r="BJ270" s="152"/>
      <c r="BK270" s="140" t="e">
        <f t="shared" si="359"/>
        <v>#REF!</v>
      </c>
      <c r="BL270" s="144"/>
      <c r="BM270" s="136" t="e">
        <f t="shared" si="360"/>
        <v>#REF!</v>
      </c>
      <c r="BN270" s="152"/>
      <c r="BO270" s="140" t="e">
        <f t="shared" si="361"/>
        <v>#REF!</v>
      </c>
      <c r="BP270" s="144"/>
      <c r="BQ270" s="136" t="e">
        <f t="shared" si="362"/>
        <v>#REF!</v>
      </c>
      <c r="BR270" s="152"/>
      <c r="BS270" s="140" t="e">
        <f t="shared" si="363"/>
        <v>#REF!</v>
      </c>
      <c r="BT270" s="144"/>
      <c r="BU270" s="136" t="e">
        <f t="shared" si="364"/>
        <v>#REF!</v>
      </c>
      <c r="BV270" s="152"/>
      <c r="BW270" s="140" t="e">
        <f t="shared" si="365"/>
        <v>#REF!</v>
      </c>
      <c r="BX270" s="144"/>
      <c r="BY270" s="136" t="e">
        <f t="shared" si="366"/>
        <v>#REF!</v>
      </c>
      <c r="BZ270" s="152"/>
      <c r="CA270" s="140" t="e">
        <f t="shared" si="367"/>
        <v>#REF!</v>
      </c>
      <c r="CB270" s="144"/>
      <c r="CC270" s="136" t="e">
        <f t="shared" si="368"/>
        <v>#REF!</v>
      </c>
      <c r="CD270" s="152"/>
      <c r="CE270" s="140" t="e">
        <f t="shared" si="369"/>
        <v>#REF!</v>
      </c>
      <c r="CF270" s="144"/>
      <c r="CG270" s="136" t="e">
        <f t="shared" si="370"/>
        <v>#REF!</v>
      </c>
      <c r="CH270" s="152"/>
      <c r="CI270" s="140" t="e">
        <f t="shared" si="371"/>
        <v>#REF!</v>
      </c>
      <c r="CJ270" s="144"/>
      <c r="CK270" s="136" t="e">
        <f t="shared" si="372"/>
        <v>#REF!</v>
      </c>
      <c r="CL270" s="140" t="e">
        <f t="shared" si="373"/>
        <v>#REF!</v>
      </c>
      <c r="CM270" s="144"/>
      <c r="CN270" s="136" t="e">
        <f t="shared" si="374"/>
        <v>#REF!</v>
      </c>
      <c r="CO270" s="152"/>
      <c r="CP270" s="140" t="e">
        <f t="shared" si="375"/>
        <v>#REF!</v>
      </c>
      <c r="CQ270" s="144"/>
      <c r="CR270" s="136" t="e">
        <f t="shared" si="376"/>
        <v>#REF!</v>
      </c>
      <c r="CS270" s="152"/>
      <c r="CT270" s="140" t="e">
        <f t="shared" si="377"/>
        <v>#REF!</v>
      </c>
      <c r="CU270" s="144"/>
      <c r="CV270" s="136" t="e">
        <f t="shared" si="378"/>
        <v>#REF!</v>
      </c>
      <c r="CW270" s="152"/>
      <c r="CX270" s="140" t="e">
        <f t="shared" si="379"/>
        <v>#REF!</v>
      </c>
      <c r="CY270" s="136" t="e">
        <f t="shared" si="380"/>
        <v>#REF!</v>
      </c>
      <c r="CZ270" s="152"/>
      <c r="DA270" s="144" t="e">
        <f t="shared" si="381"/>
        <v>#REF!</v>
      </c>
      <c r="DB270" s="144"/>
      <c r="DC270" s="136" t="e">
        <f t="shared" si="382"/>
        <v>#REF!</v>
      </c>
      <c r="DD270" s="152"/>
      <c r="DE270" s="140" t="e">
        <f t="shared" si="383"/>
        <v>#REF!</v>
      </c>
      <c r="DF270" s="144"/>
      <c r="DG270" s="136" t="e">
        <f t="shared" si="384"/>
        <v>#REF!</v>
      </c>
      <c r="DH270" s="152"/>
    </row>
    <row r="271" spans="1:112" ht="15.5" x14ac:dyDescent="0.35">
      <c r="A271" s="71">
        <v>8</v>
      </c>
      <c r="B271" s="345" t="str">
        <f t="shared" ref="B271" si="393">B219</f>
        <v>HHH  Eva</v>
      </c>
      <c r="C271" s="71" t="str">
        <f t="shared" si="385"/>
        <v>Eva</v>
      </c>
      <c r="D271" s="9" t="str">
        <f t="shared" si="386"/>
        <v/>
      </c>
      <c r="E271" s="6">
        <f t="shared" si="387"/>
        <v>1577746</v>
      </c>
      <c r="F271" s="74"/>
      <c r="G271" s="74"/>
      <c r="H271" s="74"/>
      <c r="I271" s="74"/>
      <c r="J271" s="74"/>
      <c r="K271" s="74"/>
      <c r="L271" s="74"/>
      <c r="M271" s="168"/>
      <c r="N271" s="74"/>
      <c r="O271" s="74"/>
      <c r="P271" s="74"/>
      <c r="Q271" s="74"/>
      <c r="R271" s="74"/>
      <c r="S271" s="74"/>
      <c r="T271" s="74"/>
      <c r="U271" s="74"/>
      <c r="V271" s="74"/>
      <c r="W271" s="74"/>
      <c r="X271" s="288"/>
      <c r="Y271" s="2" t="e">
        <f>IF(C271&lt;&gt;"",VLOOKUP(C271,#REF!,2,FALSE),"")</f>
        <v>#REF!</v>
      </c>
      <c r="Z271" s="2" t="str">
        <f t="shared" si="291"/>
        <v>US CRÉTEIL</v>
      </c>
      <c r="AA271" s="50" t="str">
        <f t="shared" si="343"/>
        <v/>
      </c>
      <c r="AB271" s="34" t="e">
        <f t="shared" si="344"/>
        <v>#REF!</v>
      </c>
      <c r="AC271" s="2" t="str">
        <f t="shared" si="345"/>
        <v>HHH  Eva  Eva</v>
      </c>
      <c r="AD271" s="2">
        <f t="shared" si="346"/>
        <v>0</v>
      </c>
      <c r="AE271" s="39"/>
      <c r="AF271" s="40" t="str">
        <f>IF(AE271&lt;&gt;"",VLOOKUP(AE271,#REF!,2,FALSE),"")</f>
        <v/>
      </c>
      <c r="AM271" s="140" t="e">
        <f t="shared" si="347"/>
        <v>#REF!</v>
      </c>
      <c r="AN271" s="157"/>
      <c r="AO271" s="136" t="e">
        <f t="shared" si="348"/>
        <v>#REF!</v>
      </c>
      <c r="AP271" s="152"/>
      <c r="AQ271" s="140" t="e">
        <f t="shared" si="349"/>
        <v>#REF!</v>
      </c>
      <c r="AR271" s="144"/>
      <c r="AS271" s="136" t="e">
        <f t="shared" si="350"/>
        <v>#REF!</v>
      </c>
      <c r="AT271" s="152"/>
      <c r="AU271" s="140" t="e">
        <f t="shared" si="351"/>
        <v>#REF!</v>
      </c>
      <c r="AV271" s="157"/>
      <c r="AW271" s="136" t="e">
        <f t="shared" si="352"/>
        <v>#REF!</v>
      </c>
      <c r="AX271" s="152"/>
      <c r="AY271" s="140" t="e">
        <f t="shared" si="353"/>
        <v>#REF!</v>
      </c>
      <c r="AZ271" s="144"/>
      <c r="BA271" s="136" t="e">
        <f t="shared" si="354"/>
        <v>#REF!</v>
      </c>
      <c r="BB271" s="152"/>
      <c r="BC271" s="140" t="e">
        <f t="shared" si="355"/>
        <v>#REF!</v>
      </c>
      <c r="BD271" s="144"/>
      <c r="BE271" s="136" t="e">
        <f t="shared" si="356"/>
        <v>#REF!</v>
      </c>
      <c r="BF271" s="152"/>
      <c r="BG271" s="140" t="e">
        <f t="shared" si="357"/>
        <v>#REF!</v>
      </c>
      <c r="BH271" s="144"/>
      <c r="BI271" s="136" t="e">
        <f t="shared" si="358"/>
        <v>#REF!</v>
      </c>
      <c r="BJ271" s="152"/>
      <c r="BK271" s="140" t="e">
        <f t="shared" si="359"/>
        <v>#REF!</v>
      </c>
      <c r="BL271" s="144"/>
      <c r="BM271" s="136" t="e">
        <f t="shared" si="360"/>
        <v>#REF!</v>
      </c>
      <c r="BN271" s="152"/>
      <c r="BO271" s="140" t="e">
        <f t="shared" si="361"/>
        <v>#REF!</v>
      </c>
      <c r="BP271" s="144"/>
      <c r="BQ271" s="136" t="e">
        <f t="shared" si="362"/>
        <v>#REF!</v>
      </c>
      <c r="BR271" s="152"/>
      <c r="BS271" s="140" t="e">
        <f t="shared" si="363"/>
        <v>#REF!</v>
      </c>
      <c r="BT271" s="144"/>
      <c r="BU271" s="136" t="e">
        <f t="shared" si="364"/>
        <v>#REF!</v>
      </c>
      <c r="BV271" s="152"/>
      <c r="BW271" s="140" t="e">
        <f t="shared" si="365"/>
        <v>#REF!</v>
      </c>
      <c r="BX271" s="144"/>
      <c r="BY271" s="136" t="e">
        <f t="shared" si="366"/>
        <v>#REF!</v>
      </c>
      <c r="BZ271" s="152"/>
      <c r="CA271" s="140" t="e">
        <f t="shared" si="367"/>
        <v>#REF!</v>
      </c>
      <c r="CB271" s="144"/>
      <c r="CC271" s="136" t="e">
        <f t="shared" si="368"/>
        <v>#REF!</v>
      </c>
      <c r="CD271" s="152"/>
      <c r="CE271" s="140" t="e">
        <f t="shared" si="369"/>
        <v>#REF!</v>
      </c>
      <c r="CF271" s="144"/>
      <c r="CG271" s="136" t="e">
        <f t="shared" si="370"/>
        <v>#REF!</v>
      </c>
      <c r="CH271" s="152"/>
      <c r="CI271" s="140" t="e">
        <f t="shared" si="371"/>
        <v>#REF!</v>
      </c>
      <c r="CJ271" s="144"/>
      <c r="CK271" s="136" t="e">
        <f t="shared" si="372"/>
        <v>#REF!</v>
      </c>
      <c r="CL271" s="140" t="e">
        <f t="shared" si="373"/>
        <v>#REF!</v>
      </c>
      <c r="CM271" s="144"/>
      <c r="CN271" s="136" t="e">
        <f t="shared" si="374"/>
        <v>#REF!</v>
      </c>
      <c r="CO271" s="152"/>
      <c r="CP271" s="140" t="e">
        <f t="shared" si="375"/>
        <v>#REF!</v>
      </c>
      <c r="CQ271" s="144"/>
      <c r="CR271" s="136" t="e">
        <f t="shared" si="376"/>
        <v>#REF!</v>
      </c>
      <c r="CS271" s="152"/>
      <c r="CT271" s="140" t="e">
        <f t="shared" si="377"/>
        <v>#REF!</v>
      </c>
      <c r="CU271" s="144"/>
      <c r="CV271" s="136" t="e">
        <f t="shared" si="378"/>
        <v>#REF!</v>
      </c>
      <c r="CW271" s="152"/>
      <c r="CX271" s="140" t="e">
        <f t="shared" si="379"/>
        <v>#REF!</v>
      </c>
      <c r="CY271" s="136" t="e">
        <f t="shared" si="380"/>
        <v>#REF!</v>
      </c>
      <c r="CZ271" s="152"/>
      <c r="DA271" s="144" t="e">
        <f t="shared" si="381"/>
        <v>#REF!</v>
      </c>
      <c r="DB271" s="144"/>
      <c r="DC271" s="136" t="e">
        <f t="shared" si="382"/>
        <v>#REF!</v>
      </c>
      <c r="DD271" s="152"/>
      <c r="DE271" s="140" t="e">
        <f t="shared" si="383"/>
        <v>#REF!</v>
      </c>
      <c r="DF271" s="144"/>
      <c r="DG271" s="136" t="e">
        <f t="shared" si="384"/>
        <v>#REF!</v>
      </c>
      <c r="DH271" s="152"/>
    </row>
    <row r="272" spans="1:112" ht="15.5" x14ac:dyDescent="0.35">
      <c r="A272" s="71">
        <v>9</v>
      </c>
      <c r="B272" s="345" t="str">
        <f t="shared" ref="B272" si="394">B220</f>
        <v>PERNOIS  LUC</v>
      </c>
      <c r="C272" s="71" t="str">
        <f t="shared" si="385"/>
        <v>LUC</v>
      </c>
      <c r="D272" s="9" t="str">
        <f t="shared" si="386"/>
        <v/>
      </c>
      <c r="E272" s="6">
        <f t="shared" si="387"/>
        <v>707564</v>
      </c>
      <c r="F272" s="74"/>
      <c r="G272" s="74"/>
      <c r="H272" s="74"/>
      <c r="I272" s="74"/>
      <c r="J272" s="74"/>
      <c r="K272" s="74"/>
      <c r="L272" s="74"/>
      <c r="M272" s="168"/>
      <c r="N272" s="74"/>
      <c r="O272" s="74"/>
      <c r="P272" s="74"/>
      <c r="Q272" s="74"/>
      <c r="R272" s="74"/>
      <c r="S272" s="74"/>
      <c r="T272" s="74"/>
      <c r="U272" s="74"/>
      <c r="V272" s="74"/>
      <c r="W272" s="74"/>
      <c r="X272" s="288"/>
      <c r="Y272" s="2" t="e">
        <f>IF(C272&lt;&gt;"",VLOOKUP(C272,#REF!,2,FALSE),"")</f>
        <v>#REF!</v>
      </c>
      <c r="Z272" s="2" t="str">
        <f t="shared" si="291"/>
        <v>US CRÉTEIL</v>
      </c>
      <c r="AA272" s="50" t="str">
        <f t="shared" si="343"/>
        <v/>
      </c>
      <c r="AB272" s="34" t="e">
        <f t="shared" si="344"/>
        <v>#REF!</v>
      </c>
      <c r="AC272" s="2" t="str">
        <f t="shared" si="345"/>
        <v>PERNOIS  LUC  LUC</v>
      </c>
      <c r="AD272" s="2">
        <f t="shared" si="346"/>
        <v>0</v>
      </c>
      <c r="AE272" s="39"/>
      <c r="AF272" s="40" t="str">
        <f>IF(AE272&lt;&gt;"",VLOOKUP(AE272,#REF!,2,FALSE),"")</f>
        <v/>
      </c>
      <c r="AM272" s="140" t="e">
        <f t="shared" si="347"/>
        <v>#REF!</v>
      </c>
      <c r="AN272" s="157"/>
      <c r="AO272" s="136" t="e">
        <f t="shared" si="348"/>
        <v>#REF!</v>
      </c>
      <c r="AP272" s="152"/>
      <c r="AQ272" s="140" t="e">
        <f t="shared" si="349"/>
        <v>#REF!</v>
      </c>
      <c r="AR272" s="144"/>
      <c r="AS272" s="136" t="e">
        <f t="shared" si="350"/>
        <v>#REF!</v>
      </c>
      <c r="AT272" s="152"/>
      <c r="AU272" s="140" t="e">
        <f t="shared" si="351"/>
        <v>#REF!</v>
      </c>
      <c r="AV272" s="157"/>
      <c r="AW272" s="136" t="e">
        <f t="shared" si="352"/>
        <v>#REF!</v>
      </c>
      <c r="AX272" s="152"/>
      <c r="AY272" s="140" t="e">
        <f t="shared" si="353"/>
        <v>#REF!</v>
      </c>
      <c r="AZ272" s="144"/>
      <c r="BA272" s="136" t="e">
        <f t="shared" si="354"/>
        <v>#REF!</v>
      </c>
      <c r="BB272" s="152"/>
      <c r="BC272" s="140" t="e">
        <f t="shared" si="355"/>
        <v>#REF!</v>
      </c>
      <c r="BD272" s="144"/>
      <c r="BE272" s="136" t="e">
        <f t="shared" si="356"/>
        <v>#REF!</v>
      </c>
      <c r="BF272" s="152"/>
      <c r="BG272" s="140" t="e">
        <f t="shared" si="357"/>
        <v>#REF!</v>
      </c>
      <c r="BH272" s="144"/>
      <c r="BI272" s="136" t="e">
        <f t="shared" si="358"/>
        <v>#REF!</v>
      </c>
      <c r="BJ272" s="152"/>
      <c r="BK272" s="140" t="e">
        <f t="shared" si="359"/>
        <v>#REF!</v>
      </c>
      <c r="BL272" s="144"/>
      <c r="BM272" s="136" t="e">
        <f t="shared" si="360"/>
        <v>#REF!</v>
      </c>
      <c r="BN272" s="152"/>
      <c r="BO272" s="140" t="e">
        <f t="shared" si="361"/>
        <v>#REF!</v>
      </c>
      <c r="BP272" s="144"/>
      <c r="BQ272" s="136" t="e">
        <f t="shared" si="362"/>
        <v>#REF!</v>
      </c>
      <c r="BR272" s="152"/>
      <c r="BS272" s="140" t="e">
        <f t="shared" si="363"/>
        <v>#REF!</v>
      </c>
      <c r="BT272" s="144"/>
      <c r="BU272" s="136" t="e">
        <f t="shared" si="364"/>
        <v>#REF!</v>
      </c>
      <c r="BV272" s="152"/>
      <c r="BW272" s="140" t="e">
        <f t="shared" si="365"/>
        <v>#REF!</v>
      </c>
      <c r="BX272" s="144"/>
      <c r="BY272" s="136" t="e">
        <f t="shared" si="366"/>
        <v>#REF!</v>
      </c>
      <c r="BZ272" s="152"/>
      <c r="CA272" s="140" t="e">
        <f t="shared" si="367"/>
        <v>#REF!</v>
      </c>
      <c r="CB272" s="144"/>
      <c r="CC272" s="136" t="e">
        <f t="shared" si="368"/>
        <v>#REF!</v>
      </c>
      <c r="CD272" s="152"/>
      <c r="CE272" s="140" t="e">
        <f t="shared" si="369"/>
        <v>#REF!</v>
      </c>
      <c r="CF272" s="144"/>
      <c r="CG272" s="136" t="e">
        <f t="shared" si="370"/>
        <v>#REF!</v>
      </c>
      <c r="CH272" s="152"/>
      <c r="CI272" s="140" t="e">
        <f t="shared" si="371"/>
        <v>#REF!</v>
      </c>
      <c r="CJ272" s="144"/>
      <c r="CK272" s="136" t="e">
        <f t="shared" si="372"/>
        <v>#REF!</v>
      </c>
      <c r="CL272" s="140" t="e">
        <f t="shared" si="373"/>
        <v>#REF!</v>
      </c>
      <c r="CM272" s="144"/>
      <c r="CN272" s="136" t="e">
        <f t="shared" si="374"/>
        <v>#REF!</v>
      </c>
      <c r="CO272" s="152"/>
      <c r="CP272" s="140" t="e">
        <f t="shared" si="375"/>
        <v>#REF!</v>
      </c>
      <c r="CQ272" s="144"/>
      <c r="CR272" s="136" t="e">
        <f t="shared" si="376"/>
        <v>#REF!</v>
      </c>
      <c r="CS272" s="152"/>
      <c r="CT272" s="140" t="e">
        <f t="shared" si="377"/>
        <v>#REF!</v>
      </c>
      <c r="CU272" s="144"/>
      <c r="CV272" s="136" t="e">
        <f t="shared" si="378"/>
        <v>#REF!</v>
      </c>
      <c r="CW272" s="152"/>
      <c r="CX272" s="140" t="e">
        <f t="shared" si="379"/>
        <v>#REF!</v>
      </c>
      <c r="CY272" s="136" t="e">
        <f t="shared" si="380"/>
        <v>#REF!</v>
      </c>
      <c r="CZ272" s="152"/>
      <c r="DA272" s="144" t="e">
        <f t="shared" si="381"/>
        <v>#REF!</v>
      </c>
      <c r="DB272" s="144"/>
      <c r="DC272" s="136" t="e">
        <f t="shared" si="382"/>
        <v>#REF!</v>
      </c>
      <c r="DD272" s="152"/>
      <c r="DE272" s="140" t="e">
        <f t="shared" si="383"/>
        <v>#REF!</v>
      </c>
      <c r="DF272" s="144"/>
      <c r="DG272" s="136" t="e">
        <f t="shared" si="384"/>
        <v>#REF!</v>
      </c>
      <c r="DH272" s="152"/>
    </row>
    <row r="273" spans="1:112" ht="15.5" x14ac:dyDescent="0.35">
      <c r="A273" s="71">
        <v>10</v>
      </c>
      <c r="B273" s="345" t="str">
        <f t="shared" ref="B273" si="395">B221</f>
        <v>JJJ  Mélania</v>
      </c>
      <c r="C273" s="71" t="str">
        <f t="shared" si="385"/>
        <v>Mélania</v>
      </c>
      <c r="D273" s="9" t="str">
        <f t="shared" si="386"/>
        <v/>
      </c>
      <c r="E273" s="6">
        <f t="shared" si="387"/>
        <v>1926597</v>
      </c>
      <c r="F273" s="74"/>
      <c r="G273" s="74"/>
      <c r="H273" s="74"/>
      <c r="I273" s="74"/>
      <c r="J273" s="74"/>
      <c r="K273" s="74"/>
      <c r="L273" s="74"/>
      <c r="M273" s="168"/>
      <c r="N273" s="74"/>
      <c r="O273" s="74"/>
      <c r="P273" s="74"/>
      <c r="Q273" s="74"/>
      <c r="R273" s="74"/>
      <c r="S273" s="74"/>
      <c r="T273" s="74"/>
      <c r="U273" s="74"/>
      <c r="V273" s="74"/>
      <c r="W273" s="74"/>
      <c r="X273" s="288"/>
      <c r="Y273" s="2" t="e">
        <f>IF(C273&lt;&gt;"",VLOOKUP(C273,#REF!,2,FALSE),"")</f>
        <v>#REF!</v>
      </c>
      <c r="Z273" s="2" t="str">
        <f t="shared" si="291"/>
        <v>US CRÉTEIL</v>
      </c>
      <c r="AA273" s="50" t="str">
        <f t="shared" si="343"/>
        <v/>
      </c>
      <c r="AB273" s="34" t="e">
        <f t="shared" si="344"/>
        <v>#REF!</v>
      </c>
      <c r="AC273" s="2" t="str">
        <f t="shared" si="345"/>
        <v>JJJ  Mélania  Mélania</v>
      </c>
      <c r="AD273" s="2">
        <f t="shared" si="346"/>
        <v>0</v>
      </c>
      <c r="AE273" s="39"/>
      <c r="AF273" s="40" t="str">
        <f>IF(AE273&lt;&gt;"",VLOOKUP(AE273,#REF!,2,FALSE),"")</f>
        <v/>
      </c>
      <c r="AM273" s="140" t="e">
        <f t="shared" si="347"/>
        <v>#REF!</v>
      </c>
      <c r="AN273" s="157"/>
      <c r="AO273" s="136" t="e">
        <f t="shared" si="348"/>
        <v>#REF!</v>
      </c>
      <c r="AP273" s="152"/>
      <c r="AQ273" s="140" t="e">
        <f t="shared" si="349"/>
        <v>#REF!</v>
      </c>
      <c r="AR273" s="144"/>
      <c r="AS273" s="136" t="e">
        <f t="shared" si="350"/>
        <v>#REF!</v>
      </c>
      <c r="AT273" s="152"/>
      <c r="AU273" s="140" t="e">
        <f t="shared" si="351"/>
        <v>#REF!</v>
      </c>
      <c r="AV273" s="157"/>
      <c r="AW273" s="136" t="e">
        <f t="shared" si="352"/>
        <v>#REF!</v>
      </c>
      <c r="AX273" s="152"/>
      <c r="AY273" s="140" t="e">
        <f t="shared" si="353"/>
        <v>#REF!</v>
      </c>
      <c r="AZ273" s="144"/>
      <c r="BA273" s="136" t="e">
        <f t="shared" si="354"/>
        <v>#REF!</v>
      </c>
      <c r="BB273" s="152"/>
      <c r="BC273" s="140" t="e">
        <f t="shared" si="355"/>
        <v>#REF!</v>
      </c>
      <c r="BD273" s="144"/>
      <c r="BE273" s="136" t="e">
        <f t="shared" si="356"/>
        <v>#REF!</v>
      </c>
      <c r="BF273" s="152"/>
      <c r="BG273" s="140" t="e">
        <f t="shared" si="357"/>
        <v>#REF!</v>
      </c>
      <c r="BH273" s="144"/>
      <c r="BI273" s="136" t="e">
        <f t="shared" si="358"/>
        <v>#REF!</v>
      </c>
      <c r="BJ273" s="152"/>
      <c r="BK273" s="140" t="e">
        <f t="shared" si="359"/>
        <v>#REF!</v>
      </c>
      <c r="BL273" s="144"/>
      <c r="BM273" s="136" t="e">
        <f t="shared" si="360"/>
        <v>#REF!</v>
      </c>
      <c r="BN273" s="152"/>
      <c r="BO273" s="140" t="e">
        <f t="shared" si="361"/>
        <v>#REF!</v>
      </c>
      <c r="BP273" s="144"/>
      <c r="BQ273" s="136" t="e">
        <f t="shared" si="362"/>
        <v>#REF!</v>
      </c>
      <c r="BR273" s="152"/>
      <c r="BS273" s="140" t="e">
        <f t="shared" si="363"/>
        <v>#REF!</v>
      </c>
      <c r="BT273" s="144"/>
      <c r="BU273" s="136" t="e">
        <f t="shared" si="364"/>
        <v>#REF!</v>
      </c>
      <c r="BV273" s="152"/>
      <c r="BW273" s="140" t="e">
        <f t="shared" si="365"/>
        <v>#REF!</v>
      </c>
      <c r="BX273" s="144"/>
      <c r="BY273" s="136" t="e">
        <f t="shared" si="366"/>
        <v>#REF!</v>
      </c>
      <c r="BZ273" s="152"/>
      <c r="CA273" s="140" t="e">
        <f t="shared" si="367"/>
        <v>#REF!</v>
      </c>
      <c r="CB273" s="144"/>
      <c r="CC273" s="136" t="e">
        <f t="shared" si="368"/>
        <v>#REF!</v>
      </c>
      <c r="CD273" s="152"/>
      <c r="CE273" s="140" t="e">
        <f t="shared" si="369"/>
        <v>#REF!</v>
      </c>
      <c r="CF273" s="144"/>
      <c r="CG273" s="136" t="e">
        <f t="shared" si="370"/>
        <v>#REF!</v>
      </c>
      <c r="CH273" s="152"/>
      <c r="CI273" s="140" t="e">
        <f t="shared" si="371"/>
        <v>#REF!</v>
      </c>
      <c r="CJ273" s="144"/>
      <c r="CK273" s="136" t="e">
        <f t="shared" si="372"/>
        <v>#REF!</v>
      </c>
      <c r="CL273" s="140" t="e">
        <f t="shared" si="373"/>
        <v>#REF!</v>
      </c>
      <c r="CM273" s="144"/>
      <c r="CN273" s="136" t="e">
        <f t="shared" si="374"/>
        <v>#REF!</v>
      </c>
      <c r="CO273" s="152"/>
      <c r="CP273" s="140" t="e">
        <f t="shared" si="375"/>
        <v>#REF!</v>
      </c>
      <c r="CQ273" s="144"/>
      <c r="CR273" s="136" t="e">
        <f t="shared" si="376"/>
        <v>#REF!</v>
      </c>
      <c r="CS273" s="152"/>
      <c r="CT273" s="140" t="e">
        <f t="shared" si="377"/>
        <v>#REF!</v>
      </c>
      <c r="CU273" s="144"/>
      <c r="CV273" s="136" t="e">
        <f t="shared" si="378"/>
        <v>#REF!</v>
      </c>
      <c r="CW273" s="152"/>
      <c r="CX273" s="140" t="e">
        <f t="shared" si="379"/>
        <v>#REF!</v>
      </c>
      <c r="CY273" s="136" t="e">
        <f t="shared" si="380"/>
        <v>#REF!</v>
      </c>
      <c r="CZ273" s="152"/>
      <c r="DA273" s="144" t="e">
        <f t="shared" si="381"/>
        <v>#REF!</v>
      </c>
      <c r="DB273" s="144"/>
      <c r="DC273" s="136" t="e">
        <f t="shared" si="382"/>
        <v>#REF!</v>
      </c>
      <c r="DD273" s="152"/>
      <c r="DE273" s="140" t="e">
        <f t="shared" si="383"/>
        <v>#REF!</v>
      </c>
      <c r="DF273" s="144"/>
      <c r="DG273" s="136" t="e">
        <f t="shared" si="384"/>
        <v>#REF!</v>
      </c>
      <c r="DH273" s="152"/>
    </row>
    <row r="274" spans="1:112" ht="15.5" x14ac:dyDescent="0.35">
      <c r="A274" s="71">
        <v>11</v>
      </c>
      <c r="B274" s="345" t="str">
        <f t="shared" ref="B274" si="396">B222</f>
        <v>KKK  Mélanie</v>
      </c>
      <c r="C274" s="71" t="str">
        <f t="shared" si="385"/>
        <v>Mélanie</v>
      </c>
      <c r="D274" s="9" t="str">
        <f t="shared" si="386"/>
        <v/>
      </c>
      <c r="E274" s="6">
        <f t="shared" si="387"/>
        <v>1698208</v>
      </c>
      <c r="F274" s="74"/>
      <c r="G274" s="74"/>
      <c r="H274" s="74"/>
      <c r="I274" s="74"/>
      <c r="J274" s="74"/>
      <c r="K274" s="74"/>
      <c r="L274" s="74"/>
      <c r="M274" s="168"/>
      <c r="N274" s="74"/>
      <c r="O274" s="74"/>
      <c r="P274" s="74"/>
      <c r="Q274" s="74"/>
      <c r="R274" s="74"/>
      <c r="S274" s="74"/>
      <c r="T274" s="74"/>
      <c r="U274" s="74"/>
      <c r="V274" s="74"/>
      <c r="W274" s="74"/>
      <c r="X274" s="288"/>
      <c r="Y274" s="2" t="e">
        <f>IF(C274&lt;&gt;"",VLOOKUP(C274,#REF!,2,FALSE),"")</f>
        <v>#REF!</v>
      </c>
      <c r="Z274" s="2" t="str">
        <f t="shared" si="291"/>
        <v>US CRÉTEIL</v>
      </c>
      <c r="AA274" s="50" t="str">
        <f t="shared" si="343"/>
        <v/>
      </c>
      <c r="AB274" s="34" t="e">
        <f t="shared" si="344"/>
        <v>#REF!</v>
      </c>
      <c r="AC274" s="2" t="str">
        <f t="shared" si="345"/>
        <v>KKK  Mélanie  Mélanie</v>
      </c>
      <c r="AD274" s="2">
        <f t="shared" si="346"/>
        <v>0</v>
      </c>
      <c r="AE274" s="39"/>
      <c r="AF274" s="40" t="str">
        <f>IF(AE274&lt;&gt;"",VLOOKUP(AE274,#REF!,2,FALSE),"")</f>
        <v/>
      </c>
      <c r="AM274" s="140" t="e">
        <f t="shared" si="347"/>
        <v>#REF!</v>
      </c>
      <c r="AN274" s="157"/>
      <c r="AO274" s="136" t="e">
        <f t="shared" si="348"/>
        <v>#REF!</v>
      </c>
      <c r="AP274" s="152"/>
      <c r="AQ274" s="140" t="e">
        <f t="shared" si="349"/>
        <v>#REF!</v>
      </c>
      <c r="AR274" s="144"/>
      <c r="AS274" s="136" t="e">
        <f t="shared" si="350"/>
        <v>#REF!</v>
      </c>
      <c r="AT274" s="152"/>
      <c r="AU274" s="140" t="e">
        <f t="shared" si="351"/>
        <v>#REF!</v>
      </c>
      <c r="AV274" s="157"/>
      <c r="AW274" s="136" t="e">
        <f t="shared" si="352"/>
        <v>#REF!</v>
      </c>
      <c r="AX274" s="152"/>
      <c r="AY274" s="140" t="e">
        <f t="shared" si="353"/>
        <v>#REF!</v>
      </c>
      <c r="AZ274" s="144"/>
      <c r="BA274" s="136" t="e">
        <f t="shared" si="354"/>
        <v>#REF!</v>
      </c>
      <c r="BB274" s="152"/>
      <c r="BC274" s="140" t="e">
        <f t="shared" si="355"/>
        <v>#REF!</v>
      </c>
      <c r="BD274" s="144"/>
      <c r="BE274" s="136" t="e">
        <f t="shared" si="356"/>
        <v>#REF!</v>
      </c>
      <c r="BF274" s="152"/>
      <c r="BG274" s="140" t="e">
        <f t="shared" si="357"/>
        <v>#REF!</v>
      </c>
      <c r="BH274" s="144"/>
      <c r="BI274" s="136" t="e">
        <f t="shared" si="358"/>
        <v>#REF!</v>
      </c>
      <c r="BJ274" s="152"/>
      <c r="BK274" s="140" t="e">
        <f t="shared" si="359"/>
        <v>#REF!</v>
      </c>
      <c r="BL274" s="144"/>
      <c r="BM274" s="136" t="e">
        <f t="shared" si="360"/>
        <v>#REF!</v>
      </c>
      <c r="BN274" s="152"/>
      <c r="BO274" s="140" t="e">
        <f t="shared" si="361"/>
        <v>#REF!</v>
      </c>
      <c r="BP274" s="144"/>
      <c r="BQ274" s="136" t="e">
        <f t="shared" si="362"/>
        <v>#REF!</v>
      </c>
      <c r="BR274" s="152"/>
      <c r="BS274" s="140" t="e">
        <f t="shared" si="363"/>
        <v>#REF!</v>
      </c>
      <c r="BT274" s="144"/>
      <c r="BU274" s="136" t="e">
        <f t="shared" si="364"/>
        <v>#REF!</v>
      </c>
      <c r="BV274" s="152"/>
      <c r="BW274" s="140" t="e">
        <f t="shared" si="365"/>
        <v>#REF!</v>
      </c>
      <c r="BX274" s="144"/>
      <c r="BY274" s="136" t="e">
        <f t="shared" si="366"/>
        <v>#REF!</v>
      </c>
      <c r="BZ274" s="152"/>
      <c r="CA274" s="140" t="e">
        <f t="shared" si="367"/>
        <v>#REF!</v>
      </c>
      <c r="CB274" s="144"/>
      <c r="CC274" s="136" t="e">
        <f t="shared" si="368"/>
        <v>#REF!</v>
      </c>
      <c r="CD274" s="152"/>
      <c r="CE274" s="140" t="e">
        <f t="shared" si="369"/>
        <v>#REF!</v>
      </c>
      <c r="CF274" s="144"/>
      <c r="CG274" s="136" t="e">
        <f t="shared" si="370"/>
        <v>#REF!</v>
      </c>
      <c r="CH274" s="152"/>
      <c r="CI274" s="140" t="e">
        <f t="shared" si="371"/>
        <v>#REF!</v>
      </c>
      <c r="CJ274" s="144"/>
      <c r="CK274" s="136" t="e">
        <f t="shared" si="372"/>
        <v>#REF!</v>
      </c>
      <c r="CL274" s="140" t="e">
        <f t="shared" si="373"/>
        <v>#REF!</v>
      </c>
      <c r="CM274" s="144"/>
      <c r="CN274" s="136" t="e">
        <f t="shared" si="374"/>
        <v>#REF!</v>
      </c>
      <c r="CO274" s="152"/>
      <c r="CP274" s="140" t="e">
        <f t="shared" si="375"/>
        <v>#REF!</v>
      </c>
      <c r="CQ274" s="144"/>
      <c r="CR274" s="136" t="e">
        <f t="shared" si="376"/>
        <v>#REF!</v>
      </c>
      <c r="CS274" s="152"/>
      <c r="CT274" s="140" t="e">
        <f t="shared" si="377"/>
        <v>#REF!</v>
      </c>
      <c r="CU274" s="144"/>
      <c r="CV274" s="136" t="e">
        <f t="shared" si="378"/>
        <v>#REF!</v>
      </c>
      <c r="CW274" s="152"/>
      <c r="CX274" s="140" t="e">
        <f t="shared" si="379"/>
        <v>#REF!</v>
      </c>
      <c r="CY274" s="136" t="e">
        <f t="shared" si="380"/>
        <v>#REF!</v>
      </c>
      <c r="CZ274" s="152"/>
      <c r="DA274" s="144" t="e">
        <f t="shared" si="381"/>
        <v>#REF!</v>
      </c>
      <c r="DB274" s="144"/>
      <c r="DC274" s="136" t="e">
        <f t="shared" si="382"/>
        <v>#REF!</v>
      </c>
      <c r="DD274" s="152"/>
      <c r="DE274" s="140" t="e">
        <f t="shared" si="383"/>
        <v>#REF!</v>
      </c>
      <c r="DF274" s="144"/>
      <c r="DG274" s="136" t="e">
        <f t="shared" si="384"/>
        <v>#REF!</v>
      </c>
      <c r="DH274" s="152"/>
    </row>
    <row r="275" spans="1:112" ht="15.5" x14ac:dyDescent="0.35">
      <c r="A275" s="71">
        <v>12</v>
      </c>
      <c r="B275" s="345" t="str">
        <f t="shared" ref="B275" si="397">B223</f>
        <v>LLL  Cryss</v>
      </c>
      <c r="C275" s="71" t="str">
        <f t="shared" si="385"/>
        <v>Cryss</v>
      </c>
      <c r="D275" s="9" t="str">
        <f t="shared" si="386"/>
        <v/>
      </c>
      <c r="E275" s="6">
        <f t="shared" si="387"/>
        <v>1590592</v>
      </c>
      <c r="F275" s="74"/>
      <c r="G275" s="74"/>
      <c r="H275" s="74"/>
      <c r="I275" s="74"/>
      <c r="J275" s="74"/>
      <c r="K275" s="74"/>
      <c r="L275" s="74"/>
      <c r="M275" s="168"/>
      <c r="N275" s="74"/>
      <c r="O275" s="74"/>
      <c r="P275" s="74"/>
      <c r="Q275" s="74"/>
      <c r="R275" s="74"/>
      <c r="S275" s="74"/>
      <c r="T275" s="74"/>
      <c r="U275" s="74"/>
      <c r="V275" s="74"/>
      <c r="W275" s="74"/>
      <c r="X275" s="288"/>
      <c r="Y275" s="2" t="e">
        <f>IF(C275&lt;&gt;"",VLOOKUP(C275,#REF!,2,FALSE),"")</f>
        <v>#REF!</v>
      </c>
      <c r="Z275" s="2" t="str">
        <f t="shared" ref="Z275:Z338" si="398">IF(B275&lt;&gt;"",$Z$1,"")</f>
        <v>US CRÉTEIL</v>
      </c>
      <c r="AA275" s="50" t="str">
        <f t="shared" si="343"/>
        <v/>
      </c>
      <c r="AB275" s="34" t="e">
        <f t="shared" si="344"/>
        <v>#REF!</v>
      </c>
      <c r="AC275" s="2" t="str">
        <f t="shared" si="345"/>
        <v>LLL  Cryss  Cryss</v>
      </c>
      <c r="AD275" s="2">
        <f t="shared" si="346"/>
        <v>0</v>
      </c>
      <c r="AE275" s="39"/>
      <c r="AF275" s="40" t="str">
        <f>IF(AE275&lt;&gt;"",VLOOKUP(AE275,#REF!,2,FALSE),"")</f>
        <v/>
      </c>
      <c r="AM275" s="140" t="e">
        <f t="shared" si="347"/>
        <v>#REF!</v>
      </c>
      <c r="AN275" s="157"/>
      <c r="AO275" s="136" t="e">
        <f t="shared" si="348"/>
        <v>#REF!</v>
      </c>
      <c r="AP275" s="152"/>
      <c r="AQ275" s="140" t="e">
        <f t="shared" si="349"/>
        <v>#REF!</v>
      </c>
      <c r="AR275" s="144"/>
      <c r="AS275" s="136" t="e">
        <f t="shared" si="350"/>
        <v>#REF!</v>
      </c>
      <c r="AT275" s="152"/>
      <c r="AU275" s="140" t="e">
        <f t="shared" si="351"/>
        <v>#REF!</v>
      </c>
      <c r="AV275" s="157"/>
      <c r="AW275" s="136" t="e">
        <f t="shared" si="352"/>
        <v>#REF!</v>
      </c>
      <c r="AX275" s="152"/>
      <c r="AY275" s="140" t="e">
        <f t="shared" si="353"/>
        <v>#REF!</v>
      </c>
      <c r="AZ275" s="144"/>
      <c r="BA275" s="136" t="e">
        <f t="shared" si="354"/>
        <v>#REF!</v>
      </c>
      <c r="BB275" s="152"/>
      <c r="BC275" s="140" t="e">
        <f t="shared" si="355"/>
        <v>#REF!</v>
      </c>
      <c r="BD275" s="144"/>
      <c r="BE275" s="136" t="e">
        <f t="shared" si="356"/>
        <v>#REF!</v>
      </c>
      <c r="BF275" s="152"/>
      <c r="BG275" s="140" t="e">
        <f t="shared" si="357"/>
        <v>#REF!</v>
      </c>
      <c r="BH275" s="144"/>
      <c r="BI275" s="136" t="e">
        <f t="shared" si="358"/>
        <v>#REF!</v>
      </c>
      <c r="BJ275" s="152"/>
      <c r="BK275" s="140" t="e">
        <f t="shared" si="359"/>
        <v>#REF!</v>
      </c>
      <c r="BL275" s="144"/>
      <c r="BM275" s="136" t="e">
        <f t="shared" si="360"/>
        <v>#REF!</v>
      </c>
      <c r="BN275" s="152"/>
      <c r="BO275" s="140" t="e">
        <f t="shared" si="361"/>
        <v>#REF!</v>
      </c>
      <c r="BP275" s="144"/>
      <c r="BQ275" s="136" t="e">
        <f t="shared" si="362"/>
        <v>#REF!</v>
      </c>
      <c r="BR275" s="152"/>
      <c r="BS275" s="140" t="e">
        <f t="shared" si="363"/>
        <v>#REF!</v>
      </c>
      <c r="BT275" s="144"/>
      <c r="BU275" s="136" t="e">
        <f t="shared" si="364"/>
        <v>#REF!</v>
      </c>
      <c r="BV275" s="152"/>
      <c r="BW275" s="140" t="e">
        <f t="shared" si="365"/>
        <v>#REF!</v>
      </c>
      <c r="BX275" s="144"/>
      <c r="BY275" s="136" t="e">
        <f t="shared" si="366"/>
        <v>#REF!</v>
      </c>
      <c r="BZ275" s="152"/>
      <c r="CA275" s="140" t="e">
        <f t="shared" si="367"/>
        <v>#REF!</v>
      </c>
      <c r="CB275" s="144"/>
      <c r="CC275" s="136" t="e">
        <f t="shared" si="368"/>
        <v>#REF!</v>
      </c>
      <c r="CD275" s="152"/>
      <c r="CE275" s="140" t="e">
        <f t="shared" si="369"/>
        <v>#REF!</v>
      </c>
      <c r="CF275" s="144"/>
      <c r="CG275" s="136" t="e">
        <f t="shared" si="370"/>
        <v>#REF!</v>
      </c>
      <c r="CH275" s="152"/>
      <c r="CI275" s="140" t="e">
        <f t="shared" si="371"/>
        <v>#REF!</v>
      </c>
      <c r="CJ275" s="144"/>
      <c r="CK275" s="136" t="e">
        <f t="shared" si="372"/>
        <v>#REF!</v>
      </c>
      <c r="CL275" s="140" t="e">
        <f t="shared" si="373"/>
        <v>#REF!</v>
      </c>
      <c r="CM275" s="144"/>
      <c r="CN275" s="136" t="e">
        <f t="shared" si="374"/>
        <v>#REF!</v>
      </c>
      <c r="CO275" s="152"/>
      <c r="CP275" s="140" t="e">
        <f t="shared" si="375"/>
        <v>#REF!</v>
      </c>
      <c r="CQ275" s="144"/>
      <c r="CR275" s="136" t="e">
        <f t="shared" si="376"/>
        <v>#REF!</v>
      </c>
      <c r="CS275" s="152"/>
      <c r="CT275" s="140" t="e">
        <f t="shared" si="377"/>
        <v>#REF!</v>
      </c>
      <c r="CU275" s="144"/>
      <c r="CV275" s="136" t="e">
        <f t="shared" si="378"/>
        <v>#REF!</v>
      </c>
      <c r="CW275" s="152"/>
      <c r="CX275" s="140" t="e">
        <f t="shared" si="379"/>
        <v>#REF!</v>
      </c>
      <c r="CY275" s="136" t="e">
        <f t="shared" si="380"/>
        <v>#REF!</v>
      </c>
      <c r="CZ275" s="152"/>
      <c r="DA275" s="144" t="e">
        <f t="shared" si="381"/>
        <v>#REF!</v>
      </c>
      <c r="DB275" s="144"/>
      <c r="DC275" s="136" t="e">
        <f t="shared" si="382"/>
        <v>#REF!</v>
      </c>
      <c r="DD275" s="152"/>
      <c r="DE275" s="140" t="e">
        <f t="shared" si="383"/>
        <v>#REF!</v>
      </c>
      <c r="DF275" s="144"/>
      <c r="DG275" s="136" t="e">
        <f t="shared" si="384"/>
        <v>#REF!</v>
      </c>
      <c r="DH275" s="152"/>
    </row>
    <row r="276" spans="1:112" ht="15.5" x14ac:dyDescent="0.35">
      <c r="A276" s="71">
        <v>13</v>
      </c>
      <c r="B276" s="345" t="str">
        <f t="shared" ref="B276" si="399">B224</f>
        <v>MMMM  Sambou</v>
      </c>
      <c r="C276" s="71" t="str">
        <f t="shared" si="385"/>
        <v>Sambou</v>
      </c>
      <c r="D276" s="9" t="str">
        <f t="shared" si="386"/>
        <v/>
      </c>
      <c r="E276" s="6">
        <f t="shared" si="387"/>
        <v>1553373</v>
      </c>
      <c r="F276" s="74"/>
      <c r="G276" s="74"/>
      <c r="H276" s="74"/>
      <c r="I276" s="74"/>
      <c r="J276" s="74"/>
      <c r="K276" s="74"/>
      <c r="L276" s="74"/>
      <c r="M276" s="168"/>
      <c r="N276" s="74"/>
      <c r="O276" s="74"/>
      <c r="P276" s="74"/>
      <c r="Q276" s="74"/>
      <c r="R276" s="74"/>
      <c r="S276" s="74"/>
      <c r="T276" s="74"/>
      <c r="U276" s="74"/>
      <c r="V276" s="74"/>
      <c r="W276" s="74"/>
      <c r="X276" s="288"/>
      <c r="Y276" s="2" t="e">
        <f>IF(C276&lt;&gt;"",VLOOKUP(C276,#REF!,2,FALSE),"")</f>
        <v>#REF!</v>
      </c>
      <c r="Z276" s="2" t="str">
        <f t="shared" si="398"/>
        <v>US CRÉTEIL</v>
      </c>
      <c r="AA276" s="50" t="str">
        <f t="shared" si="343"/>
        <v/>
      </c>
      <c r="AB276" s="34" t="e">
        <f t="shared" si="344"/>
        <v>#REF!</v>
      </c>
      <c r="AC276" s="2" t="str">
        <f t="shared" si="345"/>
        <v>MMMM  Sambou  Sambou</v>
      </c>
      <c r="AD276" s="2">
        <f t="shared" si="346"/>
        <v>0</v>
      </c>
      <c r="AE276" s="39"/>
      <c r="AF276" s="40" t="str">
        <f>IF(AE276&lt;&gt;"",VLOOKUP(AE276,#REF!,2,FALSE),"")</f>
        <v/>
      </c>
      <c r="AM276" s="140" t="e">
        <f t="shared" si="347"/>
        <v>#REF!</v>
      </c>
      <c r="AN276" s="157"/>
      <c r="AO276" s="136" t="e">
        <f t="shared" si="348"/>
        <v>#REF!</v>
      </c>
      <c r="AP276" s="152"/>
      <c r="AQ276" s="140" t="e">
        <f t="shared" si="349"/>
        <v>#REF!</v>
      </c>
      <c r="AR276" s="144"/>
      <c r="AS276" s="136" t="e">
        <f t="shared" si="350"/>
        <v>#REF!</v>
      </c>
      <c r="AT276" s="152"/>
      <c r="AU276" s="140" t="e">
        <f t="shared" si="351"/>
        <v>#REF!</v>
      </c>
      <c r="AV276" s="157"/>
      <c r="AW276" s="136" t="e">
        <f t="shared" si="352"/>
        <v>#REF!</v>
      </c>
      <c r="AX276" s="152"/>
      <c r="AY276" s="140" t="e">
        <f t="shared" si="353"/>
        <v>#REF!</v>
      </c>
      <c r="AZ276" s="144"/>
      <c r="BA276" s="136" t="e">
        <f t="shared" si="354"/>
        <v>#REF!</v>
      </c>
      <c r="BB276" s="152"/>
      <c r="BC276" s="140" t="e">
        <f t="shared" si="355"/>
        <v>#REF!</v>
      </c>
      <c r="BD276" s="144"/>
      <c r="BE276" s="136" t="e">
        <f t="shared" si="356"/>
        <v>#REF!</v>
      </c>
      <c r="BF276" s="152"/>
      <c r="BG276" s="140" t="e">
        <f t="shared" si="357"/>
        <v>#REF!</v>
      </c>
      <c r="BH276" s="144"/>
      <c r="BI276" s="136" t="e">
        <f t="shared" si="358"/>
        <v>#REF!</v>
      </c>
      <c r="BJ276" s="152"/>
      <c r="BK276" s="140" t="e">
        <f t="shared" si="359"/>
        <v>#REF!</v>
      </c>
      <c r="BL276" s="144"/>
      <c r="BM276" s="136" t="e">
        <f t="shared" si="360"/>
        <v>#REF!</v>
      </c>
      <c r="BN276" s="152"/>
      <c r="BO276" s="140" t="e">
        <f t="shared" si="361"/>
        <v>#REF!</v>
      </c>
      <c r="BP276" s="144"/>
      <c r="BQ276" s="136" t="e">
        <f t="shared" si="362"/>
        <v>#REF!</v>
      </c>
      <c r="BR276" s="152"/>
      <c r="BS276" s="140" t="e">
        <f t="shared" si="363"/>
        <v>#REF!</v>
      </c>
      <c r="BT276" s="144"/>
      <c r="BU276" s="136" t="e">
        <f t="shared" si="364"/>
        <v>#REF!</v>
      </c>
      <c r="BV276" s="152"/>
      <c r="BW276" s="140" t="e">
        <f t="shared" si="365"/>
        <v>#REF!</v>
      </c>
      <c r="BX276" s="144"/>
      <c r="BY276" s="136" t="e">
        <f t="shared" si="366"/>
        <v>#REF!</v>
      </c>
      <c r="BZ276" s="152"/>
      <c r="CA276" s="140" t="e">
        <f t="shared" si="367"/>
        <v>#REF!</v>
      </c>
      <c r="CB276" s="144"/>
      <c r="CC276" s="136" t="e">
        <f t="shared" si="368"/>
        <v>#REF!</v>
      </c>
      <c r="CD276" s="152"/>
      <c r="CE276" s="140" t="e">
        <f t="shared" si="369"/>
        <v>#REF!</v>
      </c>
      <c r="CF276" s="144"/>
      <c r="CG276" s="136" t="e">
        <f t="shared" si="370"/>
        <v>#REF!</v>
      </c>
      <c r="CH276" s="152"/>
      <c r="CI276" s="140" t="e">
        <f t="shared" si="371"/>
        <v>#REF!</v>
      </c>
      <c r="CJ276" s="144"/>
      <c r="CK276" s="136" t="e">
        <f t="shared" si="372"/>
        <v>#REF!</v>
      </c>
      <c r="CL276" s="140" t="e">
        <f t="shared" si="373"/>
        <v>#REF!</v>
      </c>
      <c r="CM276" s="144"/>
      <c r="CN276" s="136" t="e">
        <f t="shared" si="374"/>
        <v>#REF!</v>
      </c>
      <c r="CO276" s="152"/>
      <c r="CP276" s="140" t="e">
        <f t="shared" si="375"/>
        <v>#REF!</v>
      </c>
      <c r="CQ276" s="144"/>
      <c r="CR276" s="136" t="e">
        <f t="shared" si="376"/>
        <v>#REF!</v>
      </c>
      <c r="CS276" s="152"/>
      <c r="CT276" s="140" t="e">
        <f t="shared" si="377"/>
        <v>#REF!</v>
      </c>
      <c r="CU276" s="144"/>
      <c r="CV276" s="136" t="e">
        <f t="shared" si="378"/>
        <v>#REF!</v>
      </c>
      <c r="CW276" s="152"/>
      <c r="CX276" s="140" t="e">
        <f t="shared" si="379"/>
        <v>#REF!</v>
      </c>
      <c r="CY276" s="136" t="e">
        <f t="shared" si="380"/>
        <v>#REF!</v>
      </c>
      <c r="CZ276" s="152"/>
      <c r="DA276" s="144" t="e">
        <f t="shared" si="381"/>
        <v>#REF!</v>
      </c>
      <c r="DB276" s="144"/>
      <c r="DC276" s="136" t="e">
        <f t="shared" si="382"/>
        <v>#REF!</v>
      </c>
      <c r="DD276" s="152"/>
      <c r="DE276" s="140" t="e">
        <f t="shared" si="383"/>
        <v>#REF!</v>
      </c>
      <c r="DF276" s="144"/>
      <c r="DG276" s="136" t="e">
        <f t="shared" si="384"/>
        <v>#REF!</v>
      </c>
      <c r="DH276" s="152"/>
    </row>
    <row r="277" spans="1:112" ht="15.5" x14ac:dyDescent="0.35">
      <c r="A277" s="71">
        <v>14</v>
      </c>
      <c r="B277" s="345" t="str">
        <f t="shared" ref="B277" si="400">B225</f>
        <v>NNN  Dylan</v>
      </c>
      <c r="C277" s="71" t="str">
        <f t="shared" si="385"/>
        <v>Dylan</v>
      </c>
      <c r="D277" s="9" t="str">
        <f t="shared" si="386"/>
        <v/>
      </c>
      <c r="E277" s="6">
        <f t="shared" si="387"/>
        <v>1746478</v>
      </c>
      <c r="F277" s="74"/>
      <c r="G277" s="74"/>
      <c r="H277" s="74"/>
      <c r="I277" s="74"/>
      <c r="J277" s="74"/>
      <c r="K277" s="74"/>
      <c r="L277" s="74"/>
      <c r="M277" s="168"/>
      <c r="N277" s="74"/>
      <c r="O277" s="74"/>
      <c r="P277" s="74"/>
      <c r="Q277" s="74"/>
      <c r="R277" s="74"/>
      <c r="S277" s="74"/>
      <c r="T277" s="74"/>
      <c r="U277" s="74"/>
      <c r="V277" s="74"/>
      <c r="W277" s="74"/>
      <c r="X277" s="288"/>
      <c r="Y277" s="2" t="e">
        <f>IF(C277&lt;&gt;"",VLOOKUP(C277,#REF!,2,FALSE),"")</f>
        <v>#REF!</v>
      </c>
      <c r="Z277" s="2" t="str">
        <f t="shared" si="398"/>
        <v>US CRÉTEIL</v>
      </c>
      <c r="AA277" s="50" t="str">
        <f t="shared" si="343"/>
        <v/>
      </c>
      <c r="AB277" s="34" t="e">
        <f t="shared" si="344"/>
        <v>#REF!</v>
      </c>
      <c r="AC277" s="2" t="str">
        <f t="shared" si="345"/>
        <v>NNN  Dylan  Dylan</v>
      </c>
      <c r="AD277" s="2">
        <f t="shared" si="346"/>
        <v>0</v>
      </c>
      <c r="AE277" s="39"/>
      <c r="AF277" s="40" t="str">
        <f>IF(AE277&lt;&gt;"",VLOOKUP(AE277,#REF!,2,FALSE),"")</f>
        <v/>
      </c>
      <c r="AM277" s="140" t="e">
        <f t="shared" si="347"/>
        <v>#REF!</v>
      </c>
      <c r="AN277" s="157"/>
      <c r="AO277" s="136" t="e">
        <f t="shared" si="348"/>
        <v>#REF!</v>
      </c>
      <c r="AP277" s="152"/>
      <c r="AQ277" s="140" t="e">
        <f t="shared" si="349"/>
        <v>#REF!</v>
      </c>
      <c r="AR277" s="144"/>
      <c r="AS277" s="136" t="e">
        <f t="shared" si="350"/>
        <v>#REF!</v>
      </c>
      <c r="AT277" s="152"/>
      <c r="AU277" s="140" t="e">
        <f t="shared" si="351"/>
        <v>#REF!</v>
      </c>
      <c r="AV277" s="157"/>
      <c r="AW277" s="136" t="e">
        <f t="shared" si="352"/>
        <v>#REF!</v>
      </c>
      <c r="AX277" s="152"/>
      <c r="AY277" s="140" t="e">
        <f t="shared" si="353"/>
        <v>#REF!</v>
      </c>
      <c r="AZ277" s="144"/>
      <c r="BA277" s="136" t="e">
        <f t="shared" si="354"/>
        <v>#REF!</v>
      </c>
      <c r="BB277" s="152"/>
      <c r="BC277" s="140" t="e">
        <f t="shared" si="355"/>
        <v>#REF!</v>
      </c>
      <c r="BD277" s="144"/>
      <c r="BE277" s="136" t="e">
        <f t="shared" si="356"/>
        <v>#REF!</v>
      </c>
      <c r="BF277" s="152"/>
      <c r="BG277" s="140" t="e">
        <f t="shared" si="357"/>
        <v>#REF!</v>
      </c>
      <c r="BH277" s="144"/>
      <c r="BI277" s="136" t="e">
        <f t="shared" si="358"/>
        <v>#REF!</v>
      </c>
      <c r="BJ277" s="152"/>
      <c r="BK277" s="140" t="e">
        <f t="shared" si="359"/>
        <v>#REF!</v>
      </c>
      <c r="BL277" s="144"/>
      <c r="BM277" s="136" t="e">
        <f t="shared" si="360"/>
        <v>#REF!</v>
      </c>
      <c r="BN277" s="152"/>
      <c r="BO277" s="140" t="e">
        <f t="shared" si="361"/>
        <v>#REF!</v>
      </c>
      <c r="BP277" s="144"/>
      <c r="BQ277" s="136" t="e">
        <f t="shared" si="362"/>
        <v>#REF!</v>
      </c>
      <c r="BR277" s="152"/>
      <c r="BS277" s="140" t="e">
        <f t="shared" si="363"/>
        <v>#REF!</v>
      </c>
      <c r="BT277" s="144"/>
      <c r="BU277" s="136" t="e">
        <f t="shared" si="364"/>
        <v>#REF!</v>
      </c>
      <c r="BV277" s="152"/>
      <c r="BW277" s="140" t="e">
        <f t="shared" si="365"/>
        <v>#REF!</v>
      </c>
      <c r="BX277" s="144"/>
      <c r="BY277" s="136" t="e">
        <f t="shared" si="366"/>
        <v>#REF!</v>
      </c>
      <c r="BZ277" s="152"/>
      <c r="CA277" s="140" t="e">
        <f t="shared" si="367"/>
        <v>#REF!</v>
      </c>
      <c r="CB277" s="144"/>
      <c r="CC277" s="136" t="e">
        <f t="shared" si="368"/>
        <v>#REF!</v>
      </c>
      <c r="CD277" s="152"/>
      <c r="CE277" s="140" t="e">
        <f t="shared" si="369"/>
        <v>#REF!</v>
      </c>
      <c r="CF277" s="144"/>
      <c r="CG277" s="136" t="e">
        <f t="shared" si="370"/>
        <v>#REF!</v>
      </c>
      <c r="CH277" s="152"/>
      <c r="CI277" s="140" t="e">
        <f t="shared" si="371"/>
        <v>#REF!</v>
      </c>
      <c r="CJ277" s="144"/>
      <c r="CK277" s="136" t="e">
        <f t="shared" si="372"/>
        <v>#REF!</v>
      </c>
      <c r="CL277" s="140" t="e">
        <f t="shared" si="373"/>
        <v>#REF!</v>
      </c>
      <c r="CM277" s="144"/>
      <c r="CN277" s="136" t="e">
        <f t="shared" si="374"/>
        <v>#REF!</v>
      </c>
      <c r="CO277" s="152"/>
      <c r="CP277" s="140" t="e">
        <f t="shared" si="375"/>
        <v>#REF!</v>
      </c>
      <c r="CQ277" s="144"/>
      <c r="CR277" s="136" t="e">
        <f t="shared" si="376"/>
        <v>#REF!</v>
      </c>
      <c r="CS277" s="152"/>
      <c r="CT277" s="140" t="e">
        <f t="shared" si="377"/>
        <v>#REF!</v>
      </c>
      <c r="CU277" s="144"/>
      <c r="CV277" s="136" t="e">
        <f t="shared" si="378"/>
        <v>#REF!</v>
      </c>
      <c r="CW277" s="152"/>
      <c r="CX277" s="140" t="e">
        <f t="shared" si="379"/>
        <v>#REF!</v>
      </c>
      <c r="CY277" s="136" t="e">
        <f t="shared" si="380"/>
        <v>#REF!</v>
      </c>
      <c r="CZ277" s="152"/>
      <c r="DA277" s="144" t="e">
        <f t="shared" si="381"/>
        <v>#REF!</v>
      </c>
      <c r="DB277" s="144"/>
      <c r="DC277" s="136" t="e">
        <f t="shared" si="382"/>
        <v>#REF!</v>
      </c>
      <c r="DD277" s="152"/>
      <c r="DE277" s="140" t="e">
        <f t="shared" si="383"/>
        <v>#REF!</v>
      </c>
      <c r="DF277" s="144"/>
      <c r="DG277" s="136" t="e">
        <f t="shared" si="384"/>
        <v>#REF!</v>
      </c>
      <c r="DH277" s="152"/>
    </row>
    <row r="278" spans="1:112" ht="15.5" x14ac:dyDescent="0.35">
      <c r="A278" s="71">
        <v>15</v>
      </c>
      <c r="B278" s="345" t="str">
        <f t="shared" ref="B278" si="401">B226</f>
        <v>OOO  Philippe</v>
      </c>
      <c r="C278" s="71" t="str">
        <f t="shared" si="385"/>
        <v>Philippe</v>
      </c>
      <c r="D278" s="9" t="str">
        <f t="shared" si="386"/>
        <v/>
      </c>
      <c r="E278" s="6">
        <f t="shared" si="387"/>
        <v>1577594</v>
      </c>
      <c r="F278" s="74"/>
      <c r="G278" s="74"/>
      <c r="H278" s="74"/>
      <c r="I278" s="74"/>
      <c r="J278" s="74"/>
      <c r="K278" s="74"/>
      <c r="L278" s="74"/>
      <c r="M278" s="168"/>
      <c r="N278" s="74"/>
      <c r="O278" s="74"/>
      <c r="P278" s="74"/>
      <c r="Q278" s="74"/>
      <c r="R278" s="74"/>
      <c r="S278" s="74"/>
      <c r="T278" s="74"/>
      <c r="U278" s="74"/>
      <c r="V278" s="74"/>
      <c r="W278" s="74"/>
      <c r="X278" s="288"/>
      <c r="Y278" s="2" t="e">
        <f>IF(C278&lt;&gt;"",VLOOKUP(C278,#REF!,2,FALSE),"")</f>
        <v>#REF!</v>
      </c>
      <c r="Z278" s="2" t="str">
        <f t="shared" si="398"/>
        <v>US CRÉTEIL</v>
      </c>
      <c r="AA278" s="50" t="str">
        <f t="shared" si="343"/>
        <v/>
      </c>
      <c r="AB278" s="34" t="e">
        <f t="shared" si="344"/>
        <v>#REF!</v>
      </c>
      <c r="AC278" s="2" t="str">
        <f t="shared" si="345"/>
        <v>OOO  Philippe  Philippe</v>
      </c>
      <c r="AD278" s="2">
        <f t="shared" si="346"/>
        <v>0</v>
      </c>
      <c r="AE278" s="39"/>
      <c r="AF278" s="40" t="str">
        <f>IF(AE278&lt;&gt;"",VLOOKUP(AE278,#REF!,2,FALSE),"")</f>
        <v/>
      </c>
      <c r="AM278" s="140" t="e">
        <f t="shared" si="347"/>
        <v>#REF!</v>
      </c>
      <c r="AN278" s="157"/>
      <c r="AO278" s="136" t="e">
        <f t="shared" si="348"/>
        <v>#REF!</v>
      </c>
      <c r="AP278" s="152"/>
      <c r="AQ278" s="140" t="e">
        <f t="shared" si="349"/>
        <v>#REF!</v>
      </c>
      <c r="AR278" s="144"/>
      <c r="AS278" s="136" t="e">
        <f t="shared" si="350"/>
        <v>#REF!</v>
      </c>
      <c r="AT278" s="152"/>
      <c r="AU278" s="140" t="e">
        <f t="shared" si="351"/>
        <v>#REF!</v>
      </c>
      <c r="AV278" s="157"/>
      <c r="AW278" s="136" t="e">
        <f t="shared" si="352"/>
        <v>#REF!</v>
      </c>
      <c r="AX278" s="152"/>
      <c r="AY278" s="140" t="e">
        <f t="shared" si="353"/>
        <v>#REF!</v>
      </c>
      <c r="AZ278" s="144"/>
      <c r="BA278" s="136" t="e">
        <f t="shared" si="354"/>
        <v>#REF!</v>
      </c>
      <c r="BB278" s="152"/>
      <c r="BC278" s="140" t="e">
        <f t="shared" si="355"/>
        <v>#REF!</v>
      </c>
      <c r="BD278" s="144"/>
      <c r="BE278" s="136" t="e">
        <f t="shared" si="356"/>
        <v>#REF!</v>
      </c>
      <c r="BF278" s="152"/>
      <c r="BG278" s="140" t="e">
        <f t="shared" si="357"/>
        <v>#REF!</v>
      </c>
      <c r="BH278" s="144"/>
      <c r="BI278" s="136" t="e">
        <f t="shared" si="358"/>
        <v>#REF!</v>
      </c>
      <c r="BJ278" s="152"/>
      <c r="BK278" s="140" t="e">
        <f t="shared" si="359"/>
        <v>#REF!</v>
      </c>
      <c r="BL278" s="144"/>
      <c r="BM278" s="136" t="e">
        <f t="shared" si="360"/>
        <v>#REF!</v>
      </c>
      <c r="BN278" s="152"/>
      <c r="BO278" s="140" t="e">
        <f t="shared" si="361"/>
        <v>#REF!</v>
      </c>
      <c r="BP278" s="144"/>
      <c r="BQ278" s="136" t="e">
        <f t="shared" si="362"/>
        <v>#REF!</v>
      </c>
      <c r="BR278" s="152"/>
      <c r="BS278" s="140" t="e">
        <f t="shared" si="363"/>
        <v>#REF!</v>
      </c>
      <c r="BT278" s="144"/>
      <c r="BU278" s="136" t="e">
        <f t="shared" si="364"/>
        <v>#REF!</v>
      </c>
      <c r="BV278" s="152"/>
      <c r="BW278" s="140" t="e">
        <f t="shared" si="365"/>
        <v>#REF!</v>
      </c>
      <c r="BX278" s="144"/>
      <c r="BY278" s="136" t="e">
        <f t="shared" si="366"/>
        <v>#REF!</v>
      </c>
      <c r="BZ278" s="152"/>
      <c r="CA278" s="140" t="e">
        <f t="shared" si="367"/>
        <v>#REF!</v>
      </c>
      <c r="CB278" s="144"/>
      <c r="CC278" s="136" t="e">
        <f t="shared" si="368"/>
        <v>#REF!</v>
      </c>
      <c r="CD278" s="152"/>
      <c r="CE278" s="140" t="e">
        <f t="shared" si="369"/>
        <v>#REF!</v>
      </c>
      <c r="CF278" s="144"/>
      <c r="CG278" s="136" t="e">
        <f t="shared" si="370"/>
        <v>#REF!</v>
      </c>
      <c r="CH278" s="152"/>
      <c r="CI278" s="140" t="e">
        <f t="shared" si="371"/>
        <v>#REF!</v>
      </c>
      <c r="CJ278" s="144"/>
      <c r="CK278" s="136" t="e">
        <f t="shared" si="372"/>
        <v>#REF!</v>
      </c>
      <c r="CL278" s="140" t="e">
        <f t="shared" si="373"/>
        <v>#REF!</v>
      </c>
      <c r="CM278" s="144"/>
      <c r="CN278" s="136" t="e">
        <f t="shared" si="374"/>
        <v>#REF!</v>
      </c>
      <c r="CO278" s="152"/>
      <c r="CP278" s="140" t="e">
        <f t="shared" si="375"/>
        <v>#REF!</v>
      </c>
      <c r="CQ278" s="144"/>
      <c r="CR278" s="136" t="e">
        <f t="shared" si="376"/>
        <v>#REF!</v>
      </c>
      <c r="CS278" s="152"/>
      <c r="CT278" s="140" t="e">
        <f t="shared" si="377"/>
        <v>#REF!</v>
      </c>
      <c r="CU278" s="144"/>
      <c r="CV278" s="136" t="e">
        <f t="shared" si="378"/>
        <v>#REF!</v>
      </c>
      <c r="CW278" s="152"/>
      <c r="CX278" s="140" t="e">
        <f t="shared" si="379"/>
        <v>#REF!</v>
      </c>
      <c r="CY278" s="136" t="e">
        <f t="shared" si="380"/>
        <v>#REF!</v>
      </c>
      <c r="CZ278" s="152"/>
      <c r="DA278" s="144" t="e">
        <f t="shared" si="381"/>
        <v>#REF!</v>
      </c>
      <c r="DB278" s="144"/>
      <c r="DC278" s="136" t="e">
        <f t="shared" si="382"/>
        <v>#REF!</v>
      </c>
      <c r="DD278" s="152"/>
      <c r="DE278" s="140" t="e">
        <f t="shared" si="383"/>
        <v>#REF!</v>
      </c>
      <c r="DF278" s="144"/>
      <c r="DG278" s="136" t="e">
        <f t="shared" si="384"/>
        <v>#REF!</v>
      </c>
      <c r="DH278" s="152"/>
    </row>
    <row r="279" spans="1:112" ht="15.5" x14ac:dyDescent="0.35">
      <c r="A279" s="71">
        <v>16</v>
      </c>
      <c r="B279" s="345" t="str">
        <f t="shared" ref="B279" si="402">B227</f>
        <v>PPP  Oumar</v>
      </c>
      <c r="C279" s="71" t="str">
        <f t="shared" si="385"/>
        <v>Oumar</v>
      </c>
      <c r="D279" s="9" t="str">
        <f t="shared" si="386"/>
        <v/>
      </c>
      <c r="E279" s="6">
        <f t="shared" si="387"/>
        <v>1577755</v>
      </c>
      <c r="F279" s="74"/>
      <c r="G279" s="74"/>
      <c r="H279" s="74"/>
      <c r="I279" s="74"/>
      <c r="J279" s="74"/>
      <c r="K279" s="74"/>
      <c r="L279" s="74"/>
      <c r="M279" s="168"/>
      <c r="N279" s="74"/>
      <c r="O279" s="74"/>
      <c r="P279" s="74"/>
      <c r="Q279" s="74"/>
      <c r="R279" s="74"/>
      <c r="S279" s="74"/>
      <c r="T279" s="74"/>
      <c r="U279" s="74"/>
      <c r="V279" s="74"/>
      <c r="W279" s="74"/>
      <c r="X279" s="288"/>
      <c r="Y279" s="2" t="e">
        <f>IF(C279&lt;&gt;"",VLOOKUP(C279,#REF!,2,FALSE),"")</f>
        <v>#REF!</v>
      </c>
      <c r="Z279" s="2" t="str">
        <f t="shared" si="398"/>
        <v>US CRÉTEIL</v>
      </c>
      <c r="AA279" s="50" t="str">
        <f t="shared" si="343"/>
        <v/>
      </c>
      <c r="AB279" s="34" t="e">
        <f t="shared" si="344"/>
        <v>#REF!</v>
      </c>
      <c r="AC279" s="2" t="str">
        <f t="shared" si="345"/>
        <v>PPP  Oumar  Oumar</v>
      </c>
      <c r="AD279" s="2">
        <f t="shared" si="346"/>
        <v>0</v>
      </c>
      <c r="AE279" s="39"/>
      <c r="AF279" s="40" t="str">
        <f>IF(AE279&lt;&gt;"",VLOOKUP(AE279,#REF!,2,FALSE),"")</f>
        <v/>
      </c>
      <c r="AM279" s="140" t="e">
        <f t="shared" si="347"/>
        <v>#REF!</v>
      </c>
      <c r="AN279" s="157"/>
      <c r="AO279" s="136" t="e">
        <f t="shared" si="348"/>
        <v>#REF!</v>
      </c>
      <c r="AP279" s="152"/>
      <c r="AQ279" s="140" t="e">
        <f t="shared" si="349"/>
        <v>#REF!</v>
      </c>
      <c r="AR279" s="144"/>
      <c r="AS279" s="136" t="e">
        <f t="shared" si="350"/>
        <v>#REF!</v>
      </c>
      <c r="AT279" s="152"/>
      <c r="AU279" s="140" t="e">
        <f t="shared" si="351"/>
        <v>#REF!</v>
      </c>
      <c r="AV279" s="157"/>
      <c r="AW279" s="136" t="e">
        <f t="shared" si="352"/>
        <v>#REF!</v>
      </c>
      <c r="AX279" s="152"/>
      <c r="AY279" s="140" t="e">
        <f t="shared" si="353"/>
        <v>#REF!</v>
      </c>
      <c r="AZ279" s="144"/>
      <c r="BA279" s="136" t="e">
        <f t="shared" si="354"/>
        <v>#REF!</v>
      </c>
      <c r="BB279" s="152"/>
      <c r="BC279" s="140" t="e">
        <f t="shared" si="355"/>
        <v>#REF!</v>
      </c>
      <c r="BD279" s="144"/>
      <c r="BE279" s="136" t="e">
        <f t="shared" si="356"/>
        <v>#REF!</v>
      </c>
      <c r="BF279" s="152"/>
      <c r="BG279" s="140" t="e">
        <f t="shared" si="357"/>
        <v>#REF!</v>
      </c>
      <c r="BH279" s="144"/>
      <c r="BI279" s="136" t="e">
        <f t="shared" si="358"/>
        <v>#REF!</v>
      </c>
      <c r="BJ279" s="152"/>
      <c r="BK279" s="140" t="e">
        <f t="shared" si="359"/>
        <v>#REF!</v>
      </c>
      <c r="BL279" s="144"/>
      <c r="BM279" s="136" t="e">
        <f t="shared" si="360"/>
        <v>#REF!</v>
      </c>
      <c r="BN279" s="152"/>
      <c r="BO279" s="140" t="e">
        <f t="shared" si="361"/>
        <v>#REF!</v>
      </c>
      <c r="BP279" s="144"/>
      <c r="BQ279" s="136" t="e">
        <f t="shared" si="362"/>
        <v>#REF!</v>
      </c>
      <c r="BR279" s="152"/>
      <c r="BS279" s="140" t="e">
        <f t="shared" si="363"/>
        <v>#REF!</v>
      </c>
      <c r="BT279" s="144"/>
      <c r="BU279" s="136" t="e">
        <f t="shared" si="364"/>
        <v>#REF!</v>
      </c>
      <c r="BV279" s="152"/>
      <c r="BW279" s="140" t="e">
        <f t="shared" si="365"/>
        <v>#REF!</v>
      </c>
      <c r="BX279" s="144"/>
      <c r="BY279" s="136" t="e">
        <f t="shared" si="366"/>
        <v>#REF!</v>
      </c>
      <c r="BZ279" s="152"/>
      <c r="CA279" s="140" t="e">
        <f t="shared" si="367"/>
        <v>#REF!</v>
      </c>
      <c r="CB279" s="144"/>
      <c r="CC279" s="136" t="e">
        <f t="shared" si="368"/>
        <v>#REF!</v>
      </c>
      <c r="CD279" s="152"/>
      <c r="CE279" s="140" t="e">
        <f t="shared" si="369"/>
        <v>#REF!</v>
      </c>
      <c r="CF279" s="144"/>
      <c r="CG279" s="136" t="e">
        <f t="shared" si="370"/>
        <v>#REF!</v>
      </c>
      <c r="CH279" s="152"/>
      <c r="CI279" s="140" t="e">
        <f t="shared" si="371"/>
        <v>#REF!</v>
      </c>
      <c r="CJ279" s="144"/>
      <c r="CK279" s="136" t="e">
        <f t="shared" si="372"/>
        <v>#REF!</v>
      </c>
      <c r="CL279" s="140" t="e">
        <f t="shared" si="373"/>
        <v>#REF!</v>
      </c>
      <c r="CM279" s="144"/>
      <c r="CN279" s="136" t="e">
        <f t="shared" si="374"/>
        <v>#REF!</v>
      </c>
      <c r="CO279" s="152"/>
      <c r="CP279" s="140" t="e">
        <f t="shared" si="375"/>
        <v>#REF!</v>
      </c>
      <c r="CQ279" s="144"/>
      <c r="CR279" s="136" t="e">
        <f t="shared" si="376"/>
        <v>#REF!</v>
      </c>
      <c r="CS279" s="152"/>
      <c r="CT279" s="140" t="e">
        <f t="shared" si="377"/>
        <v>#REF!</v>
      </c>
      <c r="CU279" s="144"/>
      <c r="CV279" s="136" t="e">
        <f t="shared" si="378"/>
        <v>#REF!</v>
      </c>
      <c r="CW279" s="152"/>
      <c r="CX279" s="140" t="e">
        <f t="shared" si="379"/>
        <v>#REF!</v>
      </c>
      <c r="CY279" s="136" t="e">
        <f t="shared" si="380"/>
        <v>#REF!</v>
      </c>
      <c r="CZ279" s="152"/>
      <c r="DA279" s="144" t="e">
        <f t="shared" si="381"/>
        <v>#REF!</v>
      </c>
      <c r="DB279" s="144"/>
      <c r="DC279" s="136" t="e">
        <f t="shared" si="382"/>
        <v>#REF!</v>
      </c>
      <c r="DD279" s="152"/>
      <c r="DE279" s="140" t="e">
        <f t="shared" si="383"/>
        <v>#REF!</v>
      </c>
      <c r="DF279" s="144"/>
      <c r="DG279" s="136" t="e">
        <f t="shared" si="384"/>
        <v>#REF!</v>
      </c>
      <c r="DH279" s="152"/>
    </row>
    <row r="280" spans="1:112" ht="15.5" x14ac:dyDescent="0.35">
      <c r="A280" s="71">
        <v>17</v>
      </c>
      <c r="B280" s="345" t="str">
        <f t="shared" ref="B280" si="403">B228</f>
        <v>QQQ  Ibrahim</v>
      </c>
      <c r="C280" s="71" t="str">
        <f t="shared" si="385"/>
        <v>Ibrahim</v>
      </c>
      <c r="D280" s="9" t="str">
        <f t="shared" si="386"/>
        <v/>
      </c>
      <c r="E280" s="6">
        <f t="shared" si="387"/>
        <v>1346497</v>
      </c>
      <c r="F280" s="74"/>
      <c r="G280" s="74"/>
      <c r="H280" s="74"/>
      <c r="I280" s="74"/>
      <c r="J280" s="74"/>
      <c r="K280" s="74"/>
      <c r="L280" s="74"/>
      <c r="M280" s="168"/>
      <c r="N280" s="74"/>
      <c r="O280" s="74"/>
      <c r="P280" s="74"/>
      <c r="Q280" s="74"/>
      <c r="R280" s="74"/>
      <c r="S280" s="74"/>
      <c r="T280" s="74"/>
      <c r="U280" s="74"/>
      <c r="V280" s="74"/>
      <c r="W280" s="74"/>
      <c r="X280" s="288"/>
      <c r="Y280" s="2" t="e">
        <f>IF(C280&lt;&gt;"",VLOOKUP(C280,#REF!,2,FALSE),"")</f>
        <v>#REF!</v>
      </c>
      <c r="Z280" s="2" t="str">
        <f t="shared" si="398"/>
        <v>US CRÉTEIL</v>
      </c>
      <c r="AA280" s="50" t="str">
        <f t="shared" si="343"/>
        <v/>
      </c>
      <c r="AB280" s="34" t="e">
        <f t="shared" si="344"/>
        <v>#REF!</v>
      </c>
      <c r="AC280" s="2" t="str">
        <f t="shared" si="345"/>
        <v>QQQ  Ibrahim  Ibrahim</v>
      </c>
      <c r="AD280" s="2">
        <f t="shared" si="346"/>
        <v>0</v>
      </c>
      <c r="AE280" s="39"/>
      <c r="AF280" s="40" t="str">
        <f>IF(AE280&lt;&gt;"",VLOOKUP(AE280,#REF!,2,FALSE),"")</f>
        <v/>
      </c>
      <c r="AM280" s="140" t="e">
        <f t="shared" si="347"/>
        <v>#REF!</v>
      </c>
      <c r="AN280" s="157"/>
      <c r="AO280" s="136" t="e">
        <f t="shared" si="348"/>
        <v>#REF!</v>
      </c>
      <c r="AP280" s="152"/>
      <c r="AQ280" s="140" t="e">
        <f t="shared" si="349"/>
        <v>#REF!</v>
      </c>
      <c r="AR280" s="144"/>
      <c r="AS280" s="136" t="e">
        <f t="shared" si="350"/>
        <v>#REF!</v>
      </c>
      <c r="AT280" s="152"/>
      <c r="AU280" s="140" t="e">
        <f t="shared" si="351"/>
        <v>#REF!</v>
      </c>
      <c r="AV280" s="157"/>
      <c r="AW280" s="136" t="e">
        <f t="shared" si="352"/>
        <v>#REF!</v>
      </c>
      <c r="AX280" s="152"/>
      <c r="AY280" s="140" t="e">
        <f t="shared" si="353"/>
        <v>#REF!</v>
      </c>
      <c r="AZ280" s="144"/>
      <c r="BA280" s="136" t="e">
        <f t="shared" si="354"/>
        <v>#REF!</v>
      </c>
      <c r="BB280" s="152"/>
      <c r="BC280" s="140" t="e">
        <f t="shared" si="355"/>
        <v>#REF!</v>
      </c>
      <c r="BD280" s="144"/>
      <c r="BE280" s="136" t="e">
        <f t="shared" si="356"/>
        <v>#REF!</v>
      </c>
      <c r="BF280" s="152"/>
      <c r="BG280" s="140" t="e">
        <f t="shared" si="357"/>
        <v>#REF!</v>
      </c>
      <c r="BH280" s="144"/>
      <c r="BI280" s="136" t="e">
        <f t="shared" si="358"/>
        <v>#REF!</v>
      </c>
      <c r="BJ280" s="152"/>
      <c r="BK280" s="140" t="e">
        <f t="shared" si="359"/>
        <v>#REF!</v>
      </c>
      <c r="BL280" s="144"/>
      <c r="BM280" s="136" t="e">
        <f t="shared" si="360"/>
        <v>#REF!</v>
      </c>
      <c r="BN280" s="152"/>
      <c r="BO280" s="140" t="e">
        <f t="shared" si="361"/>
        <v>#REF!</v>
      </c>
      <c r="BP280" s="144"/>
      <c r="BQ280" s="136" t="e">
        <f t="shared" si="362"/>
        <v>#REF!</v>
      </c>
      <c r="BR280" s="152"/>
      <c r="BS280" s="140" t="e">
        <f t="shared" si="363"/>
        <v>#REF!</v>
      </c>
      <c r="BT280" s="144"/>
      <c r="BU280" s="136" t="e">
        <f t="shared" si="364"/>
        <v>#REF!</v>
      </c>
      <c r="BV280" s="152"/>
      <c r="BW280" s="140" t="e">
        <f t="shared" si="365"/>
        <v>#REF!</v>
      </c>
      <c r="BX280" s="144"/>
      <c r="BY280" s="136" t="e">
        <f t="shared" si="366"/>
        <v>#REF!</v>
      </c>
      <c r="BZ280" s="152"/>
      <c r="CA280" s="140" t="e">
        <f t="shared" si="367"/>
        <v>#REF!</v>
      </c>
      <c r="CB280" s="144"/>
      <c r="CC280" s="136" t="e">
        <f t="shared" si="368"/>
        <v>#REF!</v>
      </c>
      <c r="CD280" s="152"/>
      <c r="CE280" s="140" t="e">
        <f t="shared" si="369"/>
        <v>#REF!</v>
      </c>
      <c r="CF280" s="144"/>
      <c r="CG280" s="136" t="e">
        <f t="shared" si="370"/>
        <v>#REF!</v>
      </c>
      <c r="CH280" s="152"/>
      <c r="CI280" s="140" t="e">
        <f t="shared" si="371"/>
        <v>#REF!</v>
      </c>
      <c r="CJ280" s="144"/>
      <c r="CK280" s="136" t="e">
        <f t="shared" si="372"/>
        <v>#REF!</v>
      </c>
      <c r="CL280" s="140" t="e">
        <f t="shared" si="373"/>
        <v>#REF!</v>
      </c>
      <c r="CM280" s="144"/>
      <c r="CN280" s="136" t="e">
        <f t="shared" si="374"/>
        <v>#REF!</v>
      </c>
      <c r="CO280" s="152"/>
      <c r="CP280" s="140" t="e">
        <f t="shared" si="375"/>
        <v>#REF!</v>
      </c>
      <c r="CQ280" s="144"/>
      <c r="CR280" s="136" t="e">
        <f t="shared" si="376"/>
        <v>#REF!</v>
      </c>
      <c r="CS280" s="152"/>
      <c r="CT280" s="140" t="e">
        <f t="shared" si="377"/>
        <v>#REF!</v>
      </c>
      <c r="CU280" s="144"/>
      <c r="CV280" s="136" t="e">
        <f t="shared" si="378"/>
        <v>#REF!</v>
      </c>
      <c r="CW280" s="152"/>
      <c r="CX280" s="140" t="e">
        <f t="shared" si="379"/>
        <v>#REF!</v>
      </c>
      <c r="CY280" s="136" t="e">
        <f t="shared" si="380"/>
        <v>#REF!</v>
      </c>
      <c r="CZ280" s="152"/>
      <c r="DA280" s="144" t="e">
        <f t="shared" si="381"/>
        <v>#REF!</v>
      </c>
      <c r="DB280" s="144"/>
      <c r="DC280" s="136" t="e">
        <f t="shared" si="382"/>
        <v>#REF!</v>
      </c>
      <c r="DD280" s="152"/>
      <c r="DE280" s="140" t="e">
        <f t="shared" si="383"/>
        <v>#REF!</v>
      </c>
      <c r="DF280" s="144"/>
      <c r="DG280" s="136" t="e">
        <f t="shared" si="384"/>
        <v>#REF!</v>
      </c>
      <c r="DH280" s="152"/>
    </row>
    <row r="281" spans="1:112" ht="15.5" x14ac:dyDescent="0.35">
      <c r="A281" s="71">
        <v>18</v>
      </c>
      <c r="B281" s="345" t="str">
        <f t="shared" ref="B281" si="404">B229</f>
        <v>RRR  Seydou</v>
      </c>
      <c r="C281" s="71" t="str">
        <f t="shared" si="385"/>
        <v>Seydou</v>
      </c>
      <c r="D281" s="9" t="str">
        <f t="shared" si="386"/>
        <v/>
      </c>
      <c r="E281" s="6">
        <f t="shared" si="387"/>
        <v>1748108</v>
      </c>
      <c r="F281" s="74"/>
      <c r="G281" s="74"/>
      <c r="H281" s="74"/>
      <c r="I281" s="74"/>
      <c r="J281" s="74"/>
      <c r="K281" s="74"/>
      <c r="L281" s="74"/>
      <c r="M281" s="168"/>
      <c r="N281" s="74"/>
      <c r="O281" s="74"/>
      <c r="P281" s="74"/>
      <c r="Q281" s="74"/>
      <c r="R281" s="74"/>
      <c r="S281" s="74"/>
      <c r="T281" s="74"/>
      <c r="U281" s="74"/>
      <c r="V281" s="74"/>
      <c r="W281" s="74"/>
      <c r="X281" s="288"/>
      <c r="Y281" s="2" t="e">
        <f>IF(C281&lt;&gt;"",VLOOKUP(C281,#REF!,2,FALSE),"")</f>
        <v>#REF!</v>
      </c>
      <c r="Z281" s="2" t="str">
        <f t="shared" si="398"/>
        <v>US CRÉTEIL</v>
      </c>
      <c r="AA281" s="50" t="str">
        <f t="shared" si="343"/>
        <v/>
      </c>
      <c r="AB281" s="34" t="e">
        <f t="shared" si="344"/>
        <v>#REF!</v>
      </c>
      <c r="AC281" s="2" t="str">
        <f t="shared" si="345"/>
        <v>RRR  Seydou  Seydou</v>
      </c>
      <c r="AD281" s="2">
        <f t="shared" si="346"/>
        <v>0</v>
      </c>
      <c r="AE281" s="39"/>
      <c r="AF281" s="40" t="str">
        <f>IF(AE281&lt;&gt;"",VLOOKUP(AE281,#REF!,2,FALSE),"")</f>
        <v/>
      </c>
      <c r="AM281" s="140" t="e">
        <f t="shared" si="347"/>
        <v>#REF!</v>
      </c>
      <c r="AN281" s="157"/>
      <c r="AO281" s="136" t="e">
        <f t="shared" si="348"/>
        <v>#REF!</v>
      </c>
      <c r="AP281" s="152"/>
      <c r="AQ281" s="140" t="e">
        <f t="shared" si="349"/>
        <v>#REF!</v>
      </c>
      <c r="AR281" s="144"/>
      <c r="AS281" s="136" t="e">
        <f t="shared" si="350"/>
        <v>#REF!</v>
      </c>
      <c r="AT281" s="152"/>
      <c r="AU281" s="140" t="e">
        <f t="shared" si="351"/>
        <v>#REF!</v>
      </c>
      <c r="AV281" s="157"/>
      <c r="AW281" s="136" t="e">
        <f t="shared" si="352"/>
        <v>#REF!</v>
      </c>
      <c r="AX281" s="152"/>
      <c r="AY281" s="140" t="e">
        <f t="shared" si="353"/>
        <v>#REF!</v>
      </c>
      <c r="AZ281" s="144"/>
      <c r="BA281" s="136" t="e">
        <f t="shared" si="354"/>
        <v>#REF!</v>
      </c>
      <c r="BB281" s="152"/>
      <c r="BC281" s="140" t="e">
        <f t="shared" si="355"/>
        <v>#REF!</v>
      </c>
      <c r="BD281" s="144"/>
      <c r="BE281" s="136" t="e">
        <f t="shared" si="356"/>
        <v>#REF!</v>
      </c>
      <c r="BF281" s="152"/>
      <c r="BG281" s="140" t="e">
        <f t="shared" si="357"/>
        <v>#REF!</v>
      </c>
      <c r="BH281" s="144"/>
      <c r="BI281" s="136" t="e">
        <f t="shared" si="358"/>
        <v>#REF!</v>
      </c>
      <c r="BJ281" s="152"/>
      <c r="BK281" s="140" t="e">
        <f t="shared" si="359"/>
        <v>#REF!</v>
      </c>
      <c r="BL281" s="144"/>
      <c r="BM281" s="136" t="e">
        <f t="shared" si="360"/>
        <v>#REF!</v>
      </c>
      <c r="BN281" s="152"/>
      <c r="BO281" s="140" t="e">
        <f t="shared" si="361"/>
        <v>#REF!</v>
      </c>
      <c r="BP281" s="144"/>
      <c r="BQ281" s="136" t="e">
        <f t="shared" si="362"/>
        <v>#REF!</v>
      </c>
      <c r="BR281" s="152"/>
      <c r="BS281" s="140" t="e">
        <f t="shared" si="363"/>
        <v>#REF!</v>
      </c>
      <c r="BT281" s="144"/>
      <c r="BU281" s="136" t="e">
        <f t="shared" si="364"/>
        <v>#REF!</v>
      </c>
      <c r="BV281" s="152"/>
      <c r="BW281" s="140" t="e">
        <f t="shared" si="365"/>
        <v>#REF!</v>
      </c>
      <c r="BX281" s="144"/>
      <c r="BY281" s="136" t="e">
        <f t="shared" si="366"/>
        <v>#REF!</v>
      </c>
      <c r="BZ281" s="152"/>
      <c r="CA281" s="140" t="e">
        <f t="shared" si="367"/>
        <v>#REF!</v>
      </c>
      <c r="CB281" s="144"/>
      <c r="CC281" s="136" t="e">
        <f t="shared" si="368"/>
        <v>#REF!</v>
      </c>
      <c r="CD281" s="152"/>
      <c r="CE281" s="140" t="e">
        <f t="shared" si="369"/>
        <v>#REF!</v>
      </c>
      <c r="CF281" s="144"/>
      <c r="CG281" s="136" t="e">
        <f t="shared" si="370"/>
        <v>#REF!</v>
      </c>
      <c r="CH281" s="152"/>
      <c r="CI281" s="140" t="e">
        <f t="shared" si="371"/>
        <v>#REF!</v>
      </c>
      <c r="CJ281" s="144"/>
      <c r="CK281" s="136" t="e">
        <f t="shared" si="372"/>
        <v>#REF!</v>
      </c>
      <c r="CL281" s="140" t="e">
        <f t="shared" si="373"/>
        <v>#REF!</v>
      </c>
      <c r="CM281" s="144"/>
      <c r="CN281" s="136" t="e">
        <f t="shared" si="374"/>
        <v>#REF!</v>
      </c>
      <c r="CO281" s="152"/>
      <c r="CP281" s="140" t="e">
        <f t="shared" si="375"/>
        <v>#REF!</v>
      </c>
      <c r="CQ281" s="144"/>
      <c r="CR281" s="136" t="e">
        <f t="shared" si="376"/>
        <v>#REF!</v>
      </c>
      <c r="CS281" s="152"/>
      <c r="CT281" s="140" t="e">
        <f t="shared" si="377"/>
        <v>#REF!</v>
      </c>
      <c r="CU281" s="144"/>
      <c r="CV281" s="136" t="e">
        <f t="shared" si="378"/>
        <v>#REF!</v>
      </c>
      <c r="CW281" s="152"/>
      <c r="CX281" s="140" t="e">
        <f t="shared" si="379"/>
        <v>#REF!</v>
      </c>
      <c r="CY281" s="136" t="e">
        <f t="shared" si="380"/>
        <v>#REF!</v>
      </c>
      <c r="CZ281" s="152"/>
      <c r="DA281" s="144" t="e">
        <f t="shared" si="381"/>
        <v>#REF!</v>
      </c>
      <c r="DB281" s="144"/>
      <c r="DC281" s="136" t="e">
        <f t="shared" si="382"/>
        <v>#REF!</v>
      </c>
      <c r="DD281" s="152"/>
      <c r="DE281" s="140" t="e">
        <f t="shared" si="383"/>
        <v>#REF!</v>
      </c>
      <c r="DF281" s="144"/>
      <c r="DG281" s="136" t="e">
        <f t="shared" si="384"/>
        <v>#REF!</v>
      </c>
      <c r="DH281" s="152"/>
    </row>
    <row r="282" spans="1:112" ht="15.5" x14ac:dyDescent="0.35">
      <c r="A282" s="71">
        <v>19</v>
      </c>
      <c r="B282" s="345" t="str">
        <f t="shared" ref="B282" si="405">B230</f>
        <v>SSS  Lucas</v>
      </c>
      <c r="C282" s="71" t="str">
        <f t="shared" si="385"/>
        <v>Lucas</v>
      </c>
      <c r="D282" s="9" t="str">
        <f t="shared" si="386"/>
        <v/>
      </c>
      <c r="E282" s="6">
        <f t="shared" si="387"/>
        <v>1026525</v>
      </c>
      <c r="F282" s="74"/>
      <c r="G282" s="74"/>
      <c r="H282" s="74"/>
      <c r="I282" s="74"/>
      <c r="J282" s="74"/>
      <c r="K282" s="74"/>
      <c r="L282" s="74"/>
      <c r="M282" s="168"/>
      <c r="N282" s="74"/>
      <c r="O282" s="74"/>
      <c r="P282" s="74"/>
      <c r="Q282" s="74"/>
      <c r="R282" s="74"/>
      <c r="S282" s="74"/>
      <c r="T282" s="74"/>
      <c r="U282" s="74"/>
      <c r="V282" s="74"/>
      <c r="W282" s="74"/>
      <c r="X282" s="288"/>
      <c r="Y282" s="2" t="e">
        <f>IF(C282&lt;&gt;"",VLOOKUP(C282,#REF!,2,FALSE),"")</f>
        <v>#REF!</v>
      </c>
      <c r="Z282" s="2" t="str">
        <f t="shared" si="398"/>
        <v>US CRÉTEIL</v>
      </c>
      <c r="AA282" s="50" t="str">
        <f t="shared" si="343"/>
        <v/>
      </c>
      <c r="AB282" s="34" t="e">
        <f t="shared" si="344"/>
        <v>#REF!</v>
      </c>
      <c r="AC282" s="2" t="str">
        <f t="shared" si="345"/>
        <v>SSS  Lucas  Lucas</v>
      </c>
      <c r="AD282" s="2">
        <f t="shared" si="346"/>
        <v>0</v>
      </c>
      <c r="AE282" s="39"/>
      <c r="AF282" s="40" t="str">
        <f>IF(AE282&lt;&gt;"",VLOOKUP(AE282,#REF!,2,FALSE),"")</f>
        <v/>
      </c>
      <c r="AM282" s="140" t="e">
        <f t="shared" si="347"/>
        <v>#REF!</v>
      </c>
      <c r="AN282" s="157"/>
      <c r="AO282" s="136" t="e">
        <f t="shared" si="348"/>
        <v>#REF!</v>
      </c>
      <c r="AP282" s="152"/>
      <c r="AQ282" s="140" t="e">
        <f t="shared" si="349"/>
        <v>#REF!</v>
      </c>
      <c r="AR282" s="144"/>
      <c r="AS282" s="136" t="e">
        <f t="shared" si="350"/>
        <v>#REF!</v>
      </c>
      <c r="AT282" s="152"/>
      <c r="AU282" s="140" t="e">
        <f t="shared" si="351"/>
        <v>#REF!</v>
      </c>
      <c r="AV282" s="157"/>
      <c r="AW282" s="136" t="e">
        <f t="shared" si="352"/>
        <v>#REF!</v>
      </c>
      <c r="AX282" s="152"/>
      <c r="AY282" s="140" t="e">
        <f t="shared" si="353"/>
        <v>#REF!</v>
      </c>
      <c r="AZ282" s="144"/>
      <c r="BA282" s="136" t="e">
        <f t="shared" si="354"/>
        <v>#REF!</v>
      </c>
      <c r="BB282" s="152"/>
      <c r="BC282" s="140" t="e">
        <f t="shared" si="355"/>
        <v>#REF!</v>
      </c>
      <c r="BD282" s="144"/>
      <c r="BE282" s="136" t="e">
        <f t="shared" si="356"/>
        <v>#REF!</v>
      </c>
      <c r="BF282" s="152"/>
      <c r="BG282" s="140" t="e">
        <f t="shared" si="357"/>
        <v>#REF!</v>
      </c>
      <c r="BH282" s="144"/>
      <c r="BI282" s="136" t="e">
        <f t="shared" si="358"/>
        <v>#REF!</v>
      </c>
      <c r="BJ282" s="152"/>
      <c r="BK282" s="140" t="e">
        <f t="shared" si="359"/>
        <v>#REF!</v>
      </c>
      <c r="BL282" s="144"/>
      <c r="BM282" s="136" t="e">
        <f t="shared" si="360"/>
        <v>#REF!</v>
      </c>
      <c r="BN282" s="152"/>
      <c r="BO282" s="140" t="e">
        <f t="shared" si="361"/>
        <v>#REF!</v>
      </c>
      <c r="BP282" s="144"/>
      <c r="BQ282" s="136" t="e">
        <f t="shared" si="362"/>
        <v>#REF!</v>
      </c>
      <c r="BR282" s="152"/>
      <c r="BS282" s="140" t="e">
        <f t="shared" si="363"/>
        <v>#REF!</v>
      </c>
      <c r="BT282" s="144"/>
      <c r="BU282" s="136" t="e">
        <f t="shared" si="364"/>
        <v>#REF!</v>
      </c>
      <c r="BV282" s="152"/>
      <c r="BW282" s="140" t="e">
        <f t="shared" si="365"/>
        <v>#REF!</v>
      </c>
      <c r="BX282" s="144"/>
      <c r="BY282" s="136" t="e">
        <f t="shared" si="366"/>
        <v>#REF!</v>
      </c>
      <c r="BZ282" s="152"/>
      <c r="CA282" s="140" t="e">
        <f t="shared" si="367"/>
        <v>#REF!</v>
      </c>
      <c r="CB282" s="144"/>
      <c r="CC282" s="136" t="e">
        <f t="shared" si="368"/>
        <v>#REF!</v>
      </c>
      <c r="CD282" s="152"/>
      <c r="CE282" s="140" t="e">
        <f t="shared" si="369"/>
        <v>#REF!</v>
      </c>
      <c r="CF282" s="144"/>
      <c r="CG282" s="136" t="e">
        <f t="shared" si="370"/>
        <v>#REF!</v>
      </c>
      <c r="CH282" s="152"/>
      <c r="CI282" s="140" t="e">
        <f t="shared" si="371"/>
        <v>#REF!</v>
      </c>
      <c r="CJ282" s="144"/>
      <c r="CK282" s="136" t="e">
        <f t="shared" si="372"/>
        <v>#REF!</v>
      </c>
      <c r="CL282" s="140" t="e">
        <f t="shared" si="373"/>
        <v>#REF!</v>
      </c>
      <c r="CM282" s="144"/>
      <c r="CN282" s="136" t="e">
        <f t="shared" si="374"/>
        <v>#REF!</v>
      </c>
      <c r="CO282" s="152"/>
      <c r="CP282" s="140" t="e">
        <f t="shared" si="375"/>
        <v>#REF!</v>
      </c>
      <c r="CQ282" s="144"/>
      <c r="CR282" s="136" t="e">
        <f t="shared" si="376"/>
        <v>#REF!</v>
      </c>
      <c r="CS282" s="152"/>
      <c r="CT282" s="140" t="e">
        <f t="shared" si="377"/>
        <v>#REF!</v>
      </c>
      <c r="CU282" s="144"/>
      <c r="CV282" s="136" t="e">
        <f t="shared" si="378"/>
        <v>#REF!</v>
      </c>
      <c r="CW282" s="152"/>
      <c r="CX282" s="140" t="e">
        <f t="shared" si="379"/>
        <v>#REF!</v>
      </c>
      <c r="CY282" s="136" t="e">
        <f t="shared" si="380"/>
        <v>#REF!</v>
      </c>
      <c r="CZ282" s="152"/>
      <c r="DA282" s="144" t="e">
        <f t="shared" si="381"/>
        <v>#REF!</v>
      </c>
      <c r="DB282" s="144"/>
      <c r="DC282" s="136" t="e">
        <f t="shared" si="382"/>
        <v>#REF!</v>
      </c>
      <c r="DD282" s="152"/>
      <c r="DE282" s="140" t="e">
        <f t="shared" si="383"/>
        <v>#REF!</v>
      </c>
      <c r="DF282" s="144"/>
      <c r="DG282" s="136" t="e">
        <f t="shared" si="384"/>
        <v>#REF!</v>
      </c>
      <c r="DH282" s="152"/>
    </row>
    <row r="283" spans="1:112" ht="15.5" x14ac:dyDescent="0.35">
      <c r="A283" s="71">
        <v>20</v>
      </c>
      <c r="B283" s="345" t="str">
        <f t="shared" ref="B283" si="406">B231</f>
        <v>TTT  Samba</v>
      </c>
      <c r="C283" s="71" t="str">
        <f t="shared" si="385"/>
        <v>Samba</v>
      </c>
      <c r="D283" s="9" t="str">
        <f t="shared" si="386"/>
        <v/>
      </c>
      <c r="E283" s="6">
        <f t="shared" si="387"/>
        <v>405929</v>
      </c>
      <c r="F283" s="74"/>
      <c r="G283" s="74"/>
      <c r="H283" s="74"/>
      <c r="I283" s="74"/>
      <c r="J283" s="74"/>
      <c r="K283" s="74"/>
      <c r="L283" s="74"/>
      <c r="M283" s="168"/>
      <c r="N283" s="74"/>
      <c r="O283" s="74"/>
      <c r="P283" s="74"/>
      <c r="Q283" s="74"/>
      <c r="R283" s="74"/>
      <c r="S283" s="74"/>
      <c r="T283" s="74"/>
      <c r="U283" s="74"/>
      <c r="V283" s="74"/>
      <c r="W283" s="74"/>
      <c r="X283" s="288"/>
      <c r="Y283" s="2" t="e">
        <f>IF(C283&lt;&gt;"",VLOOKUP(C283,#REF!,2,FALSE),"")</f>
        <v>#REF!</v>
      </c>
      <c r="Z283" s="2" t="str">
        <f t="shared" si="398"/>
        <v>US CRÉTEIL</v>
      </c>
      <c r="AA283" s="50" t="str">
        <f t="shared" si="343"/>
        <v/>
      </c>
      <c r="AB283" s="34" t="e">
        <f t="shared" si="344"/>
        <v>#REF!</v>
      </c>
      <c r="AC283" s="2" t="str">
        <f t="shared" si="345"/>
        <v>TTT  Samba  Samba</v>
      </c>
      <c r="AD283" s="2">
        <f t="shared" si="346"/>
        <v>0</v>
      </c>
      <c r="AE283" s="39"/>
      <c r="AF283" s="40" t="str">
        <f>IF(AE283&lt;&gt;"",VLOOKUP(AE283,#REF!,2,FALSE),"")</f>
        <v/>
      </c>
      <c r="AM283" s="140" t="e">
        <f t="shared" si="347"/>
        <v>#REF!</v>
      </c>
      <c r="AN283" s="157"/>
      <c r="AO283" s="136" t="e">
        <f t="shared" si="348"/>
        <v>#REF!</v>
      </c>
      <c r="AP283" s="152"/>
      <c r="AQ283" s="140" t="e">
        <f t="shared" si="349"/>
        <v>#REF!</v>
      </c>
      <c r="AR283" s="144"/>
      <c r="AS283" s="136" t="e">
        <f t="shared" si="350"/>
        <v>#REF!</v>
      </c>
      <c r="AT283" s="152"/>
      <c r="AU283" s="140" t="e">
        <f t="shared" si="351"/>
        <v>#REF!</v>
      </c>
      <c r="AV283" s="157"/>
      <c r="AW283" s="136" t="e">
        <f t="shared" si="352"/>
        <v>#REF!</v>
      </c>
      <c r="AX283" s="152"/>
      <c r="AY283" s="140" t="e">
        <f t="shared" si="353"/>
        <v>#REF!</v>
      </c>
      <c r="AZ283" s="144"/>
      <c r="BA283" s="136" t="e">
        <f t="shared" si="354"/>
        <v>#REF!</v>
      </c>
      <c r="BB283" s="152"/>
      <c r="BC283" s="140" t="e">
        <f t="shared" si="355"/>
        <v>#REF!</v>
      </c>
      <c r="BD283" s="144"/>
      <c r="BE283" s="136" t="e">
        <f t="shared" si="356"/>
        <v>#REF!</v>
      </c>
      <c r="BF283" s="152"/>
      <c r="BG283" s="140" t="e">
        <f t="shared" si="357"/>
        <v>#REF!</v>
      </c>
      <c r="BH283" s="144"/>
      <c r="BI283" s="136" t="e">
        <f t="shared" si="358"/>
        <v>#REF!</v>
      </c>
      <c r="BJ283" s="152"/>
      <c r="BK283" s="140" t="e">
        <f t="shared" si="359"/>
        <v>#REF!</v>
      </c>
      <c r="BL283" s="144"/>
      <c r="BM283" s="136" t="e">
        <f t="shared" si="360"/>
        <v>#REF!</v>
      </c>
      <c r="BN283" s="152"/>
      <c r="BO283" s="140" t="e">
        <f t="shared" si="361"/>
        <v>#REF!</v>
      </c>
      <c r="BP283" s="144"/>
      <c r="BQ283" s="136" t="e">
        <f t="shared" si="362"/>
        <v>#REF!</v>
      </c>
      <c r="BR283" s="152"/>
      <c r="BS283" s="140" t="e">
        <f t="shared" si="363"/>
        <v>#REF!</v>
      </c>
      <c r="BT283" s="144"/>
      <c r="BU283" s="136" t="e">
        <f t="shared" si="364"/>
        <v>#REF!</v>
      </c>
      <c r="BV283" s="152"/>
      <c r="BW283" s="140" t="e">
        <f t="shared" si="365"/>
        <v>#REF!</v>
      </c>
      <c r="BX283" s="144"/>
      <c r="BY283" s="136" t="e">
        <f t="shared" si="366"/>
        <v>#REF!</v>
      </c>
      <c r="BZ283" s="152"/>
      <c r="CA283" s="140" t="e">
        <f t="shared" si="367"/>
        <v>#REF!</v>
      </c>
      <c r="CB283" s="144"/>
      <c r="CC283" s="136" t="e">
        <f t="shared" si="368"/>
        <v>#REF!</v>
      </c>
      <c r="CD283" s="152"/>
      <c r="CE283" s="140" t="e">
        <f t="shared" si="369"/>
        <v>#REF!</v>
      </c>
      <c r="CF283" s="144"/>
      <c r="CG283" s="136" t="e">
        <f t="shared" si="370"/>
        <v>#REF!</v>
      </c>
      <c r="CH283" s="152"/>
      <c r="CI283" s="140" t="e">
        <f t="shared" si="371"/>
        <v>#REF!</v>
      </c>
      <c r="CJ283" s="144"/>
      <c r="CK283" s="136" t="e">
        <f t="shared" si="372"/>
        <v>#REF!</v>
      </c>
      <c r="CL283" s="140" t="e">
        <f t="shared" si="373"/>
        <v>#REF!</v>
      </c>
      <c r="CM283" s="144"/>
      <c r="CN283" s="136" t="e">
        <f t="shared" si="374"/>
        <v>#REF!</v>
      </c>
      <c r="CO283" s="152"/>
      <c r="CP283" s="140" t="e">
        <f t="shared" si="375"/>
        <v>#REF!</v>
      </c>
      <c r="CQ283" s="144"/>
      <c r="CR283" s="136" t="e">
        <f t="shared" si="376"/>
        <v>#REF!</v>
      </c>
      <c r="CS283" s="152"/>
      <c r="CT283" s="140" t="e">
        <f t="shared" si="377"/>
        <v>#REF!</v>
      </c>
      <c r="CU283" s="144"/>
      <c r="CV283" s="136" t="e">
        <f t="shared" si="378"/>
        <v>#REF!</v>
      </c>
      <c r="CW283" s="152"/>
      <c r="CX283" s="140" t="e">
        <f t="shared" si="379"/>
        <v>#REF!</v>
      </c>
      <c r="CY283" s="136" t="e">
        <f t="shared" si="380"/>
        <v>#REF!</v>
      </c>
      <c r="CZ283" s="152"/>
      <c r="DA283" s="144" t="e">
        <f t="shared" si="381"/>
        <v>#REF!</v>
      </c>
      <c r="DB283" s="144"/>
      <c r="DC283" s="136" t="e">
        <f t="shared" si="382"/>
        <v>#REF!</v>
      </c>
      <c r="DD283" s="152"/>
      <c r="DE283" s="140" t="e">
        <f t="shared" si="383"/>
        <v>#REF!</v>
      </c>
      <c r="DF283" s="144"/>
      <c r="DG283" s="136" t="e">
        <f t="shared" si="384"/>
        <v>#REF!</v>
      </c>
      <c r="DH283" s="152"/>
    </row>
    <row r="284" spans="1:112" ht="15.5" x14ac:dyDescent="0.35">
      <c r="A284" s="71">
        <v>21</v>
      </c>
      <c r="B284" s="345" t="str">
        <f t="shared" ref="B284" si="407">B232</f>
        <v>UUU  Miguel</v>
      </c>
      <c r="C284" s="71" t="str">
        <f t="shared" ref="C284:C303" si="408">C24</f>
        <v>Miguel</v>
      </c>
      <c r="D284" s="9" t="str">
        <f t="shared" si="386"/>
        <v/>
      </c>
      <c r="E284" s="6">
        <f t="shared" si="387"/>
        <v>1513486</v>
      </c>
      <c r="F284" s="74"/>
      <c r="G284" s="74"/>
      <c r="H284" s="74"/>
      <c r="I284" s="74"/>
      <c r="J284" s="74"/>
      <c r="K284" s="74"/>
      <c r="L284" s="74"/>
      <c r="M284" s="168"/>
      <c r="N284" s="74"/>
      <c r="O284" s="74"/>
      <c r="P284" s="74"/>
      <c r="Q284" s="74"/>
      <c r="R284" s="74"/>
      <c r="S284" s="74"/>
      <c r="T284" s="74"/>
      <c r="U284" s="74"/>
      <c r="V284" s="74"/>
      <c r="W284" s="74"/>
      <c r="X284" s="288"/>
      <c r="Y284" s="2" t="e">
        <f>IF(C284&lt;&gt;"",VLOOKUP(C284,#REF!,2,FALSE),"")</f>
        <v>#REF!</v>
      </c>
      <c r="Z284" s="2" t="str">
        <f t="shared" si="398"/>
        <v>US CRÉTEIL</v>
      </c>
      <c r="AA284" s="50" t="str">
        <f t="shared" si="343"/>
        <v/>
      </c>
      <c r="AB284" s="34" t="e">
        <f t="shared" si="344"/>
        <v>#REF!</v>
      </c>
      <c r="AC284" s="2" t="str">
        <f t="shared" si="345"/>
        <v>UUU  Miguel  Miguel</v>
      </c>
      <c r="AD284" s="2">
        <f t="shared" si="346"/>
        <v>0</v>
      </c>
      <c r="AE284" s="39"/>
      <c r="AF284" s="40" t="str">
        <f>IF(AE284&lt;&gt;"",VLOOKUP(AE284,#REF!,2,FALSE),"")</f>
        <v/>
      </c>
      <c r="AM284" s="140" t="e">
        <f t="shared" si="347"/>
        <v>#REF!</v>
      </c>
      <c r="AN284" s="157"/>
      <c r="AO284" s="136" t="e">
        <f t="shared" si="348"/>
        <v>#REF!</v>
      </c>
      <c r="AP284" s="152"/>
      <c r="AQ284" s="140" t="e">
        <f t="shared" si="349"/>
        <v>#REF!</v>
      </c>
      <c r="AR284" s="144"/>
      <c r="AS284" s="136" t="e">
        <f t="shared" si="350"/>
        <v>#REF!</v>
      </c>
      <c r="AT284" s="152"/>
      <c r="AU284" s="140" t="e">
        <f t="shared" si="351"/>
        <v>#REF!</v>
      </c>
      <c r="AV284" s="157"/>
      <c r="AW284" s="136" t="e">
        <f t="shared" si="352"/>
        <v>#REF!</v>
      </c>
      <c r="AX284" s="152"/>
      <c r="AY284" s="140" t="e">
        <f t="shared" si="353"/>
        <v>#REF!</v>
      </c>
      <c r="AZ284" s="144"/>
      <c r="BA284" s="136" t="e">
        <f t="shared" si="354"/>
        <v>#REF!</v>
      </c>
      <c r="BB284" s="152"/>
      <c r="BC284" s="140" t="e">
        <f t="shared" si="355"/>
        <v>#REF!</v>
      </c>
      <c r="BD284" s="144"/>
      <c r="BE284" s="136" t="e">
        <f t="shared" si="356"/>
        <v>#REF!</v>
      </c>
      <c r="BF284" s="152"/>
      <c r="BG284" s="140" t="e">
        <f t="shared" si="357"/>
        <v>#REF!</v>
      </c>
      <c r="BH284" s="144"/>
      <c r="BI284" s="136" t="e">
        <f t="shared" si="358"/>
        <v>#REF!</v>
      </c>
      <c r="BJ284" s="152"/>
      <c r="BK284" s="140" t="e">
        <f t="shared" si="359"/>
        <v>#REF!</v>
      </c>
      <c r="BL284" s="144"/>
      <c r="BM284" s="136" t="e">
        <f t="shared" si="360"/>
        <v>#REF!</v>
      </c>
      <c r="BN284" s="152"/>
      <c r="BO284" s="140" t="e">
        <f t="shared" si="361"/>
        <v>#REF!</v>
      </c>
      <c r="BP284" s="144"/>
      <c r="BQ284" s="136" t="e">
        <f t="shared" si="362"/>
        <v>#REF!</v>
      </c>
      <c r="BR284" s="152"/>
      <c r="BS284" s="140" t="e">
        <f t="shared" si="363"/>
        <v>#REF!</v>
      </c>
      <c r="BT284" s="144"/>
      <c r="BU284" s="136" t="e">
        <f t="shared" si="364"/>
        <v>#REF!</v>
      </c>
      <c r="BV284" s="152"/>
      <c r="BW284" s="140" t="e">
        <f t="shared" si="365"/>
        <v>#REF!</v>
      </c>
      <c r="BX284" s="144"/>
      <c r="BY284" s="136" t="e">
        <f t="shared" si="366"/>
        <v>#REF!</v>
      </c>
      <c r="BZ284" s="152"/>
      <c r="CA284" s="140" t="e">
        <f t="shared" si="367"/>
        <v>#REF!</v>
      </c>
      <c r="CB284" s="144"/>
      <c r="CC284" s="136" t="e">
        <f t="shared" si="368"/>
        <v>#REF!</v>
      </c>
      <c r="CD284" s="152"/>
      <c r="CE284" s="140" t="e">
        <f t="shared" si="369"/>
        <v>#REF!</v>
      </c>
      <c r="CF284" s="144"/>
      <c r="CG284" s="136" t="e">
        <f t="shared" si="370"/>
        <v>#REF!</v>
      </c>
      <c r="CH284" s="152"/>
      <c r="CI284" s="140" t="e">
        <f t="shared" si="371"/>
        <v>#REF!</v>
      </c>
      <c r="CJ284" s="144"/>
      <c r="CK284" s="136" t="e">
        <f t="shared" si="372"/>
        <v>#REF!</v>
      </c>
      <c r="CL284" s="140" t="e">
        <f t="shared" si="373"/>
        <v>#REF!</v>
      </c>
      <c r="CM284" s="144"/>
      <c r="CN284" s="136" t="e">
        <f t="shared" si="374"/>
        <v>#REF!</v>
      </c>
      <c r="CO284" s="152"/>
      <c r="CP284" s="140" t="e">
        <f t="shared" si="375"/>
        <v>#REF!</v>
      </c>
      <c r="CQ284" s="144"/>
      <c r="CR284" s="136" t="e">
        <f t="shared" si="376"/>
        <v>#REF!</v>
      </c>
      <c r="CS284" s="152"/>
      <c r="CT284" s="140" t="e">
        <f t="shared" si="377"/>
        <v>#REF!</v>
      </c>
      <c r="CU284" s="144"/>
      <c r="CV284" s="136" t="e">
        <f t="shared" si="378"/>
        <v>#REF!</v>
      </c>
      <c r="CW284" s="152"/>
      <c r="CX284" s="140" t="e">
        <f t="shared" si="379"/>
        <v>#REF!</v>
      </c>
      <c r="CY284" s="136" t="e">
        <f t="shared" si="380"/>
        <v>#REF!</v>
      </c>
      <c r="CZ284" s="152"/>
      <c r="DA284" s="144" t="e">
        <f t="shared" si="381"/>
        <v>#REF!</v>
      </c>
      <c r="DB284" s="144"/>
      <c r="DC284" s="136" t="e">
        <f t="shared" si="382"/>
        <v>#REF!</v>
      </c>
      <c r="DD284" s="152"/>
      <c r="DE284" s="140" t="e">
        <f t="shared" si="383"/>
        <v>#REF!</v>
      </c>
      <c r="DF284" s="144"/>
      <c r="DG284" s="136" t="e">
        <f t="shared" si="384"/>
        <v>#REF!</v>
      </c>
      <c r="DH284" s="152"/>
    </row>
    <row r="285" spans="1:112" ht="15.5" x14ac:dyDescent="0.35">
      <c r="A285" s="71">
        <v>22</v>
      </c>
      <c r="B285" s="345" t="str">
        <f t="shared" ref="B285" si="409">B233</f>
        <v>VVV  Nicolas</v>
      </c>
      <c r="C285" s="71" t="str">
        <f t="shared" si="408"/>
        <v>Nicolas</v>
      </c>
      <c r="D285" s="9" t="str">
        <f t="shared" si="386"/>
        <v/>
      </c>
      <c r="E285" s="6">
        <f t="shared" si="387"/>
        <v>1797650</v>
      </c>
      <c r="F285" s="73"/>
      <c r="G285" s="73"/>
      <c r="H285" s="73"/>
      <c r="I285" s="73"/>
      <c r="J285" s="73"/>
      <c r="K285" s="73"/>
      <c r="L285" s="73"/>
      <c r="M285" s="169"/>
      <c r="N285" s="73"/>
      <c r="O285" s="73"/>
      <c r="P285" s="73"/>
      <c r="Q285" s="74"/>
      <c r="R285" s="73"/>
      <c r="S285" s="73"/>
      <c r="T285" s="73"/>
      <c r="U285" s="74"/>
      <c r="V285" s="73"/>
      <c r="W285" s="73"/>
      <c r="X285" s="289"/>
      <c r="Y285" s="2" t="e">
        <f>IF(C285&lt;&gt;"",VLOOKUP(C285,#REF!,2,FALSE),"")</f>
        <v>#REF!</v>
      </c>
      <c r="Z285" s="2" t="str">
        <f t="shared" si="398"/>
        <v>US CRÉTEIL</v>
      </c>
      <c r="AA285" s="50" t="str">
        <f t="shared" si="343"/>
        <v/>
      </c>
      <c r="AB285" s="34" t="e">
        <f t="shared" si="344"/>
        <v>#REF!</v>
      </c>
      <c r="AC285" s="2" t="str">
        <f t="shared" si="345"/>
        <v>VVV  Nicolas  Nicolas</v>
      </c>
      <c r="AD285" s="2">
        <f t="shared" si="346"/>
        <v>0</v>
      </c>
      <c r="AE285" s="39"/>
      <c r="AF285" s="40" t="str">
        <f>IF(AE285&lt;&gt;"",VLOOKUP(AE285,#REF!,2,FALSE),"")</f>
        <v/>
      </c>
      <c r="AM285" s="140" t="e">
        <f t="shared" si="347"/>
        <v>#REF!</v>
      </c>
      <c r="AN285" s="157"/>
      <c r="AO285" s="136" t="e">
        <f t="shared" si="348"/>
        <v>#REF!</v>
      </c>
      <c r="AP285" s="152"/>
      <c r="AQ285" s="140" t="e">
        <f t="shared" si="349"/>
        <v>#REF!</v>
      </c>
      <c r="AR285" s="144"/>
      <c r="AS285" s="136" t="e">
        <f t="shared" si="350"/>
        <v>#REF!</v>
      </c>
      <c r="AT285" s="152"/>
      <c r="AU285" s="140" t="e">
        <f t="shared" si="351"/>
        <v>#REF!</v>
      </c>
      <c r="AV285" s="157"/>
      <c r="AW285" s="136" t="e">
        <f t="shared" si="352"/>
        <v>#REF!</v>
      </c>
      <c r="AX285" s="152"/>
      <c r="AY285" s="140" t="e">
        <f t="shared" si="353"/>
        <v>#REF!</v>
      </c>
      <c r="AZ285" s="144"/>
      <c r="BA285" s="136" t="e">
        <f t="shared" si="354"/>
        <v>#REF!</v>
      </c>
      <c r="BB285" s="152"/>
      <c r="BC285" s="140" t="e">
        <f t="shared" si="355"/>
        <v>#REF!</v>
      </c>
      <c r="BD285" s="144"/>
      <c r="BE285" s="136" t="e">
        <f t="shared" si="356"/>
        <v>#REF!</v>
      </c>
      <c r="BF285" s="152"/>
      <c r="BG285" s="140" t="e">
        <f t="shared" si="357"/>
        <v>#REF!</v>
      </c>
      <c r="BH285" s="144"/>
      <c r="BI285" s="136" t="e">
        <f t="shared" si="358"/>
        <v>#REF!</v>
      </c>
      <c r="BJ285" s="152"/>
      <c r="BK285" s="140" t="e">
        <f t="shared" si="359"/>
        <v>#REF!</v>
      </c>
      <c r="BL285" s="144"/>
      <c r="BM285" s="136" t="e">
        <f t="shared" si="360"/>
        <v>#REF!</v>
      </c>
      <c r="BN285" s="152"/>
      <c r="BO285" s="140" t="e">
        <f t="shared" si="361"/>
        <v>#REF!</v>
      </c>
      <c r="BP285" s="144"/>
      <c r="BQ285" s="136" t="e">
        <f t="shared" si="362"/>
        <v>#REF!</v>
      </c>
      <c r="BR285" s="152"/>
      <c r="BS285" s="140" t="e">
        <f t="shared" si="363"/>
        <v>#REF!</v>
      </c>
      <c r="BT285" s="144"/>
      <c r="BU285" s="136" t="e">
        <f t="shared" si="364"/>
        <v>#REF!</v>
      </c>
      <c r="BV285" s="152"/>
      <c r="BW285" s="140" t="e">
        <f t="shared" si="365"/>
        <v>#REF!</v>
      </c>
      <c r="BX285" s="144"/>
      <c r="BY285" s="136" t="e">
        <f t="shared" si="366"/>
        <v>#REF!</v>
      </c>
      <c r="BZ285" s="152"/>
      <c r="CA285" s="140" t="e">
        <f t="shared" si="367"/>
        <v>#REF!</v>
      </c>
      <c r="CB285" s="144"/>
      <c r="CC285" s="136" t="e">
        <f t="shared" si="368"/>
        <v>#REF!</v>
      </c>
      <c r="CD285" s="152"/>
      <c r="CE285" s="140" t="e">
        <f t="shared" si="369"/>
        <v>#REF!</v>
      </c>
      <c r="CF285" s="144"/>
      <c r="CG285" s="136" t="e">
        <f t="shared" si="370"/>
        <v>#REF!</v>
      </c>
      <c r="CH285" s="152"/>
      <c r="CI285" s="140" t="e">
        <f t="shared" si="371"/>
        <v>#REF!</v>
      </c>
      <c r="CJ285" s="144"/>
      <c r="CK285" s="136" t="e">
        <f t="shared" si="372"/>
        <v>#REF!</v>
      </c>
      <c r="CL285" s="140" t="e">
        <f t="shared" si="373"/>
        <v>#REF!</v>
      </c>
      <c r="CM285" s="144"/>
      <c r="CN285" s="136" t="e">
        <f t="shared" si="374"/>
        <v>#REF!</v>
      </c>
      <c r="CO285" s="152"/>
      <c r="CP285" s="140" t="e">
        <f t="shared" si="375"/>
        <v>#REF!</v>
      </c>
      <c r="CQ285" s="144"/>
      <c r="CR285" s="136" t="e">
        <f t="shared" si="376"/>
        <v>#REF!</v>
      </c>
      <c r="CS285" s="152"/>
      <c r="CT285" s="140" t="e">
        <f t="shared" si="377"/>
        <v>#REF!</v>
      </c>
      <c r="CU285" s="144"/>
      <c r="CV285" s="136" t="e">
        <f t="shared" si="378"/>
        <v>#REF!</v>
      </c>
      <c r="CW285" s="152"/>
      <c r="CX285" s="140" t="e">
        <f t="shared" si="379"/>
        <v>#REF!</v>
      </c>
      <c r="CY285" s="136" t="e">
        <f t="shared" si="380"/>
        <v>#REF!</v>
      </c>
      <c r="CZ285" s="152"/>
      <c r="DA285" s="144" t="e">
        <f t="shared" si="381"/>
        <v>#REF!</v>
      </c>
      <c r="DB285" s="144"/>
      <c r="DC285" s="136" t="e">
        <f t="shared" si="382"/>
        <v>#REF!</v>
      </c>
      <c r="DD285" s="152"/>
      <c r="DE285" s="140" t="e">
        <f t="shared" si="383"/>
        <v>#REF!</v>
      </c>
      <c r="DF285" s="144"/>
      <c r="DG285" s="136" t="e">
        <f t="shared" si="384"/>
        <v>#REF!</v>
      </c>
      <c r="DH285" s="152"/>
    </row>
    <row r="286" spans="1:112" ht="15.5" x14ac:dyDescent="0.35">
      <c r="A286" s="71">
        <v>23</v>
      </c>
      <c r="B286" s="345" t="str">
        <f t="shared" ref="B286" si="410">B234</f>
        <v>WWW  Bilal</v>
      </c>
      <c r="C286" s="71" t="str">
        <f t="shared" si="408"/>
        <v>Bilal</v>
      </c>
      <c r="D286" s="9" t="str">
        <f t="shared" si="386"/>
        <v/>
      </c>
      <c r="E286" s="6">
        <f t="shared" si="387"/>
        <v>604004</v>
      </c>
      <c r="F286" s="73"/>
      <c r="G286" s="73"/>
      <c r="H286" s="73"/>
      <c r="I286" s="73"/>
      <c r="J286" s="73"/>
      <c r="K286" s="73"/>
      <c r="L286" s="73"/>
      <c r="M286" s="169"/>
      <c r="N286" s="73"/>
      <c r="O286" s="73"/>
      <c r="P286" s="73"/>
      <c r="Q286" s="74"/>
      <c r="R286" s="73"/>
      <c r="S286" s="73"/>
      <c r="T286" s="73"/>
      <c r="U286" s="74"/>
      <c r="V286" s="73"/>
      <c r="W286" s="73"/>
      <c r="X286" s="289"/>
      <c r="Y286" s="2" t="e">
        <f>IF(C286&lt;&gt;"",VLOOKUP(C286,#REF!,2,FALSE),"")</f>
        <v>#REF!</v>
      </c>
      <c r="Z286" s="2" t="str">
        <f t="shared" si="398"/>
        <v>US CRÉTEIL</v>
      </c>
      <c r="AA286" s="50" t="str">
        <f t="shared" si="343"/>
        <v/>
      </c>
      <c r="AB286" s="34" t="e">
        <f t="shared" si="344"/>
        <v>#REF!</v>
      </c>
      <c r="AC286" s="2" t="str">
        <f t="shared" si="345"/>
        <v>WWW  Bilal  Bilal</v>
      </c>
      <c r="AD286" s="2">
        <f t="shared" si="346"/>
        <v>0</v>
      </c>
      <c r="AE286" s="39"/>
      <c r="AF286" s="40" t="str">
        <f>IF(AE286&lt;&gt;"",VLOOKUP(AE286,#REF!,2,FALSE),"")</f>
        <v/>
      </c>
      <c r="AM286" s="140" t="e">
        <f t="shared" si="347"/>
        <v>#REF!</v>
      </c>
      <c r="AN286" s="157"/>
      <c r="AO286" s="136" t="e">
        <f t="shared" si="348"/>
        <v>#REF!</v>
      </c>
      <c r="AP286" s="152"/>
      <c r="AQ286" s="140" t="e">
        <f t="shared" si="349"/>
        <v>#REF!</v>
      </c>
      <c r="AR286" s="144"/>
      <c r="AS286" s="136" t="e">
        <f t="shared" si="350"/>
        <v>#REF!</v>
      </c>
      <c r="AT286" s="152"/>
      <c r="AU286" s="140" t="e">
        <f t="shared" si="351"/>
        <v>#REF!</v>
      </c>
      <c r="AV286" s="157"/>
      <c r="AW286" s="136" t="e">
        <f t="shared" si="352"/>
        <v>#REF!</v>
      </c>
      <c r="AX286" s="152"/>
      <c r="AY286" s="140" t="e">
        <f t="shared" si="353"/>
        <v>#REF!</v>
      </c>
      <c r="AZ286" s="144"/>
      <c r="BA286" s="136" t="e">
        <f t="shared" si="354"/>
        <v>#REF!</v>
      </c>
      <c r="BB286" s="152"/>
      <c r="BC286" s="140" t="e">
        <f t="shared" si="355"/>
        <v>#REF!</v>
      </c>
      <c r="BD286" s="144"/>
      <c r="BE286" s="136" t="e">
        <f t="shared" si="356"/>
        <v>#REF!</v>
      </c>
      <c r="BF286" s="152"/>
      <c r="BG286" s="140" t="e">
        <f t="shared" si="357"/>
        <v>#REF!</v>
      </c>
      <c r="BH286" s="144"/>
      <c r="BI286" s="136" t="e">
        <f t="shared" si="358"/>
        <v>#REF!</v>
      </c>
      <c r="BJ286" s="152"/>
      <c r="BK286" s="140" t="e">
        <f t="shared" si="359"/>
        <v>#REF!</v>
      </c>
      <c r="BL286" s="144"/>
      <c r="BM286" s="136" t="e">
        <f t="shared" si="360"/>
        <v>#REF!</v>
      </c>
      <c r="BN286" s="152"/>
      <c r="BO286" s="140" t="e">
        <f t="shared" si="361"/>
        <v>#REF!</v>
      </c>
      <c r="BP286" s="144"/>
      <c r="BQ286" s="136" t="e">
        <f t="shared" si="362"/>
        <v>#REF!</v>
      </c>
      <c r="BR286" s="152"/>
      <c r="BS286" s="140" t="e">
        <f t="shared" si="363"/>
        <v>#REF!</v>
      </c>
      <c r="BT286" s="144"/>
      <c r="BU286" s="136" t="e">
        <f t="shared" si="364"/>
        <v>#REF!</v>
      </c>
      <c r="BV286" s="152"/>
      <c r="BW286" s="140" t="e">
        <f t="shared" si="365"/>
        <v>#REF!</v>
      </c>
      <c r="BX286" s="144"/>
      <c r="BY286" s="136" t="e">
        <f t="shared" si="366"/>
        <v>#REF!</v>
      </c>
      <c r="BZ286" s="152"/>
      <c r="CA286" s="140" t="e">
        <f t="shared" si="367"/>
        <v>#REF!</v>
      </c>
      <c r="CB286" s="144"/>
      <c r="CC286" s="136" t="e">
        <f t="shared" si="368"/>
        <v>#REF!</v>
      </c>
      <c r="CD286" s="152"/>
      <c r="CE286" s="140" t="e">
        <f t="shared" si="369"/>
        <v>#REF!</v>
      </c>
      <c r="CF286" s="144"/>
      <c r="CG286" s="136" t="e">
        <f t="shared" si="370"/>
        <v>#REF!</v>
      </c>
      <c r="CH286" s="152"/>
      <c r="CI286" s="140" t="e">
        <f t="shared" si="371"/>
        <v>#REF!</v>
      </c>
      <c r="CJ286" s="144"/>
      <c r="CK286" s="136" t="e">
        <f t="shared" si="372"/>
        <v>#REF!</v>
      </c>
      <c r="CL286" s="140" t="e">
        <f t="shared" si="373"/>
        <v>#REF!</v>
      </c>
      <c r="CM286" s="144"/>
      <c r="CN286" s="136" t="e">
        <f t="shared" si="374"/>
        <v>#REF!</v>
      </c>
      <c r="CO286" s="152"/>
      <c r="CP286" s="140" t="e">
        <f t="shared" si="375"/>
        <v>#REF!</v>
      </c>
      <c r="CQ286" s="144"/>
      <c r="CR286" s="136" t="e">
        <f t="shared" si="376"/>
        <v>#REF!</v>
      </c>
      <c r="CS286" s="152"/>
      <c r="CT286" s="140" t="e">
        <f t="shared" si="377"/>
        <v>#REF!</v>
      </c>
      <c r="CU286" s="144"/>
      <c r="CV286" s="136" t="e">
        <f t="shared" si="378"/>
        <v>#REF!</v>
      </c>
      <c r="CW286" s="152"/>
      <c r="CX286" s="140" t="e">
        <f t="shared" si="379"/>
        <v>#REF!</v>
      </c>
      <c r="CY286" s="136" t="e">
        <f t="shared" si="380"/>
        <v>#REF!</v>
      </c>
      <c r="CZ286" s="152"/>
      <c r="DA286" s="144" t="e">
        <f t="shared" si="381"/>
        <v>#REF!</v>
      </c>
      <c r="DB286" s="144"/>
      <c r="DC286" s="136" t="e">
        <f t="shared" si="382"/>
        <v>#REF!</v>
      </c>
      <c r="DD286" s="152"/>
      <c r="DE286" s="140" t="e">
        <f t="shared" si="383"/>
        <v>#REF!</v>
      </c>
      <c r="DF286" s="144"/>
      <c r="DG286" s="136" t="e">
        <f t="shared" si="384"/>
        <v>#REF!</v>
      </c>
      <c r="DH286" s="152"/>
    </row>
    <row r="287" spans="1:112" ht="15.5" x14ac:dyDescent="0.35">
      <c r="A287" s="71">
        <v>24</v>
      </c>
      <c r="B287" s="345" t="str">
        <f t="shared" ref="B287" si="411">B235</f>
        <v>XXX  Florent</v>
      </c>
      <c r="C287" s="71" t="str">
        <f t="shared" si="408"/>
        <v>Florent</v>
      </c>
      <c r="D287" s="9" t="str">
        <f t="shared" si="386"/>
        <v/>
      </c>
      <c r="E287" s="6">
        <f t="shared" si="387"/>
        <v>1046319</v>
      </c>
      <c r="F287" s="73"/>
      <c r="G287" s="73"/>
      <c r="H287" s="73"/>
      <c r="I287" s="73"/>
      <c r="J287" s="73"/>
      <c r="K287" s="73"/>
      <c r="L287" s="73"/>
      <c r="M287" s="169"/>
      <c r="N287" s="73"/>
      <c r="O287" s="73"/>
      <c r="P287" s="73"/>
      <c r="Q287" s="74"/>
      <c r="R287" s="73"/>
      <c r="S287" s="73"/>
      <c r="T287" s="73"/>
      <c r="U287" s="74"/>
      <c r="V287" s="73"/>
      <c r="W287" s="73"/>
      <c r="X287" s="289"/>
      <c r="Y287" s="2" t="e">
        <f>IF(C287&lt;&gt;"",VLOOKUP(C287,#REF!,2,FALSE),"")</f>
        <v>#REF!</v>
      </c>
      <c r="Z287" s="2" t="str">
        <f t="shared" si="398"/>
        <v>US CRÉTEIL</v>
      </c>
      <c r="AA287" s="50" t="str">
        <f t="shared" si="343"/>
        <v/>
      </c>
      <c r="AB287" s="34" t="e">
        <f t="shared" si="344"/>
        <v>#REF!</v>
      </c>
      <c r="AC287" s="2" t="str">
        <f t="shared" si="345"/>
        <v>XXX  Florent  Florent</v>
      </c>
      <c r="AD287" s="2">
        <f t="shared" si="346"/>
        <v>0</v>
      </c>
      <c r="AE287" s="39"/>
      <c r="AF287" s="40" t="str">
        <f>IF(AE287&lt;&gt;"",VLOOKUP(AE287,#REF!,2,FALSE),"")</f>
        <v/>
      </c>
      <c r="AM287" s="140" t="e">
        <f t="shared" si="347"/>
        <v>#REF!</v>
      </c>
      <c r="AN287" s="157"/>
      <c r="AO287" s="136" t="e">
        <f t="shared" si="348"/>
        <v>#REF!</v>
      </c>
      <c r="AP287" s="152"/>
      <c r="AQ287" s="140" t="e">
        <f t="shared" si="349"/>
        <v>#REF!</v>
      </c>
      <c r="AR287" s="144"/>
      <c r="AS287" s="136" t="e">
        <f t="shared" si="350"/>
        <v>#REF!</v>
      </c>
      <c r="AT287" s="152"/>
      <c r="AU287" s="140" t="e">
        <f t="shared" si="351"/>
        <v>#REF!</v>
      </c>
      <c r="AV287" s="157"/>
      <c r="AW287" s="136" t="e">
        <f t="shared" si="352"/>
        <v>#REF!</v>
      </c>
      <c r="AX287" s="152"/>
      <c r="AY287" s="140" t="e">
        <f t="shared" si="353"/>
        <v>#REF!</v>
      </c>
      <c r="AZ287" s="144"/>
      <c r="BA287" s="136" t="e">
        <f t="shared" si="354"/>
        <v>#REF!</v>
      </c>
      <c r="BB287" s="152"/>
      <c r="BC287" s="140" t="e">
        <f t="shared" si="355"/>
        <v>#REF!</v>
      </c>
      <c r="BD287" s="144"/>
      <c r="BE287" s="136" t="e">
        <f t="shared" si="356"/>
        <v>#REF!</v>
      </c>
      <c r="BF287" s="152"/>
      <c r="BG287" s="140" t="e">
        <f t="shared" si="357"/>
        <v>#REF!</v>
      </c>
      <c r="BH287" s="144"/>
      <c r="BI287" s="136" t="e">
        <f t="shared" si="358"/>
        <v>#REF!</v>
      </c>
      <c r="BJ287" s="152"/>
      <c r="BK287" s="140" t="e">
        <f t="shared" si="359"/>
        <v>#REF!</v>
      </c>
      <c r="BL287" s="144"/>
      <c r="BM287" s="136" t="e">
        <f t="shared" si="360"/>
        <v>#REF!</v>
      </c>
      <c r="BN287" s="152"/>
      <c r="BO287" s="140" t="e">
        <f t="shared" si="361"/>
        <v>#REF!</v>
      </c>
      <c r="BP287" s="144"/>
      <c r="BQ287" s="136" t="e">
        <f t="shared" si="362"/>
        <v>#REF!</v>
      </c>
      <c r="BR287" s="152"/>
      <c r="BS287" s="140" t="e">
        <f t="shared" si="363"/>
        <v>#REF!</v>
      </c>
      <c r="BT287" s="144"/>
      <c r="BU287" s="136" t="e">
        <f t="shared" si="364"/>
        <v>#REF!</v>
      </c>
      <c r="BV287" s="152"/>
      <c r="BW287" s="140" t="e">
        <f t="shared" si="365"/>
        <v>#REF!</v>
      </c>
      <c r="BX287" s="144"/>
      <c r="BY287" s="136" t="e">
        <f t="shared" si="366"/>
        <v>#REF!</v>
      </c>
      <c r="BZ287" s="152"/>
      <c r="CA287" s="140" t="e">
        <f t="shared" si="367"/>
        <v>#REF!</v>
      </c>
      <c r="CB287" s="144"/>
      <c r="CC287" s="136" t="e">
        <f t="shared" si="368"/>
        <v>#REF!</v>
      </c>
      <c r="CD287" s="152"/>
      <c r="CE287" s="140" t="e">
        <f t="shared" si="369"/>
        <v>#REF!</v>
      </c>
      <c r="CF287" s="144"/>
      <c r="CG287" s="136" t="e">
        <f t="shared" si="370"/>
        <v>#REF!</v>
      </c>
      <c r="CH287" s="152"/>
      <c r="CI287" s="140" t="e">
        <f t="shared" si="371"/>
        <v>#REF!</v>
      </c>
      <c r="CJ287" s="144"/>
      <c r="CK287" s="136" t="e">
        <f t="shared" si="372"/>
        <v>#REF!</v>
      </c>
      <c r="CL287" s="140" t="e">
        <f t="shared" si="373"/>
        <v>#REF!</v>
      </c>
      <c r="CM287" s="144"/>
      <c r="CN287" s="136" t="e">
        <f t="shared" si="374"/>
        <v>#REF!</v>
      </c>
      <c r="CO287" s="152"/>
      <c r="CP287" s="140" t="e">
        <f t="shared" si="375"/>
        <v>#REF!</v>
      </c>
      <c r="CQ287" s="144"/>
      <c r="CR287" s="136" t="e">
        <f t="shared" si="376"/>
        <v>#REF!</v>
      </c>
      <c r="CS287" s="152"/>
      <c r="CT287" s="140" t="e">
        <f t="shared" si="377"/>
        <v>#REF!</v>
      </c>
      <c r="CU287" s="144"/>
      <c r="CV287" s="136" t="e">
        <f t="shared" si="378"/>
        <v>#REF!</v>
      </c>
      <c r="CW287" s="152"/>
      <c r="CX287" s="140" t="e">
        <f t="shared" si="379"/>
        <v>#REF!</v>
      </c>
      <c r="CY287" s="136" t="e">
        <f t="shared" si="380"/>
        <v>#REF!</v>
      </c>
      <c r="CZ287" s="152"/>
      <c r="DA287" s="144" t="e">
        <f t="shared" si="381"/>
        <v>#REF!</v>
      </c>
      <c r="DB287" s="144"/>
      <c r="DC287" s="136" t="e">
        <f t="shared" si="382"/>
        <v>#REF!</v>
      </c>
      <c r="DD287" s="152"/>
      <c r="DE287" s="140" t="e">
        <f t="shared" si="383"/>
        <v>#REF!</v>
      </c>
      <c r="DF287" s="144"/>
      <c r="DG287" s="136" t="e">
        <f t="shared" si="384"/>
        <v>#REF!</v>
      </c>
      <c r="DH287" s="152"/>
    </row>
    <row r="288" spans="1:112" ht="15.5" x14ac:dyDescent="0.35">
      <c r="A288" s="71">
        <v>25</v>
      </c>
      <c r="B288" s="345" t="str">
        <f t="shared" ref="B288" si="412">B236</f>
        <v>YYYY  Célia</v>
      </c>
      <c r="C288" s="71" t="str">
        <f t="shared" si="408"/>
        <v>Célia</v>
      </c>
      <c r="D288" s="9" t="str">
        <f t="shared" si="386"/>
        <v/>
      </c>
      <c r="E288" s="6">
        <f t="shared" si="387"/>
        <v>1561046</v>
      </c>
      <c r="F288" s="73"/>
      <c r="G288" s="73"/>
      <c r="H288" s="73"/>
      <c r="I288" s="73"/>
      <c r="J288" s="73"/>
      <c r="K288" s="73"/>
      <c r="L288" s="73"/>
      <c r="M288" s="169"/>
      <c r="N288" s="73"/>
      <c r="O288" s="73"/>
      <c r="P288" s="73"/>
      <c r="Q288" s="74"/>
      <c r="R288" s="73"/>
      <c r="S288" s="73"/>
      <c r="T288" s="73"/>
      <c r="U288" s="74"/>
      <c r="V288" s="73"/>
      <c r="W288" s="73"/>
      <c r="X288" s="289"/>
      <c r="Y288" s="2" t="e">
        <f>IF(C288&lt;&gt;"",VLOOKUP(C288,#REF!,2,FALSE),"")</f>
        <v>#REF!</v>
      </c>
      <c r="Z288" s="2" t="str">
        <f t="shared" si="398"/>
        <v>US CRÉTEIL</v>
      </c>
      <c r="AA288" s="50" t="str">
        <f t="shared" si="343"/>
        <v/>
      </c>
      <c r="AB288" s="34" t="e">
        <f t="shared" si="344"/>
        <v>#REF!</v>
      </c>
      <c r="AC288" s="2" t="str">
        <f t="shared" si="345"/>
        <v>YYYY  Célia  Célia</v>
      </c>
      <c r="AD288" s="2">
        <f t="shared" si="346"/>
        <v>0</v>
      </c>
      <c r="AE288" s="39"/>
      <c r="AF288" s="40" t="str">
        <f>IF(AE288&lt;&gt;"",VLOOKUP(AE288,#REF!,2,FALSE),"")</f>
        <v/>
      </c>
      <c r="AM288" s="140" t="e">
        <f t="shared" si="347"/>
        <v>#REF!</v>
      </c>
      <c r="AN288" s="157"/>
      <c r="AO288" s="136" t="e">
        <f t="shared" si="348"/>
        <v>#REF!</v>
      </c>
      <c r="AP288" s="152"/>
      <c r="AQ288" s="140" t="e">
        <f t="shared" si="349"/>
        <v>#REF!</v>
      </c>
      <c r="AR288" s="144"/>
      <c r="AS288" s="136" t="e">
        <f t="shared" si="350"/>
        <v>#REF!</v>
      </c>
      <c r="AT288" s="152"/>
      <c r="AU288" s="140" t="e">
        <f t="shared" si="351"/>
        <v>#REF!</v>
      </c>
      <c r="AV288" s="157"/>
      <c r="AW288" s="136" t="e">
        <f t="shared" si="352"/>
        <v>#REF!</v>
      </c>
      <c r="AX288" s="152"/>
      <c r="AY288" s="140" t="e">
        <f t="shared" si="353"/>
        <v>#REF!</v>
      </c>
      <c r="AZ288" s="144"/>
      <c r="BA288" s="136" t="e">
        <f t="shared" si="354"/>
        <v>#REF!</v>
      </c>
      <c r="BB288" s="152"/>
      <c r="BC288" s="140" t="e">
        <f t="shared" si="355"/>
        <v>#REF!</v>
      </c>
      <c r="BD288" s="144"/>
      <c r="BE288" s="136" t="e">
        <f t="shared" si="356"/>
        <v>#REF!</v>
      </c>
      <c r="BF288" s="152"/>
      <c r="BG288" s="140" t="e">
        <f t="shared" si="357"/>
        <v>#REF!</v>
      </c>
      <c r="BH288" s="144"/>
      <c r="BI288" s="136" t="e">
        <f t="shared" si="358"/>
        <v>#REF!</v>
      </c>
      <c r="BJ288" s="152"/>
      <c r="BK288" s="140" t="e">
        <f t="shared" si="359"/>
        <v>#REF!</v>
      </c>
      <c r="BL288" s="144"/>
      <c r="BM288" s="136" t="e">
        <f t="shared" si="360"/>
        <v>#REF!</v>
      </c>
      <c r="BN288" s="152"/>
      <c r="BO288" s="140" t="e">
        <f t="shared" si="361"/>
        <v>#REF!</v>
      </c>
      <c r="BP288" s="144"/>
      <c r="BQ288" s="136" t="e">
        <f t="shared" si="362"/>
        <v>#REF!</v>
      </c>
      <c r="BR288" s="152"/>
      <c r="BS288" s="140" t="e">
        <f t="shared" si="363"/>
        <v>#REF!</v>
      </c>
      <c r="BT288" s="144"/>
      <c r="BU288" s="136" t="e">
        <f t="shared" si="364"/>
        <v>#REF!</v>
      </c>
      <c r="BV288" s="152"/>
      <c r="BW288" s="140" t="e">
        <f t="shared" si="365"/>
        <v>#REF!</v>
      </c>
      <c r="BX288" s="144"/>
      <c r="BY288" s="136" t="e">
        <f t="shared" si="366"/>
        <v>#REF!</v>
      </c>
      <c r="BZ288" s="152"/>
      <c r="CA288" s="140" t="e">
        <f t="shared" si="367"/>
        <v>#REF!</v>
      </c>
      <c r="CB288" s="144"/>
      <c r="CC288" s="136" t="e">
        <f t="shared" si="368"/>
        <v>#REF!</v>
      </c>
      <c r="CD288" s="152"/>
      <c r="CE288" s="140" t="e">
        <f t="shared" si="369"/>
        <v>#REF!</v>
      </c>
      <c r="CF288" s="144"/>
      <c r="CG288" s="136" t="e">
        <f t="shared" si="370"/>
        <v>#REF!</v>
      </c>
      <c r="CH288" s="152"/>
      <c r="CI288" s="140" t="e">
        <f t="shared" si="371"/>
        <v>#REF!</v>
      </c>
      <c r="CJ288" s="144"/>
      <c r="CK288" s="136" t="e">
        <f t="shared" si="372"/>
        <v>#REF!</v>
      </c>
      <c r="CL288" s="140" t="e">
        <f t="shared" si="373"/>
        <v>#REF!</v>
      </c>
      <c r="CM288" s="144"/>
      <c r="CN288" s="136" t="e">
        <f t="shared" si="374"/>
        <v>#REF!</v>
      </c>
      <c r="CO288" s="152"/>
      <c r="CP288" s="140" t="e">
        <f t="shared" si="375"/>
        <v>#REF!</v>
      </c>
      <c r="CQ288" s="144"/>
      <c r="CR288" s="136" t="e">
        <f t="shared" si="376"/>
        <v>#REF!</v>
      </c>
      <c r="CS288" s="152"/>
      <c r="CT288" s="140" t="e">
        <f t="shared" si="377"/>
        <v>#REF!</v>
      </c>
      <c r="CU288" s="144"/>
      <c r="CV288" s="136" t="e">
        <f t="shared" si="378"/>
        <v>#REF!</v>
      </c>
      <c r="CW288" s="152"/>
      <c r="CX288" s="140" t="e">
        <f t="shared" si="379"/>
        <v>#REF!</v>
      </c>
      <c r="CY288" s="136" t="e">
        <f t="shared" si="380"/>
        <v>#REF!</v>
      </c>
      <c r="CZ288" s="152"/>
      <c r="DA288" s="144" t="e">
        <f t="shared" si="381"/>
        <v>#REF!</v>
      </c>
      <c r="DB288" s="144"/>
      <c r="DC288" s="136" t="e">
        <f t="shared" si="382"/>
        <v>#REF!</v>
      </c>
      <c r="DD288" s="152"/>
      <c r="DE288" s="140" t="e">
        <f t="shared" si="383"/>
        <v>#REF!</v>
      </c>
      <c r="DF288" s="144"/>
      <c r="DG288" s="136" t="e">
        <f t="shared" si="384"/>
        <v>#REF!</v>
      </c>
      <c r="DH288" s="152"/>
    </row>
    <row r="289" spans="1:112" ht="15.5" x14ac:dyDescent="0.35">
      <c r="A289" s="71">
        <v>26</v>
      </c>
      <c r="B289" s="345" t="str">
        <f t="shared" ref="B289" si="413">B237</f>
        <v>ZZZ  Rehu Magnifié</v>
      </c>
      <c r="C289" s="71" t="str">
        <f t="shared" si="408"/>
        <v>Rehu Magnifié</v>
      </c>
      <c r="D289" s="9" t="str">
        <f t="shared" si="386"/>
        <v/>
      </c>
      <c r="E289" s="6">
        <f t="shared" si="387"/>
        <v>1537256</v>
      </c>
      <c r="F289" s="73"/>
      <c r="G289" s="73"/>
      <c r="H289" s="73"/>
      <c r="I289" s="73"/>
      <c r="J289" s="73"/>
      <c r="K289" s="73"/>
      <c r="L289" s="73"/>
      <c r="M289" s="169"/>
      <c r="N289" s="73"/>
      <c r="O289" s="73"/>
      <c r="P289" s="73"/>
      <c r="Q289" s="74"/>
      <c r="R289" s="73"/>
      <c r="S289" s="73"/>
      <c r="T289" s="73"/>
      <c r="U289" s="74"/>
      <c r="V289" s="73"/>
      <c r="W289" s="73"/>
      <c r="X289" s="289"/>
      <c r="Y289" s="2" t="e">
        <f>IF(C289&lt;&gt;"",VLOOKUP(C289,#REF!,2,FALSE),"")</f>
        <v>#REF!</v>
      </c>
      <c r="Z289" s="2" t="str">
        <f t="shared" si="398"/>
        <v>US CRÉTEIL</v>
      </c>
      <c r="AA289" s="50" t="str">
        <f t="shared" si="343"/>
        <v/>
      </c>
      <c r="AB289" s="34" t="e">
        <f t="shared" si="344"/>
        <v>#REF!</v>
      </c>
      <c r="AC289" s="2" t="str">
        <f t="shared" si="345"/>
        <v>ZZZ  Rehu Magnifié  Rehu Magnifié</v>
      </c>
      <c r="AD289" s="2">
        <f t="shared" si="346"/>
        <v>0</v>
      </c>
      <c r="AE289" s="39"/>
      <c r="AF289" s="40" t="str">
        <f>IF(AE289&lt;&gt;"",VLOOKUP(AE289,#REF!,2,FALSE),"")</f>
        <v/>
      </c>
      <c r="AM289" s="140" t="e">
        <f t="shared" si="347"/>
        <v>#REF!</v>
      </c>
      <c r="AN289" s="157"/>
      <c r="AO289" s="136" t="e">
        <f t="shared" si="348"/>
        <v>#REF!</v>
      </c>
      <c r="AP289" s="152"/>
      <c r="AQ289" s="140" t="e">
        <f t="shared" si="349"/>
        <v>#REF!</v>
      </c>
      <c r="AR289" s="144"/>
      <c r="AS289" s="136" t="e">
        <f t="shared" si="350"/>
        <v>#REF!</v>
      </c>
      <c r="AT289" s="152"/>
      <c r="AU289" s="140" t="e">
        <f t="shared" si="351"/>
        <v>#REF!</v>
      </c>
      <c r="AV289" s="157"/>
      <c r="AW289" s="136" t="e">
        <f t="shared" si="352"/>
        <v>#REF!</v>
      </c>
      <c r="AX289" s="152"/>
      <c r="AY289" s="140" t="e">
        <f t="shared" si="353"/>
        <v>#REF!</v>
      </c>
      <c r="AZ289" s="144"/>
      <c r="BA289" s="136" t="e">
        <f t="shared" si="354"/>
        <v>#REF!</v>
      </c>
      <c r="BB289" s="152"/>
      <c r="BC289" s="140" t="e">
        <f t="shared" si="355"/>
        <v>#REF!</v>
      </c>
      <c r="BD289" s="144"/>
      <c r="BE289" s="136" t="e">
        <f t="shared" si="356"/>
        <v>#REF!</v>
      </c>
      <c r="BF289" s="152"/>
      <c r="BG289" s="140" t="e">
        <f t="shared" si="357"/>
        <v>#REF!</v>
      </c>
      <c r="BH289" s="144"/>
      <c r="BI289" s="136" t="e">
        <f t="shared" si="358"/>
        <v>#REF!</v>
      </c>
      <c r="BJ289" s="152"/>
      <c r="BK289" s="140" t="e">
        <f t="shared" si="359"/>
        <v>#REF!</v>
      </c>
      <c r="BL289" s="144"/>
      <c r="BM289" s="136" t="e">
        <f t="shared" si="360"/>
        <v>#REF!</v>
      </c>
      <c r="BN289" s="152"/>
      <c r="BO289" s="140" t="e">
        <f t="shared" si="361"/>
        <v>#REF!</v>
      </c>
      <c r="BP289" s="144"/>
      <c r="BQ289" s="136" t="e">
        <f t="shared" si="362"/>
        <v>#REF!</v>
      </c>
      <c r="BR289" s="152"/>
      <c r="BS289" s="140" t="e">
        <f t="shared" si="363"/>
        <v>#REF!</v>
      </c>
      <c r="BT289" s="144"/>
      <c r="BU289" s="136" t="e">
        <f t="shared" si="364"/>
        <v>#REF!</v>
      </c>
      <c r="BV289" s="152"/>
      <c r="BW289" s="140" t="e">
        <f t="shared" si="365"/>
        <v>#REF!</v>
      </c>
      <c r="BX289" s="144"/>
      <c r="BY289" s="136" t="e">
        <f t="shared" si="366"/>
        <v>#REF!</v>
      </c>
      <c r="BZ289" s="152"/>
      <c r="CA289" s="140" t="e">
        <f t="shared" si="367"/>
        <v>#REF!</v>
      </c>
      <c r="CB289" s="144"/>
      <c r="CC289" s="136" t="e">
        <f t="shared" si="368"/>
        <v>#REF!</v>
      </c>
      <c r="CD289" s="152"/>
      <c r="CE289" s="140" t="e">
        <f t="shared" si="369"/>
        <v>#REF!</v>
      </c>
      <c r="CF289" s="144"/>
      <c r="CG289" s="136" t="e">
        <f t="shared" si="370"/>
        <v>#REF!</v>
      </c>
      <c r="CH289" s="152"/>
      <c r="CI289" s="140" t="e">
        <f t="shared" si="371"/>
        <v>#REF!</v>
      </c>
      <c r="CJ289" s="144"/>
      <c r="CK289" s="136" t="e">
        <f t="shared" si="372"/>
        <v>#REF!</v>
      </c>
      <c r="CL289" s="140" t="e">
        <f t="shared" si="373"/>
        <v>#REF!</v>
      </c>
      <c r="CM289" s="144"/>
      <c r="CN289" s="136" t="e">
        <f t="shared" si="374"/>
        <v>#REF!</v>
      </c>
      <c r="CO289" s="152"/>
      <c r="CP289" s="140" t="e">
        <f t="shared" si="375"/>
        <v>#REF!</v>
      </c>
      <c r="CQ289" s="144"/>
      <c r="CR289" s="136" t="e">
        <f t="shared" si="376"/>
        <v>#REF!</v>
      </c>
      <c r="CS289" s="152"/>
      <c r="CT289" s="140" t="e">
        <f t="shared" si="377"/>
        <v>#REF!</v>
      </c>
      <c r="CU289" s="144"/>
      <c r="CV289" s="136" t="e">
        <f t="shared" si="378"/>
        <v>#REF!</v>
      </c>
      <c r="CW289" s="152"/>
      <c r="CX289" s="140" t="e">
        <f t="shared" si="379"/>
        <v>#REF!</v>
      </c>
      <c r="CY289" s="136" t="e">
        <f t="shared" si="380"/>
        <v>#REF!</v>
      </c>
      <c r="CZ289" s="152"/>
      <c r="DA289" s="144" t="e">
        <f t="shared" si="381"/>
        <v>#REF!</v>
      </c>
      <c r="DB289" s="144"/>
      <c r="DC289" s="136" t="e">
        <f t="shared" si="382"/>
        <v>#REF!</v>
      </c>
      <c r="DD289" s="152"/>
      <c r="DE289" s="140" t="e">
        <f t="shared" si="383"/>
        <v>#REF!</v>
      </c>
      <c r="DF289" s="144"/>
      <c r="DG289" s="136" t="e">
        <f t="shared" si="384"/>
        <v>#REF!</v>
      </c>
      <c r="DH289" s="152"/>
    </row>
    <row r="290" spans="1:112" ht="15.5" x14ac:dyDescent="0.35">
      <c r="A290" s="71">
        <v>27</v>
      </c>
      <c r="B290" s="345" t="str">
        <f t="shared" ref="B290" si="414">B238</f>
        <v>AAABBB  Prisca</v>
      </c>
      <c r="C290" s="71" t="str">
        <f t="shared" si="408"/>
        <v>Prisca</v>
      </c>
      <c r="D290" s="9" t="str">
        <f t="shared" si="386"/>
        <v/>
      </c>
      <c r="E290" s="6">
        <f t="shared" si="387"/>
        <v>1939734</v>
      </c>
      <c r="F290" s="73"/>
      <c r="G290" s="73"/>
      <c r="H290" s="73"/>
      <c r="I290" s="73"/>
      <c r="J290" s="73"/>
      <c r="K290" s="73"/>
      <c r="L290" s="73"/>
      <c r="M290" s="169"/>
      <c r="N290" s="73"/>
      <c r="O290" s="73"/>
      <c r="P290" s="73"/>
      <c r="Q290" s="74"/>
      <c r="R290" s="73"/>
      <c r="S290" s="73"/>
      <c r="T290" s="73"/>
      <c r="U290" s="74"/>
      <c r="V290" s="73"/>
      <c r="W290" s="73"/>
      <c r="X290" s="289"/>
      <c r="Y290" s="2" t="e">
        <f>IF(C290&lt;&gt;"",VLOOKUP(C290,#REF!,2,FALSE),"")</f>
        <v>#REF!</v>
      </c>
      <c r="Z290" s="2" t="str">
        <f t="shared" si="398"/>
        <v>US CRÉTEIL</v>
      </c>
      <c r="AA290" s="50" t="str">
        <f t="shared" si="343"/>
        <v/>
      </c>
      <c r="AB290" s="34" t="e">
        <f t="shared" si="344"/>
        <v>#REF!</v>
      </c>
      <c r="AC290" s="2" t="str">
        <f t="shared" si="345"/>
        <v>AAABBB  Prisca  Prisca</v>
      </c>
      <c r="AD290" s="2">
        <f t="shared" si="346"/>
        <v>0</v>
      </c>
      <c r="AE290" s="39"/>
      <c r="AF290" s="40" t="str">
        <f>IF(AE290&lt;&gt;"",VLOOKUP(AE290,#REF!,2,FALSE),"")</f>
        <v/>
      </c>
      <c r="AM290" s="140" t="e">
        <f t="shared" si="347"/>
        <v>#REF!</v>
      </c>
      <c r="AN290" s="157"/>
      <c r="AO290" s="136" t="e">
        <f t="shared" si="348"/>
        <v>#REF!</v>
      </c>
      <c r="AP290" s="152"/>
      <c r="AQ290" s="140" t="e">
        <f t="shared" si="349"/>
        <v>#REF!</v>
      </c>
      <c r="AR290" s="144"/>
      <c r="AS290" s="136" t="e">
        <f t="shared" si="350"/>
        <v>#REF!</v>
      </c>
      <c r="AT290" s="152"/>
      <c r="AU290" s="140" t="e">
        <f t="shared" si="351"/>
        <v>#REF!</v>
      </c>
      <c r="AV290" s="157"/>
      <c r="AW290" s="136" t="e">
        <f t="shared" si="352"/>
        <v>#REF!</v>
      </c>
      <c r="AX290" s="152"/>
      <c r="AY290" s="140" t="e">
        <f t="shared" si="353"/>
        <v>#REF!</v>
      </c>
      <c r="AZ290" s="144"/>
      <c r="BA290" s="136" t="e">
        <f t="shared" si="354"/>
        <v>#REF!</v>
      </c>
      <c r="BB290" s="152"/>
      <c r="BC290" s="140" t="e">
        <f t="shared" si="355"/>
        <v>#REF!</v>
      </c>
      <c r="BD290" s="144"/>
      <c r="BE290" s="136" t="e">
        <f t="shared" si="356"/>
        <v>#REF!</v>
      </c>
      <c r="BF290" s="152"/>
      <c r="BG290" s="140" t="e">
        <f t="shared" si="357"/>
        <v>#REF!</v>
      </c>
      <c r="BH290" s="144"/>
      <c r="BI290" s="136" t="e">
        <f t="shared" si="358"/>
        <v>#REF!</v>
      </c>
      <c r="BJ290" s="152"/>
      <c r="BK290" s="140" t="e">
        <f t="shared" si="359"/>
        <v>#REF!</v>
      </c>
      <c r="BL290" s="144"/>
      <c r="BM290" s="136" t="e">
        <f t="shared" si="360"/>
        <v>#REF!</v>
      </c>
      <c r="BN290" s="152"/>
      <c r="BO290" s="140" t="e">
        <f t="shared" si="361"/>
        <v>#REF!</v>
      </c>
      <c r="BP290" s="144"/>
      <c r="BQ290" s="136" t="e">
        <f t="shared" si="362"/>
        <v>#REF!</v>
      </c>
      <c r="BR290" s="152"/>
      <c r="BS290" s="140" t="e">
        <f t="shared" si="363"/>
        <v>#REF!</v>
      </c>
      <c r="BT290" s="144"/>
      <c r="BU290" s="136" t="e">
        <f t="shared" si="364"/>
        <v>#REF!</v>
      </c>
      <c r="BV290" s="152"/>
      <c r="BW290" s="140" t="e">
        <f t="shared" si="365"/>
        <v>#REF!</v>
      </c>
      <c r="BX290" s="144"/>
      <c r="BY290" s="136" t="e">
        <f t="shared" si="366"/>
        <v>#REF!</v>
      </c>
      <c r="BZ290" s="152"/>
      <c r="CA290" s="140" t="e">
        <f t="shared" si="367"/>
        <v>#REF!</v>
      </c>
      <c r="CB290" s="144"/>
      <c r="CC290" s="136" t="e">
        <f t="shared" si="368"/>
        <v>#REF!</v>
      </c>
      <c r="CD290" s="152"/>
      <c r="CE290" s="140" t="e">
        <f t="shared" si="369"/>
        <v>#REF!</v>
      </c>
      <c r="CF290" s="144"/>
      <c r="CG290" s="136" t="e">
        <f t="shared" si="370"/>
        <v>#REF!</v>
      </c>
      <c r="CH290" s="152"/>
      <c r="CI290" s="140" t="e">
        <f t="shared" si="371"/>
        <v>#REF!</v>
      </c>
      <c r="CJ290" s="144"/>
      <c r="CK290" s="136" t="e">
        <f t="shared" si="372"/>
        <v>#REF!</v>
      </c>
      <c r="CL290" s="140" t="e">
        <f t="shared" si="373"/>
        <v>#REF!</v>
      </c>
      <c r="CM290" s="144"/>
      <c r="CN290" s="136" t="e">
        <f t="shared" si="374"/>
        <v>#REF!</v>
      </c>
      <c r="CO290" s="152"/>
      <c r="CP290" s="140" t="e">
        <f t="shared" si="375"/>
        <v>#REF!</v>
      </c>
      <c r="CQ290" s="144"/>
      <c r="CR290" s="136" t="e">
        <f t="shared" si="376"/>
        <v>#REF!</v>
      </c>
      <c r="CS290" s="152"/>
      <c r="CT290" s="140" t="e">
        <f t="shared" si="377"/>
        <v>#REF!</v>
      </c>
      <c r="CU290" s="144"/>
      <c r="CV290" s="136" t="e">
        <f t="shared" si="378"/>
        <v>#REF!</v>
      </c>
      <c r="CW290" s="152"/>
      <c r="CX290" s="140" t="e">
        <f t="shared" si="379"/>
        <v>#REF!</v>
      </c>
      <c r="CY290" s="136" t="e">
        <f t="shared" si="380"/>
        <v>#REF!</v>
      </c>
      <c r="CZ290" s="152"/>
      <c r="DA290" s="144" t="e">
        <f t="shared" si="381"/>
        <v>#REF!</v>
      </c>
      <c r="DB290" s="144"/>
      <c r="DC290" s="136" t="e">
        <f t="shared" si="382"/>
        <v>#REF!</v>
      </c>
      <c r="DD290" s="152"/>
      <c r="DE290" s="140" t="e">
        <f t="shared" si="383"/>
        <v>#REF!</v>
      </c>
      <c r="DF290" s="144"/>
      <c r="DG290" s="136" t="e">
        <f t="shared" si="384"/>
        <v>#REF!</v>
      </c>
      <c r="DH290" s="152"/>
    </row>
    <row r="291" spans="1:112" ht="15.5" x14ac:dyDescent="0.35">
      <c r="A291" s="71">
        <v>28</v>
      </c>
      <c r="B291" s="345" t="str">
        <f t="shared" ref="B291" si="415">B239</f>
        <v>BBBCCC  Océane</v>
      </c>
      <c r="C291" s="71" t="str">
        <f t="shared" si="408"/>
        <v>Océane</v>
      </c>
      <c r="D291" s="9" t="str">
        <f t="shared" si="386"/>
        <v/>
      </c>
      <c r="E291" s="6">
        <f t="shared" si="387"/>
        <v>1939723</v>
      </c>
      <c r="F291" s="73"/>
      <c r="G291" s="73"/>
      <c r="H291" s="73"/>
      <c r="I291" s="73"/>
      <c r="J291" s="73"/>
      <c r="K291" s="73"/>
      <c r="L291" s="73"/>
      <c r="M291" s="169"/>
      <c r="N291" s="73"/>
      <c r="O291" s="73"/>
      <c r="P291" s="73"/>
      <c r="Q291" s="74"/>
      <c r="R291" s="73"/>
      <c r="S291" s="73"/>
      <c r="T291" s="73"/>
      <c r="U291" s="74"/>
      <c r="V291" s="73"/>
      <c r="W291" s="73"/>
      <c r="X291" s="289"/>
      <c r="Y291" s="2" t="e">
        <f>IF(C291&lt;&gt;"",VLOOKUP(C291,#REF!,2,FALSE),"")</f>
        <v>#REF!</v>
      </c>
      <c r="Z291" s="2" t="str">
        <f t="shared" si="398"/>
        <v>US CRÉTEIL</v>
      </c>
      <c r="AA291" s="50" t="str">
        <f t="shared" si="343"/>
        <v/>
      </c>
      <c r="AB291" s="34" t="e">
        <f t="shared" si="344"/>
        <v>#REF!</v>
      </c>
      <c r="AC291" s="2" t="str">
        <f t="shared" si="345"/>
        <v>BBBCCC  Océane  Océane</v>
      </c>
      <c r="AD291" s="2">
        <f t="shared" si="346"/>
        <v>0</v>
      </c>
      <c r="AE291" s="39"/>
      <c r="AF291" s="40" t="str">
        <f>IF(AE291&lt;&gt;"",VLOOKUP(AE291,#REF!,2,FALSE),"")</f>
        <v/>
      </c>
      <c r="AM291" s="140" t="e">
        <f t="shared" si="347"/>
        <v>#REF!</v>
      </c>
      <c r="AN291" s="157"/>
      <c r="AO291" s="136" t="e">
        <f t="shared" si="348"/>
        <v>#REF!</v>
      </c>
      <c r="AP291" s="152"/>
      <c r="AQ291" s="140" t="e">
        <f t="shared" si="349"/>
        <v>#REF!</v>
      </c>
      <c r="AR291" s="144"/>
      <c r="AS291" s="136" t="e">
        <f t="shared" si="350"/>
        <v>#REF!</v>
      </c>
      <c r="AT291" s="152"/>
      <c r="AU291" s="140" t="e">
        <f t="shared" si="351"/>
        <v>#REF!</v>
      </c>
      <c r="AV291" s="157"/>
      <c r="AW291" s="136" t="e">
        <f t="shared" si="352"/>
        <v>#REF!</v>
      </c>
      <c r="AX291" s="152"/>
      <c r="AY291" s="140" t="e">
        <f t="shared" si="353"/>
        <v>#REF!</v>
      </c>
      <c r="AZ291" s="144"/>
      <c r="BA291" s="136" t="e">
        <f t="shared" si="354"/>
        <v>#REF!</v>
      </c>
      <c r="BB291" s="152"/>
      <c r="BC291" s="140" t="e">
        <f t="shared" si="355"/>
        <v>#REF!</v>
      </c>
      <c r="BD291" s="144"/>
      <c r="BE291" s="136" t="e">
        <f t="shared" si="356"/>
        <v>#REF!</v>
      </c>
      <c r="BF291" s="152"/>
      <c r="BG291" s="140" t="e">
        <f t="shared" si="357"/>
        <v>#REF!</v>
      </c>
      <c r="BH291" s="144"/>
      <c r="BI291" s="136" t="e">
        <f t="shared" si="358"/>
        <v>#REF!</v>
      </c>
      <c r="BJ291" s="152"/>
      <c r="BK291" s="140" t="e">
        <f t="shared" si="359"/>
        <v>#REF!</v>
      </c>
      <c r="BL291" s="144"/>
      <c r="BM291" s="136" t="e">
        <f t="shared" si="360"/>
        <v>#REF!</v>
      </c>
      <c r="BN291" s="152"/>
      <c r="BO291" s="140" t="e">
        <f t="shared" si="361"/>
        <v>#REF!</v>
      </c>
      <c r="BP291" s="144"/>
      <c r="BQ291" s="136" t="e">
        <f t="shared" si="362"/>
        <v>#REF!</v>
      </c>
      <c r="BR291" s="152"/>
      <c r="BS291" s="140" t="e">
        <f t="shared" si="363"/>
        <v>#REF!</v>
      </c>
      <c r="BT291" s="144"/>
      <c r="BU291" s="136" t="e">
        <f t="shared" si="364"/>
        <v>#REF!</v>
      </c>
      <c r="BV291" s="152"/>
      <c r="BW291" s="140" t="e">
        <f t="shared" si="365"/>
        <v>#REF!</v>
      </c>
      <c r="BX291" s="144"/>
      <c r="BY291" s="136" t="e">
        <f t="shared" si="366"/>
        <v>#REF!</v>
      </c>
      <c r="BZ291" s="152"/>
      <c r="CA291" s="140" t="e">
        <f t="shared" si="367"/>
        <v>#REF!</v>
      </c>
      <c r="CB291" s="144"/>
      <c r="CC291" s="136" t="e">
        <f t="shared" si="368"/>
        <v>#REF!</v>
      </c>
      <c r="CD291" s="152"/>
      <c r="CE291" s="140" t="e">
        <f t="shared" si="369"/>
        <v>#REF!</v>
      </c>
      <c r="CF291" s="144"/>
      <c r="CG291" s="136" t="e">
        <f t="shared" si="370"/>
        <v>#REF!</v>
      </c>
      <c r="CH291" s="152"/>
      <c r="CI291" s="140" t="e">
        <f t="shared" si="371"/>
        <v>#REF!</v>
      </c>
      <c r="CJ291" s="144"/>
      <c r="CK291" s="136" t="e">
        <f t="shared" si="372"/>
        <v>#REF!</v>
      </c>
      <c r="CL291" s="140" t="e">
        <f t="shared" si="373"/>
        <v>#REF!</v>
      </c>
      <c r="CM291" s="144"/>
      <c r="CN291" s="136" t="e">
        <f t="shared" si="374"/>
        <v>#REF!</v>
      </c>
      <c r="CO291" s="152"/>
      <c r="CP291" s="140" t="e">
        <f t="shared" si="375"/>
        <v>#REF!</v>
      </c>
      <c r="CQ291" s="144"/>
      <c r="CR291" s="136" t="e">
        <f t="shared" si="376"/>
        <v>#REF!</v>
      </c>
      <c r="CS291" s="152"/>
      <c r="CT291" s="140" t="e">
        <f t="shared" si="377"/>
        <v>#REF!</v>
      </c>
      <c r="CU291" s="144"/>
      <c r="CV291" s="136" t="e">
        <f t="shared" si="378"/>
        <v>#REF!</v>
      </c>
      <c r="CW291" s="152"/>
      <c r="CX291" s="140" t="e">
        <f t="shared" si="379"/>
        <v>#REF!</v>
      </c>
      <c r="CY291" s="136" t="e">
        <f t="shared" si="380"/>
        <v>#REF!</v>
      </c>
      <c r="CZ291" s="152"/>
      <c r="DA291" s="144" t="e">
        <f t="shared" si="381"/>
        <v>#REF!</v>
      </c>
      <c r="DB291" s="144"/>
      <c r="DC291" s="136" t="e">
        <f t="shared" si="382"/>
        <v>#REF!</v>
      </c>
      <c r="DD291" s="152"/>
      <c r="DE291" s="140" t="e">
        <f t="shared" si="383"/>
        <v>#REF!</v>
      </c>
      <c r="DF291" s="144"/>
      <c r="DG291" s="136" t="e">
        <f t="shared" si="384"/>
        <v>#REF!</v>
      </c>
      <c r="DH291" s="152"/>
    </row>
    <row r="292" spans="1:112" ht="15.5" x14ac:dyDescent="0.35">
      <c r="A292" s="71">
        <v>29</v>
      </c>
      <c r="B292" s="345" t="str">
        <f t="shared" ref="B292" si="416">B240</f>
        <v>CCCDDD  Balkis-Imane</v>
      </c>
      <c r="C292" s="71" t="str">
        <f t="shared" si="408"/>
        <v>Balkis-Imane</v>
      </c>
      <c r="D292" s="9" t="str">
        <f t="shared" si="386"/>
        <v/>
      </c>
      <c r="E292" s="6">
        <f t="shared" si="387"/>
        <v>1939738</v>
      </c>
      <c r="F292" s="73"/>
      <c r="G292" s="73"/>
      <c r="H292" s="73"/>
      <c r="I292" s="73"/>
      <c r="J292" s="73"/>
      <c r="K292" s="73"/>
      <c r="L292" s="73"/>
      <c r="M292" s="169"/>
      <c r="N292" s="73"/>
      <c r="O292" s="73"/>
      <c r="P292" s="73"/>
      <c r="Q292" s="74"/>
      <c r="R292" s="73"/>
      <c r="S292" s="73"/>
      <c r="T292" s="73"/>
      <c r="U292" s="74"/>
      <c r="V292" s="73"/>
      <c r="W292" s="73"/>
      <c r="X292" s="289"/>
      <c r="Y292" s="2" t="e">
        <f>IF(C292&lt;&gt;"",VLOOKUP(C292,#REF!,2,FALSE),"")</f>
        <v>#REF!</v>
      </c>
      <c r="Z292" s="2" t="str">
        <f t="shared" si="398"/>
        <v>US CRÉTEIL</v>
      </c>
      <c r="AA292" s="50" t="str">
        <f t="shared" si="343"/>
        <v/>
      </c>
      <c r="AB292" s="34" t="e">
        <f t="shared" si="344"/>
        <v>#REF!</v>
      </c>
      <c r="AC292" s="2" t="str">
        <f t="shared" si="345"/>
        <v>CCCDDD  Balkis-Imane  Balkis-Imane</v>
      </c>
      <c r="AD292" s="2">
        <f t="shared" si="346"/>
        <v>0</v>
      </c>
      <c r="AE292" s="39"/>
      <c r="AF292" s="40" t="str">
        <f>IF(AE292&lt;&gt;"",VLOOKUP(AE292,#REF!,2,FALSE),"")</f>
        <v/>
      </c>
      <c r="AM292" s="140" t="e">
        <f t="shared" si="347"/>
        <v>#REF!</v>
      </c>
      <c r="AN292" s="157"/>
      <c r="AO292" s="136" t="e">
        <f t="shared" si="348"/>
        <v>#REF!</v>
      </c>
      <c r="AP292" s="152"/>
      <c r="AQ292" s="140" t="e">
        <f t="shared" si="349"/>
        <v>#REF!</v>
      </c>
      <c r="AR292" s="144"/>
      <c r="AS292" s="136" t="e">
        <f t="shared" si="350"/>
        <v>#REF!</v>
      </c>
      <c r="AT292" s="152"/>
      <c r="AU292" s="140" t="e">
        <f t="shared" si="351"/>
        <v>#REF!</v>
      </c>
      <c r="AV292" s="157"/>
      <c r="AW292" s="136" t="e">
        <f t="shared" si="352"/>
        <v>#REF!</v>
      </c>
      <c r="AX292" s="152"/>
      <c r="AY292" s="140" t="e">
        <f t="shared" si="353"/>
        <v>#REF!</v>
      </c>
      <c r="AZ292" s="144"/>
      <c r="BA292" s="136" t="e">
        <f t="shared" si="354"/>
        <v>#REF!</v>
      </c>
      <c r="BB292" s="152"/>
      <c r="BC292" s="140" t="e">
        <f t="shared" si="355"/>
        <v>#REF!</v>
      </c>
      <c r="BD292" s="144"/>
      <c r="BE292" s="136" t="e">
        <f t="shared" si="356"/>
        <v>#REF!</v>
      </c>
      <c r="BF292" s="152"/>
      <c r="BG292" s="140" t="e">
        <f t="shared" si="357"/>
        <v>#REF!</v>
      </c>
      <c r="BH292" s="144"/>
      <c r="BI292" s="136" t="e">
        <f t="shared" si="358"/>
        <v>#REF!</v>
      </c>
      <c r="BJ292" s="152"/>
      <c r="BK292" s="140" t="e">
        <f t="shared" si="359"/>
        <v>#REF!</v>
      </c>
      <c r="BL292" s="144"/>
      <c r="BM292" s="136" t="e">
        <f t="shared" si="360"/>
        <v>#REF!</v>
      </c>
      <c r="BN292" s="152"/>
      <c r="BO292" s="140" t="e">
        <f t="shared" si="361"/>
        <v>#REF!</v>
      </c>
      <c r="BP292" s="144"/>
      <c r="BQ292" s="136" t="e">
        <f t="shared" si="362"/>
        <v>#REF!</v>
      </c>
      <c r="BR292" s="152"/>
      <c r="BS292" s="140" t="e">
        <f t="shared" si="363"/>
        <v>#REF!</v>
      </c>
      <c r="BT292" s="144"/>
      <c r="BU292" s="136" t="e">
        <f t="shared" si="364"/>
        <v>#REF!</v>
      </c>
      <c r="BV292" s="152"/>
      <c r="BW292" s="140" t="e">
        <f t="shared" si="365"/>
        <v>#REF!</v>
      </c>
      <c r="BX292" s="144"/>
      <c r="BY292" s="136" t="e">
        <f t="shared" si="366"/>
        <v>#REF!</v>
      </c>
      <c r="BZ292" s="152"/>
      <c r="CA292" s="140" t="e">
        <f t="shared" si="367"/>
        <v>#REF!</v>
      </c>
      <c r="CB292" s="144"/>
      <c r="CC292" s="136" t="e">
        <f t="shared" si="368"/>
        <v>#REF!</v>
      </c>
      <c r="CD292" s="152"/>
      <c r="CE292" s="140" t="e">
        <f t="shared" si="369"/>
        <v>#REF!</v>
      </c>
      <c r="CF292" s="144"/>
      <c r="CG292" s="136" t="e">
        <f t="shared" si="370"/>
        <v>#REF!</v>
      </c>
      <c r="CH292" s="152"/>
      <c r="CI292" s="140" t="e">
        <f t="shared" si="371"/>
        <v>#REF!</v>
      </c>
      <c r="CJ292" s="144"/>
      <c r="CK292" s="136" t="e">
        <f t="shared" si="372"/>
        <v>#REF!</v>
      </c>
      <c r="CL292" s="140" t="e">
        <f t="shared" si="373"/>
        <v>#REF!</v>
      </c>
      <c r="CM292" s="144"/>
      <c r="CN292" s="136" t="e">
        <f t="shared" si="374"/>
        <v>#REF!</v>
      </c>
      <c r="CO292" s="152"/>
      <c r="CP292" s="140" t="e">
        <f t="shared" si="375"/>
        <v>#REF!</v>
      </c>
      <c r="CQ292" s="144"/>
      <c r="CR292" s="136" t="e">
        <f t="shared" si="376"/>
        <v>#REF!</v>
      </c>
      <c r="CS292" s="152"/>
      <c r="CT292" s="140" t="e">
        <f t="shared" si="377"/>
        <v>#REF!</v>
      </c>
      <c r="CU292" s="144"/>
      <c r="CV292" s="136" t="e">
        <f t="shared" si="378"/>
        <v>#REF!</v>
      </c>
      <c r="CW292" s="152"/>
      <c r="CX292" s="140" t="e">
        <f t="shared" si="379"/>
        <v>#REF!</v>
      </c>
      <c r="CY292" s="136" t="e">
        <f t="shared" si="380"/>
        <v>#REF!</v>
      </c>
      <c r="CZ292" s="152"/>
      <c r="DA292" s="144" t="e">
        <f t="shared" si="381"/>
        <v>#REF!</v>
      </c>
      <c r="DB292" s="144"/>
      <c r="DC292" s="136" t="e">
        <f t="shared" si="382"/>
        <v>#REF!</v>
      </c>
      <c r="DD292" s="152"/>
      <c r="DE292" s="140" t="e">
        <f t="shared" si="383"/>
        <v>#REF!</v>
      </c>
      <c r="DF292" s="144"/>
      <c r="DG292" s="136" t="e">
        <f t="shared" si="384"/>
        <v>#REF!</v>
      </c>
      <c r="DH292" s="152"/>
    </row>
    <row r="293" spans="1:112" ht="15.5" x14ac:dyDescent="0.35">
      <c r="A293" s="71">
        <v>30</v>
      </c>
      <c r="B293" s="345" t="str">
        <f t="shared" ref="B293" si="417">B241</f>
        <v>DDDEEE  Hamza</v>
      </c>
      <c r="C293" s="71" t="str">
        <f t="shared" si="408"/>
        <v>Hamza</v>
      </c>
      <c r="D293" s="9" t="str">
        <f t="shared" si="386"/>
        <v/>
      </c>
      <c r="E293" s="6">
        <f t="shared" si="387"/>
        <v>611008</v>
      </c>
      <c r="F293" s="73"/>
      <c r="G293" s="73"/>
      <c r="H293" s="73"/>
      <c r="I293" s="73"/>
      <c r="J293" s="73"/>
      <c r="K293" s="73"/>
      <c r="L293" s="73"/>
      <c r="M293" s="169"/>
      <c r="N293" s="73"/>
      <c r="O293" s="73"/>
      <c r="P293" s="73"/>
      <c r="Q293" s="74"/>
      <c r="R293" s="73"/>
      <c r="S293" s="73"/>
      <c r="T293" s="73"/>
      <c r="U293" s="74"/>
      <c r="V293" s="73"/>
      <c r="W293" s="73"/>
      <c r="X293" s="289"/>
      <c r="Y293" s="2" t="e">
        <f>IF(C293&lt;&gt;"",VLOOKUP(C293,#REF!,2,FALSE),"")</f>
        <v>#REF!</v>
      </c>
      <c r="Z293" s="2" t="str">
        <f t="shared" si="398"/>
        <v>US CRÉTEIL</v>
      </c>
      <c r="AA293" s="50" t="str">
        <f t="shared" si="343"/>
        <v/>
      </c>
      <c r="AB293" s="34" t="e">
        <f t="shared" si="344"/>
        <v>#REF!</v>
      </c>
      <c r="AC293" s="2" t="str">
        <f t="shared" si="345"/>
        <v>DDDEEE  Hamza  Hamza</v>
      </c>
      <c r="AD293" s="2">
        <f t="shared" si="346"/>
        <v>0</v>
      </c>
      <c r="AE293" s="39"/>
      <c r="AF293" s="40" t="str">
        <f>IF(AE293&lt;&gt;"",VLOOKUP(AE293,#REF!,2,FALSE),"")</f>
        <v/>
      </c>
      <c r="AM293" s="140" t="e">
        <f t="shared" si="347"/>
        <v>#REF!</v>
      </c>
      <c r="AN293" s="157"/>
      <c r="AO293" s="136" t="e">
        <f t="shared" si="348"/>
        <v>#REF!</v>
      </c>
      <c r="AP293" s="152"/>
      <c r="AQ293" s="140" t="e">
        <f t="shared" si="349"/>
        <v>#REF!</v>
      </c>
      <c r="AR293" s="144"/>
      <c r="AS293" s="136" t="e">
        <f t="shared" si="350"/>
        <v>#REF!</v>
      </c>
      <c r="AT293" s="152"/>
      <c r="AU293" s="140" t="e">
        <f t="shared" si="351"/>
        <v>#REF!</v>
      </c>
      <c r="AV293" s="157"/>
      <c r="AW293" s="136" t="e">
        <f t="shared" si="352"/>
        <v>#REF!</v>
      </c>
      <c r="AX293" s="152"/>
      <c r="AY293" s="140" t="e">
        <f t="shared" si="353"/>
        <v>#REF!</v>
      </c>
      <c r="AZ293" s="144"/>
      <c r="BA293" s="136" t="e">
        <f t="shared" si="354"/>
        <v>#REF!</v>
      </c>
      <c r="BB293" s="152"/>
      <c r="BC293" s="140" t="e">
        <f t="shared" si="355"/>
        <v>#REF!</v>
      </c>
      <c r="BD293" s="144"/>
      <c r="BE293" s="136" t="e">
        <f t="shared" si="356"/>
        <v>#REF!</v>
      </c>
      <c r="BF293" s="152"/>
      <c r="BG293" s="140" t="e">
        <f t="shared" si="357"/>
        <v>#REF!</v>
      </c>
      <c r="BH293" s="144"/>
      <c r="BI293" s="136" t="e">
        <f t="shared" si="358"/>
        <v>#REF!</v>
      </c>
      <c r="BJ293" s="152"/>
      <c r="BK293" s="140" t="e">
        <f t="shared" si="359"/>
        <v>#REF!</v>
      </c>
      <c r="BL293" s="144"/>
      <c r="BM293" s="136" t="e">
        <f t="shared" si="360"/>
        <v>#REF!</v>
      </c>
      <c r="BN293" s="152"/>
      <c r="BO293" s="140" t="e">
        <f t="shared" si="361"/>
        <v>#REF!</v>
      </c>
      <c r="BP293" s="144"/>
      <c r="BQ293" s="136" t="e">
        <f t="shared" si="362"/>
        <v>#REF!</v>
      </c>
      <c r="BR293" s="152"/>
      <c r="BS293" s="140" t="e">
        <f t="shared" si="363"/>
        <v>#REF!</v>
      </c>
      <c r="BT293" s="144"/>
      <c r="BU293" s="136" t="e">
        <f t="shared" si="364"/>
        <v>#REF!</v>
      </c>
      <c r="BV293" s="152"/>
      <c r="BW293" s="140" t="e">
        <f t="shared" si="365"/>
        <v>#REF!</v>
      </c>
      <c r="BX293" s="144"/>
      <c r="BY293" s="136" t="e">
        <f t="shared" si="366"/>
        <v>#REF!</v>
      </c>
      <c r="BZ293" s="152"/>
      <c r="CA293" s="140" t="e">
        <f t="shared" si="367"/>
        <v>#REF!</v>
      </c>
      <c r="CB293" s="144"/>
      <c r="CC293" s="136" t="e">
        <f t="shared" si="368"/>
        <v>#REF!</v>
      </c>
      <c r="CD293" s="152"/>
      <c r="CE293" s="140" t="e">
        <f t="shared" si="369"/>
        <v>#REF!</v>
      </c>
      <c r="CF293" s="144"/>
      <c r="CG293" s="136" t="e">
        <f t="shared" si="370"/>
        <v>#REF!</v>
      </c>
      <c r="CH293" s="152"/>
      <c r="CI293" s="140" t="e">
        <f t="shared" si="371"/>
        <v>#REF!</v>
      </c>
      <c r="CJ293" s="144"/>
      <c r="CK293" s="136" t="e">
        <f t="shared" si="372"/>
        <v>#REF!</v>
      </c>
      <c r="CL293" s="140" t="e">
        <f t="shared" si="373"/>
        <v>#REF!</v>
      </c>
      <c r="CM293" s="144"/>
      <c r="CN293" s="136" t="e">
        <f t="shared" si="374"/>
        <v>#REF!</v>
      </c>
      <c r="CO293" s="152"/>
      <c r="CP293" s="140" t="e">
        <f t="shared" si="375"/>
        <v>#REF!</v>
      </c>
      <c r="CQ293" s="144"/>
      <c r="CR293" s="136" t="e">
        <f t="shared" si="376"/>
        <v>#REF!</v>
      </c>
      <c r="CS293" s="152"/>
      <c r="CT293" s="140" t="e">
        <f t="shared" si="377"/>
        <v>#REF!</v>
      </c>
      <c r="CU293" s="144"/>
      <c r="CV293" s="136" t="e">
        <f t="shared" si="378"/>
        <v>#REF!</v>
      </c>
      <c r="CW293" s="152"/>
      <c r="CX293" s="140" t="e">
        <f t="shared" si="379"/>
        <v>#REF!</v>
      </c>
      <c r="CY293" s="136" t="e">
        <f t="shared" si="380"/>
        <v>#REF!</v>
      </c>
      <c r="CZ293" s="152"/>
      <c r="DA293" s="144" t="e">
        <f t="shared" si="381"/>
        <v>#REF!</v>
      </c>
      <c r="DB293" s="144"/>
      <c r="DC293" s="136" t="e">
        <f t="shared" si="382"/>
        <v>#REF!</v>
      </c>
      <c r="DD293" s="152"/>
      <c r="DE293" s="140" t="e">
        <f t="shared" si="383"/>
        <v>#REF!</v>
      </c>
      <c r="DF293" s="144"/>
      <c r="DG293" s="136" t="e">
        <f t="shared" si="384"/>
        <v>#REF!</v>
      </c>
      <c r="DH293" s="152"/>
    </row>
    <row r="294" spans="1:112" ht="15.5" x14ac:dyDescent="0.35">
      <c r="A294" s="71">
        <v>31</v>
      </c>
      <c r="B294" s="345" t="str">
        <f t="shared" ref="B294" si="418">B242</f>
        <v>EEEFFF  Beverly</v>
      </c>
      <c r="C294" s="71" t="str">
        <f t="shared" si="408"/>
        <v>Beverly</v>
      </c>
      <c r="D294" s="9" t="str">
        <f t="shared" si="386"/>
        <v/>
      </c>
      <c r="E294" s="6">
        <f t="shared" si="387"/>
        <v>1544950</v>
      </c>
      <c r="F294" s="73"/>
      <c r="G294" s="73"/>
      <c r="H294" s="73"/>
      <c r="I294" s="73"/>
      <c r="J294" s="73"/>
      <c r="K294" s="73"/>
      <c r="L294" s="73"/>
      <c r="M294" s="169"/>
      <c r="N294" s="73"/>
      <c r="O294" s="73"/>
      <c r="P294" s="73"/>
      <c r="Q294" s="74"/>
      <c r="R294" s="73"/>
      <c r="S294" s="73"/>
      <c r="T294" s="73"/>
      <c r="U294" s="73"/>
      <c r="V294" s="73"/>
      <c r="W294" s="73"/>
      <c r="X294" s="289"/>
      <c r="Y294" s="2" t="e">
        <f>IF(C294&lt;&gt;"",VLOOKUP(C294,#REF!,2,FALSE),"")</f>
        <v>#REF!</v>
      </c>
      <c r="Z294" s="2" t="str">
        <f t="shared" si="398"/>
        <v>US CRÉTEIL</v>
      </c>
      <c r="AA294" s="50" t="str">
        <f t="shared" si="343"/>
        <v/>
      </c>
      <c r="AB294" s="34" t="e">
        <f t="shared" si="344"/>
        <v>#REF!</v>
      </c>
      <c r="AC294" s="2" t="str">
        <f t="shared" si="345"/>
        <v>EEEFFF  Beverly  Beverly</v>
      </c>
      <c r="AD294" s="2">
        <f t="shared" si="346"/>
        <v>0</v>
      </c>
      <c r="AE294" s="39"/>
      <c r="AF294" s="40" t="str">
        <f>IF(AE294&lt;&gt;"",VLOOKUP(AE294,#REF!,2,FALSE),"")</f>
        <v/>
      </c>
      <c r="AM294" s="140" t="e">
        <f t="shared" si="347"/>
        <v>#REF!</v>
      </c>
      <c r="AN294" s="157"/>
      <c r="AO294" s="136" t="e">
        <f t="shared" si="348"/>
        <v>#REF!</v>
      </c>
      <c r="AP294" s="152"/>
      <c r="AQ294" s="140" t="e">
        <f t="shared" si="349"/>
        <v>#REF!</v>
      </c>
      <c r="AR294" s="144"/>
      <c r="AS294" s="136" t="e">
        <f t="shared" si="350"/>
        <v>#REF!</v>
      </c>
      <c r="AT294" s="152"/>
      <c r="AU294" s="140" t="e">
        <f t="shared" si="351"/>
        <v>#REF!</v>
      </c>
      <c r="AV294" s="157"/>
      <c r="AW294" s="136" t="e">
        <f t="shared" si="352"/>
        <v>#REF!</v>
      </c>
      <c r="AX294" s="152"/>
      <c r="AY294" s="140" t="e">
        <f t="shared" si="353"/>
        <v>#REF!</v>
      </c>
      <c r="AZ294" s="144"/>
      <c r="BA294" s="136" t="e">
        <f t="shared" si="354"/>
        <v>#REF!</v>
      </c>
      <c r="BB294" s="152"/>
      <c r="BC294" s="140" t="e">
        <f t="shared" si="355"/>
        <v>#REF!</v>
      </c>
      <c r="BD294" s="144"/>
      <c r="BE294" s="136" t="e">
        <f t="shared" si="356"/>
        <v>#REF!</v>
      </c>
      <c r="BF294" s="152"/>
      <c r="BG294" s="140" t="e">
        <f t="shared" si="357"/>
        <v>#REF!</v>
      </c>
      <c r="BH294" s="144"/>
      <c r="BI294" s="136" t="e">
        <f t="shared" si="358"/>
        <v>#REF!</v>
      </c>
      <c r="BJ294" s="152"/>
      <c r="BK294" s="140" t="e">
        <f t="shared" si="359"/>
        <v>#REF!</v>
      </c>
      <c r="BL294" s="144"/>
      <c r="BM294" s="136" t="e">
        <f t="shared" si="360"/>
        <v>#REF!</v>
      </c>
      <c r="BN294" s="152"/>
      <c r="BO294" s="140" t="e">
        <f t="shared" si="361"/>
        <v>#REF!</v>
      </c>
      <c r="BP294" s="144"/>
      <c r="BQ294" s="136" t="e">
        <f t="shared" si="362"/>
        <v>#REF!</v>
      </c>
      <c r="BR294" s="152"/>
      <c r="BS294" s="140" t="e">
        <f t="shared" si="363"/>
        <v>#REF!</v>
      </c>
      <c r="BT294" s="144"/>
      <c r="BU294" s="136" t="e">
        <f t="shared" si="364"/>
        <v>#REF!</v>
      </c>
      <c r="BV294" s="152"/>
      <c r="BW294" s="140" t="e">
        <f t="shared" si="365"/>
        <v>#REF!</v>
      </c>
      <c r="BX294" s="144"/>
      <c r="BY294" s="136" t="e">
        <f t="shared" si="366"/>
        <v>#REF!</v>
      </c>
      <c r="BZ294" s="152"/>
      <c r="CA294" s="140" t="e">
        <f t="shared" si="367"/>
        <v>#REF!</v>
      </c>
      <c r="CB294" s="144"/>
      <c r="CC294" s="136" t="e">
        <f t="shared" si="368"/>
        <v>#REF!</v>
      </c>
      <c r="CD294" s="152"/>
      <c r="CE294" s="140" t="e">
        <f t="shared" si="369"/>
        <v>#REF!</v>
      </c>
      <c r="CF294" s="144"/>
      <c r="CG294" s="136" t="e">
        <f t="shared" si="370"/>
        <v>#REF!</v>
      </c>
      <c r="CH294" s="152"/>
      <c r="CI294" s="140" t="e">
        <f t="shared" si="371"/>
        <v>#REF!</v>
      </c>
      <c r="CJ294" s="144"/>
      <c r="CK294" s="136" t="e">
        <f t="shared" si="372"/>
        <v>#REF!</v>
      </c>
      <c r="CL294" s="140" t="e">
        <f t="shared" si="373"/>
        <v>#REF!</v>
      </c>
      <c r="CM294" s="144"/>
      <c r="CN294" s="136" t="e">
        <f t="shared" si="374"/>
        <v>#REF!</v>
      </c>
      <c r="CO294" s="152"/>
      <c r="CP294" s="140" t="e">
        <f t="shared" si="375"/>
        <v>#REF!</v>
      </c>
      <c r="CQ294" s="144"/>
      <c r="CR294" s="136" t="e">
        <f t="shared" si="376"/>
        <v>#REF!</v>
      </c>
      <c r="CS294" s="152"/>
      <c r="CT294" s="140" t="e">
        <f t="shared" si="377"/>
        <v>#REF!</v>
      </c>
      <c r="CU294" s="144"/>
      <c r="CV294" s="136" t="e">
        <f t="shared" si="378"/>
        <v>#REF!</v>
      </c>
      <c r="CW294" s="152"/>
      <c r="CX294" s="140" t="e">
        <f t="shared" si="379"/>
        <v>#REF!</v>
      </c>
      <c r="CY294" s="136" t="e">
        <f t="shared" si="380"/>
        <v>#REF!</v>
      </c>
      <c r="CZ294" s="152"/>
      <c r="DA294" s="144" t="e">
        <f t="shared" si="381"/>
        <v>#REF!</v>
      </c>
      <c r="DB294" s="144"/>
      <c r="DC294" s="136" t="e">
        <f t="shared" si="382"/>
        <v>#REF!</v>
      </c>
      <c r="DD294" s="152"/>
      <c r="DE294" s="140" t="e">
        <f t="shared" si="383"/>
        <v>#REF!</v>
      </c>
      <c r="DF294" s="144"/>
      <c r="DG294" s="136" t="e">
        <f t="shared" si="384"/>
        <v>#REF!</v>
      </c>
      <c r="DH294" s="152"/>
    </row>
    <row r="295" spans="1:112" ht="15.5" x14ac:dyDescent="0.35">
      <c r="A295" s="71">
        <v>32</v>
      </c>
      <c r="B295" s="345" t="str">
        <f t="shared" ref="B295" si="419">B243</f>
        <v>FFFGGG  Flore</v>
      </c>
      <c r="C295" s="71" t="str">
        <f t="shared" si="408"/>
        <v>Flore</v>
      </c>
      <c r="D295" s="9" t="str">
        <f t="shared" si="386"/>
        <v/>
      </c>
      <c r="E295" s="6">
        <f t="shared" si="387"/>
        <v>1840151</v>
      </c>
      <c r="F295" s="73"/>
      <c r="G295" s="73"/>
      <c r="H295" s="73"/>
      <c r="I295" s="73"/>
      <c r="J295" s="73"/>
      <c r="K295" s="73"/>
      <c r="L295" s="73"/>
      <c r="M295" s="169"/>
      <c r="N295" s="73"/>
      <c r="O295" s="73"/>
      <c r="P295" s="73"/>
      <c r="Q295" s="74"/>
      <c r="R295" s="73"/>
      <c r="S295" s="73"/>
      <c r="T295" s="73"/>
      <c r="U295" s="73"/>
      <c r="V295" s="73"/>
      <c r="W295" s="73"/>
      <c r="X295" s="289"/>
      <c r="Y295" s="2" t="e">
        <f>IF(C295&lt;&gt;"",VLOOKUP(C295,#REF!,2,FALSE),"")</f>
        <v>#REF!</v>
      </c>
      <c r="Z295" s="2" t="str">
        <f t="shared" si="398"/>
        <v>US CRÉTEIL</v>
      </c>
      <c r="AA295" s="50" t="str">
        <f t="shared" si="343"/>
        <v/>
      </c>
      <c r="AB295" s="34" t="e">
        <f t="shared" si="344"/>
        <v>#REF!</v>
      </c>
      <c r="AC295" s="2" t="str">
        <f t="shared" si="345"/>
        <v>FFFGGG  Flore  Flore</v>
      </c>
      <c r="AD295" s="2">
        <f t="shared" si="346"/>
        <v>0</v>
      </c>
      <c r="AE295" s="39"/>
      <c r="AF295" s="40" t="str">
        <f>IF(AE295&lt;&gt;"",VLOOKUP(AE295,#REF!,2,FALSE),"")</f>
        <v/>
      </c>
      <c r="AM295" s="140" t="e">
        <f t="shared" si="347"/>
        <v>#REF!</v>
      </c>
      <c r="AN295" s="157"/>
      <c r="AO295" s="136" t="e">
        <f t="shared" si="348"/>
        <v>#REF!</v>
      </c>
      <c r="AP295" s="152"/>
      <c r="AQ295" s="140" t="e">
        <f t="shared" si="349"/>
        <v>#REF!</v>
      </c>
      <c r="AR295" s="144"/>
      <c r="AS295" s="136" t="e">
        <f t="shared" si="350"/>
        <v>#REF!</v>
      </c>
      <c r="AT295" s="152"/>
      <c r="AU295" s="140" t="e">
        <f t="shared" si="351"/>
        <v>#REF!</v>
      </c>
      <c r="AV295" s="157"/>
      <c r="AW295" s="136" t="e">
        <f t="shared" si="352"/>
        <v>#REF!</v>
      </c>
      <c r="AX295" s="152"/>
      <c r="AY295" s="140" t="e">
        <f t="shared" si="353"/>
        <v>#REF!</v>
      </c>
      <c r="AZ295" s="144"/>
      <c r="BA295" s="136" t="e">
        <f t="shared" si="354"/>
        <v>#REF!</v>
      </c>
      <c r="BB295" s="152"/>
      <c r="BC295" s="140" t="e">
        <f t="shared" si="355"/>
        <v>#REF!</v>
      </c>
      <c r="BD295" s="144"/>
      <c r="BE295" s="136" t="e">
        <f t="shared" si="356"/>
        <v>#REF!</v>
      </c>
      <c r="BF295" s="152"/>
      <c r="BG295" s="140" t="e">
        <f t="shared" si="357"/>
        <v>#REF!</v>
      </c>
      <c r="BH295" s="144"/>
      <c r="BI295" s="136" t="e">
        <f t="shared" si="358"/>
        <v>#REF!</v>
      </c>
      <c r="BJ295" s="152"/>
      <c r="BK295" s="140" t="e">
        <f t="shared" si="359"/>
        <v>#REF!</v>
      </c>
      <c r="BL295" s="144"/>
      <c r="BM295" s="136" t="e">
        <f t="shared" si="360"/>
        <v>#REF!</v>
      </c>
      <c r="BN295" s="152"/>
      <c r="BO295" s="140" t="e">
        <f t="shared" si="361"/>
        <v>#REF!</v>
      </c>
      <c r="BP295" s="144"/>
      <c r="BQ295" s="136" t="e">
        <f t="shared" si="362"/>
        <v>#REF!</v>
      </c>
      <c r="BR295" s="152"/>
      <c r="BS295" s="140" t="e">
        <f t="shared" si="363"/>
        <v>#REF!</v>
      </c>
      <c r="BT295" s="144"/>
      <c r="BU295" s="136" t="e">
        <f t="shared" si="364"/>
        <v>#REF!</v>
      </c>
      <c r="BV295" s="152"/>
      <c r="BW295" s="140" t="e">
        <f t="shared" si="365"/>
        <v>#REF!</v>
      </c>
      <c r="BX295" s="144"/>
      <c r="BY295" s="136" t="e">
        <f t="shared" si="366"/>
        <v>#REF!</v>
      </c>
      <c r="BZ295" s="152"/>
      <c r="CA295" s="140" t="e">
        <f t="shared" si="367"/>
        <v>#REF!</v>
      </c>
      <c r="CB295" s="144"/>
      <c r="CC295" s="136" t="e">
        <f t="shared" si="368"/>
        <v>#REF!</v>
      </c>
      <c r="CD295" s="152"/>
      <c r="CE295" s="140" t="e">
        <f t="shared" si="369"/>
        <v>#REF!</v>
      </c>
      <c r="CF295" s="144"/>
      <c r="CG295" s="136" t="e">
        <f t="shared" si="370"/>
        <v>#REF!</v>
      </c>
      <c r="CH295" s="152"/>
      <c r="CI295" s="140" t="e">
        <f t="shared" si="371"/>
        <v>#REF!</v>
      </c>
      <c r="CJ295" s="144"/>
      <c r="CK295" s="136" t="e">
        <f t="shared" si="372"/>
        <v>#REF!</v>
      </c>
      <c r="CL295" s="140" t="e">
        <f t="shared" si="373"/>
        <v>#REF!</v>
      </c>
      <c r="CM295" s="144"/>
      <c r="CN295" s="136" t="e">
        <f t="shared" si="374"/>
        <v>#REF!</v>
      </c>
      <c r="CO295" s="152"/>
      <c r="CP295" s="140" t="e">
        <f t="shared" si="375"/>
        <v>#REF!</v>
      </c>
      <c r="CQ295" s="144"/>
      <c r="CR295" s="136" t="e">
        <f t="shared" si="376"/>
        <v>#REF!</v>
      </c>
      <c r="CS295" s="152"/>
      <c r="CT295" s="140" t="e">
        <f t="shared" si="377"/>
        <v>#REF!</v>
      </c>
      <c r="CU295" s="144"/>
      <c r="CV295" s="136" t="e">
        <f t="shared" si="378"/>
        <v>#REF!</v>
      </c>
      <c r="CW295" s="152"/>
      <c r="CX295" s="140" t="e">
        <f t="shared" si="379"/>
        <v>#REF!</v>
      </c>
      <c r="CY295" s="136" t="e">
        <f t="shared" si="380"/>
        <v>#REF!</v>
      </c>
      <c r="CZ295" s="152"/>
      <c r="DA295" s="144" t="e">
        <f t="shared" si="381"/>
        <v>#REF!</v>
      </c>
      <c r="DB295" s="144"/>
      <c r="DC295" s="136" t="e">
        <f t="shared" si="382"/>
        <v>#REF!</v>
      </c>
      <c r="DD295" s="152"/>
      <c r="DE295" s="140" t="e">
        <f t="shared" si="383"/>
        <v>#REF!</v>
      </c>
      <c r="DF295" s="144"/>
      <c r="DG295" s="136" t="e">
        <f t="shared" si="384"/>
        <v>#REF!</v>
      </c>
      <c r="DH295" s="152"/>
    </row>
    <row r="296" spans="1:112" ht="15.5" x14ac:dyDescent="0.35">
      <c r="A296" s="71">
        <v>33</v>
      </c>
      <c r="B296" s="345" t="str">
        <f t="shared" ref="B296" si="420">B244</f>
        <v>GGGGHHH  Lauryne</v>
      </c>
      <c r="C296" s="71" t="str">
        <f t="shared" si="408"/>
        <v>Lauryne</v>
      </c>
      <c r="D296" s="9" t="str">
        <f t="shared" si="386"/>
        <v/>
      </c>
      <c r="E296" s="6">
        <f t="shared" ref="E296:E313" si="421">E36</f>
        <v>1026527</v>
      </c>
      <c r="F296" s="73"/>
      <c r="G296" s="73"/>
      <c r="H296" s="73"/>
      <c r="I296" s="73"/>
      <c r="J296" s="73"/>
      <c r="K296" s="73"/>
      <c r="L296" s="73"/>
      <c r="M296" s="169"/>
      <c r="N296" s="73"/>
      <c r="O296" s="73"/>
      <c r="P296" s="73"/>
      <c r="Q296" s="74"/>
      <c r="R296" s="73"/>
      <c r="S296" s="73"/>
      <c r="T296" s="73"/>
      <c r="U296" s="74"/>
      <c r="V296" s="73"/>
      <c r="W296" s="73"/>
      <c r="X296" s="289"/>
      <c r="Y296" s="2" t="e">
        <f>IF(C296&lt;&gt;"",VLOOKUP(C296,#REF!,2,FALSE),"")</f>
        <v>#REF!</v>
      </c>
      <c r="Z296" s="2" t="str">
        <f t="shared" si="398"/>
        <v>US CRÉTEIL</v>
      </c>
      <c r="AA296" s="50" t="str">
        <f t="shared" si="343"/>
        <v/>
      </c>
      <c r="AB296" s="34" t="e">
        <f t="shared" si="344"/>
        <v>#REF!</v>
      </c>
      <c r="AC296" s="2" t="str">
        <f t="shared" si="345"/>
        <v>GGGGHHH  Lauryne  Lauryne</v>
      </c>
      <c r="AD296" s="2">
        <f t="shared" si="346"/>
        <v>0</v>
      </c>
      <c r="AE296" s="39"/>
      <c r="AF296" s="40" t="str">
        <f>IF(AE296&lt;&gt;"",VLOOKUP(AE296,#REF!,2,FALSE),"")</f>
        <v/>
      </c>
      <c r="AM296" s="140" t="e">
        <f t="shared" si="347"/>
        <v>#REF!</v>
      </c>
      <c r="AN296" s="157"/>
      <c r="AO296" s="136" t="e">
        <f t="shared" si="348"/>
        <v>#REF!</v>
      </c>
      <c r="AP296" s="152"/>
      <c r="AQ296" s="140" t="e">
        <f t="shared" si="349"/>
        <v>#REF!</v>
      </c>
      <c r="AR296" s="144"/>
      <c r="AS296" s="136" t="e">
        <f t="shared" si="350"/>
        <v>#REF!</v>
      </c>
      <c r="AT296" s="152"/>
      <c r="AU296" s="140" t="e">
        <f t="shared" si="351"/>
        <v>#REF!</v>
      </c>
      <c r="AV296" s="157"/>
      <c r="AW296" s="136" t="e">
        <f t="shared" si="352"/>
        <v>#REF!</v>
      </c>
      <c r="AX296" s="152"/>
      <c r="AY296" s="140" t="e">
        <f t="shared" si="353"/>
        <v>#REF!</v>
      </c>
      <c r="AZ296" s="144"/>
      <c r="BA296" s="136" t="e">
        <f t="shared" si="354"/>
        <v>#REF!</v>
      </c>
      <c r="BB296" s="152"/>
      <c r="BC296" s="140" t="e">
        <f t="shared" si="355"/>
        <v>#REF!</v>
      </c>
      <c r="BD296" s="144"/>
      <c r="BE296" s="136" t="e">
        <f t="shared" si="356"/>
        <v>#REF!</v>
      </c>
      <c r="BF296" s="152"/>
      <c r="BG296" s="140" t="e">
        <f t="shared" si="357"/>
        <v>#REF!</v>
      </c>
      <c r="BH296" s="144"/>
      <c r="BI296" s="136" t="e">
        <f t="shared" si="358"/>
        <v>#REF!</v>
      </c>
      <c r="BJ296" s="152"/>
      <c r="BK296" s="140" t="e">
        <f t="shared" si="359"/>
        <v>#REF!</v>
      </c>
      <c r="BL296" s="144"/>
      <c r="BM296" s="136" t="e">
        <f t="shared" si="360"/>
        <v>#REF!</v>
      </c>
      <c r="BN296" s="152"/>
      <c r="BO296" s="140" t="e">
        <f t="shared" si="361"/>
        <v>#REF!</v>
      </c>
      <c r="BP296" s="144"/>
      <c r="BQ296" s="136" t="e">
        <f t="shared" si="362"/>
        <v>#REF!</v>
      </c>
      <c r="BR296" s="152"/>
      <c r="BS296" s="140" t="e">
        <f t="shared" si="363"/>
        <v>#REF!</v>
      </c>
      <c r="BT296" s="144"/>
      <c r="BU296" s="136" t="e">
        <f t="shared" si="364"/>
        <v>#REF!</v>
      </c>
      <c r="BV296" s="152"/>
      <c r="BW296" s="140" t="e">
        <f t="shared" si="365"/>
        <v>#REF!</v>
      </c>
      <c r="BX296" s="144"/>
      <c r="BY296" s="136" t="e">
        <f t="shared" si="366"/>
        <v>#REF!</v>
      </c>
      <c r="BZ296" s="152"/>
      <c r="CA296" s="140" t="e">
        <f t="shared" si="367"/>
        <v>#REF!</v>
      </c>
      <c r="CB296" s="144"/>
      <c r="CC296" s="136" t="e">
        <f t="shared" si="368"/>
        <v>#REF!</v>
      </c>
      <c r="CD296" s="152"/>
      <c r="CE296" s="140" t="e">
        <f t="shared" si="369"/>
        <v>#REF!</v>
      </c>
      <c r="CF296" s="144"/>
      <c r="CG296" s="136" t="e">
        <f t="shared" si="370"/>
        <v>#REF!</v>
      </c>
      <c r="CH296" s="152"/>
      <c r="CI296" s="140" t="e">
        <f t="shared" si="371"/>
        <v>#REF!</v>
      </c>
      <c r="CJ296" s="144"/>
      <c r="CK296" s="136" t="e">
        <f t="shared" si="372"/>
        <v>#REF!</v>
      </c>
      <c r="CL296" s="140" t="e">
        <f t="shared" si="373"/>
        <v>#REF!</v>
      </c>
      <c r="CM296" s="144"/>
      <c r="CN296" s="136" t="e">
        <f t="shared" si="374"/>
        <v>#REF!</v>
      </c>
      <c r="CO296" s="152"/>
      <c r="CP296" s="140" t="e">
        <f t="shared" si="375"/>
        <v>#REF!</v>
      </c>
      <c r="CQ296" s="144"/>
      <c r="CR296" s="136" t="e">
        <f t="shared" si="376"/>
        <v>#REF!</v>
      </c>
      <c r="CS296" s="152"/>
      <c r="CT296" s="140" t="e">
        <f t="shared" si="377"/>
        <v>#REF!</v>
      </c>
      <c r="CU296" s="144"/>
      <c r="CV296" s="136" t="e">
        <f t="shared" si="378"/>
        <v>#REF!</v>
      </c>
      <c r="CW296" s="152"/>
      <c r="CX296" s="140" t="e">
        <f t="shared" si="379"/>
        <v>#REF!</v>
      </c>
      <c r="CY296" s="136" t="e">
        <f t="shared" si="380"/>
        <v>#REF!</v>
      </c>
      <c r="CZ296" s="152"/>
      <c r="DA296" s="144" t="e">
        <f t="shared" si="381"/>
        <v>#REF!</v>
      </c>
      <c r="DB296" s="144"/>
      <c r="DC296" s="136" t="e">
        <f t="shared" si="382"/>
        <v>#REF!</v>
      </c>
      <c r="DD296" s="152"/>
      <c r="DE296" s="140" t="e">
        <f t="shared" si="383"/>
        <v>#REF!</v>
      </c>
      <c r="DF296" s="144"/>
      <c r="DG296" s="136" t="e">
        <f t="shared" si="384"/>
        <v>#REF!</v>
      </c>
      <c r="DH296" s="152"/>
    </row>
    <row r="297" spans="1:112" ht="15.5" x14ac:dyDescent="0.35">
      <c r="A297" s="71">
        <v>34</v>
      </c>
      <c r="B297" s="345" t="str">
        <f t="shared" ref="B297" si="422">B245</f>
        <v>HHHHIII  Steven</v>
      </c>
      <c r="C297" s="71" t="str">
        <f t="shared" si="408"/>
        <v>Steven</v>
      </c>
      <c r="D297" s="9" t="str">
        <f t="shared" si="386"/>
        <v/>
      </c>
      <c r="E297" s="6">
        <f t="shared" si="421"/>
        <v>1746478</v>
      </c>
      <c r="F297" s="73"/>
      <c r="G297" s="73"/>
      <c r="H297" s="73"/>
      <c r="I297" s="73"/>
      <c r="J297" s="73"/>
      <c r="K297" s="73"/>
      <c r="L297" s="73"/>
      <c r="M297" s="169"/>
      <c r="N297" s="73"/>
      <c r="O297" s="73"/>
      <c r="P297" s="73"/>
      <c r="Q297" s="74"/>
      <c r="R297" s="73"/>
      <c r="S297" s="73"/>
      <c r="T297" s="73"/>
      <c r="U297" s="74"/>
      <c r="V297" s="73"/>
      <c r="W297" s="73"/>
      <c r="X297" s="289"/>
      <c r="Y297" s="2" t="e">
        <f>IF(C297&lt;&gt;"",VLOOKUP(C297,#REF!,2,FALSE),"")</f>
        <v>#REF!</v>
      </c>
      <c r="Z297" s="2" t="str">
        <f t="shared" si="398"/>
        <v>US CRÉTEIL</v>
      </c>
      <c r="AA297" s="50" t="str">
        <f t="shared" si="343"/>
        <v/>
      </c>
      <c r="AB297" s="34" t="e">
        <f t="shared" si="344"/>
        <v>#REF!</v>
      </c>
      <c r="AC297" s="2" t="str">
        <f t="shared" si="345"/>
        <v>HHHHIII  Steven  Steven</v>
      </c>
      <c r="AD297" s="2">
        <f t="shared" si="346"/>
        <v>0</v>
      </c>
      <c r="AE297" s="39"/>
      <c r="AF297" s="40" t="str">
        <f>IF(AE297&lt;&gt;"",VLOOKUP(AE297,#REF!,2,FALSE),"")</f>
        <v/>
      </c>
      <c r="AM297" s="140" t="e">
        <f t="shared" si="347"/>
        <v>#REF!</v>
      </c>
      <c r="AN297" s="157"/>
      <c r="AO297" s="136" t="e">
        <f t="shared" si="348"/>
        <v>#REF!</v>
      </c>
      <c r="AP297" s="152"/>
      <c r="AQ297" s="140" t="e">
        <f t="shared" si="349"/>
        <v>#REF!</v>
      </c>
      <c r="AR297" s="144"/>
      <c r="AS297" s="136" t="e">
        <f t="shared" si="350"/>
        <v>#REF!</v>
      </c>
      <c r="AT297" s="152"/>
      <c r="AU297" s="140" t="e">
        <f t="shared" si="351"/>
        <v>#REF!</v>
      </c>
      <c r="AV297" s="157"/>
      <c r="AW297" s="136" t="e">
        <f t="shared" si="352"/>
        <v>#REF!</v>
      </c>
      <c r="AX297" s="152"/>
      <c r="AY297" s="140" t="e">
        <f t="shared" si="353"/>
        <v>#REF!</v>
      </c>
      <c r="AZ297" s="144"/>
      <c r="BA297" s="136" t="e">
        <f t="shared" si="354"/>
        <v>#REF!</v>
      </c>
      <c r="BB297" s="152"/>
      <c r="BC297" s="140" t="e">
        <f t="shared" si="355"/>
        <v>#REF!</v>
      </c>
      <c r="BD297" s="144"/>
      <c r="BE297" s="136" t="e">
        <f t="shared" si="356"/>
        <v>#REF!</v>
      </c>
      <c r="BF297" s="152"/>
      <c r="BG297" s="140" t="e">
        <f t="shared" si="357"/>
        <v>#REF!</v>
      </c>
      <c r="BH297" s="144"/>
      <c r="BI297" s="136" t="e">
        <f t="shared" si="358"/>
        <v>#REF!</v>
      </c>
      <c r="BJ297" s="152"/>
      <c r="BK297" s="140" t="e">
        <f t="shared" si="359"/>
        <v>#REF!</v>
      </c>
      <c r="BL297" s="144"/>
      <c r="BM297" s="136" t="e">
        <f t="shared" si="360"/>
        <v>#REF!</v>
      </c>
      <c r="BN297" s="152"/>
      <c r="BO297" s="140" t="e">
        <f t="shared" si="361"/>
        <v>#REF!</v>
      </c>
      <c r="BP297" s="144"/>
      <c r="BQ297" s="136" t="e">
        <f t="shared" si="362"/>
        <v>#REF!</v>
      </c>
      <c r="BR297" s="152"/>
      <c r="BS297" s="140" t="e">
        <f t="shared" si="363"/>
        <v>#REF!</v>
      </c>
      <c r="BT297" s="144"/>
      <c r="BU297" s="136" t="e">
        <f t="shared" si="364"/>
        <v>#REF!</v>
      </c>
      <c r="BV297" s="152"/>
      <c r="BW297" s="140" t="e">
        <f t="shared" si="365"/>
        <v>#REF!</v>
      </c>
      <c r="BX297" s="144"/>
      <c r="BY297" s="136" t="e">
        <f t="shared" si="366"/>
        <v>#REF!</v>
      </c>
      <c r="BZ297" s="152"/>
      <c r="CA297" s="140" t="e">
        <f t="shared" si="367"/>
        <v>#REF!</v>
      </c>
      <c r="CB297" s="144"/>
      <c r="CC297" s="136" t="e">
        <f t="shared" si="368"/>
        <v>#REF!</v>
      </c>
      <c r="CD297" s="152"/>
      <c r="CE297" s="140" t="e">
        <f t="shared" si="369"/>
        <v>#REF!</v>
      </c>
      <c r="CF297" s="144"/>
      <c r="CG297" s="136" t="e">
        <f t="shared" si="370"/>
        <v>#REF!</v>
      </c>
      <c r="CH297" s="152"/>
      <c r="CI297" s="140" t="e">
        <f t="shared" si="371"/>
        <v>#REF!</v>
      </c>
      <c r="CJ297" s="144"/>
      <c r="CK297" s="136" t="e">
        <f t="shared" si="372"/>
        <v>#REF!</v>
      </c>
      <c r="CL297" s="140" t="e">
        <f t="shared" si="373"/>
        <v>#REF!</v>
      </c>
      <c r="CM297" s="144"/>
      <c r="CN297" s="136" t="e">
        <f t="shared" si="374"/>
        <v>#REF!</v>
      </c>
      <c r="CO297" s="152"/>
      <c r="CP297" s="140" t="e">
        <f t="shared" si="375"/>
        <v>#REF!</v>
      </c>
      <c r="CQ297" s="144"/>
      <c r="CR297" s="136" t="e">
        <f t="shared" si="376"/>
        <v>#REF!</v>
      </c>
      <c r="CS297" s="152"/>
      <c r="CT297" s="140" t="e">
        <f t="shared" si="377"/>
        <v>#REF!</v>
      </c>
      <c r="CU297" s="144"/>
      <c r="CV297" s="136" t="e">
        <f t="shared" si="378"/>
        <v>#REF!</v>
      </c>
      <c r="CW297" s="152"/>
      <c r="CX297" s="140" t="e">
        <f t="shared" si="379"/>
        <v>#REF!</v>
      </c>
      <c r="CY297" s="136" t="e">
        <f t="shared" si="380"/>
        <v>#REF!</v>
      </c>
      <c r="CZ297" s="152"/>
      <c r="DA297" s="144" t="e">
        <f t="shared" si="381"/>
        <v>#REF!</v>
      </c>
      <c r="DB297" s="144"/>
      <c r="DC297" s="136" t="e">
        <f t="shared" si="382"/>
        <v>#REF!</v>
      </c>
      <c r="DD297" s="152"/>
      <c r="DE297" s="140" t="e">
        <f t="shared" si="383"/>
        <v>#REF!</v>
      </c>
      <c r="DF297" s="144"/>
      <c r="DG297" s="136" t="e">
        <f t="shared" si="384"/>
        <v>#REF!</v>
      </c>
      <c r="DH297" s="152"/>
    </row>
    <row r="298" spans="1:112" ht="15.5" x14ac:dyDescent="0.35">
      <c r="A298" s="71">
        <v>35</v>
      </c>
      <c r="B298" s="345" t="str">
        <f t="shared" ref="B298" si="423">B246</f>
        <v>IIIJJJJJ  PIERRE</v>
      </c>
      <c r="C298" s="71" t="str">
        <f t="shared" si="408"/>
        <v>PIERRE</v>
      </c>
      <c r="D298" s="9" t="str">
        <f t="shared" si="386"/>
        <v/>
      </c>
      <c r="E298" s="6">
        <f t="shared" si="421"/>
        <v>1577594</v>
      </c>
      <c r="F298" s="73"/>
      <c r="G298" s="73"/>
      <c r="H298" s="73"/>
      <c r="I298" s="73"/>
      <c r="J298" s="73"/>
      <c r="K298" s="73"/>
      <c r="L298" s="73"/>
      <c r="M298" s="169"/>
      <c r="N298" s="73"/>
      <c r="O298" s="73"/>
      <c r="P298" s="73"/>
      <c r="Q298" s="73"/>
      <c r="R298" s="73"/>
      <c r="S298" s="73"/>
      <c r="T298" s="73"/>
      <c r="U298" s="73"/>
      <c r="V298" s="73"/>
      <c r="W298" s="73"/>
      <c r="X298" s="289"/>
      <c r="Y298" s="2" t="e">
        <f>IF(C298&lt;&gt;"",VLOOKUP(C298,#REF!,2,FALSE),"")</f>
        <v>#REF!</v>
      </c>
      <c r="Z298" s="2" t="str">
        <f t="shared" si="398"/>
        <v>US CRÉTEIL</v>
      </c>
      <c r="AA298" s="50" t="str">
        <f t="shared" si="343"/>
        <v/>
      </c>
      <c r="AB298" s="34" t="e">
        <f t="shared" si="344"/>
        <v>#REF!</v>
      </c>
      <c r="AC298" s="2" t="str">
        <f t="shared" si="345"/>
        <v>IIIJJJJJ  PIERRE  PIERRE</v>
      </c>
      <c r="AD298" s="2">
        <f t="shared" si="346"/>
        <v>0</v>
      </c>
      <c r="AE298" s="39"/>
      <c r="AF298" s="40" t="str">
        <f>IF(AE298&lt;&gt;"",VLOOKUP(AE298,#REF!,2,FALSE),"")</f>
        <v/>
      </c>
      <c r="AM298" s="140" t="e">
        <f t="shared" si="347"/>
        <v>#REF!</v>
      </c>
      <c r="AN298" s="157"/>
      <c r="AO298" s="136" t="e">
        <f t="shared" si="348"/>
        <v>#REF!</v>
      </c>
      <c r="AP298" s="152"/>
      <c r="AQ298" s="140" t="e">
        <f t="shared" si="349"/>
        <v>#REF!</v>
      </c>
      <c r="AR298" s="144"/>
      <c r="AS298" s="136" t="e">
        <f t="shared" si="350"/>
        <v>#REF!</v>
      </c>
      <c r="AT298" s="152"/>
      <c r="AU298" s="140" t="e">
        <f t="shared" si="351"/>
        <v>#REF!</v>
      </c>
      <c r="AV298" s="157"/>
      <c r="AW298" s="136" t="e">
        <f t="shared" si="352"/>
        <v>#REF!</v>
      </c>
      <c r="AX298" s="152"/>
      <c r="AY298" s="140" t="e">
        <f t="shared" si="353"/>
        <v>#REF!</v>
      </c>
      <c r="AZ298" s="144"/>
      <c r="BA298" s="136" t="e">
        <f t="shared" si="354"/>
        <v>#REF!</v>
      </c>
      <c r="BB298" s="152"/>
      <c r="BC298" s="140" t="e">
        <f t="shared" si="355"/>
        <v>#REF!</v>
      </c>
      <c r="BD298" s="144"/>
      <c r="BE298" s="136" t="e">
        <f t="shared" si="356"/>
        <v>#REF!</v>
      </c>
      <c r="BF298" s="152"/>
      <c r="BG298" s="140" t="e">
        <f t="shared" si="357"/>
        <v>#REF!</v>
      </c>
      <c r="BH298" s="144"/>
      <c r="BI298" s="136" t="e">
        <f t="shared" si="358"/>
        <v>#REF!</v>
      </c>
      <c r="BJ298" s="152"/>
      <c r="BK298" s="140" t="e">
        <f t="shared" si="359"/>
        <v>#REF!</v>
      </c>
      <c r="BL298" s="144"/>
      <c r="BM298" s="136" t="e">
        <f t="shared" si="360"/>
        <v>#REF!</v>
      </c>
      <c r="BN298" s="152"/>
      <c r="BO298" s="140" t="e">
        <f t="shared" si="361"/>
        <v>#REF!</v>
      </c>
      <c r="BP298" s="144"/>
      <c r="BQ298" s="136" t="e">
        <f t="shared" si="362"/>
        <v>#REF!</v>
      </c>
      <c r="BR298" s="152"/>
      <c r="BS298" s="140" t="e">
        <f t="shared" si="363"/>
        <v>#REF!</v>
      </c>
      <c r="BT298" s="144"/>
      <c r="BU298" s="136" t="e">
        <f t="shared" si="364"/>
        <v>#REF!</v>
      </c>
      <c r="BV298" s="152"/>
      <c r="BW298" s="140" t="e">
        <f t="shared" si="365"/>
        <v>#REF!</v>
      </c>
      <c r="BX298" s="144"/>
      <c r="BY298" s="136" t="e">
        <f t="shared" si="366"/>
        <v>#REF!</v>
      </c>
      <c r="BZ298" s="152"/>
      <c r="CA298" s="140" t="e">
        <f t="shared" si="367"/>
        <v>#REF!</v>
      </c>
      <c r="CB298" s="144"/>
      <c r="CC298" s="136" t="e">
        <f t="shared" si="368"/>
        <v>#REF!</v>
      </c>
      <c r="CD298" s="152"/>
      <c r="CE298" s="140" t="e">
        <f t="shared" si="369"/>
        <v>#REF!</v>
      </c>
      <c r="CF298" s="144"/>
      <c r="CG298" s="136" t="e">
        <f t="shared" si="370"/>
        <v>#REF!</v>
      </c>
      <c r="CH298" s="152"/>
      <c r="CI298" s="140" t="e">
        <f t="shared" si="371"/>
        <v>#REF!</v>
      </c>
      <c r="CJ298" s="144"/>
      <c r="CK298" s="136" t="e">
        <f t="shared" si="372"/>
        <v>#REF!</v>
      </c>
      <c r="CL298" s="140" t="e">
        <f t="shared" si="373"/>
        <v>#REF!</v>
      </c>
      <c r="CM298" s="144"/>
      <c r="CN298" s="136" t="e">
        <f t="shared" si="374"/>
        <v>#REF!</v>
      </c>
      <c r="CO298" s="152"/>
      <c r="CP298" s="140" t="e">
        <f t="shared" si="375"/>
        <v>#REF!</v>
      </c>
      <c r="CQ298" s="144"/>
      <c r="CR298" s="136" t="e">
        <f t="shared" si="376"/>
        <v>#REF!</v>
      </c>
      <c r="CS298" s="152"/>
      <c r="CT298" s="140" t="e">
        <f t="shared" si="377"/>
        <v>#REF!</v>
      </c>
      <c r="CU298" s="144"/>
      <c r="CV298" s="136" t="e">
        <f t="shared" si="378"/>
        <v>#REF!</v>
      </c>
      <c r="CW298" s="152"/>
      <c r="CX298" s="140" t="e">
        <f t="shared" si="379"/>
        <v>#REF!</v>
      </c>
      <c r="CY298" s="136" t="e">
        <f t="shared" si="380"/>
        <v>#REF!</v>
      </c>
      <c r="CZ298" s="152"/>
      <c r="DA298" s="144" t="e">
        <f t="shared" si="381"/>
        <v>#REF!</v>
      </c>
      <c r="DB298" s="144"/>
      <c r="DC298" s="136" t="e">
        <f t="shared" si="382"/>
        <v>#REF!</v>
      </c>
      <c r="DD298" s="152"/>
      <c r="DE298" s="140" t="e">
        <f t="shared" si="383"/>
        <v>#REF!</v>
      </c>
      <c r="DF298" s="144"/>
      <c r="DG298" s="136" t="e">
        <f t="shared" si="384"/>
        <v>#REF!</v>
      </c>
      <c r="DH298" s="152"/>
    </row>
    <row r="299" spans="1:112" ht="15.5" x14ac:dyDescent="0.35">
      <c r="A299" s="71">
        <v>36</v>
      </c>
      <c r="B299" s="345" t="str">
        <f t="shared" ref="B299" si="424">B247</f>
        <v>JJJJKKKK  Christelle</v>
      </c>
      <c r="C299" s="71" t="str">
        <f t="shared" si="408"/>
        <v>Christelle</v>
      </c>
      <c r="D299" s="9" t="str">
        <f t="shared" si="386"/>
        <v/>
      </c>
      <c r="E299" s="6">
        <f t="shared" si="421"/>
        <v>1577755</v>
      </c>
      <c r="F299" s="73"/>
      <c r="G299" s="73"/>
      <c r="H299" s="73"/>
      <c r="I299" s="73"/>
      <c r="J299" s="73"/>
      <c r="K299" s="73"/>
      <c r="L299" s="73"/>
      <c r="M299" s="169"/>
      <c r="N299" s="73"/>
      <c r="O299" s="73"/>
      <c r="P299" s="73"/>
      <c r="Q299" s="73"/>
      <c r="R299" s="73"/>
      <c r="S299" s="73"/>
      <c r="T299" s="73"/>
      <c r="U299" s="73"/>
      <c r="V299" s="73"/>
      <c r="W299" s="73"/>
      <c r="X299" s="289"/>
      <c r="Y299" s="2" t="e">
        <f>IF(C299&lt;&gt;"",VLOOKUP(C299,#REF!,2,FALSE),"")</f>
        <v>#REF!</v>
      </c>
      <c r="Z299" s="2" t="str">
        <f t="shared" si="398"/>
        <v>US CRÉTEIL</v>
      </c>
      <c r="AA299" s="50" t="str">
        <f t="shared" si="343"/>
        <v/>
      </c>
      <c r="AB299" s="34" t="e">
        <f t="shared" si="344"/>
        <v>#REF!</v>
      </c>
      <c r="AC299" s="2" t="str">
        <f t="shared" si="345"/>
        <v>JJJJKKKK  Christelle  Christelle</v>
      </c>
      <c r="AD299" s="2">
        <f t="shared" si="346"/>
        <v>0</v>
      </c>
      <c r="AE299" s="39"/>
      <c r="AF299" s="40" t="str">
        <f>IF(AE299&lt;&gt;"",VLOOKUP(AE299,#REF!,2,FALSE),"")</f>
        <v/>
      </c>
      <c r="AM299" s="140" t="e">
        <f t="shared" si="347"/>
        <v>#REF!</v>
      </c>
      <c r="AN299" s="157"/>
      <c r="AO299" s="136" t="e">
        <f t="shared" si="348"/>
        <v>#REF!</v>
      </c>
      <c r="AP299" s="152"/>
      <c r="AQ299" s="140" t="e">
        <f t="shared" si="349"/>
        <v>#REF!</v>
      </c>
      <c r="AR299" s="144"/>
      <c r="AS299" s="136" t="e">
        <f t="shared" si="350"/>
        <v>#REF!</v>
      </c>
      <c r="AT299" s="152"/>
      <c r="AU299" s="140" t="e">
        <f t="shared" si="351"/>
        <v>#REF!</v>
      </c>
      <c r="AV299" s="157"/>
      <c r="AW299" s="136" t="e">
        <f t="shared" si="352"/>
        <v>#REF!</v>
      </c>
      <c r="AX299" s="152"/>
      <c r="AY299" s="140" t="e">
        <f t="shared" si="353"/>
        <v>#REF!</v>
      </c>
      <c r="AZ299" s="144"/>
      <c r="BA299" s="136" t="e">
        <f t="shared" si="354"/>
        <v>#REF!</v>
      </c>
      <c r="BB299" s="152"/>
      <c r="BC299" s="140" t="e">
        <f t="shared" si="355"/>
        <v>#REF!</v>
      </c>
      <c r="BD299" s="144"/>
      <c r="BE299" s="136" t="e">
        <f t="shared" si="356"/>
        <v>#REF!</v>
      </c>
      <c r="BF299" s="152"/>
      <c r="BG299" s="140" t="e">
        <f t="shared" si="357"/>
        <v>#REF!</v>
      </c>
      <c r="BH299" s="144"/>
      <c r="BI299" s="136" t="e">
        <f t="shared" si="358"/>
        <v>#REF!</v>
      </c>
      <c r="BJ299" s="152"/>
      <c r="BK299" s="140" t="e">
        <f t="shared" si="359"/>
        <v>#REF!</v>
      </c>
      <c r="BL299" s="144"/>
      <c r="BM299" s="136" t="e">
        <f t="shared" si="360"/>
        <v>#REF!</v>
      </c>
      <c r="BN299" s="152"/>
      <c r="BO299" s="140" t="e">
        <f t="shared" si="361"/>
        <v>#REF!</v>
      </c>
      <c r="BP299" s="144"/>
      <c r="BQ299" s="136" t="e">
        <f t="shared" si="362"/>
        <v>#REF!</v>
      </c>
      <c r="BR299" s="152"/>
      <c r="BS299" s="140" t="e">
        <f t="shared" si="363"/>
        <v>#REF!</v>
      </c>
      <c r="BT299" s="144"/>
      <c r="BU299" s="136" t="e">
        <f t="shared" si="364"/>
        <v>#REF!</v>
      </c>
      <c r="BV299" s="152"/>
      <c r="BW299" s="140" t="e">
        <f t="shared" si="365"/>
        <v>#REF!</v>
      </c>
      <c r="BX299" s="144"/>
      <c r="BY299" s="136" t="e">
        <f t="shared" si="366"/>
        <v>#REF!</v>
      </c>
      <c r="BZ299" s="152"/>
      <c r="CA299" s="140" t="e">
        <f t="shared" si="367"/>
        <v>#REF!</v>
      </c>
      <c r="CB299" s="144"/>
      <c r="CC299" s="136" t="e">
        <f t="shared" si="368"/>
        <v>#REF!</v>
      </c>
      <c r="CD299" s="152"/>
      <c r="CE299" s="140" t="e">
        <f t="shared" si="369"/>
        <v>#REF!</v>
      </c>
      <c r="CF299" s="144"/>
      <c r="CG299" s="136" t="e">
        <f t="shared" si="370"/>
        <v>#REF!</v>
      </c>
      <c r="CH299" s="152"/>
      <c r="CI299" s="140" t="e">
        <f t="shared" si="371"/>
        <v>#REF!</v>
      </c>
      <c r="CJ299" s="144"/>
      <c r="CK299" s="136" t="e">
        <f t="shared" si="372"/>
        <v>#REF!</v>
      </c>
      <c r="CL299" s="140" t="e">
        <f t="shared" si="373"/>
        <v>#REF!</v>
      </c>
      <c r="CM299" s="144"/>
      <c r="CN299" s="136" t="e">
        <f t="shared" si="374"/>
        <v>#REF!</v>
      </c>
      <c r="CO299" s="152"/>
      <c r="CP299" s="140" t="e">
        <f t="shared" si="375"/>
        <v>#REF!</v>
      </c>
      <c r="CQ299" s="144"/>
      <c r="CR299" s="136" t="e">
        <f t="shared" si="376"/>
        <v>#REF!</v>
      </c>
      <c r="CS299" s="152"/>
      <c r="CT299" s="140" t="e">
        <f t="shared" si="377"/>
        <v>#REF!</v>
      </c>
      <c r="CU299" s="144"/>
      <c r="CV299" s="136" t="e">
        <f t="shared" si="378"/>
        <v>#REF!</v>
      </c>
      <c r="CW299" s="152"/>
      <c r="CX299" s="140" t="e">
        <f t="shared" si="379"/>
        <v>#REF!</v>
      </c>
      <c r="CY299" s="136" t="e">
        <f t="shared" si="380"/>
        <v>#REF!</v>
      </c>
      <c r="CZ299" s="152"/>
      <c r="DA299" s="144" t="e">
        <f t="shared" si="381"/>
        <v>#REF!</v>
      </c>
      <c r="DB299" s="144"/>
      <c r="DC299" s="136" t="e">
        <f t="shared" si="382"/>
        <v>#REF!</v>
      </c>
      <c r="DD299" s="152"/>
      <c r="DE299" s="140" t="e">
        <f t="shared" si="383"/>
        <v>#REF!</v>
      </c>
      <c r="DF299" s="144"/>
      <c r="DG299" s="136" t="e">
        <f t="shared" si="384"/>
        <v>#REF!</v>
      </c>
      <c r="DH299" s="152"/>
    </row>
    <row r="300" spans="1:112" ht="15.5" x14ac:dyDescent="0.35">
      <c r="A300" s="71">
        <v>37</v>
      </c>
      <c r="B300" s="345" t="str">
        <f t="shared" ref="B300" si="425">B248</f>
        <v>KKKLLL  Pierre</v>
      </c>
      <c r="C300" s="71" t="str">
        <f t="shared" si="408"/>
        <v>Pierre</v>
      </c>
      <c r="D300" s="9" t="str">
        <f t="shared" si="386"/>
        <v/>
      </c>
      <c r="E300" s="6">
        <f t="shared" si="421"/>
        <v>1346497</v>
      </c>
      <c r="F300" s="73"/>
      <c r="G300" s="73"/>
      <c r="H300" s="73"/>
      <c r="I300" s="73"/>
      <c r="J300" s="73"/>
      <c r="K300" s="73"/>
      <c r="L300" s="73"/>
      <c r="M300" s="169"/>
      <c r="N300" s="73"/>
      <c r="O300" s="73"/>
      <c r="P300" s="73"/>
      <c r="Q300" s="73"/>
      <c r="R300" s="73"/>
      <c r="S300" s="73"/>
      <c r="T300" s="73"/>
      <c r="U300" s="73"/>
      <c r="V300" s="73"/>
      <c r="W300" s="73"/>
      <c r="X300" s="289"/>
      <c r="Y300" s="2" t="e">
        <f>IF(C300&lt;&gt;"",VLOOKUP(C300,#REF!,2,FALSE),"")</f>
        <v>#REF!</v>
      </c>
      <c r="Z300" s="2" t="str">
        <f t="shared" si="398"/>
        <v>US CRÉTEIL</v>
      </c>
      <c r="AA300" s="50" t="str">
        <f t="shared" si="343"/>
        <v/>
      </c>
      <c r="AB300" s="34" t="e">
        <f t="shared" si="344"/>
        <v>#REF!</v>
      </c>
      <c r="AC300" s="2" t="str">
        <f t="shared" si="345"/>
        <v>KKKLLL  Pierre  Pierre</v>
      </c>
      <c r="AD300" s="2">
        <f t="shared" si="346"/>
        <v>0</v>
      </c>
      <c r="AE300" s="39"/>
      <c r="AF300" s="40" t="str">
        <f>IF(AE300&lt;&gt;"",VLOOKUP(AE300,#REF!,2,FALSE),"")</f>
        <v/>
      </c>
      <c r="AM300" s="140" t="e">
        <f t="shared" si="347"/>
        <v>#REF!</v>
      </c>
      <c r="AN300" s="157"/>
      <c r="AO300" s="136" t="e">
        <f t="shared" si="348"/>
        <v>#REF!</v>
      </c>
      <c r="AP300" s="152"/>
      <c r="AQ300" s="140" t="e">
        <f t="shared" si="349"/>
        <v>#REF!</v>
      </c>
      <c r="AR300" s="144"/>
      <c r="AS300" s="136" t="e">
        <f t="shared" si="350"/>
        <v>#REF!</v>
      </c>
      <c r="AT300" s="152"/>
      <c r="AU300" s="140" t="e">
        <f t="shared" si="351"/>
        <v>#REF!</v>
      </c>
      <c r="AV300" s="157"/>
      <c r="AW300" s="136" t="e">
        <f t="shared" si="352"/>
        <v>#REF!</v>
      </c>
      <c r="AX300" s="152"/>
      <c r="AY300" s="140" t="e">
        <f t="shared" si="353"/>
        <v>#REF!</v>
      </c>
      <c r="AZ300" s="144"/>
      <c r="BA300" s="136" t="e">
        <f t="shared" si="354"/>
        <v>#REF!</v>
      </c>
      <c r="BB300" s="152"/>
      <c r="BC300" s="140" t="e">
        <f t="shared" si="355"/>
        <v>#REF!</v>
      </c>
      <c r="BD300" s="144"/>
      <c r="BE300" s="136" t="e">
        <f t="shared" si="356"/>
        <v>#REF!</v>
      </c>
      <c r="BF300" s="152"/>
      <c r="BG300" s="140" t="e">
        <f t="shared" si="357"/>
        <v>#REF!</v>
      </c>
      <c r="BH300" s="144"/>
      <c r="BI300" s="136" t="e">
        <f t="shared" si="358"/>
        <v>#REF!</v>
      </c>
      <c r="BJ300" s="152"/>
      <c r="BK300" s="140" t="e">
        <f t="shared" si="359"/>
        <v>#REF!</v>
      </c>
      <c r="BL300" s="144"/>
      <c r="BM300" s="136" t="e">
        <f t="shared" si="360"/>
        <v>#REF!</v>
      </c>
      <c r="BN300" s="152"/>
      <c r="BO300" s="140" t="e">
        <f t="shared" si="361"/>
        <v>#REF!</v>
      </c>
      <c r="BP300" s="144"/>
      <c r="BQ300" s="136" t="e">
        <f t="shared" si="362"/>
        <v>#REF!</v>
      </c>
      <c r="BR300" s="152"/>
      <c r="BS300" s="140" t="e">
        <f t="shared" si="363"/>
        <v>#REF!</v>
      </c>
      <c r="BT300" s="144"/>
      <c r="BU300" s="136" t="e">
        <f t="shared" si="364"/>
        <v>#REF!</v>
      </c>
      <c r="BV300" s="152"/>
      <c r="BW300" s="140" t="e">
        <f t="shared" si="365"/>
        <v>#REF!</v>
      </c>
      <c r="BX300" s="144"/>
      <c r="BY300" s="136" t="e">
        <f t="shared" si="366"/>
        <v>#REF!</v>
      </c>
      <c r="BZ300" s="152"/>
      <c r="CA300" s="140" t="e">
        <f t="shared" si="367"/>
        <v>#REF!</v>
      </c>
      <c r="CB300" s="144"/>
      <c r="CC300" s="136" t="e">
        <f t="shared" si="368"/>
        <v>#REF!</v>
      </c>
      <c r="CD300" s="152"/>
      <c r="CE300" s="140" t="e">
        <f t="shared" si="369"/>
        <v>#REF!</v>
      </c>
      <c r="CF300" s="144"/>
      <c r="CG300" s="136" t="e">
        <f t="shared" si="370"/>
        <v>#REF!</v>
      </c>
      <c r="CH300" s="152"/>
      <c r="CI300" s="140" t="e">
        <f t="shared" si="371"/>
        <v>#REF!</v>
      </c>
      <c r="CJ300" s="144"/>
      <c r="CK300" s="136" t="e">
        <f t="shared" si="372"/>
        <v>#REF!</v>
      </c>
      <c r="CL300" s="140" t="e">
        <f t="shared" si="373"/>
        <v>#REF!</v>
      </c>
      <c r="CM300" s="144"/>
      <c r="CN300" s="136" t="e">
        <f t="shared" si="374"/>
        <v>#REF!</v>
      </c>
      <c r="CO300" s="152"/>
      <c r="CP300" s="140" t="e">
        <f t="shared" si="375"/>
        <v>#REF!</v>
      </c>
      <c r="CQ300" s="144"/>
      <c r="CR300" s="136" t="e">
        <f t="shared" si="376"/>
        <v>#REF!</v>
      </c>
      <c r="CS300" s="152"/>
      <c r="CT300" s="140" t="e">
        <f t="shared" si="377"/>
        <v>#REF!</v>
      </c>
      <c r="CU300" s="144"/>
      <c r="CV300" s="136" t="e">
        <f t="shared" si="378"/>
        <v>#REF!</v>
      </c>
      <c r="CW300" s="152"/>
      <c r="CX300" s="140" t="e">
        <f t="shared" si="379"/>
        <v>#REF!</v>
      </c>
      <c r="CY300" s="136" t="e">
        <f t="shared" si="380"/>
        <v>#REF!</v>
      </c>
      <c r="CZ300" s="152"/>
      <c r="DA300" s="144" t="e">
        <f t="shared" si="381"/>
        <v>#REF!</v>
      </c>
      <c r="DB300" s="144"/>
      <c r="DC300" s="136" t="e">
        <f t="shared" si="382"/>
        <v>#REF!</v>
      </c>
      <c r="DD300" s="152"/>
      <c r="DE300" s="140" t="e">
        <f t="shared" si="383"/>
        <v>#REF!</v>
      </c>
      <c r="DF300" s="144"/>
      <c r="DG300" s="136" t="e">
        <f t="shared" si="384"/>
        <v>#REF!</v>
      </c>
      <c r="DH300" s="152"/>
    </row>
    <row r="301" spans="1:112" ht="15.5" x14ac:dyDescent="0.35">
      <c r="A301" s="71">
        <v>38</v>
      </c>
      <c r="B301" s="345" t="str">
        <f t="shared" ref="B301" si="426">B249</f>
        <v>LLLLMMMM  Didier</v>
      </c>
      <c r="C301" s="71" t="str">
        <f t="shared" si="408"/>
        <v>Didier</v>
      </c>
      <c r="D301" s="9" t="str">
        <f t="shared" si="386"/>
        <v/>
      </c>
      <c r="E301" s="6">
        <f t="shared" si="421"/>
        <v>1748108</v>
      </c>
      <c r="F301" s="73"/>
      <c r="G301" s="73"/>
      <c r="H301" s="73"/>
      <c r="I301" s="73"/>
      <c r="J301" s="73"/>
      <c r="K301" s="73"/>
      <c r="L301" s="73"/>
      <c r="M301" s="169"/>
      <c r="N301" s="73"/>
      <c r="O301" s="73"/>
      <c r="P301" s="73"/>
      <c r="Q301" s="73"/>
      <c r="R301" s="73"/>
      <c r="S301" s="73"/>
      <c r="T301" s="73"/>
      <c r="U301" s="73"/>
      <c r="V301" s="73"/>
      <c r="W301" s="73"/>
      <c r="X301" s="289"/>
      <c r="Y301" s="2" t="e">
        <f>IF(C301&lt;&gt;"",VLOOKUP(C301,#REF!,2,FALSE),"")</f>
        <v>#REF!</v>
      </c>
      <c r="Z301" s="2" t="str">
        <f t="shared" si="398"/>
        <v>US CRÉTEIL</v>
      </c>
      <c r="AA301" s="50" t="str">
        <f t="shared" si="343"/>
        <v/>
      </c>
      <c r="AB301" s="34" t="e">
        <f t="shared" si="344"/>
        <v>#REF!</v>
      </c>
      <c r="AC301" s="2" t="str">
        <f t="shared" si="345"/>
        <v>LLLLMMMM  Didier  Didier</v>
      </c>
      <c r="AD301" s="2">
        <f t="shared" si="346"/>
        <v>0</v>
      </c>
      <c r="AE301" s="39"/>
      <c r="AF301" s="40" t="str">
        <f>IF(AE301&lt;&gt;"",VLOOKUP(AE301,#REF!,2,FALSE),"")</f>
        <v/>
      </c>
      <c r="AM301" s="140" t="e">
        <f t="shared" si="347"/>
        <v>#REF!</v>
      </c>
      <c r="AN301" s="157"/>
      <c r="AO301" s="136" t="e">
        <f t="shared" si="348"/>
        <v>#REF!</v>
      </c>
      <c r="AP301" s="152"/>
      <c r="AQ301" s="140" t="e">
        <f t="shared" si="349"/>
        <v>#REF!</v>
      </c>
      <c r="AR301" s="144"/>
      <c r="AS301" s="136" t="e">
        <f t="shared" si="350"/>
        <v>#REF!</v>
      </c>
      <c r="AT301" s="152"/>
      <c r="AU301" s="140" t="e">
        <f t="shared" si="351"/>
        <v>#REF!</v>
      </c>
      <c r="AV301" s="157"/>
      <c r="AW301" s="136" t="e">
        <f t="shared" si="352"/>
        <v>#REF!</v>
      </c>
      <c r="AX301" s="152"/>
      <c r="AY301" s="140" t="e">
        <f t="shared" si="353"/>
        <v>#REF!</v>
      </c>
      <c r="AZ301" s="144"/>
      <c r="BA301" s="136" t="e">
        <f t="shared" si="354"/>
        <v>#REF!</v>
      </c>
      <c r="BB301" s="152"/>
      <c r="BC301" s="140" t="e">
        <f t="shared" si="355"/>
        <v>#REF!</v>
      </c>
      <c r="BD301" s="144"/>
      <c r="BE301" s="136" t="e">
        <f t="shared" si="356"/>
        <v>#REF!</v>
      </c>
      <c r="BF301" s="152"/>
      <c r="BG301" s="140" t="e">
        <f t="shared" si="357"/>
        <v>#REF!</v>
      </c>
      <c r="BH301" s="144"/>
      <c r="BI301" s="136" t="e">
        <f t="shared" si="358"/>
        <v>#REF!</v>
      </c>
      <c r="BJ301" s="152"/>
      <c r="BK301" s="140" t="e">
        <f t="shared" si="359"/>
        <v>#REF!</v>
      </c>
      <c r="BL301" s="144"/>
      <c r="BM301" s="136" t="e">
        <f t="shared" si="360"/>
        <v>#REF!</v>
      </c>
      <c r="BN301" s="152"/>
      <c r="BO301" s="140" t="e">
        <f t="shared" si="361"/>
        <v>#REF!</v>
      </c>
      <c r="BP301" s="144"/>
      <c r="BQ301" s="136" t="e">
        <f t="shared" si="362"/>
        <v>#REF!</v>
      </c>
      <c r="BR301" s="152"/>
      <c r="BS301" s="140" t="e">
        <f t="shared" si="363"/>
        <v>#REF!</v>
      </c>
      <c r="BT301" s="144"/>
      <c r="BU301" s="136" t="e">
        <f t="shared" si="364"/>
        <v>#REF!</v>
      </c>
      <c r="BV301" s="152"/>
      <c r="BW301" s="140" t="e">
        <f t="shared" si="365"/>
        <v>#REF!</v>
      </c>
      <c r="BX301" s="144"/>
      <c r="BY301" s="136" t="e">
        <f t="shared" si="366"/>
        <v>#REF!</v>
      </c>
      <c r="BZ301" s="152"/>
      <c r="CA301" s="140" t="e">
        <f t="shared" si="367"/>
        <v>#REF!</v>
      </c>
      <c r="CB301" s="144"/>
      <c r="CC301" s="136" t="e">
        <f t="shared" si="368"/>
        <v>#REF!</v>
      </c>
      <c r="CD301" s="152"/>
      <c r="CE301" s="140" t="e">
        <f t="shared" si="369"/>
        <v>#REF!</v>
      </c>
      <c r="CF301" s="144"/>
      <c r="CG301" s="136" t="e">
        <f t="shared" si="370"/>
        <v>#REF!</v>
      </c>
      <c r="CH301" s="152"/>
      <c r="CI301" s="140" t="e">
        <f t="shared" si="371"/>
        <v>#REF!</v>
      </c>
      <c r="CJ301" s="144"/>
      <c r="CK301" s="136" t="e">
        <f t="shared" si="372"/>
        <v>#REF!</v>
      </c>
      <c r="CL301" s="140" t="e">
        <f t="shared" si="373"/>
        <v>#REF!</v>
      </c>
      <c r="CM301" s="144"/>
      <c r="CN301" s="136" t="e">
        <f t="shared" si="374"/>
        <v>#REF!</v>
      </c>
      <c r="CO301" s="152"/>
      <c r="CP301" s="140" t="e">
        <f t="shared" si="375"/>
        <v>#REF!</v>
      </c>
      <c r="CQ301" s="144"/>
      <c r="CR301" s="136" t="e">
        <f t="shared" si="376"/>
        <v>#REF!</v>
      </c>
      <c r="CS301" s="152"/>
      <c r="CT301" s="140" t="e">
        <f t="shared" si="377"/>
        <v>#REF!</v>
      </c>
      <c r="CU301" s="144"/>
      <c r="CV301" s="136" t="e">
        <f t="shared" si="378"/>
        <v>#REF!</v>
      </c>
      <c r="CW301" s="152"/>
      <c r="CX301" s="140" t="e">
        <f t="shared" si="379"/>
        <v>#REF!</v>
      </c>
      <c r="CY301" s="136" t="e">
        <f t="shared" si="380"/>
        <v>#REF!</v>
      </c>
      <c r="CZ301" s="152"/>
      <c r="DA301" s="144" t="e">
        <f t="shared" si="381"/>
        <v>#REF!</v>
      </c>
      <c r="DB301" s="144"/>
      <c r="DC301" s="136" t="e">
        <f t="shared" si="382"/>
        <v>#REF!</v>
      </c>
      <c r="DD301" s="152"/>
      <c r="DE301" s="140" t="e">
        <f t="shared" si="383"/>
        <v>#REF!</v>
      </c>
      <c r="DF301" s="144"/>
      <c r="DG301" s="136" t="e">
        <f t="shared" si="384"/>
        <v>#REF!</v>
      </c>
      <c r="DH301" s="152"/>
    </row>
    <row r="302" spans="1:112" ht="15.5" x14ac:dyDescent="0.35">
      <c r="A302" s="71">
        <v>39</v>
      </c>
      <c r="B302" s="345" t="str">
        <f t="shared" ref="B302" si="427">B250</f>
        <v>MMMNNN  Barbara</v>
      </c>
      <c r="C302" s="71" t="str">
        <f t="shared" si="408"/>
        <v>Barbara</v>
      </c>
      <c r="D302" s="9" t="str">
        <f t="shared" si="386"/>
        <v/>
      </c>
      <c r="E302" s="6">
        <f t="shared" si="421"/>
        <v>1026525</v>
      </c>
      <c r="F302" s="73"/>
      <c r="G302" s="73"/>
      <c r="H302" s="73"/>
      <c r="I302" s="73"/>
      <c r="J302" s="73"/>
      <c r="K302" s="73"/>
      <c r="L302" s="73"/>
      <c r="M302" s="169"/>
      <c r="N302" s="73"/>
      <c r="O302" s="73"/>
      <c r="P302" s="73"/>
      <c r="Q302" s="73"/>
      <c r="R302" s="73"/>
      <c r="S302" s="73"/>
      <c r="T302" s="73"/>
      <c r="U302" s="73"/>
      <c r="V302" s="73"/>
      <c r="W302" s="73"/>
      <c r="X302" s="289"/>
      <c r="Y302" s="2" t="e">
        <f>IF(C302&lt;&gt;"",VLOOKUP(C302,#REF!,2,FALSE),"")</f>
        <v>#REF!</v>
      </c>
      <c r="Z302" s="2" t="str">
        <f t="shared" si="398"/>
        <v>US CRÉTEIL</v>
      </c>
      <c r="AA302" s="50" t="str">
        <f t="shared" si="343"/>
        <v/>
      </c>
      <c r="AB302" s="34" t="e">
        <f t="shared" si="344"/>
        <v>#REF!</v>
      </c>
      <c r="AC302" s="2" t="str">
        <f t="shared" si="345"/>
        <v>MMMNNN  Barbara  Barbara</v>
      </c>
      <c r="AD302" s="2">
        <f t="shared" si="346"/>
        <v>0</v>
      </c>
      <c r="AE302" s="39"/>
      <c r="AF302" s="40" t="str">
        <f>IF(AE302&lt;&gt;"",VLOOKUP(AE302,#REF!,2,FALSE),"")</f>
        <v/>
      </c>
      <c r="AM302" s="140" t="e">
        <f t="shared" si="347"/>
        <v>#REF!</v>
      </c>
      <c r="AN302" s="157"/>
      <c r="AO302" s="136" t="e">
        <f t="shared" si="348"/>
        <v>#REF!</v>
      </c>
      <c r="AP302" s="152"/>
      <c r="AQ302" s="140" t="e">
        <f t="shared" si="349"/>
        <v>#REF!</v>
      </c>
      <c r="AR302" s="144"/>
      <c r="AS302" s="136" t="e">
        <f t="shared" si="350"/>
        <v>#REF!</v>
      </c>
      <c r="AT302" s="152"/>
      <c r="AU302" s="140" t="e">
        <f t="shared" si="351"/>
        <v>#REF!</v>
      </c>
      <c r="AV302" s="157"/>
      <c r="AW302" s="136" t="e">
        <f t="shared" si="352"/>
        <v>#REF!</v>
      </c>
      <c r="AX302" s="152"/>
      <c r="AY302" s="140" t="e">
        <f t="shared" si="353"/>
        <v>#REF!</v>
      </c>
      <c r="AZ302" s="144"/>
      <c r="BA302" s="136" t="e">
        <f t="shared" si="354"/>
        <v>#REF!</v>
      </c>
      <c r="BB302" s="152"/>
      <c r="BC302" s="140" t="e">
        <f t="shared" si="355"/>
        <v>#REF!</v>
      </c>
      <c r="BD302" s="144"/>
      <c r="BE302" s="136" t="e">
        <f t="shared" si="356"/>
        <v>#REF!</v>
      </c>
      <c r="BF302" s="152"/>
      <c r="BG302" s="140" t="e">
        <f t="shared" si="357"/>
        <v>#REF!</v>
      </c>
      <c r="BH302" s="144"/>
      <c r="BI302" s="136" t="e">
        <f t="shared" si="358"/>
        <v>#REF!</v>
      </c>
      <c r="BJ302" s="152"/>
      <c r="BK302" s="140" t="e">
        <f t="shared" si="359"/>
        <v>#REF!</v>
      </c>
      <c r="BL302" s="144"/>
      <c r="BM302" s="136" t="e">
        <f t="shared" si="360"/>
        <v>#REF!</v>
      </c>
      <c r="BN302" s="152"/>
      <c r="BO302" s="140" t="e">
        <f t="shared" si="361"/>
        <v>#REF!</v>
      </c>
      <c r="BP302" s="144"/>
      <c r="BQ302" s="136" t="e">
        <f t="shared" si="362"/>
        <v>#REF!</v>
      </c>
      <c r="BR302" s="152"/>
      <c r="BS302" s="140" t="e">
        <f t="shared" si="363"/>
        <v>#REF!</v>
      </c>
      <c r="BT302" s="144"/>
      <c r="BU302" s="136" t="e">
        <f t="shared" si="364"/>
        <v>#REF!</v>
      </c>
      <c r="BV302" s="152"/>
      <c r="BW302" s="140" t="e">
        <f t="shared" si="365"/>
        <v>#REF!</v>
      </c>
      <c r="BX302" s="144"/>
      <c r="BY302" s="136" t="e">
        <f t="shared" si="366"/>
        <v>#REF!</v>
      </c>
      <c r="BZ302" s="152"/>
      <c r="CA302" s="140" t="e">
        <f t="shared" si="367"/>
        <v>#REF!</v>
      </c>
      <c r="CB302" s="144"/>
      <c r="CC302" s="136" t="e">
        <f t="shared" si="368"/>
        <v>#REF!</v>
      </c>
      <c r="CD302" s="152"/>
      <c r="CE302" s="140" t="e">
        <f t="shared" si="369"/>
        <v>#REF!</v>
      </c>
      <c r="CF302" s="144"/>
      <c r="CG302" s="136" t="e">
        <f t="shared" si="370"/>
        <v>#REF!</v>
      </c>
      <c r="CH302" s="152"/>
      <c r="CI302" s="140" t="e">
        <f t="shared" si="371"/>
        <v>#REF!</v>
      </c>
      <c r="CJ302" s="144"/>
      <c r="CK302" s="136" t="e">
        <f t="shared" si="372"/>
        <v>#REF!</v>
      </c>
      <c r="CL302" s="140" t="e">
        <f t="shared" si="373"/>
        <v>#REF!</v>
      </c>
      <c r="CM302" s="144"/>
      <c r="CN302" s="136" t="e">
        <f t="shared" si="374"/>
        <v>#REF!</v>
      </c>
      <c r="CO302" s="152"/>
      <c r="CP302" s="140" t="e">
        <f t="shared" si="375"/>
        <v>#REF!</v>
      </c>
      <c r="CQ302" s="144"/>
      <c r="CR302" s="136" t="e">
        <f t="shared" si="376"/>
        <v>#REF!</v>
      </c>
      <c r="CS302" s="152"/>
      <c r="CT302" s="140" t="e">
        <f t="shared" si="377"/>
        <v>#REF!</v>
      </c>
      <c r="CU302" s="144"/>
      <c r="CV302" s="136" t="e">
        <f t="shared" si="378"/>
        <v>#REF!</v>
      </c>
      <c r="CW302" s="152"/>
      <c r="CX302" s="140" t="e">
        <f t="shared" si="379"/>
        <v>#REF!</v>
      </c>
      <c r="CY302" s="136" t="e">
        <f t="shared" si="380"/>
        <v>#REF!</v>
      </c>
      <c r="CZ302" s="152"/>
      <c r="DA302" s="144" t="e">
        <f t="shared" si="381"/>
        <v>#REF!</v>
      </c>
      <c r="DB302" s="144"/>
      <c r="DC302" s="136" t="e">
        <f t="shared" si="382"/>
        <v>#REF!</v>
      </c>
      <c r="DD302" s="152"/>
      <c r="DE302" s="140" t="e">
        <f t="shared" si="383"/>
        <v>#REF!</v>
      </c>
      <c r="DF302" s="144"/>
      <c r="DG302" s="136" t="e">
        <f t="shared" si="384"/>
        <v>#REF!</v>
      </c>
      <c r="DH302" s="152"/>
    </row>
    <row r="303" spans="1:112" ht="15.5" x14ac:dyDescent="0.35">
      <c r="A303" s="71">
        <v>40</v>
      </c>
      <c r="B303" s="345" t="str">
        <f t="shared" ref="B303" si="428">B251</f>
        <v>NNNNOOO  Julie</v>
      </c>
      <c r="C303" s="71" t="str">
        <f t="shared" si="408"/>
        <v>Julie</v>
      </c>
      <c r="D303" s="9" t="str">
        <f t="shared" si="386"/>
        <v/>
      </c>
      <c r="E303" s="6">
        <f t="shared" si="421"/>
        <v>405929</v>
      </c>
      <c r="F303" s="73"/>
      <c r="G303" s="73"/>
      <c r="H303" s="73"/>
      <c r="I303" s="73"/>
      <c r="J303" s="73"/>
      <c r="K303" s="73"/>
      <c r="L303" s="73"/>
      <c r="M303" s="169"/>
      <c r="N303" s="73"/>
      <c r="O303" s="73"/>
      <c r="P303" s="73"/>
      <c r="Q303" s="73"/>
      <c r="R303" s="73"/>
      <c r="S303" s="73"/>
      <c r="T303" s="73"/>
      <c r="U303" s="73"/>
      <c r="V303" s="73"/>
      <c r="W303" s="73"/>
      <c r="X303" s="289"/>
      <c r="Y303" s="2" t="e">
        <f>IF(C303&lt;&gt;"",VLOOKUP(C303,#REF!,2,FALSE),"")</f>
        <v>#REF!</v>
      </c>
      <c r="Z303" s="2" t="str">
        <f t="shared" si="398"/>
        <v>US CRÉTEIL</v>
      </c>
      <c r="AA303" s="50" t="str">
        <f t="shared" si="343"/>
        <v/>
      </c>
      <c r="AB303" s="34" t="e">
        <f t="shared" si="344"/>
        <v>#REF!</v>
      </c>
      <c r="AC303" s="2" t="str">
        <f t="shared" si="345"/>
        <v>NNNNOOO  Julie  Julie</v>
      </c>
      <c r="AD303" s="2">
        <f t="shared" si="346"/>
        <v>0</v>
      </c>
      <c r="AE303" s="39"/>
      <c r="AF303" s="40" t="str">
        <f>IF(AE303&lt;&gt;"",VLOOKUP(AE303,#REF!,2,FALSE),"")</f>
        <v/>
      </c>
      <c r="AM303" s="140" t="e">
        <f t="shared" si="347"/>
        <v>#REF!</v>
      </c>
      <c r="AN303" s="157"/>
      <c r="AO303" s="136" t="e">
        <f t="shared" si="348"/>
        <v>#REF!</v>
      </c>
      <c r="AP303" s="152"/>
      <c r="AQ303" s="140" t="e">
        <f t="shared" si="349"/>
        <v>#REF!</v>
      </c>
      <c r="AR303" s="144"/>
      <c r="AS303" s="136" t="e">
        <f t="shared" si="350"/>
        <v>#REF!</v>
      </c>
      <c r="AT303" s="152"/>
      <c r="AU303" s="140" t="e">
        <f t="shared" si="351"/>
        <v>#REF!</v>
      </c>
      <c r="AV303" s="157"/>
      <c r="AW303" s="136" t="e">
        <f t="shared" si="352"/>
        <v>#REF!</v>
      </c>
      <c r="AX303" s="152"/>
      <c r="AY303" s="140" t="e">
        <f t="shared" si="353"/>
        <v>#REF!</v>
      </c>
      <c r="AZ303" s="144"/>
      <c r="BA303" s="136" t="e">
        <f t="shared" si="354"/>
        <v>#REF!</v>
      </c>
      <c r="BB303" s="152"/>
      <c r="BC303" s="140" t="e">
        <f t="shared" si="355"/>
        <v>#REF!</v>
      </c>
      <c r="BD303" s="144"/>
      <c r="BE303" s="136" t="e">
        <f t="shared" si="356"/>
        <v>#REF!</v>
      </c>
      <c r="BF303" s="152"/>
      <c r="BG303" s="140" t="e">
        <f t="shared" si="357"/>
        <v>#REF!</v>
      </c>
      <c r="BH303" s="144"/>
      <c r="BI303" s="136" t="e">
        <f t="shared" si="358"/>
        <v>#REF!</v>
      </c>
      <c r="BJ303" s="152"/>
      <c r="BK303" s="140" t="e">
        <f t="shared" si="359"/>
        <v>#REF!</v>
      </c>
      <c r="BL303" s="144"/>
      <c r="BM303" s="136" t="e">
        <f t="shared" si="360"/>
        <v>#REF!</v>
      </c>
      <c r="BN303" s="152"/>
      <c r="BO303" s="140" t="e">
        <f t="shared" si="361"/>
        <v>#REF!</v>
      </c>
      <c r="BP303" s="144"/>
      <c r="BQ303" s="136" t="e">
        <f t="shared" si="362"/>
        <v>#REF!</v>
      </c>
      <c r="BR303" s="152"/>
      <c r="BS303" s="140" t="e">
        <f t="shared" si="363"/>
        <v>#REF!</v>
      </c>
      <c r="BT303" s="144"/>
      <c r="BU303" s="136" t="e">
        <f t="shared" si="364"/>
        <v>#REF!</v>
      </c>
      <c r="BV303" s="152"/>
      <c r="BW303" s="140" t="e">
        <f t="shared" si="365"/>
        <v>#REF!</v>
      </c>
      <c r="BX303" s="144"/>
      <c r="BY303" s="136" t="e">
        <f t="shared" si="366"/>
        <v>#REF!</v>
      </c>
      <c r="BZ303" s="152"/>
      <c r="CA303" s="140" t="e">
        <f t="shared" si="367"/>
        <v>#REF!</v>
      </c>
      <c r="CB303" s="144"/>
      <c r="CC303" s="136" t="e">
        <f t="shared" si="368"/>
        <v>#REF!</v>
      </c>
      <c r="CD303" s="152"/>
      <c r="CE303" s="140" t="e">
        <f t="shared" si="369"/>
        <v>#REF!</v>
      </c>
      <c r="CF303" s="144"/>
      <c r="CG303" s="136" t="e">
        <f t="shared" si="370"/>
        <v>#REF!</v>
      </c>
      <c r="CH303" s="152"/>
      <c r="CI303" s="140" t="e">
        <f t="shared" si="371"/>
        <v>#REF!</v>
      </c>
      <c r="CJ303" s="144"/>
      <c r="CK303" s="136" t="e">
        <f t="shared" si="372"/>
        <v>#REF!</v>
      </c>
      <c r="CL303" s="140" t="e">
        <f t="shared" si="373"/>
        <v>#REF!</v>
      </c>
      <c r="CM303" s="144"/>
      <c r="CN303" s="136" t="e">
        <f t="shared" si="374"/>
        <v>#REF!</v>
      </c>
      <c r="CO303" s="152"/>
      <c r="CP303" s="140" t="e">
        <f t="shared" si="375"/>
        <v>#REF!</v>
      </c>
      <c r="CQ303" s="144"/>
      <c r="CR303" s="136" t="e">
        <f t="shared" si="376"/>
        <v>#REF!</v>
      </c>
      <c r="CS303" s="152"/>
      <c r="CT303" s="140" t="e">
        <f t="shared" si="377"/>
        <v>#REF!</v>
      </c>
      <c r="CU303" s="144"/>
      <c r="CV303" s="136" t="e">
        <f t="shared" si="378"/>
        <v>#REF!</v>
      </c>
      <c r="CW303" s="152"/>
      <c r="CX303" s="140" t="e">
        <f t="shared" si="379"/>
        <v>#REF!</v>
      </c>
      <c r="CY303" s="136" t="e">
        <f t="shared" si="380"/>
        <v>#REF!</v>
      </c>
      <c r="CZ303" s="152"/>
      <c r="DA303" s="144" t="e">
        <f t="shared" si="381"/>
        <v>#REF!</v>
      </c>
      <c r="DB303" s="144"/>
      <c r="DC303" s="136" t="e">
        <f t="shared" si="382"/>
        <v>#REF!</v>
      </c>
      <c r="DD303" s="152"/>
      <c r="DE303" s="140" t="e">
        <f t="shared" si="383"/>
        <v>#REF!</v>
      </c>
      <c r="DF303" s="144"/>
      <c r="DG303" s="136" t="e">
        <f t="shared" si="384"/>
        <v>#REF!</v>
      </c>
      <c r="DH303" s="152"/>
    </row>
    <row r="304" spans="1:112" ht="15.5" x14ac:dyDescent="0.35">
      <c r="A304" s="71">
        <v>41</v>
      </c>
      <c r="B304" s="345" t="str">
        <f t="shared" ref="B304" si="429">B252</f>
        <v>OOOPPP  André</v>
      </c>
      <c r="C304" s="71" t="str">
        <f t="shared" ref="C304:C313" si="430">C44</f>
        <v>André</v>
      </c>
      <c r="D304" s="9" t="str">
        <f t="shared" si="386"/>
        <v/>
      </c>
      <c r="E304" s="6">
        <f t="shared" si="421"/>
        <v>1513486</v>
      </c>
      <c r="F304" s="73"/>
      <c r="G304" s="73"/>
      <c r="H304" s="73"/>
      <c r="I304" s="73"/>
      <c r="J304" s="73"/>
      <c r="K304" s="73"/>
      <c r="L304" s="73"/>
      <c r="M304" s="169"/>
      <c r="N304" s="73"/>
      <c r="O304" s="73"/>
      <c r="P304" s="73"/>
      <c r="Q304" s="73"/>
      <c r="R304" s="73"/>
      <c r="S304" s="73"/>
      <c r="T304" s="73"/>
      <c r="U304" s="73"/>
      <c r="V304" s="73"/>
      <c r="W304" s="73"/>
      <c r="X304" s="289"/>
      <c r="Y304" s="2" t="e">
        <f>IF(C304&lt;&gt;"",VLOOKUP(C304,#REF!,2,FALSE),"")</f>
        <v>#REF!</v>
      </c>
      <c r="Z304" s="2" t="str">
        <f t="shared" si="398"/>
        <v>US CRÉTEIL</v>
      </c>
      <c r="AA304" s="50" t="str">
        <f t="shared" si="343"/>
        <v/>
      </c>
      <c r="AB304" s="34" t="e">
        <f t="shared" si="344"/>
        <v>#REF!</v>
      </c>
      <c r="AC304" s="2" t="str">
        <f t="shared" si="345"/>
        <v>OOOPPP  André  André</v>
      </c>
      <c r="AD304" s="2">
        <f t="shared" si="346"/>
        <v>0</v>
      </c>
      <c r="AE304" s="39"/>
      <c r="AF304" s="40" t="str">
        <f>IF(AE304&lt;&gt;"",VLOOKUP(AE304,#REF!,2,FALSE),"")</f>
        <v/>
      </c>
      <c r="AM304" s="140" t="e">
        <f t="shared" si="347"/>
        <v>#REF!</v>
      </c>
      <c r="AN304" s="157"/>
      <c r="AO304" s="136" t="e">
        <f t="shared" si="348"/>
        <v>#REF!</v>
      </c>
      <c r="AP304" s="152"/>
      <c r="AQ304" s="140" t="e">
        <f t="shared" si="349"/>
        <v>#REF!</v>
      </c>
      <c r="AR304" s="144"/>
      <c r="AS304" s="136" t="e">
        <f t="shared" si="350"/>
        <v>#REF!</v>
      </c>
      <c r="AT304" s="152"/>
      <c r="AU304" s="140" t="e">
        <f t="shared" si="351"/>
        <v>#REF!</v>
      </c>
      <c r="AV304" s="157"/>
      <c r="AW304" s="136" t="e">
        <f t="shared" si="352"/>
        <v>#REF!</v>
      </c>
      <c r="AX304" s="152"/>
      <c r="AY304" s="140" t="e">
        <f t="shared" si="353"/>
        <v>#REF!</v>
      </c>
      <c r="AZ304" s="144"/>
      <c r="BA304" s="136" t="e">
        <f t="shared" si="354"/>
        <v>#REF!</v>
      </c>
      <c r="BB304" s="152"/>
      <c r="BC304" s="140" t="e">
        <f t="shared" si="355"/>
        <v>#REF!</v>
      </c>
      <c r="BD304" s="144"/>
      <c r="BE304" s="136" t="e">
        <f t="shared" si="356"/>
        <v>#REF!</v>
      </c>
      <c r="BF304" s="152"/>
      <c r="BG304" s="140" t="e">
        <f t="shared" si="357"/>
        <v>#REF!</v>
      </c>
      <c r="BH304" s="144"/>
      <c r="BI304" s="136" t="e">
        <f t="shared" si="358"/>
        <v>#REF!</v>
      </c>
      <c r="BJ304" s="152"/>
      <c r="BK304" s="140" t="e">
        <f t="shared" si="359"/>
        <v>#REF!</v>
      </c>
      <c r="BL304" s="144"/>
      <c r="BM304" s="136" t="e">
        <f t="shared" si="360"/>
        <v>#REF!</v>
      </c>
      <c r="BN304" s="152"/>
      <c r="BO304" s="140" t="e">
        <f t="shared" si="361"/>
        <v>#REF!</v>
      </c>
      <c r="BP304" s="144"/>
      <c r="BQ304" s="136" t="e">
        <f t="shared" si="362"/>
        <v>#REF!</v>
      </c>
      <c r="BR304" s="152"/>
      <c r="BS304" s="140" t="e">
        <f t="shared" si="363"/>
        <v>#REF!</v>
      </c>
      <c r="BT304" s="144"/>
      <c r="BU304" s="136" t="e">
        <f t="shared" si="364"/>
        <v>#REF!</v>
      </c>
      <c r="BV304" s="152"/>
      <c r="BW304" s="140" t="e">
        <f t="shared" si="365"/>
        <v>#REF!</v>
      </c>
      <c r="BX304" s="144"/>
      <c r="BY304" s="136" t="e">
        <f t="shared" si="366"/>
        <v>#REF!</v>
      </c>
      <c r="BZ304" s="152"/>
      <c r="CA304" s="140" t="e">
        <f t="shared" si="367"/>
        <v>#REF!</v>
      </c>
      <c r="CB304" s="144"/>
      <c r="CC304" s="136" t="e">
        <f t="shared" si="368"/>
        <v>#REF!</v>
      </c>
      <c r="CD304" s="152"/>
      <c r="CE304" s="140" t="e">
        <f t="shared" si="369"/>
        <v>#REF!</v>
      </c>
      <c r="CF304" s="144"/>
      <c r="CG304" s="136" t="e">
        <f t="shared" si="370"/>
        <v>#REF!</v>
      </c>
      <c r="CH304" s="152"/>
      <c r="CI304" s="140" t="e">
        <f t="shared" si="371"/>
        <v>#REF!</v>
      </c>
      <c r="CJ304" s="144"/>
      <c r="CK304" s="136" t="e">
        <f t="shared" si="372"/>
        <v>#REF!</v>
      </c>
      <c r="CL304" s="140" t="e">
        <f t="shared" si="373"/>
        <v>#REF!</v>
      </c>
      <c r="CM304" s="144"/>
      <c r="CN304" s="136" t="e">
        <f t="shared" si="374"/>
        <v>#REF!</v>
      </c>
      <c r="CO304" s="152"/>
      <c r="CP304" s="140" t="e">
        <f t="shared" si="375"/>
        <v>#REF!</v>
      </c>
      <c r="CQ304" s="144"/>
      <c r="CR304" s="136" t="e">
        <f t="shared" si="376"/>
        <v>#REF!</v>
      </c>
      <c r="CS304" s="152"/>
      <c r="CT304" s="140" t="e">
        <f t="shared" si="377"/>
        <v>#REF!</v>
      </c>
      <c r="CU304" s="144"/>
      <c r="CV304" s="136" t="e">
        <f t="shared" si="378"/>
        <v>#REF!</v>
      </c>
      <c r="CW304" s="152"/>
      <c r="CX304" s="140" t="e">
        <f t="shared" si="379"/>
        <v>#REF!</v>
      </c>
      <c r="CY304" s="136" t="e">
        <f t="shared" si="380"/>
        <v>#REF!</v>
      </c>
      <c r="CZ304" s="152"/>
      <c r="DA304" s="144" t="e">
        <f t="shared" si="381"/>
        <v>#REF!</v>
      </c>
      <c r="DB304" s="144"/>
      <c r="DC304" s="136" t="e">
        <f t="shared" si="382"/>
        <v>#REF!</v>
      </c>
      <c r="DD304" s="152"/>
      <c r="DE304" s="140" t="e">
        <f t="shared" si="383"/>
        <v>#REF!</v>
      </c>
      <c r="DF304" s="144"/>
      <c r="DG304" s="136" t="e">
        <f t="shared" si="384"/>
        <v>#REF!</v>
      </c>
      <c r="DH304" s="152"/>
    </row>
    <row r="305" spans="1:112" ht="15.5" x14ac:dyDescent="0.35">
      <c r="A305" s="71">
        <v>42</v>
      </c>
      <c r="B305" s="345" t="str">
        <f t="shared" ref="B305" si="431">B253</f>
        <v>PPPQQQQ  Roland</v>
      </c>
      <c r="C305" s="71" t="str">
        <f t="shared" si="430"/>
        <v>Roland</v>
      </c>
      <c r="D305" s="9" t="str">
        <f t="shared" si="386"/>
        <v/>
      </c>
      <c r="E305" s="6">
        <f t="shared" si="421"/>
        <v>1797650</v>
      </c>
      <c r="F305" s="73"/>
      <c r="G305" s="73"/>
      <c r="H305" s="73"/>
      <c r="I305" s="73"/>
      <c r="J305" s="73"/>
      <c r="K305" s="73"/>
      <c r="L305" s="73"/>
      <c r="M305" s="169"/>
      <c r="N305" s="73"/>
      <c r="O305" s="73"/>
      <c r="P305" s="73"/>
      <c r="Q305" s="73"/>
      <c r="R305" s="73"/>
      <c r="S305" s="73"/>
      <c r="T305" s="73"/>
      <c r="U305" s="73"/>
      <c r="V305" s="73"/>
      <c r="W305" s="73"/>
      <c r="X305" s="289"/>
      <c r="Y305" s="2" t="e">
        <f>IF(C305&lt;&gt;"",VLOOKUP(C305,#REF!,2,FALSE),"")</f>
        <v>#REF!</v>
      </c>
      <c r="Z305" s="2" t="str">
        <f t="shared" si="398"/>
        <v>US CRÉTEIL</v>
      </c>
      <c r="AA305" s="50" t="str">
        <f t="shared" si="343"/>
        <v/>
      </c>
      <c r="AB305" s="34" t="e">
        <f t="shared" si="344"/>
        <v>#REF!</v>
      </c>
      <c r="AC305" s="2" t="str">
        <f t="shared" si="345"/>
        <v>PPPQQQQ  Roland  Roland</v>
      </c>
      <c r="AD305" s="2">
        <f t="shared" si="346"/>
        <v>0</v>
      </c>
      <c r="AE305" s="39"/>
      <c r="AF305" s="40" t="str">
        <f>IF(AE305&lt;&gt;"",VLOOKUP(AE305,#REF!,2,FALSE),"")</f>
        <v/>
      </c>
      <c r="AM305" s="140" t="e">
        <f t="shared" si="347"/>
        <v>#REF!</v>
      </c>
      <c r="AN305" s="157"/>
      <c r="AO305" s="136" t="e">
        <f t="shared" si="348"/>
        <v>#REF!</v>
      </c>
      <c r="AP305" s="152"/>
      <c r="AQ305" s="140" t="e">
        <f t="shared" si="349"/>
        <v>#REF!</v>
      </c>
      <c r="AR305" s="144"/>
      <c r="AS305" s="136" t="e">
        <f t="shared" si="350"/>
        <v>#REF!</v>
      </c>
      <c r="AT305" s="152"/>
      <c r="AU305" s="140" t="e">
        <f t="shared" si="351"/>
        <v>#REF!</v>
      </c>
      <c r="AV305" s="157"/>
      <c r="AW305" s="136" t="e">
        <f t="shared" si="352"/>
        <v>#REF!</v>
      </c>
      <c r="AX305" s="152"/>
      <c r="AY305" s="140" t="e">
        <f t="shared" si="353"/>
        <v>#REF!</v>
      </c>
      <c r="AZ305" s="144"/>
      <c r="BA305" s="136" t="e">
        <f t="shared" si="354"/>
        <v>#REF!</v>
      </c>
      <c r="BB305" s="152"/>
      <c r="BC305" s="140" t="e">
        <f t="shared" si="355"/>
        <v>#REF!</v>
      </c>
      <c r="BD305" s="144"/>
      <c r="BE305" s="136" t="e">
        <f t="shared" si="356"/>
        <v>#REF!</v>
      </c>
      <c r="BF305" s="152"/>
      <c r="BG305" s="140" t="e">
        <f t="shared" si="357"/>
        <v>#REF!</v>
      </c>
      <c r="BH305" s="144"/>
      <c r="BI305" s="136" t="e">
        <f t="shared" si="358"/>
        <v>#REF!</v>
      </c>
      <c r="BJ305" s="152"/>
      <c r="BK305" s="140" t="e">
        <f t="shared" si="359"/>
        <v>#REF!</v>
      </c>
      <c r="BL305" s="144"/>
      <c r="BM305" s="136" t="e">
        <f t="shared" si="360"/>
        <v>#REF!</v>
      </c>
      <c r="BN305" s="152"/>
      <c r="BO305" s="140" t="e">
        <f t="shared" si="361"/>
        <v>#REF!</v>
      </c>
      <c r="BP305" s="144"/>
      <c r="BQ305" s="136" t="e">
        <f t="shared" si="362"/>
        <v>#REF!</v>
      </c>
      <c r="BR305" s="152"/>
      <c r="BS305" s="140" t="e">
        <f t="shared" si="363"/>
        <v>#REF!</v>
      </c>
      <c r="BT305" s="144"/>
      <c r="BU305" s="136" t="e">
        <f t="shared" si="364"/>
        <v>#REF!</v>
      </c>
      <c r="BV305" s="152"/>
      <c r="BW305" s="140" t="e">
        <f t="shared" si="365"/>
        <v>#REF!</v>
      </c>
      <c r="BX305" s="144"/>
      <c r="BY305" s="136" t="e">
        <f t="shared" si="366"/>
        <v>#REF!</v>
      </c>
      <c r="BZ305" s="152"/>
      <c r="CA305" s="140" t="e">
        <f t="shared" si="367"/>
        <v>#REF!</v>
      </c>
      <c r="CB305" s="144"/>
      <c r="CC305" s="136" t="e">
        <f t="shared" si="368"/>
        <v>#REF!</v>
      </c>
      <c r="CD305" s="152"/>
      <c r="CE305" s="140" t="e">
        <f t="shared" si="369"/>
        <v>#REF!</v>
      </c>
      <c r="CF305" s="144"/>
      <c r="CG305" s="136" t="e">
        <f t="shared" si="370"/>
        <v>#REF!</v>
      </c>
      <c r="CH305" s="152"/>
      <c r="CI305" s="140" t="e">
        <f t="shared" si="371"/>
        <v>#REF!</v>
      </c>
      <c r="CJ305" s="144"/>
      <c r="CK305" s="136" t="e">
        <f t="shared" si="372"/>
        <v>#REF!</v>
      </c>
      <c r="CL305" s="140" t="e">
        <f t="shared" si="373"/>
        <v>#REF!</v>
      </c>
      <c r="CM305" s="144"/>
      <c r="CN305" s="136" t="e">
        <f t="shared" si="374"/>
        <v>#REF!</v>
      </c>
      <c r="CO305" s="152"/>
      <c r="CP305" s="140" t="e">
        <f t="shared" si="375"/>
        <v>#REF!</v>
      </c>
      <c r="CQ305" s="144"/>
      <c r="CR305" s="136" t="e">
        <f t="shared" si="376"/>
        <v>#REF!</v>
      </c>
      <c r="CS305" s="152"/>
      <c r="CT305" s="140" t="e">
        <f t="shared" si="377"/>
        <v>#REF!</v>
      </c>
      <c r="CU305" s="144"/>
      <c r="CV305" s="136" t="e">
        <f t="shared" si="378"/>
        <v>#REF!</v>
      </c>
      <c r="CW305" s="152"/>
      <c r="CX305" s="140" t="e">
        <f t="shared" si="379"/>
        <v>#REF!</v>
      </c>
      <c r="CY305" s="136" t="e">
        <f t="shared" si="380"/>
        <v>#REF!</v>
      </c>
      <c r="CZ305" s="152"/>
      <c r="DA305" s="144" t="e">
        <f t="shared" si="381"/>
        <v>#REF!</v>
      </c>
      <c r="DB305" s="144"/>
      <c r="DC305" s="136" t="e">
        <f t="shared" si="382"/>
        <v>#REF!</v>
      </c>
      <c r="DD305" s="152"/>
      <c r="DE305" s="140" t="e">
        <f t="shared" si="383"/>
        <v>#REF!</v>
      </c>
      <c r="DF305" s="144"/>
      <c r="DG305" s="136" t="e">
        <f t="shared" si="384"/>
        <v>#REF!</v>
      </c>
      <c r="DH305" s="152"/>
    </row>
    <row r="306" spans="1:112" ht="15.5" x14ac:dyDescent="0.35">
      <c r="A306" s="71">
        <v>43</v>
      </c>
      <c r="B306" s="345" t="str">
        <f t="shared" ref="B306" si="432">B254</f>
        <v>QQQRRR  Sylvain</v>
      </c>
      <c r="C306" s="71" t="str">
        <f t="shared" si="430"/>
        <v>Sylvain</v>
      </c>
      <c r="D306" s="9" t="str">
        <f t="shared" si="386"/>
        <v/>
      </c>
      <c r="E306" s="6">
        <f t="shared" si="421"/>
        <v>604004</v>
      </c>
      <c r="F306" s="73"/>
      <c r="G306" s="73"/>
      <c r="H306" s="73"/>
      <c r="I306" s="73"/>
      <c r="J306" s="73"/>
      <c r="K306" s="73"/>
      <c r="L306" s="73"/>
      <c r="M306" s="169"/>
      <c r="N306" s="73"/>
      <c r="O306" s="73"/>
      <c r="P306" s="73"/>
      <c r="Q306" s="73"/>
      <c r="R306" s="73"/>
      <c r="S306" s="73"/>
      <c r="T306" s="73"/>
      <c r="U306" s="73"/>
      <c r="V306" s="73"/>
      <c r="W306" s="73"/>
      <c r="X306" s="289"/>
      <c r="Y306" s="2" t="e">
        <f>IF(C306&lt;&gt;"",VLOOKUP(C306,#REF!,2,FALSE),"")</f>
        <v>#REF!</v>
      </c>
      <c r="Z306" s="2" t="str">
        <f t="shared" si="398"/>
        <v>US CRÉTEIL</v>
      </c>
      <c r="AA306" s="50" t="str">
        <f t="shared" si="343"/>
        <v/>
      </c>
      <c r="AB306" s="34" t="e">
        <f t="shared" si="344"/>
        <v>#REF!</v>
      </c>
      <c r="AC306" s="2" t="str">
        <f t="shared" si="345"/>
        <v>QQQRRR  Sylvain  Sylvain</v>
      </c>
      <c r="AD306" s="2">
        <f t="shared" si="346"/>
        <v>0</v>
      </c>
      <c r="AE306" s="39"/>
      <c r="AF306" s="40" t="str">
        <f>IF(AE306&lt;&gt;"",VLOOKUP(AE306,#REF!,2,FALSE),"")</f>
        <v/>
      </c>
      <c r="AM306" s="140" t="e">
        <f t="shared" si="347"/>
        <v>#REF!</v>
      </c>
      <c r="AN306" s="157"/>
      <c r="AO306" s="136" t="e">
        <f t="shared" si="348"/>
        <v>#REF!</v>
      </c>
      <c r="AP306" s="152"/>
      <c r="AQ306" s="140" t="e">
        <f t="shared" si="349"/>
        <v>#REF!</v>
      </c>
      <c r="AR306" s="144"/>
      <c r="AS306" s="136" t="e">
        <f t="shared" si="350"/>
        <v>#REF!</v>
      </c>
      <c r="AT306" s="152"/>
      <c r="AU306" s="140" t="e">
        <f t="shared" si="351"/>
        <v>#REF!</v>
      </c>
      <c r="AV306" s="157"/>
      <c r="AW306" s="136" t="e">
        <f t="shared" si="352"/>
        <v>#REF!</v>
      </c>
      <c r="AX306" s="152"/>
      <c r="AY306" s="140" t="e">
        <f t="shared" si="353"/>
        <v>#REF!</v>
      </c>
      <c r="AZ306" s="144"/>
      <c r="BA306" s="136" t="e">
        <f t="shared" si="354"/>
        <v>#REF!</v>
      </c>
      <c r="BB306" s="152"/>
      <c r="BC306" s="140" t="e">
        <f t="shared" si="355"/>
        <v>#REF!</v>
      </c>
      <c r="BD306" s="144"/>
      <c r="BE306" s="136" t="e">
        <f t="shared" si="356"/>
        <v>#REF!</v>
      </c>
      <c r="BF306" s="152"/>
      <c r="BG306" s="140" t="e">
        <f t="shared" si="357"/>
        <v>#REF!</v>
      </c>
      <c r="BH306" s="144"/>
      <c r="BI306" s="136" t="e">
        <f t="shared" si="358"/>
        <v>#REF!</v>
      </c>
      <c r="BJ306" s="152"/>
      <c r="BK306" s="140" t="e">
        <f t="shared" si="359"/>
        <v>#REF!</v>
      </c>
      <c r="BL306" s="144"/>
      <c r="BM306" s="136" t="e">
        <f t="shared" si="360"/>
        <v>#REF!</v>
      </c>
      <c r="BN306" s="152"/>
      <c r="BO306" s="140" t="e">
        <f t="shared" si="361"/>
        <v>#REF!</v>
      </c>
      <c r="BP306" s="144"/>
      <c r="BQ306" s="136" t="e">
        <f t="shared" si="362"/>
        <v>#REF!</v>
      </c>
      <c r="BR306" s="152"/>
      <c r="BS306" s="140" t="e">
        <f t="shared" si="363"/>
        <v>#REF!</v>
      </c>
      <c r="BT306" s="144"/>
      <c r="BU306" s="136" t="e">
        <f t="shared" si="364"/>
        <v>#REF!</v>
      </c>
      <c r="BV306" s="152"/>
      <c r="BW306" s="140" t="e">
        <f t="shared" si="365"/>
        <v>#REF!</v>
      </c>
      <c r="BX306" s="144"/>
      <c r="BY306" s="136" t="e">
        <f t="shared" si="366"/>
        <v>#REF!</v>
      </c>
      <c r="BZ306" s="152"/>
      <c r="CA306" s="140" t="e">
        <f t="shared" si="367"/>
        <v>#REF!</v>
      </c>
      <c r="CB306" s="144"/>
      <c r="CC306" s="136" t="e">
        <f t="shared" si="368"/>
        <v>#REF!</v>
      </c>
      <c r="CD306" s="152"/>
      <c r="CE306" s="140" t="e">
        <f t="shared" si="369"/>
        <v>#REF!</v>
      </c>
      <c r="CF306" s="144"/>
      <c r="CG306" s="136" t="e">
        <f t="shared" si="370"/>
        <v>#REF!</v>
      </c>
      <c r="CH306" s="152"/>
      <c r="CI306" s="140" t="e">
        <f t="shared" si="371"/>
        <v>#REF!</v>
      </c>
      <c r="CJ306" s="144"/>
      <c r="CK306" s="136" t="e">
        <f t="shared" si="372"/>
        <v>#REF!</v>
      </c>
      <c r="CL306" s="140" t="e">
        <f t="shared" si="373"/>
        <v>#REF!</v>
      </c>
      <c r="CM306" s="144"/>
      <c r="CN306" s="136" t="e">
        <f t="shared" si="374"/>
        <v>#REF!</v>
      </c>
      <c r="CO306" s="152"/>
      <c r="CP306" s="140" t="e">
        <f t="shared" si="375"/>
        <v>#REF!</v>
      </c>
      <c r="CQ306" s="144"/>
      <c r="CR306" s="136" t="e">
        <f t="shared" si="376"/>
        <v>#REF!</v>
      </c>
      <c r="CS306" s="152"/>
      <c r="CT306" s="140" t="e">
        <f t="shared" si="377"/>
        <v>#REF!</v>
      </c>
      <c r="CU306" s="144"/>
      <c r="CV306" s="136" t="e">
        <f t="shared" si="378"/>
        <v>#REF!</v>
      </c>
      <c r="CW306" s="152"/>
      <c r="CX306" s="140" t="e">
        <f t="shared" si="379"/>
        <v>#REF!</v>
      </c>
      <c r="CY306" s="136" t="e">
        <f t="shared" si="380"/>
        <v>#REF!</v>
      </c>
      <c r="CZ306" s="152"/>
      <c r="DA306" s="144" t="e">
        <f t="shared" si="381"/>
        <v>#REF!</v>
      </c>
      <c r="DB306" s="144"/>
      <c r="DC306" s="136" t="e">
        <f t="shared" si="382"/>
        <v>#REF!</v>
      </c>
      <c r="DD306" s="152"/>
      <c r="DE306" s="140" t="e">
        <f t="shared" si="383"/>
        <v>#REF!</v>
      </c>
      <c r="DF306" s="144"/>
      <c r="DG306" s="136" t="e">
        <f t="shared" si="384"/>
        <v>#REF!</v>
      </c>
      <c r="DH306" s="152"/>
    </row>
    <row r="307" spans="1:112" ht="15.5" x14ac:dyDescent="0.35">
      <c r="A307" s="71">
        <v>44</v>
      </c>
      <c r="B307" s="345" t="str">
        <f t="shared" ref="B307" si="433">B255</f>
        <v>RRRSSS  Veronica</v>
      </c>
      <c r="C307" s="71" t="str">
        <f t="shared" si="430"/>
        <v>Veronica</v>
      </c>
      <c r="D307" s="9" t="str">
        <f t="shared" si="386"/>
        <v/>
      </c>
      <c r="E307" s="6">
        <f t="shared" si="421"/>
        <v>1046319</v>
      </c>
      <c r="F307" s="73"/>
      <c r="G307" s="73"/>
      <c r="H307" s="73"/>
      <c r="I307" s="73"/>
      <c r="J307" s="73"/>
      <c r="K307" s="73"/>
      <c r="L307" s="73"/>
      <c r="M307" s="169"/>
      <c r="N307" s="73"/>
      <c r="O307" s="73"/>
      <c r="P307" s="73"/>
      <c r="Q307" s="73"/>
      <c r="R307" s="73"/>
      <c r="S307" s="73"/>
      <c r="T307" s="73"/>
      <c r="U307" s="73"/>
      <c r="V307" s="73"/>
      <c r="W307" s="73"/>
      <c r="X307" s="289"/>
      <c r="Y307" s="2" t="e">
        <f>IF(C307&lt;&gt;"",VLOOKUP(C307,#REF!,2,FALSE),"")</f>
        <v>#REF!</v>
      </c>
      <c r="Z307" s="2" t="str">
        <f t="shared" si="398"/>
        <v>US CRÉTEIL</v>
      </c>
      <c r="AA307" s="50" t="str">
        <f t="shared" si="343"/>
        <v/>
      </c>
      <c r="AB307" s="34" t="e">
        <f t="shared" si="344"/>
        <v>#REF!</v>
      </c>
      <c r="AC307" s="2" t="str">
        <f t="shared" si="345"/>
        <v>RRRSSS  Veronica  Veronica</v>
      </c>
      <c r="AD307" s="2">
        <f t="shared" si="346"/>
        <v>0</v>
      </c>
      <c r="AE307" s="39"/>
      <c r="AF307" s="40" t="str">
        <f>IF(AE307&lt;&gt;"",VLOOKUP(AE307,#REF!,2,FALSE),"")</f>
        <v/>
      </c>
      <c r="AM307" s="140" t="e">
        <f t="shared" si="347"/>
        <v>#REF!</v>
      </c>
      <c r="AN307" s="157"/>
      <c r="AO307" s="136" t="e">
        <f t="shared" si="348"/>
        <v>#REF!</v>
      </c>
      <c r="AP307" s="152"/>
      <c r="AQ307" s="140" t="e">
        <f t="shared" si="349"/>
        <v>#REF!</v>
      </c>
      <c r="AR307" s="144"/>
      <c r="AS307" s="136" t="e">
        <f t="shared" si="350"/>
        <v>#REF!</v>
      </c>
      <c r="AT307" s="152"/>
      <c r="AU307" s="140" t="e">
        <f t="shared" si="351"/>
        <v>#REF!</v>
      </c>
      <c r="AV307" s="157"/>
      <c r="AW307" s="136" t="e">
        <f t="shared" si="352"/>
        <v>#REF!</v>
      </c>
      <c r="AX307" s="152"/>
      <c r="AY307" s="140" t="e">
        <f t="shared" si="353"/>
        <v>#REF!</v>
      </c>
      <c r="AZ307" s="144"/>
      <c r="BA307" s="136" t="e">
        <f t="shared" si="354"/>
        <v>#REF!</v>
      </c>
      <c r="BB307" s="152"/>
      <c r="BC307" s="140" t="e">
        <f t="shared" si="355"/>
        <v>#REF!</v>
      </c>
      <c r="BD307" s="144"/>
      <c r="BE307" s="136" t="e">
        <f t="shared" si="356"/>
        <v>#REF!</v>
      </c>
      <c r="BF307" s="152"/>
      <c r="BG307" s="140" t="e">
        <f t="shared" si="357"/>
        <v>#REF!</v>
      </c>
      <c r="BH307" s="144"/>
      <c r="BI307" s="136" t="e">
        <f t="shared" si="358"/>
        <v>#REF!</v>
      </c>
      <c r="BJ307" s="152"/>
      <c r="BK307" s="140" t="e">
        <f t="shared" si="359"/>
        <v>#REF!</v>
      </c>
      <c r="BL307" s="144"/>
      <c r="BM307" s="136" t="e">
        <f t="shared" si="360"/>
        <v>#REF!</v>
      </c>
      <c r="BN307" s="152"/>
      <c r="BO307" s="140" t="e">
        <f t="shared" si="361"/>
        <v>#REF!</v>
      </c>
      <c r="BP307" s="144"/>
      <c r="BQ307" s="136" t="e">
        <f t="shared" si="362"/>
        <v>#REF!</v>
      </c>
      <c r="BR307" s="152"/>
      <c r="BS307" s="140" t="e">
        <f t="shared" si="363"/>
        <v>#REF!</v>
      </c>
      <c r="BT307" s="144"/>
      <c r="BU307" s="136" t="e">
        <f t="shared" si="364"/>
        <v>#REF!</v>
      </c>
      <c r="BV307" s="152"/>
      <c r="BW307" s="140" t="e">
        <f t="shared" si="365"/>
        <v>#REF!</v>
      </c>
      <c r="BX307" s="144"/>
      <c r="BY307" s="136" t="e">
        <f t="shared" si="366"/>
        <v>#REF!</v>
      </c>
      <c r="BZ307" s="152"/>
      <c r="CA307" s="140" t="e">
        <f t="shared" si="367"/>
        <v>#REF!</v>
      </c>
      <c r="CB307" s="144"/>
      <c r="CC307" s="136" t="e">
        <f t="shared" si="368"/>
        <v>#REF!</v>
      </c>
      <c r="CD307" s="152"/>
      <c r="CE307" s="140" t="e">
        <f t="shared" si="369"/>
        <v>#REF!</v>
      </c>
      <c r="CF307" s="144"/>
      <c r="CG307" s="136" t="e">
        <f t="shared" si="370"/>
        <v>#REF!</v>
      </c>
      <c r="CH307" s="152"/>
      <c r="CI307" s="140" t="e">
        <f t="shared" si="371"/>
        <v>#REF!</v>
      </c>
      <c r="CJ307" s="144"/>
      <c r="CK307" s="136" t="e">
        <f t="shared" si="372"/>
        <v>#REF!</v>
      </c>
      <c r="CL307" s="140" t="e">
        <f t="shared" si="373"/>
        <v>#REF!</v>
      </c>
      <c r="CM307" s="144"/>
      <c r="CN307" s="136" t="e">
        <f t="shared" si="374"/>
        <v>#REF!</v>
      </c>
      <c r="CO307" s="152"/>
      <c r="CP307" s="140" t="e">
        <f t="shared" si="375"/>
        <v>#REF!</v>
      </c>
      <c r="CQ307" s="144"/>
      <c r="CR307" s="136" t="e">
        <f t="shared" si="376"/>
        <v>#REF!</v>
      </c>
      <c r="CS307" s="152"/>
      <c r="CT307" s="140" t="e">
        <f t="shared" si="377"/>
        <v>#REF!</v>
      </c>
      <c r="CU307" s="144"/>
      <c r="CV307" s="136" t="e">
        <f t="shared" si="378"/>
        <v>#REF!</v>
      </c>
      <c r="CW307" s="152"/>
      <c r="CX307" s="140" t="e">
        <f t="shared" si="379"/>
        <v>#REF!</v>
      </c>
      <c r="CY307" s="136" t="e">
        <f t="shared" si="380"/>
        <v>#REF!</v>
      </c>
      <c r="CZ307" s="152"/>
      <c r="DA307" s="144" t="e">
        <f t="shared" si="381"/>
        <v>#REF!</v>
      </c>
      <c r="DB307" s="144"/>
      <c r="DC307" s="136" t="e">
        <f t="shared" si="382"/>
        <v>#REF!</v>
      </c>
      <c r="DD307" s="152"/>
      <c r="DE307" s="140" t="e">
        <f t="shared" si="383"/>
        <v>#REF!</v>
      </c>
      <c r="DF307" s="144"/>
      <c r="DG307" s="136" t="e">
        <f t="shared" si="384"/>
        <v>#REF!</v>
      </c>
      <c r="DH307" s="152"/>
    </row>
    <row r="308" spans="1:112" ht="15.5" x14ac:dyDescent="0.35">
      <c r="A308" s="71">
        <v>45</v>
      </c>
      <c r="B308" s="345" t="str">
        <f t="shared" ref="B308" si="434">B256</f>
        <v>SSSTTT  Luc</v>
      </c>
      <c r="C308" s="71" t="str">
        <f t="shared" si="430"/>
        <v>Luc</v>
      </c>
      <c r="D308" s="9" t="str">
        <f t="shared" si="386"/>
        <v/>
      </c>
      <c r="E308" s="6">
        <f t="shared" si="421"/>
        <v>1561046</v>
      </c>
      <c r="F308" s="73"/>
      <c r="G308" s="73"/>
      <c r="H308" s="73"/>
      <c r="I308" s="73"/>
      <c r="J308" s="73"/>
      <c r="K308" s="73"/>
      <c r="L308" s="73"/>
      <c r="M308" s="169"/>
      <c r="N308" s="73"/>
      <c r="O308" s="73"/>
      <c r="P308" s="73"/>
      <c r="Q308" s="73"/>
      <c r="R308" s="73"/>
      <c r="S308" s="73"/>
      <c r="T308" s="73"/>
      <c r="U308" s="73"/>
      <c r="V308" s="73"/>
      <c r="W308" s="73"/>
      <c r="X308" s="289"/>
      <c r="Y308" s="2" t="e">
        <f>IF(C308&lt;&gt;"",VLOOKUP(C308,#REF!,2,FALSE),"")</f>
        <v>#REF!</v>
      </c>
      <c r="Z308" s="2" t="str">
        <f t="shared" si="398"/>
        <v>US CRÉTEIL</v>
      </c>
      <c r="AA308" s="50" t="str">
        <f t="shared" si="343"/>
        <v/>
      </c>
      <c r="AB308" s="34" t="e">
        <f t="shared" si="344"/>
        <v>#REF!</v>
      </c>
      <c r="AC308" s="2" t="str">
        <f t="shared" si="345"/>
        <v>SSSTTT  Luc  Luc</v>
      </c>
      <c r="AD308" s="2">
        <f t="shared" si="346"/>
        <v>0</v>
      </c>
      <c r="AE308" s="39"/>
      <c r="AF308" s="40" t="str">
        <f>IF(AE308&lt;&gt;"",VLOOKUP(AE308,#REF!,2,FALSE),"")</f>
        <v/>
      </c>
      <c r="AM308" s="140" t="e">
        <f t="shared" si="347"/>
        <v>#REF!</v>
      </c>
      <c r="AN308" s="157"/>
      <c r="AO308" s="136" t="e">
        <f t="shared" si="348"/>
        <v>#REF!</v>
      </c>
      <c r="AP308" s="152"/>
      <c r="AQ308" s="140" t="e">
        <f t="shared" si="349"/>
        <v>#REF!</v>
      </c>
      <c r="AR308" s="144"/>
      <c r="AS308" s="136" t="e">
        <f t="shared" si="350"/>
        <v>#REF!</v>
      </c>
      <c r="AT308" s="152"/>
      <c r="AU308" s="140" t="e">
        <f t="shared" si="351"/>
        <v>#REF!</v>
      </c>
      <c r="AV308" s="157"/>
      <c r="AW308" s="136" t="e">
        <f t="shared" si="352"/>
        <v>#REF!</v>
      </c>
      <c r="AX308" s="152"/>
      <c r="AY308" s="140" t="e">
        <f t="shared" si="353"/>
        <v>#REF!</v>
      </c>
      <c r="AZ308" s="144"/>
      <c r="BA308" s="136" t="e">
        <f t="shared" si="354"/>
        <v>#REF!</v>
      </c>
      <c r="BB308" s="152"/>
      <c r="BC308" s="140" t="e">
        <f t="shared" si="355"/>
        <v>#REF!</v>
      </c>
      <c r="BD308" s="144"/>
      <c r="BE308" s="136" t="e">
        <f t="shared" si="356"/>
        <v>#REF!</v>
      </c>
      <c r="BF308" s="152"/>
      <c r="BG308" s="140" t="e">
        <f t="shared" si="357"/>
        <v>#REF!</v>
      </c>
      <c r="BH308" s="144"/>
      <c r="BI308" s="136" t="e">
        <f t="shared" si="358"/>
        <v>#REF!</v>
      </c>
      <c r="BJ308" s="152"/>
      <c r="BK308" s="140" t="e">
        <f t="shared" si="359"/>
        <v>#REF!</v>
      </c>
      <c r="BL308" s="144"/>
      <c r="BM308" s="136" t="e">
        <f t="shared" si="360"/>
        <v>#REF!</v>
      </c>
      <c r="BN308" s="152"/>
      <c r="BO308" s="140" t="e">
        <f t="shared" si="361"/>
        <v>#REF!</v>
      </c>
      <c r="BP308" s="144"/>
      <c r="BQ308" s="136" t="e">
        <f t="shared" si="362"/>
        <v>#REF!</v>
      </c>
      <c r="BR308" s="152"/>
      <c r="BS308" s="140" t="e">
        <f t="shared" si="363"/>
        <v>#REF!</v>
      </c>
      <c r="BT308" s="144"/>
      <c r="BU308" s="136" t="e">
        <f t="shared" si="364"/>
        <v>#REF!</v>
      </c>
      <c r="BV308" s="152"/>
      <c r="BW308" s="140" t="e">
        <f t="shared" si="365"/>
        <v>#REF!</v>
      </c>
      <c r="BX308" s="144"/>
      <c r="BY308" s="136" t="e">
        <f t="shared" si="366"/>
        <v>#REF!</v>
      </c>
      <c r="BZ308" s="152"/>
      <c r="CA308" s="140" t="e">
        <f t="shared" si="367"/>
        <v>#REF!</v>
      </c>
      <c r="CB308" s="144"/>
      <c r="CC308" s="136" t="e">
        <f t="shared" si="368"/>
        <v>#REF!</v>
      </c>
      <c r="CD308" s="152"/>
      <c r="CE308" s="140" t="e">
        <f t="shared" si="369"/>
        <v>#REF!</v>
      </c>
      <c r="CF308" s="144"/>
      <c r="CG308" s="136" t="e">
        <f t="shared" si="370"/>
        <v>#REF!</v>
      </c>
      <c r="CH308" s="152"/>
      <c r="CI308" s="140" t="e">
        <f t="shared" si="371"/>
        <v>#REF!</v>
      </c>
      <c r="CJ308" s="144"/>
      <c r="CK308" s="136" t="e">
        <f t="shared" si="372"/>
        <v>#REF!</v>
      </c>
      <c r="CL308" s="140" t="e">
        <f t="shared" si="373"/>
        <v>#REF!</v>
      </c>
      <c r="CM308" s="144"/>
      <c r="CN308" s="136" t="e">
        <f t="shared" si="374"/>
        <v>#REF!</v>
      </c>
      <c r="CO308" s="152"/>
      <c r="CP308" s="140" t="e">
        <f t="shared" si="375"/>
        <v>#REF!</v>
      </c>
      <c r="CQ308" s="144"/>
      <c r="CR308" s="136" t="e">
        <f t="shared" si="376"/>
        <v>#REF!</v>
      </c>
      <c r="CS308" s="152"/>
      <c r="CT308" s="140" t="e">
        <f t="shared" si="377"/>
        <v>#REF!</v>
      </c>
      <c r="CU308" s="144"/>
      <c r="CV308" s="136" t="e">
        <f t="shared" si="378"/>
        <v>#REF!</v>
      </c>
      <c r="CW308" s="152"/>
      <c r="CX308" s="140" t="e">
        <f t="shared" si="379"/>
        <v>#REF!</v>
      </c>
      <c r="CY308" s="136" t="e">
        <f t="shared" si="380"/>
        <v>#REF!</v>
      </c>
      <c r="CZ308" s="152"/>
      <c r="DA308" s="144" t="e">
        <f t="shared" si="381"/>
        <v>#REF!</v>
      </c>
      <c r="DB308" s="144"/>
      <c r="DC308" s="136" t="e">
        <f t="shared" si="382"/>
        <v>#REF!</v>
      </c>
      <c r="DD308" s="152"/>
      <c r="DE308" s="140" t="e">
        <f t="shared" si="383"/>
        <v>#REF!</v>
      </c>
      <c r="DF308" s="144"/>
      <c r="DG308" s="136" t="e">
        <f t="shared" si="384"/>
        <v>#REF!</v>
      </c>
      <c r="DH308" s="152"/>
    </row>
    <row r="309" spans="1:112" ht="15.5" x14ac:dyDescent="0.35">
      <c r="A309" s="71">
        <v>46</v>
      </c>
      <c r="B309" s="345" t="str">
        <f t="shared" ref="B309" si="435">B257</f>
        <v>TTTUUU  Cryss</v>
      </c>
      <c r="C309" s="71" t="str">
        <f t="shared" si="430"/>
        <v>Cryss</v>
      </c>
      <c r="D309" s="9" t="str">
        <f t="shared" si="386"/>
        <v/>
      </c>
      <c r="E309" s="6">
        <f t="shared" si="421"/>
        <v>1537256</v>
      </c>
      <c r="F309" s="73"/>
      <c r="G309" s="73"/>
      <c r="H309" s="73"/>
      <c r="I309" s="73"/>
      <c r="J309" s="73"/>
      <c r="K309" s="73"/>
      <c r="L309" s="73"/>
      <c r="M309" s="169"/>
      <c r="N309" s="73"/>
      <c r="O309" s="73"/>
      <c r="P309" s="73"/>
      <c r="Q309" s="73"/>
      <c r="R309" s="73"/>
      <c r="S309" s="73"/>
      <c r="T309" s="73"/>
      <c r="U309" s="73"/>
      <c r="V309" s="73"/>
      <c r="W309" s="73"/>
      <c r="X309" s="289"/>
      <c r="Y309" s="2" t="e">
        <f>IF(C309&lt;&gt;"",VLOOKUP(C309,#REF!,2,FALSE),"")</f>
        <v>#REF!</v>
      </c>
      <c r="Z309" s="2" t="str">
        <f t="shared" si="398"/>
        <v>US CRÉTEIL</v>
      </c>
      <c r="AA309" s="50" t="str">
        <f t="shared" si="343"/>
        <v/>
      </c>
      <c r="AB309" s="34" t="e">
        <f t="shared" si="344"/>
        <v>#REF!</v>
      </c>
      <c r="AC309" s="2" t="str">
        <f t="shared" si="345"/>
        <v>TTTUUU  Cryss  Cryss</v>
      </c>
      <c r="AD309" s="2">
        <f t="shared" si="346"/>
        <v>0</v>
      </c>
      <c r="AE309" s="39"/>
      <c r="AF309" s="40" t="str">
        <f>IF(AE309&lt;&gt;"",VLOOKUP(AE309,#REF!,2,FALSE),"")</f>
        <v/>
      </c>
      <c r="AM309" s="140" t="e">
        <f t="shared" si="347"/>
        <v>#REF!</v>
      </c>
      <c r="AN309" s="157"/>
      <c r="AO309" s="136" t="e">
        <f t="shared" si="348"/>
        <v>#REF!</v>
      </c>
      <c r="AP309" s="152"/>
      <c r="AQ309" s="140" t="e">
        <f t="shared" si="349"/>
        <v>#REF!</v>
      </c>
      <c r="AR309" s="144"/>
      <c r="AS309" s="136" t="e">
        <f t="shared" si="350"/>
        <v>#REF!</v>
      </c>
      <c r="AT309" s="152"/>
      <c r="AU309" s="140" t="e">
        <f t="shared" si="351"/>
        <v>#REF!</v>
      </c>
      <c r="AV309" s="157"/>
      <c r="AW309" s="136" t="e">
        <f t="shared" si="352"/>
        <v>#REF!</v>
      </c>
      <c r="AX309" s="152"/>
      <c r="AY309" s="140" t="e">
        <f t="shared" si="353"/>
        <v>#REF!</v>
      </c>
      <c r="AZ309" s="144"/>
      <c r="BA309" s="136" t="e">
        <f t="shared" si="354"/>
        <v>#REF!</v>
      </c>
      <c r="BB309" s="152"/>
      <c r="BC309" s="140" t="e">
        <f t="shared" si="355"/>
        <v>#REF!</v>
      </c>
      <c r="BD309" s="144"/>
      <c r="BE309" s="136" t="e">
        <f t="shared" si="356"/>
        <v>#REF!</v>
      </c>
      <c r="BF309" s="152"/>
      <c r="BG309" s="140" t="e">
        <f t="shared" si="357"/>
        <v>#REF!</v>
      </c>
      <c r="BH309" s="144"/>
      <c r="BI309" s="136" t="e">
        <f t="shared" si="358"/>
        <v>#REF!</v>
      </c>
      <c r="BJ309" s="152"/>
      <c r="BK309" s="140" t="e">
        <f t="shared" si="359"/>
        <v>#REF!</v>
      </c>
      <c r="BL309" s="144"/>
      <c r="BM309" s="136" t="e">
        <f t="shared" si="360"/>
        <v>#REF!</v>
      </c>
      <c r="BN309" s="152"/>
      <c r="BO309" s="140" t="e">
        <f t="shared" si="361"/>
        <v>#REF!</v>
      </c>
      <c r="BP309" s="144"/>
      <c r="BQ309" s="136" t="e">
        <f t="shared" si="362"/>
        <v>#REF!</v>
      </c>
      <c r="BR309" s="152"/>
      <c r="BS309" s="140" t="e">
        <f t="shared" si="363"/>
        <v>#REF!</v>
      </c>
      <c r="BT309" s="144"/>
      <c r="BU309" s="136" t="e">
        <f t="shared" si="364"/>
        <v>#REF!</v>
      </c>
      <c r="BV309" s="152"/>
      <c r="BW309" s="140" t="e">
        <f t="shared" si="365"/>
        <v>#REF!</v>
      </c>
      <c r="BX309" s="144"/>
      <c r="BY309" s="136" t="e">
        <f t="shared" si="366"/>
        <v>#REF!</v>
      </c>
      <c r="BZ309" s="152"/>
      <c r="CA309" s="140" t="e">
        <f t="shared" si="367"/>
        <v>#REF!</v>
      </c>
      <c r="CB309" s="144"/>
      <c r="CC309" s="136" t="e">
        <f t="shared" si="368"/>
        <v>#REF!</v>
      </c>
      <c r="CD309" s="152"/>
      <c r="CE309" s="140" t="e">
        <f t="shared" si="369"/>
        <v>#REF!</v>
      </c>
      <c r="CF309" s="144"/>
      <c r="CG309" s="136" t="e">
        <f t="shared" si="370"/>
        <v>#REF!</v>
      </c>
      <c r="CH309" s="152"/>
      <c r="CI309" s="140" t="e">
        <f t="shared" si="371"/>
        <v>#REF!</v>
      </c>
      <c r="CJ309" s="144"/>
      <c r="CK309" s="136" t="e">
        <f t="shared" si="372"/>
        <v>#REF!</v>
      </c>
      <c r="CL309" s="140" t="e">
        <f t="shared" si="373"/>
        <v>#REF!</v>
      </c>
      <c r="CM309" s="144"/>
      <c r="CN309" s="136" t="e">
        <f t="shared" si="374"/>
        <v>#REF!</v>
      </c>
      <c r="CO309" s="152"/>
      <c r="CP309" s="140" t="e">
        <f t="shared" si="375"/>
        <v>#REF!</v>
      </c>
      <c r="CQ309" s="144"/>
      <c r="CR309" s="136" t="e">
        <f t="shared" si="376"/>
        <v>#REF!</v>
      </c>
      <c r="CS309" s="152"/>
      <c r="CT309" s="140" t="e">
        <f t="shared" si="377"/>
        <v>#REF!</v>
      </c>
      <c r="CU309" s="144"/>
      <c r="CV309" s="136" t="e">
        <f t="shared" si="378"/>
        <v>#REF!</v>
      </c>
      <c r="CW309" s="152"/>
      <c r="CX309" s="140" t="e">
        <f t="shared" si="379"/>
        <v>#REF!</v>
      </c>
      <c r="CY309" s="136" t="e">
        <f t="shared" si="380"/>
        <v>#REF!</v>
      </c>
      <c r="CZ309" s="152"/>
      <c r="DA309" s="144" t="e">
        <f t="shared" si="381"/>
        <v>#REF!</v>
      </c>
      <c r="DB309" s="144"/>
      <c r="DC309" s="136" t="e">
        <f t="shared" si="382"/>
        <v>#REF!</v>
      </c>
      <c r="DD309" s="152"/>
      <c r="DE309" s="140" t="e">
        <f t="shared" si="383"/>
        <v>#REF!</v>
      </c>
      <c r="DF309" s="144"/>
      <c r="DG309" s="136" t="e">
        <f t="shared" si="384"/>
        <v>#REF!</v>
      </c>
      <c r="DH309" s="152"/>
    </row>
    <row r="310" spans="1:112" ht="15.5" x14ac:dyDescent="0.35">
      <c r="A310" s="71">
        <v>47</v>
      </c>
      <c r="B310" s="345" t="str">
        <f t="shared" ref="B310" si="436">B258</f>
        <v>UUUVVV  Sambou</v>
      </c>
      <c r="C310" s="71" t="str">
        <f t="shared" si="430"/>
        <v>Sambou</v>
      </c>
      <c r="D310" s="9" t="str">
        <f t="shared" si="386"/>
        <v/>
      </c>
      <c r="E310" s="6">
        <f t="shared" si="421"/>
        <v>1939734</v>
      </c>
      <c r="F310" s="73"/>
      <c r="G310" s="73"/>
      <c r="H310" s="73"/>
      <c r="I310" s="73"/>
      <c r="J310" s="73"/>
      <c r="K310" s="73"/>
      <c r="L310" s="73"/>
      <c r="M310" s="169"/>
      <c r="N310" s="73"/>
      <c r="O310" s="73"/>
      <c r="P310" s="73"/>
      <c r="Q310" s="73"/>
      <c r="R310" s="73"/>
      <c r="S310" s="73"/>
      <c r="T310" s="73"/>
      <c r="U310" s="73"/>
      <c r="V310" s="73"/>
      <c r="W310" s="73"/>
      <c r="X310" s="289"/>
      <c r="Y310" s="2" t="e">
        <f>IF(C310&lt;&gt;"",VLOOKUP(C310,#REF!,2,FALSE),"")</f>
        <v>#REF!</v>
      </c>
      <c r="Z310" s="2" t="str">
        <f t="shared" si="398"/>
        <v>US CRÉTEIL</v>
      </c>
      <c r="AA310" s="50" t="str">
        <f t="shared" si="343"/>
        <v/>
      </c>
      <c r="AB310" s="34" t="e">
        <f t="shared" si="344"/>
        <v>#REF!</v>
      </c>
      <c r="AC310" s="2" t="str">
        <f t="shared" si="345"/>
        <v>UUUVVV  Sambou  Sambou</v>
      </c>
      <c r="AD310" s="2">
        <f t="shared" si="346"/>
        <v>0</v>
      </c>
      <c r="AE310" s="39"/>
      <c r="AF310" s="40" t="str">
        <f>IF(AE310&lt;&gt;"",VLOOKUP(AE310,#REF!,2,FALSE),"")</f>
        <v/>
      </c>
      <c r="AM310" s="140" t="e">
        <f t="shared" si="347"/>
        <v>#REF!</v>
      </c>
      <c r="AN310" s="157"/>
      <c r="AO310" s="136" t="e">
        <f t="shared" si="348"/>
        <v>#REF!</v>
      </c>
      <c r="AP310" s="152"/>
      <c r="AQ310" s="140" t="e">
        <f t="shared" si="349"/>
        <v>#REF!</v>
      </c>
      <c r="AR310" s="144"/>
      <c r="AS310" s="136" t="e">
        <f t="shared" si="350"/>
        <v>#REF!</v>
      </c>
      <c r="AT310" s="152"/>
      <c r="AU310" s="140" t="e">
        <f t="shared" si="351"/>
        <v>#REF!</v>
      </c>
      <c r="AV310" s="157"/>
      <c r="AW310" s="136" t="e">
        <f t="shared" si="352"/>
        <v>#REF!</v>
      </c>
      <c r="AX310" s="152"/>
      <c r="AY310" s="140" t="e">
        <f t="shared" si="353"/>
        <v>#REF!</v>
      </c>
      <c r="AZ310" s="144"/>
      <c r="BA310" s="136" t="e">
        <f t="shared" si="354"/>
        <v>#REF!</v>
      </c>
      <c r="BB310" s="152"/>
      <c r="BC310" s="140" t="e">
        <f t="shared" si="355"/>
        <v>#REF!</v>
      </c>
      <c r="BD310" s="144"/>
      <c r="BE310" s="136" t="e">
        <f t="shared" si="356"/>
        <v>#REF!</v>
      </c>
      <c r="BF310" s="152"/>
      <c r="BG310" s="140" t="e">
        <f t="shared" si="357"/>
        <v>#REF!</v>
      </c>
      <c r="BH310" s="144"/>
      <c r="BI310" s="136" t="e">
        <f t="shared" si="358"/>
        <v>#REF!</v>
      </c>
      <c r="BJ310" s="152"/>
      <c r="BK310" s="140" t="e">
        <f t="shared" si="359"/>
        <v>#REF!</v>
      </c>
      <c r="BL310" s="144"/>
      <c r="BM310" s="136" t="e">
        <f t="shared" si="360"/>
        <v>#REF!</v>
      </c>
      <c r="BN310" s="152"/>
      <c r="BO310" s="140" t="e">
        <f t="shared" si="361"/>
        <v>#REF!</v>
      </c>
      <c r="BP310" s="144"/>
      <c r="BQ310" s="136" t="e">
        <f t="shared" si="362"/>
        <v>#REF!</v>
      </c>
      <c r="BR310" s="152"/>
      <c r="BS310" s="140" t="e">
        <f t="shared" si="363"/>
        <v>#REF!</v>
      </c>
      <c r="BT310" s="144"/>
      <c r="BU310" s="136" t="e">
        <f t="shared" si="364"/>
        <v>#REF!</v>
      </c>
      <c r="BV310" s="152"/>
      <c r="BW310" s="140" t="e">
        <f t="shared" si="365"/>
        <v>#REF!</v>
      </c>
      <c r="BX310" s="144"/>
      <c r="BY310" s="136" t="e">
        <f t="shared" si="366"/>
        <v>#REF!</v>
      </c>
      <c r="BZ310" s="152"/>
      <c r="CA310" s="140" t="e">
        <f t="shared" si="367"/>
        <v>#REF!</v>
      </c>
      <c r="CB310" s="144"/>
      <c r="CC310" s="136" t="e">
        <f t="shared" si="368"/>
        <v>#REF!</v>
      </c>
      <c r="CD310" s="152"/>
      <c r="CE310" s="140" t="e">
        <f t="shared" si="369"/>
        <v>#REF!</v>
      </c>
      <c r="CF310" s="144"/>
      <c r="CG310" s="136" t="e">
        <f t="shared" si="370"/>
        <v>#REF!</v>
      </c>
      <c r="CH310" s="152"/>
      <c r="CI310" s="140" t="e">
        <f t="shared" si="371"/>
        <v>#REF!</v>
      </c>
      <c r="CJ310" s="144"/>
      <c r="CK310" s="136" t="e">
        <f t="shared" si="372"/>
        <v>#REF!</v>
      </c>
      <c r="CL310" s="140" t="e">
        <f t="shared" si="373"/>
        <v>#REF!</v>
      </c>
      <c r="CM310" s="144"/>
      <c r="CN310" s="136" t="e">
        <f t="shared" si="374"/>
        <v>#REF!</v>
      </c>
      <c r="CO310" s="152"/>
      <c r="CP310" s="140" t="e">
        <f t="shared" si="375"/>
        <v>#REF!</v>
      </c>
      <c r="CQ310" s="144"/>
      <c r="CR310" s="136" t="e">
        <f t="shared" si="376"/>
        <v>#REF!</v>
      </c>
      <c r="CS310" s="152"/>
      <c r="CT310" s="140" t="e">
        <f t="shared" si="377"/>
        <v>#REF!</v>
      </c>
      <c r="CU310" s="144"/>
      <c r="CV310" s="136" t="e">
        <f t="shared" si="378"/>
        <v>#REF!</v>
      </c>
      <c r="CW310" s="152"/>
      <c r="CX310" s="140" t="e">
        <f t="shared" si="379"/>
        <v>#REF!</v>
      </c>
      <c r="CY310" s="136" t="e">
        <f t="shared" si="380"/>
        <v>#REF!</v>
      </c>
      <c r="CZ310" s="152"/>
      <c r="DA310" s="144" t="e">
        <f t="shared" si="381"/>
        <v>#REF!</v>
      </c>
      <c r="DB310" s="144"/>
      <c r="DC310" s="136" t="e">
        <f t="shared" si="382"/>
        <v>#REF!</v>
      </c>
      <c r="DD310" s="152"/>
      <c r="DE310" s="140" t="e">
        <f t="shared" si="383"/>
        <v>#REF!</v>
      </c>
      <c r="DF310" s="144"/>
      <c r="DG310" s="136" t="e">
        <f t="shared" si="384"/>
        <v>#REF!</v>
      </c>
      <c r="DH310" s="152"/>
    </row>
    <row r="311" spans="1:112" ht="15.5" x14ac:dyDescent="0.35">
      <c r="A311" s="71">
        <v>48</v>
      </c>
      <c r="B311" s="345" t="str">
        <f t="shared" ref="B311" si="437">B259</f>
        <v>VVVVXXX  Dylan</v>
      </c>
      <c r="C311" s="71" t="str">
        <f t="shared" si="430"/>
        <v>Dylan</v>
      </c>
      <c r="D311" s="9" t="str">
        <f t="shared" si="386"/>
        <v/>
      </c>
      <c r="E311" s="6">
        <f t="shared" si="421"/>
        <v>1939723</v>
      </c>
      <c r="F311" s="73"/>
      <c r="G311" s="73"/>
      <c r="H311" s="73"/>
      <c r="I311" s="73"/>
      <c r="J311" s="73"/>
      <c r="K311" s="73"/>
      <c r="L311" s="73"/>
      <c r="M311" s="169"/>
      <c r="N311" s="73"/>
      <c r="O311" s="73"/>
      <c r="P311" s="73"/>
      <c r="Q311" s="73"/>
      <c r="R311" s="73"/>
      <c r="S311" s="73"/>
      <c r="T311" s="73"/>
      <c r="U311" s="73"/>
      <c r="V311" s="73"/>
      <c r="W311" s="73"/>
      <c r="X311" s="289"/>
      <c r="Y311" s="2" t="e">
        <f>IF(C311&lt;&gt;"",VLOOKUP(C311,#REF!,2,FALSE),"")</f>
        <v>#REF!</v>
      </c>
      <c r="Z311" s="2" t="str">
        <f t="shared" si="398"/>
        <v>US CRÉTEIL</v>
      </c>
      <c r="AA311" s="50" t="str">
        <f t="shared" si="343"/>
        <v/>
      </c>
      <c r="AB311" s="34" t="e">
        <f t="shared" si="344"/>
        <v>#REF!</v>
      </c>
      <c r="AC311" s="2" t="str">
        <f t="shared" si="345"/>
        <v>VVVVXXX  Dylan  Dylan</v>
      </c>
      <c r="AD311" s="2">
        <f t="shared" si="346"/>
        <v>0</v>
      </c>
      <c r="AE311" s="39"/>
      <c r="AF311" s="40" t="str">
        <f>IF(AE311&lt;&gt;"",VLOOKUP(AE311,#REF!,2,FALSE),"")</f>
        <v/>
      </c>
      <c r="AM311" s="140" t="e">
        <f t="shared" si="347"/>
        <v>#REF!</v>
      </c>
      <c r="AN311" s="157"/>
      <c r="AO311" s="136" t="e">
        <f t="shared" si="348"/>
        <v>#REF!</v>
      </c>
      <c r="AP311" s="152"/>
      <c r="AQ311" s="140" t="e">
        <f t="shared" si="349"/>
        <v>#REF!</v>
      </c>
      <c r="AR311" s="144"/>
      <c r="AS311" s="136" t="e">
        <f t="shared" si="350"/>
        <v>#REF!</v>
      </c>
      <c r="AT311" s="152"/>
      <c r="AU311" s="140" t="e">
        <f t="shared" si="351"/>
        <v>#REF!</v>
      </c>
      <c r="AV311" s="157"/>
      <c r="AW311" s="136" t="e">
        <f t="shared" si="352"/>
        <v>#REF!</v>
      </c>
      <c r="AX311" s="152"/>
      <c r="AY311" s="140" t="e">
        <f t="shared" si="353"/>
        <v>#REF!</v>
      </c>
      <c r="AZ311" s="144"/>
      <c r="BA311" s="136" t="e">
        <f t="shared" si="354"/>
        <v>#REF!</v>
      </c>
      <c r="BB311" s="152"/>
      <c r="BC311" s="140" t="e">
        <f t="shared" si="355"/>
        <v>#REF!</v>
      </c>
      <c r="BD311" s="144"/>
      <c r="BE311" s="136" t="e">
        <f t="shared" si="356"/>
        <v>#REF!</v>
      </c>
      <c r="BF311" s="152"/>
      <c r="BG311" s="140" t="e">
        <f t="shared" si="357"/>
        <v>#REF!</v>
      </c>
      <c r="BH311" s="144"/>
      <c r="BI311" s="136" t="e">
        <f t="shared" si="358"/>
        <v>#REF!</v>
      </c>
      <c r="BJ311" s="152"/>
      <c r="BK311" s="140" t="e">
        <f t="shared" si="359"/>
        <v>#REF!</v>
      </c>
      <c r="BL311" s="144"/>
      <c r="BM311" s="136" t="e">
        <f t="shared" si="360"/>
        <v>#REF!</v>
      </c>
      <c r="BN311" s="152"/>
      <c r="BO311" s="140" t="e">
        <f t="shared" si="361"/>
        <v>#REF!</v>
      </c>
      <c r="BP311" s="144"/>
      <c r="BQ311" s="136" t="e">
        <f t="shared" si="362"/>
        <v>#REF!</v>
      </c>
      <c r="BR311" s="152"/>
      <c r="BS311" s="140" t="e">
        <f t="shared" si="363"/>
        <v>#REF!</v>
      </c>
      <c r="BT311" s="144"/>
      <c r="BU311" s="136" t="e">
        <f t="shared" si="364"/>
        <v>#REF!</v>
      </c>
      <c r="BV311" s="152"/>
      <c r="BW311" s="140" t="e">
        <f t="shared" si="365"/>
        <v>#REF!</v>
      </c>
      <c r="BX311" s="144"/>
      <c r="BY311" s="136" t="e">
        <f t="shared" si="366"/>
        <v>#REF!</v>
      </c>
      <c r="BZ311" s="152"/>
      <c r="CA311" s="140" t="e">
        <f t="shared" si="367"/>
        <v>#REF!</v>
      </c>
      <c r="CB311" s="144"/>
      <c r="CC311" s="136" t="e">
        <f t="shared" si="368"/>
        <v>#REF!</v>
      </c>
      <c r="CD311" s="152"/>
      <c r="CE311" s="140" t="e">
        <f t="shared" si="369"/>
        <v>#REF!</v>
      </c>
      <c r="CF311" s="144"/>
      <c r="CG311" s="136" t="e">
        <f t="shared" si="370"/>
        <v>#REF!</v>
      </c>
      <c r="CH311" s="152"/>
      <c r="CI311" s="140" t="e">
        <f t="shared" si="371"/>
        <v>#REF!</v>
      </c>
      <c r="CJ311" s="144"/>
      <c r="CK311" s="136" t="e">
        <f t="shared" si="372"/>
        <v>#REF!</v>
      </c>
      <c r="CL311" s="140" t="e">
        <f t="shared" si="373"/>
        <v>#REF!</v>
      </c>
      <c r="CM311" s="144"/>
      <c r="CN311" s="136" t="e">
        <f t="shared" si="374"/>
        <v>#REF!</v>
      </c>
      <c r="CO311" s="152"/>
      <c r="CP311" s="140" t="e">
        <f t="shared" si="375"/>
        <v>#REF!</v>
      </c>
      <c r="CQ311" s="144"/>
      <c r="CR311" s="136" t="e">
        <f t="shared" si="376"/>
        <v>#REF!</v>
      </c>
      <c r="CS311" s="152"/>
      <c r="CT311" s="140" t="e">
        <f t="shared" si="377"/>
        <v>#REF!</v>
      </c>
      <c r="CU311" s="144"/>
      <c r="CV311" s="136" t="e">
        <f t="shared" si="378"/>
        <v>#REF!</v>
      </c>
      <c r="CW311" s="152"/>
      <c r="CX311" s="140" t="e">
        <f t="shared" si="379"/>
        <v>#REF!</v>
      </c>
      <c r="CY311" s="136" t="e">
        <f t="shared" si="380"/>
        <v>#REF!</v>
      </c>
      <c r="CZ311" s="152"/>
      <c r="DA311" s="144" t="e">
        <f t="shared" si="381"/>
        <v>#REF!</v>
      </c>
      <c r="DB311" s="144"/>
      <c r="DC311" s="136" t="e">
        <f t="shared" si="382"/>
        <v>#REF!</v>
      </c>
      <c r="DD311" s="152"/>
      <c r="DE311" s="140" t="e">
        <f t="shared" si="383"/>
        <v>#REF!</v>
      </c>
      <c r="DF311" s="144"/>
      <c r="DG311" s="136" t="e">
        <f t="shared" si="384"/>
        <v>#REF!</v>
      </c>
      <c r="DH311" s="152"/>
    </row>
    <row r="312" spans="1:112" ht="15.5" x14ac:dyDescent="0.35">
      <c r="A312" s="71">
        <v>49</v>
      </c>
      <c r="B312" s="345" t="str">
        <f t="shared" ref="B312" si="438">B260</f>
        <v>XXXYYY  Lucie</v>
      </c>
      <c r="C312" s="71" t="str">
        <f t="shared" si="430"/>
        <v>Lucie</v>
      </c>
      <c r="D312" s="9" t="str">
        <f t="shared" si="386"/>
        <v/>
      </c>
      <c r="E312" s="6">
        <f t="shared" si="421"/>
        <v>1939738</v>
      </c>
      <c r="F312" s="73"/>
      <c r="G312" s="73"/>
      <c r="H312" s="73"/>
      <c r="I312" s="73"/>
      <c r="J312" s="73"/>
      <c r="K312" s="73"/>
      <c r="L312" s="73"/>
      <c r="M312" s="169"/>
      <c r="N312" s="73"/>
      <c r="O312" s="73"/>
      <c r="P312" s="73"/>
      <c r="Q312" s="73"/>
      <c r="R312" s="73"/>
      <c r="S312" s="73"/>
      <c r="T312" s="73"/>
      <c r="U312" s="73"/>
      <c r="V312" s="73"/>
      <c r="W312" s="73"/>
      <c r="X312" s="289"/>
      <c r="Y312" s="2" t="e">
        <f>IF(C312&lt;&gt;"",VLOOKUP(C312,#REF!,2,FALSE),"")</f>
        <v>#REF!</v>
      </c>
      <c r="Z312" s="2" t="str">
        <f t="shared" si="398"/>
        <v>US CRÉTEIL</v>
      </c>
      <c r="AA312" s="50" t="str">
        <f t="shared" si="343"/>
        <v/>
      </c>
      <c r="AB312" s="34" t="e">
        <f t="shared" si="344"/>
        <v>#REF!</v>
      </c>
      <c r="AC312" s="2" t="str">
        <f t="shared" si="345"/>
        <v>XXXYYY  Lucie  Lucie</v>
      </c>
      <c r="AD312" s="2">
        <f t="shared" si="346"/>
        <v>0</v>
      </c>
      <c r="AE312" s="39"/>
      <c r="AF312" s="40" t="str">
        <f>IF(AE312&lt;&gt;"",VLOOKUP(AE312,#REF!,2,FALSE),"")</f>
        <v/>
      </c>
      <c r="AM312" s="140" t="e">
        <f t="shared" si="347"/>
        <v>#REF!</v>
      </c>
      <c r="AN312" s="157"/>
      <c r="AO312" s="136" t="e">
        <f t="shared" si="348"/>
        <v>#REF!</v>
      </c>
      <c r="AP312" s="152"/>
      <c r="AQ312" s="140" t="e">
        <f t="shared" si="349"/>
        <v>#REF!</v>
      </c>
      <c r="AR312" s="144"/>
      <c r="AS312" s="136" t="e">
        <f t="shared" si="350"/>
        <v>#REF!</v>
      </c>
      <c r="AT312" s="152"/>
      <c r="AU312" s="140" t="e">
        <f t="shared" si="351"/>
        <v>#REF!</v>
      </c>
      <c r="AV312" s="157"/>
      <c r="AW312" s="136" t="e">
        <f t="shared" si="352"/>
        <v>#REF!</v>
      </c>
      <c r="AX312" s="152"/>
      <c r="AY312" s="140" t="e">
        <f t="shared" si="353"/>
        <v>#REF!</v>
      </c>
      <c r="AZ312" s="144"/>
      <c r="BA312" s="136" t="e">
        <f t="shared" si="354"/>
        <v>#REF!</v>
      </c>
      <c r="BB312" s="152"/>
      <c r="BC312" s="140" t="e">
        <f t="shared" si="355"/>
        <v>#REF!</v>
      </c>
      <c r="BD312" s="144"/>
      <c r="BE312" s="136" t="e">
        <f t="shared" si="356"/>
        <v>#REF!</v>
      </c>
      <c r="BF312" s="152"/>
      <c r="BG312" s="140" t="e">
        <f t="shared" si="357"/>
        <v>#REF!</v>
      </c>
      <c r="BH312" s="144"/>
      <c r="BI312" s="136" t="e">
        <f t="shared" si="358"/>
        <v>#REF!</v>
      </c>
      <c r="BJ312" s="152"/>
      <c r="BK312" s="140" t="e">
        <f t="shared" si="359"/>
        <v>#REF!</v>
      </c>
      <c r="BL312" s="144"/>
      <c r="BM312" s="136" t="e">
        <f t="shared" si="360"/>
        <v>#REF!</v>
      </c>
      <c r="BN312" s="152"/>
      <c r="BO312" s="140" t="e">
        <f t="shared" si="361"/>
        <v>#REF!</v>
      </c>
      <c r="BP312" s="144"/>
      <c r="BQ312" s="136" t="e">
        <f t="shared" si="362"/>
        <v>#REF!</v>
      </c>
      <c r="BR312" s="152"/>
      <c r="BS312" s="140" t="e">
        <f t="shared" si="363"/>
        <v>#REF!</v>
      </c>
      <c r="BT312" s="144"/>
      <c r="BU312" s="136" t="e">
        <f t="shared" si="364"/>
        <v>#REF!</v>
      </c>
      <c r="BV312" s="152"/>
      <c r="BW312" s="140" t="e">
        <f t="shared" si="365"/>
        <v>#REF!</v>
      </c>
      <c r="BX312" s="144"/>
      <c r="BY312" s="136" t="e">
        <f t="shared" si="366"/>
        <v>#REF!</v>
      </c>
      <c r="BZ312" s="152"/>
      <c r="CA312" s="140" t="e">
        <f t="shared" si="367"/>
        <v>#REF!</v>
      </c>
      <c r="CB312" s="144"/>
      <c r="CC312" s="136" t="e">
        <f t="shared" si="368"/>
        <v>#REF!</v>
      </c>
      <c r="CD312" s="152"/>
      <c r="CE312" s="140" t="e">
        <f t="shared" si="369"/>
        <v>#REF!</v>
      </c>
      <c r="CF312" s="144"/>
      <c r="CG312" s="136" t="e">
        <f t="shared" si="370"/>
        <v>#REF!</v>
      </c>
      <c r="CH312" s="152"/>
      <c r="CI312" s="140" t="e">
        <f t="shared" si="371"/>
        <v>#REF!</v>
      </c>
      <c r="CJ312" s="144"/>
      <c r="CK312" s="136" t="e">
        <f t="shared" si="372"/>
        <v>#REF!</v>
      </c>
      <c r="CL312" s="140" t="e">
        <f t="shared" si="373"/>
        <v>#REF!</v>
      </c>
      <c r="CM312" s="144"/>
      <c r="CN312" s="136" t="e">
        <f t="shared" si="374"/>
        <v>#REF!</v>
      </c>
      <c r="CO312" s="152"/>
      <c r="CP312" s="140" t="e">
        <f t="shared" si="375"/>
        <v>#REF!</v>
      </c>
      <c r="CQ312" s="144"/>
      <c r="CR312" s="136" t="e">
        <f t="shared" si="376"/>
        <v>#REF!</v>
      </c>
      <c r="CS312" s="152"/>
      <c r="CT312" s="140" t="e">
        <f t="shared" si="377"/>
        <v>#REF!</v>
      </c>
      <c r="CU312" s="144"/>
      <c r="CV312" s="136" t="e">
        <f t="shared" si="378"/>
        <v>#REF!</v>
      </c>
      <c r="CW312" s="152"/>
      <c r="CX312" s="140" t="e">
        <f t="shared" si="379"/>
        <v>#REF!</v>
      </c>
      <c r="CY312" s="136" t="e">
        <f t="shared" si="380"/>
        <v>#REF!</v>
      </c>
      <c r="CZ312" s="152"/>
      <c r="DA312" s="144" t="e">
        <f t="shared" si="381"/>
        <v>#REF!</v>
      </c>
      <c r="DB312" s="144"/>
      <c r="DC312" s="136" t="e">
        <f t="shared" si="382"/>
        <v>#REF!</v>
      </c>
      <c r="DD312" s="152"/>
      <c r="DE312" s="140" t="e">
        <f t="shared" si="383"/>
        <v>#REF!</v>
      </c>
      <c r="DF312" s="144"/>
      <c r="DG312" s="136" t="e">
        <f t="shared" si="384"/>
        <v>#REF!</v>
      </c>
      <c r="DH312" s="152"/>
    </row>
    <row r="313" spans="1:112" ht="16" thickBot="1" x14ac:dyDescent="0.4">
      <c r="A313" s="72">
        <v>50</v>
      </c>
      <c r="B313" s="346" t="str">
        <f t="shared" ref="B313" si="439">B261</f>
        <v>YYYZZZ  Eva</v>
      </c>
      <c r="C313" s="290" t="str">
        <f t="shared" si="430"/>
        <v>Eva</v>
      </c>
      <c r="D313" s="291" t="str">
        <f t="shared" si="386"/>
        <v/>
      </c>
      <c r="E313" s="292">
        <f t="shared" si="421"/>
        <v>1026527</v>
      </c>
      <c r="F313" s="293"/>
      <c r="G313" s="293"/>
      <c r="H313" s="293"/>
      <c r="I313" s="293"/>
      <c r="J313" s="293"/>
      <c r="K313" s="293"/>
      <c r="L313" s="293"/>
      <c r="M313" s="294"/>
      <c r="N313" s="293"/>
      <c r="O313" s="293"/>
      <c r="P313" s="293"/>
      <c r="Q313" s="293"/>
      <c r="R313" s="293"/>
      <c r="S313" s="293"/>
      <c r="T313" s="293"/>
      <c r="U313" s="293"/>
      <c r="V313" s="293"/>
      <c r="W313" s="293"/>
      <c r="X313" s="295"/>
      <c r="Y313" s="2" t="e">
        <f>IF(C313&lt;&gt;"",VLOOKUP(C313,#REF!,2,FALSE),"")</f>
        <v>#REF!</v>
      </c>
      <c r="Z313" s="2" t="str">
        <f t="shared" si="398"/>
        <v>US CRÉTEIL</v>
      </c>
      <c r="AA313" s="50" t="str">
        <f t="shared" si="343"/>
        <v/>
      </c>
      <c r="AB313" s="34" t="e">
        <f t="shared" si="344"/>
        <v>#REF!</v>
      </c>
      <c r="AC313" s="2" t="str">
        <f t="shared" si="345"/>
        <v>YYYZZZ  Eva  Eva</v>
      </c>
      <c r="AD313" s="2">
        <f t="shared" si="346"/>
        <v>0</v>
      </c>
      <c r="AE313" s="39"/>
      <c r="AF313" s="40" t="str">
        <f>IF(AE313&lt;&gt;"",VLOOKUP(AE313,#REF!,2,FALSE),"")</f>
        <v/>
      </c>
      <c r="AM313" s="140" t="e">
        <f t="shared" si="347"/>
        <v>#REF!</v>
      </c>
      <c r="AN313" s="157"/>
      <c r="AO313" s="136" t="e">
        <f t="shared" si="348"/>
        <v>#REF!</v>
      </c>
      <c r="AP313" s="152"/>
      <c r="AQ313" s="140" t="e">
        <f t="shared" si="349"/>
        <v>#REF!</v>
      </c>
      <c r="AR313" s="144"/>
      <c r="AS313" s="136" t="e">
        <f t="shared" si="350"/>
        <v>#REF!</v>
      </c>
      <c r="AT313" s="152"/>
      <c r="AU313" s="140" t="e">
        <f t="shared" si="351"/>
        <v>#REF!</v>
      </c>
      <c r="AV313" s="157"/>
      <c r="AW313" s="136" t="e">
        <f t="shared" si="352"/>
        <v>#REF!</v>
      </c>
      <c r="AX313" s="152"/>
      <c r="AY313" s="140" t="e">
        <f t="shared" si="353"/>
        <v>#REF!</v>
      </c>
      <c r="AZ313" s="144"/>
      <c r="BA313" s="136" t="e">
        <f t="shared" si="354"/>
        <v>#REF!</v>
      </c>
      <c r="BB313" s="152"/>
      <c r="BC313" s="140" t="e">
        <f t="shared" si="355"/>
        <v>#REF!</v>
      </c>
      <c r="BD313" s="144"/>
      <c r="BE313" s="136" t="e">
        <f t="shared" si="356"/>
        <v>#REF!</v>
      </c>
      <c r="BF313" s="152"/>
      <c r="BG313" s="140" t="e">
        <f t="shared" si="357"/>
        <v>#REF!</v>
      </c>
      <c r="BH313" s="144"/>
      <c r="BI313" s="136" t="e">
        <f t="shared" si="358"/>
        <v>#REF!</v>
      </c>
      <c r="BJ313" s="152"/>
      <c r="BK313" s="140" t="e">
        <f t="shared" si="359"/>
        <v>#REF!</v>
      </c>
      <c r="BL313" s="144"/>
      <c r="BM313" s="136" t="e">
        <f t="shared" si="360"/>
        <v>#REF!</v>
      </c>
      <c r="BN313" s="152"/>
      <c r="BO313" s="140" t="e">
        <f t="shared" si="361"/>
        <v>#REF!</v>
      </c>
      <c r="BP313" s="144"/>
      <c r="BQ313" s="136" t="e">
        <f t="shared" si="362"/>
        <v>#REF!</v>
      </c>
      <c r="BR313" s="152"/>
      <c r="BS313" s="140" t="e">
        <f t="shared" si="363"/>
        <v>#REF!</v>
      </c>
      <c r="BT313" s="144"/>
      <c r="BU313" s="136" t="e">
        <f t="shared" si="364"/>
        <v>#REF!</v>
      </c>
      <c r="BV313" s="152"/>
      <c r="BW313" s="140" t="e">
        <f t="shared" si="365"/>
        <v>#REF!</v>
      </c>
      <c r="BX313" s="144"/>
      <c r="BY313" s="136" t="e">
        <f t="shared" si="366"/>
        <v>#REF!</v>
      </c>
      <c r="BZ313" s="152"/>
      <c r="CA313" s="140" t="e">
        <f t="shared" si="367"/>
        <v>#REF!</v>
      </c>
      <c r="CB313" s="144"/>
      <c r="CC313" s="136" t="e">
        <f t="shared" si="368"/>
        <v>#REF!</v>
      </c>
      <c r="CD313" s="152"/>
      <c r="CE313" s="140" t="e">
        <f t="shared" si="369"/>
        <v>#REF!</v>
      </c>
      <c r="CF313" s="144"/>
      <c r="CG313" s="136" t="e">
        <f t="shared" si="370"/>
        <v>#REF!</v>
      </c>
      <c r="CH313" s="152"/>
      <c r="CI313" s="140" t="e">
        <f t="shared" si="371"/>
        <v>#REF!</v>
      </c>
      <c r="CJ313" s="144"/>
      <c r="CK313" s="136" t="e">
        <f t="shared" si="372"/>
        <v>#REF!</v>
      </c>
      <c r="CL313" s="140" t="e">
        <f t="shared" si="373"/>
        <v>#REF!</v>
      </c>
      <c r="CM313" s="144"/>
      <c r="CN313" s="136" t="e">
        <f t="shared" si="374"/>
        <v>#REF!</v>
      </c>
      <c r="CO313" s="152"/>
      <c r="CP313" s="140" t="e">
        <f t="shared" si="375"/>
        <v>#REF!</v>
      </c>
      <c r="CQ313" s="144"/>
      <c r="CR313" s="136" t="e">
        <f t="shared" si="376"/>
        <v>#REF!</v>
      </c>
      <c r="CS313" s="152"/>
      <c r="CT313" s="140" t="e">
        <f t="shared" si="377"/>
        <v>#REF!</v>
      </c>
      <c r="CU313" s="144"/>
      <c r="CV313" s="136" t="e">
        <f t="shared" si="378"/>
        <v>#REF!</v>
      </c>
      <c r="CW313" s="152"/>
      <c r="CX313" s="140" t="e">
        <f t="shared" si="379"/>
        <v>#REF!</v>
      </c>
      <c r="CY313" s="136" t="e">
        <f t="shared" si="380"/>
        <v>#REF!</v>
      </c>
      <c r="CZ313" s="152"/>
      <c r="DA313" s="144" t="e">
        <f t="shared" si="381"/>
        <v>#REF!</v>
      </c>
      <c r="DB313" s="144"/>
      <c r="DC313" s="136" t="e">
        <f t="shared" si="382"/>
        <v>#REF!</v>
      </c>
      <c r="DD313" s="152"/>
      <c r="DE313" s="140" t="e">
        <f t="shared" si="383"/>
        <v>#REF!</v>
      </c>
      <c r="DF313" s="144"/>
      <c r="DG313" s="136" t="e">
        <f t="shared" si="384"/>
        <v>#REF!</v>
      </c>
      <c r="DH313" s="152"/>
    </row>
    <row r="314" spans="1:112" ht="27.75" customHeight="1" thickBot="1" x14ac:dyDescent="0.4">
      <c r="C314" s="51"/>
      <c r="D314" s="52"/>
      <c r="E314" s="51"/>
      <c r="Y314" s="2" t="str">
        <f>IF(C314&lt;&gt;"",VLOOKUP(C314,#REF!,2,FALSE),"")</f>
        <v/>
      </c>
      <c r="Z314" s="2" t="str">
        <f t="shared" si="398"/>
        <v/>
      </c>
      <c r="AA314" s="50"/>
      <c r="AB314" s="34"/>
      <c r="AC314" s="2" t="str">
        <f t="shared" si="345"/>
        <v xml:space="preserve">  </v>
      </c>
      <c r="AD314" s="2">
        <f t="shared" si="346"/>
        <v>0</v>
      </c>
      <c r="AE314" s="39"/>
      <c r="AF314" s="40" t="str">
        <f>IF(AE314&lt;&gt;"",VLOOKUP(AE314,#REF!,2,FALSE),"")</f>
        <v/>
      </c>
      <c r="AM314" s="140">
        <f t="shared" si="347"/>
        <v>0</v>
      </c>
      <c r="AN314" s="157"/>
      <c r="AO314" s="136">
        <f t="shared" si="348"/>
        <v>0</v>
      </c>
      <c r="AP314" s="152"/>
      <c r="AQ314" s="140">
        <f t="shared" si="349"/>
        <v>0</v>
      </c>
      <c r="AR314" s="144"/>
      <c r="AS314" s="136">
        <f t="shared" si="350"/>
        <v>0</v>
      </c>
      <c r="AT314" s="152"/>
      <c r="AU314" s="140">
        <f t="shared" si="351"/>
        <v>0</v>
      </c>
      <c r="AV314" s="157"/>
      <c r="AW314" s="136">
        <f t="shared" si="352"/>
        <v>0</v>
      </c>
      <c r="AX314" s="152"/>
      <c r="AY314" s="140">
        <f t="shared" si="353"/>
        <v>0</v>
      </c>
      <c r="AZ314" s="144"/>
      <c r="BA314" s="136">
        <f t="shared" si="354"/>
        <v>0</v>
      </c>
      <c r="BB314" s="152"/>
      <c r="BC314" s="140">
        <f t="shared" si="355"/>
        <v>0</v>
      </c>
      <c r="BD314" s="144"/>
      <c r="BE314" s="136">
        <f t="shared" si="356"/>
        <v>0</v>
      </c>
      <c r="BF314" s="152"/>
      <c r="BG314" s="140">
        <f t="shared" si="357"/>
        <v>0</v>
      </c>
      <c r="BH314" s="144"/>
      <c r="BI314" s="136">
        <f t="shared" si="358"/>
        <v>0</v>
      </c>
      <c r="BJ314" s="152"/>
      <c r="BK314" s="140">
        <f t="shared" si="359"/>
        <v>0</v>
      </c>
      <c r="BL314" s="144"/>
      <c r="BM314" s="136">
        <f t="shared" si="360"/>
        <v>0</v>
      </c>
      <c r="BN314" s="152"/>
      <c r="BO314" s="140">
        <f t="shared" si="361"/>
        <v>0</v>
      </c>
      <c r="BP314" s="144"/>
      <c r="BQ314" s="136">
        <f t="shared" si="362"/>
        <v>0</v>
      </c>
      <c r="BR314" s="152"/>
      <c r="BS314" s="140">
        <f t="shared" si="363"/>
        <v>0</v>
      </c>
      <c r="BT314" s="144"/>
      <c r="BU314" s="136">
        <f t="shared" si="364"/>
        <v>0</v>
      </c>
      <c r="BV314" s="152"/>
      <c r="BW314" s="140">
        <f t="shared" si="365"/>
        <v>0</v>
      </c>
      <c r="BX314" s="144"/>
      <c r="BY314" s="136">
        <f t="shared" si="366"/>
        <v>0</v>
      </c>
      <c r="BZ314" s="152"/>
      <c r="CA314" s="140">
        <f t="shared" si="367"/>
        <v>0</v>
      </c>
      <c r="CB314" s="144"/>
      <c r="CC314" s="136">
        <f t="shared" si="368"/>
        <v>0</v>
      </c>
      <c r="CD314" s="152"/>
      <c r="CE314" s="140">
        <f t="shared" si="369"/>
        <v>0</v>
      </c>
      <c r="CF314" s="144"/>
      <c r="CG314" s="136">
        <f t="shared" si="370"/>
        <v>0</v>
      </c>
      <c r="CH314" s="152"/>
      <c r="CI314" s="140">
        <f t="shared" si="371"/>
        <v>0</v>
      </c>
      <c r="CJ314" s="144"/>
      <c r="CK314" s="136">
        <f t="shared" si="372"/>
        <v>0</v>
      </c>
      <c r="CL314" s="140">
        <f t="shared" si="373"/>
        <v>0</v>
      </c>
      <c r="CM314" s="144"/>
      <c r="CN314" s="136">
        <f t="shared" si="374"/>
        <v>0</v>
      </c>
      <c r="CO314" s="152"/>
      <c r="CP314" s="140">
        <f t="shared" si="375"/>
        <v>0</v>
      </c>
      <c r="CQ314" s="144"/>
      <c r="CR314" s="136">
        <f t="shared" si="376"/>
        <v>0</v>
      </c>
      <c r="CS314" s="152"/>
      <c r="CT314" s="140">
        <f t="shared" si="377"/>
        <v>0</v>
      </c>
      <c r="CU314" s="144"/>
      <c r="CV314" s="136">
        <f t="shared" si="378"/>
        <v>0</v>
      </c>
      <c r="CW314" s="152"/>
      <c r="CX314" s="140">
        <f t="shared" si="379"/>
        <v>0</v>
      </c>
      <c r="CY314" s="136">
        <f t="shared" si="380"/>
        <v>0</v>
      </c>
      <c r="CZ314" s="152"/>
      <c r="DA314" s="144">
        <f t="shared" si="381"/>
        <v>0</v>
      </c>
      <c r="DB314" s="144"/>
      <c r="DC314" s="136">
        <f t="shared" si="382"/>
        <v>0</v>
      </c>
      <c r="DD314" s="152"/>
      <c r="DE314" s="140">
        <f t="shared" si="383"/>
        <v>0</v>
      </c>
      <c r="DF314" s="144"/>
      <c r="DG314" s="136">
        <f t="shared" si="384"/>
        <v>0</v>
      </c>
      <c r="DH314" s="152"/>
    </row>
    <row r="315" spans="1:112" ht="24" thickBot="1" x14ac:dyDescent="0.4">
      <c r="B315" s="281">
        <f>Calendrier!$U33</f>
        <v>43288</v>
      </c>
      <c r="C315" s="525">
        <f>COUNTIF(D316:D365,$AE$2)</f>
        <v>0</v>
      </c>
      <c r="D315" s="530"/>
      <c r="E315" s="531"/>
      <c r="F315" s="528" t="str">
        <f>Calendrier!BO9</f>
        <v>G</v>
      </c>
      <c r="G315" s="528"/>
      <c r="H315" s="528"/>
      <c r="I315" s="528"/>
      <c r="J315" s="528"/>
      <c r="K315" s="528"/>
      <c r="L315" s="528"/>
      <c r="M315" s="528"/>
      <c r="N315" s="528"/>
      <c r="O315" s="528"/>
      <c r="P315" s="528"/>
      <c r="Q315" s="528"/>
      <c r="R315" s="528"/>
      <c r="S315" s="528"/>
      <c r="T315" s="528"/>
      <c r="U315" s="528"/>
      <c r="V315" s="528"/>
      <c r="W315" s="528"/>
      <c r="X315" s="529"/>
      <c r="AA315" s="50"/>
      <c r="AB315" s="34"/>
      <c r="AE315" s="39"/>
      <c r="AF315" s="40" t="str">
        <f>IF(AE315&lt;&gt;"",VLOOKUP(AE315,#REF!,2,FALSE),"")</f>
        <v/>
      </c>
      <c r="AM315" s="140">
        <f t="shared" si="347"/>
        <v>0</v>
      </c>
      <c r="AN315" s="157"/>
      <c r="AO315" s="136">
        <f t="shared" si="348"/>
        <v>0</v>
      </c>
      <c r="AP315" s="152"/>
      <c r="AQ315" s="140">
        <f t="shared" si="349"/>
        <v>0</v>
      </c>
      <c r="AR315" s="144"/>
      <c r="AS315" s="136">
        <f t="shared" si="350"/>
        <v>0</v>
      </c>
      <c r="AT315" s="152"/>
      <c r="AU315" s="140">
        <f t="shared" si="351"/>
        <v>0</v>
      </c>
      <c r="AV315" s="157"/>
      <c r="AW315" s="136">
        <f t="shared" si="352"/>
        <v>0</v>
      </c>
      <c r="AX315" s="152"/>
      <c r="AY315" s="140">
        <f t="shared" si="353"/>
        <v>0</v>
      </c>
      <c r="AZ315" s="144"/>
      <c r="BA315" s="136">
        <f t="shared" si="354"/>
        <v>0</v>
      </c>
      <c r="BB315" s="152"/>
      <c r="BC315" s="140">
        <f t="shared" si="355"/>
        <v>0</v>
      </c>
      <c r="BD315" s="144"/>
      <c r="BE315" s="136">
        <f t="shared" si="356"/>
        <v>0</v>
      </c>
      <c r="BF315" s="152"/>
      <c r="BG315" s="140">
        <f t="shared" si="357"/>
        <v>0</v>
      </c>
      <c r="BH315" s="144"/>
      <c r="BI315" s="136">
        <f t="shared" si="358"/>
        <v>0</v>
      </c>
      <c r="BJ315" s="152"/>
      <c r="BK315" s="140">
        <f t="shared" si="359"/>
        <v>0</v>
      </c>
      <c r="BL315" s="144"/>
      <c r="BM315" s="136">
        <f t="shared" si="360"/>
        <v>0</v>
      </c>
      <c r="BN315" s="152"/>
      <c r="BO315" s="140">
        <f t="shared" si="361"/>
        <v>0</v>
      </c>
      <c r="BP315" s="144"/>
      <c r="BQ315" s="136">
        <f t="shared" si="362"/>
        <v>0</v>
      </c>
      <c r="BR315" s="152"/>
      <c r="BS315" s="140">
        <f t="shared" si="363"/>
        <v>0</v>
      </c>
      <c r="BT315" s="144"/>
      <c r="BU315" s="136">
        <f t="shared" si="364"/>
        <v>0</v>
      </c>
      <c r="BV315" s="152"/>
      <c r="BW315" s="140">
        <f t="shared" si="365"/>
        <v>0</v>
      </c>
      <c r="BX315" s="144"/>
      <c r="BY315" s="136">
        <f t="shared" si="366"/>
        <v>0</v>
      </c>
      <c r="BZ315" s="152"/>
      <c r="CA315" s="140">
        <f t="shared" si="367"/>
        <v>0</v>
      </c>
      <c r="CB315" s="144"/>
      <c r="CC315" s="136">
        <f t="shared" si="368"/>
        <v>0</v>
      </c>
      <c r="CD315" s="152"/>
      <c r="CE315" s="140">
        <f t="shared" si="369"/>
        <v>0</v>
      </c>
      <c r="CF315" s="144"/>
      <c r="CG315" s="136">
        <f t="shared" si="370"/>
        <v>0</v>
      </c>
      <c r="CH315" s="152"/>
      <c r="CI315" s="140">
        <f t="shared" si="371"/>
        <v>0</v>
      </c>
      <c r="CJ315" s="144"/>
      <c r="CK315" s="136">
        <f t="shared" si="372"/>
        <v>0</v>
      </c>
      <c r="CL315" s="140">
        <f t="shared" si="373"/>
        <v>0</v>
      </c>
      <c r="CM315" s="144"/>
      <c r="CN315" s="136">
        <f t="shared" si="374"/>
        <v>0</v>
      </c>
      <c r="CO315" s="152"/>
      <c r="CP315" s="140">
        <f t="shared" si="375"/>
        <v>0</v>
      </c>
      <c r="CQ315" s="144"/>
      <c r="CR315" s="136">
        <f t="shared" si="376"/>
        <v>0</v>
      </c>
      <c r="CS315" s="152"/>
      <c r="CT315" s="140">
        <f t="shared" si="377"/>
        <v>0</v>
      </c>
      <c r="CU315" s="144"/>
      <c r="CV315" s="136">
        <f t="shared" si="378"/>
        <v>0</v>
      </c>
      <c r="CW315" s="152"/>
      <c r="CX315" s="140">
        <f t="shared" si="379"/>
        <v>0</v>
      </c>
      <c r="CY315" s="136">
        <f t="shared" si="380"/>
        <v>0</v>
      </c>
      <c r="CZ315" s="152"/>
      <c r="DA315" s="144">
        <f t="shared" si="381"/>
        <v>0</v>
      </c>
      <c r="DB315" s="144"/>
      <c r="DC315" s="136">
        <f t="shared" si="382"/>
        <v>0</v>
      </c>
      <c r="DD315" s="152"/>
      <c r="DE315" s="140">
        <f t="shared" si="383"/>
        <v>0</v>
      </c>
      <c r="DF315" s="144"/>
      <c r="DG315" s="136">
        <f t="shared" si="384"/>
        <v>0</v>
      </c>
      <c r="DH315" s="152"/>
    </row>
    <row r="316" spans="1:112" ht="15.5" x14ac:dyDescent="0.35">
      <c r="A316" s="70">
        <v>1</v>
      </c>
      <c r="B316" s="343" t="str">
        <f>B264</f>
        <v>AAA  LUC</v>
      </c>
      <c r="C316" s="282" t="str">
        <f t="shared" ref="C316:C335" si="440">C4</f>
        <v>LUC</v>
      </c>
      <c r="D316" s="283" t="str">
        <f t="shared" ref="D316:D365" si="441">IF(AD316&lt;&gt;$AE$1,$AE$2,"")</f>
        <v/>
      </c>
      <c r="E316" s="284">
        <f t="shared" ref="E316:E347" si="442">E4</f>
        <v>409092</v>
      </c>
      <c r="F316" s="285"/>
      <c r="G316" s="285"/>
      <c r="H316" s="285"/>
      <c r="I316" s="285"/>
      <c r="J316" s="285"/>
      <c r="K316" s="285"/>
      <c r="L316" s="285"/>
      <c r="M316" s="286"/>
      <c r="N316" s="285"/>
      <c r="O316" s="285"/>
      <c r="P316" s="285"/>
      <c r="Q316" s="285"/>
      <c r="R316" s="285"/>
      <c r="S316" s="285"/>
      <c r="T316" s="285"/>
      <c r="U316" s="285"/>
      <c r="V316" s="285"/>
      <c r="W316" s="285"/>
      <c r="X316" s="287"/>
      <c r="Y316" s="2" t="e">
        <f>IF(C316&lt;&gt;"",VLOOKUP(C316,#REF!,2,FALSE),"")</f>
        <v>#REF!</v>
      </c>
      <c r="Z316" s="2" t="str">
        <f t="shared" si="398"/>
        <v>US CRÉTEIL</v>
      </c>
      <c r="AA316" s="50" t="str">
        <f t="shared" si="343"/>
        <v/>
      </c>
      <c r="AB316" s="34" t="e">
        <f t="shared" si="344"/>
        <v>#REF!</v>
      </c>
      <c r="AC316" s="2" t="str">
        <f t="shared" si="345"/>
        <v>AAA  LUC  LUC</v>
      </c>
      <c r="AD316" s="2">
        <f t="shared" si="346"/>
        <v>0</v>
      </c>
      <c r="AE316" s="39"/>
      <c r="AF316" s="40" t="str">
        <f>IF(AE316&lt;&gt;"",VLOOKUP(AE316,#REF!,2,FALSE),"")</f>
        <v/>
      </c>
      <c r="AM316" s="140" t="e">
        <f t="shared" si="347"/>
        <v>#REF!</v>
      </c>
      <c r="AN316" s="157"/>
      <c r="AO316" s="136" t="e">
        <f t="shared" si="348"/>
        <v>#REF!</v>
      </c>
      <c r="AP316" s="152"/>
      <c r="AQ316" s="140" t="e">
        <f t="shared" si="349"/>
        <v>#REF!</v>
      </c>
      <c r="AR316" s="144"/>
      <c r="AS316" s="136" t="e">
        <f t="shared" si="350"/>
        <v>#REF!</v>
      </c>
      <c r="AT316" s="152"/>
      <c r="AU316" s="140" t="e">
        <f t="shared" si="351"/>
        <v>#REF!</v>
      </c>
      <c r="AV316" s="157"/>
      <c r="AW316" s="136" t="e">
        <f t="shared" si="352"/>
        <v>#REF!</v>
      </c>
      <c r="AX316" s="152"/>
      <c r="AY316" s="140" t="e">
        <f t="shared" si="353"/>
        <v>#REF!</v>
      </c>
      <c r="AZ316" s="144"/>
      <c r="BA316" s="136" t="e">
        <f t="shared" si="354"/>
        <v>#REF!</v>
      </c>
      <c r="BB316" s="152"/>
      <c r="BC316" s="140" t="e">
        <f t="shared" si="355"/>
        <v>#REF!</v>
      </c>
      <c r="BD316" s="144"/>
      <c r="BE316" s="136" t="e">
        <f t="shared" si="356"/>
        <v>#REF!</v>
      </c>
      <c r="BF316" s="152"/>
      <c r="BG316" s="140" t="e">
        <f t="shared" si="357"/>
        <v>#REF!</v>
      </c>
      <c r="BH316" s="144"/>
      <c r="BI316" s="136" t="e">
        <f t="shared" si="358"/>
        <v>#REF!</v>
      </c>
      <c r="BJ316" s="152"/>
      <c r="BK316" s="140" t="e">
        <f t="shared" si="359"/>
        <v>#REF!</v>
      </c>
      <c r="BL316" s="144"/>
      <c r="BM316" s="136" t="e">
        <f t="shared" si="360"/>
        <v>#REF!</v>
      </c>
      <c r="BN316" s="152"/>
      <c r="BO316" s="140" t="e">
        <f t="shared" si="361"/>
        <v>#REF!</v>
      </c>
      <c r="BP316" s="144"/>
      <c r="BQ316" s="136" t="e">
        <f t="shared" si="362"/>
        <v>#REF!</v>
      </c>
      <c r="BR316" s="152"/>
      <c r="BS316" s="140" t="e">
        <f t="shared" si="363"/>
        <v>#REF!</v>
      </c>
      <c r="BT316" s="144"/>
      <c r="BU316" s="136" t="e">
        <f t="shared" si="364"/>
        <v>#REF!</v>
      </c>
      <c r="BV316" s="152"/>
      <c r="BW316" s="140" t="e">
        <f t="shared" si="365"/>
        <v>#REF!</v>
      </c>
      <c r="BX316" s="144"/>
      <c r="BY316" s="136" t="e">
        <f t="shared" si="366"/>
        <v>#REF!</v>
      </c>
      <c r="BZ316" s="152"/>
      <c r="CA316" s="140" t="e">
        <f t="shared" si="367"/>
        <v>#REF!</v>
      </c>
      <c r="CB316" s="144"/>
      <c r="CC316" s="136" t="e">
        <f t="shared" si="368"/>
        <v>#REF!</v>
      </c>
      <c r="CD316" s="152"/>
      <c r="CE316" s="140" t="e">
        <f t="shared" si="369"/>
        <v>#REF!</v>
      </c>
      <c r="CF316" s="144"/>
      <c r="CG316" s="136" t="e">
        <f t="shared" si="370"/>
        <v>#REF!</v>
      </c>
      <c r="CH316" s="152"/>
      <c r="CI316" s="140" t="e">
        <f t="shared" si="371"/>
        <v>#REF!</v>
      </c>
      <c r="CJ316" s="144"/>
      <c r="CK316" s="136" t="e">
        <f t="shared" si="372"/>
        <v>#REF!</v>
      </c>
      <c r="CL316" s="140" t="e">
        <f t="shared" si="373"/>
        <v>#REF!</v>
      </c>
      <c r="CM316" s="144"/>
      <c r="CN316" s="136" t="e">
        <f t="shared" si="374"/>
        <v>#REF!</v>
      </c>
      <c r="CO316" s="152"/>
      <c r="CP316" s="140" t="e">
        <f t="shared" si="375"/>
        <v>#REF!</v>
      </c>
      <c r="CQ316" s="144"/>
      <c r="CR316" s="136" t="e">
        <f t="shared" si="376"/>
        <v>#REF!</v>
      </c>
      <c r="CS316" s="152"/>
      <c r="CT316" s="140" t="e">
        <f t="shared" si="377"/>
        <v>#REF!</v>
      </c>
      <c r="CU316" s="144"/>
      <c r="CV316" s="136" t="e">
        <f t="shared" si="378"/>
        <v>#REF!</v>
      </c>
      <c r="CW316" s="152"/>
      <c r="CX316" s="140" t="e">
        <f t="shared" si="379"/>
        <v>#REF!</v>
      </c>
      <c r="CY316" s="136" t="e">
        <f t="shared" si="380"/>
        <v>#REF!</v>
      </c>
      <c r="CZ316" s="152"/>
      <c r="DA316" s="144" t="e">
        <f t="shared" si="381"/>
        <v>#REF!</v>
      </c>
      <c r="DB316" s="144"/>
      <c r="DC316" s="136" t="e">
        <f t="shared" si="382"/>
        <v>#REF!</v>
      </c>
      <c r="DD316" s="152"/>
      <c r="DE316" s="140" t="e">
        <f t="shared" si="383"/>
        <v>#REF!</v>
      </c>
      <c r="DF316" s="144"/>
      <c r="DG316" s="136" t="e">
        <f t="shared" si="384"/>
        <v>#REF!</v>
      </c>
      <c r="DH316" s="152"/>
    </row>
    <row r="317" spans="1:112" ht="15.5" x14ac:dyDescent="0.35">
      <c r="A317" s="71">
        <v>2</v>
      </c>
      <c r="B317" s="309" t="str">
        <f>B265</f>
        <v>BBB  isabelle</v>
      </c>
      <c r="C317" s="71" t="str">
        <f t="shared" si="440"/>
        <v>isabelle</v>
      </c>
      <c r="D317" s="9" t="str">
        <f t="shared" si="441"/>
        <v/>
      </c>
      <c r="E317" s="6">
        <f t="shared" si="442"/>
        <v>707564</v>
      </c>
      <c r="F317" s="74"/>
      <c r="G317" s="74"/>
      <c r="H317" s="74"/>
      <c r="I317" s="74"/>
      <c r="J317" s="74"/>
      <c r="K317" s="74"/>
      <c r="L317" s="74"/>
      <c r="M317" s="168"/>
      <c r="N317" s="74"/>
      <c r="O317" s="74"/>
      <c r="P317" s="74"/>
      <c r="Q317" s="74"/>
      <c r="R317" s="74"/>
      <c r="S317" s="74"/>
      <c r="T317" s="74"/>
      <c r="U317" s="74"/>
      <c r="V317" s="74"/>
      <c r="W317" s="74"/>
      <c r="X317" s="288"/>
      <c r="Y317" s="2" t="e">
        <f>IF(C317&lt;&gt;"",VLOOKUP(C317,#REF!,2,FALSE),"")</f>
        <v>#REF!</v>
      </c>
      <c r="Z317" s="2" t="str">
        <f t="shared" si="398"/>
        <v>US CRÉTEIL</v>
      </c>
      <c r="AA317" s="50" t="str">
        <f t="shared" si="343"/>
        <v/>
      </c>
      <c r="AB317" s="34" t="e">
        <f t="shared" si="344"/>
        <v>#REF!</v>
      </c>
      <c r="AC317" s="2" t="str">
        <f t="shared" si="345"/>
        <v>BBB  isabelle  isabelle</v>
      </c>
      <c r="AD317" s="2">
        <f t="shared" si="346"/>
        <v>0</v>
      </c>
      <c r="AE317" s="39"/>
      <c r="AF317" s="40" t="str">
        <f>IF(AE317&lt;&gt;"",VLOOKUP(AE317,#REF!,2,FALSE),"")</f>
        <v/>
      </c>
      <c r="AM317" s="140" t="e">
        <f t="shared" si="347"/>
        <v>#REF!</v>
      </c>
      <c r="AN317" s="157"/>
      <c r="AO317" s="136" t="e">
        <f t="shared" si="348"/>
        <v>#REF!</v>
      </c>
      <c r="AP317" s="152"/>
      <c r="AQ317" s="140" t="e">
        <f t="shared" si="349"/>
        <v>#REF!</v>
      </c>
      <c r="AR317" s="144"/>
      <c r="AS317" s="136" t="e">
        <f t="shared" si="350"/>
        <v>#REF!</v>
      </c>
      <c r="AT317" s="152"/>
      <c r="AU317" s="140" t="e">
        <f t="shared" si="351"/>
        <v>#REF!</v>
      </c>
      <c r="AV317" s="157"/>
      <c r="AW317" s="136" t="e">
        <f t="shared" si="352"/>
        <v>#REF!</v>
      </c>
      <c r="AX317" s="152"/>
      <c r="AY317" s="140" t="e">
        <f t="shared" si="353"/>
        <v>#REF!</v>
      </c>
      <c r="AZ317" s="144"/>
      <c r="BA317" s="136" t="e">
        <f t="shared" si="354"/>
        <v>#REF!</v>
      </c>
      <c r="BB317" s="152"/>
      <c r="BC317" s="140" t="e">
        <f t="shared" si="355"/>
        <v>#REF!</v>
      </c>
      <c r="BD317" s="144"/>
      <c r="BE317" s="136" t="e">
        <f t="shared" si="356"/>
        <v>#REF!</v>
      </c>
      <c r="BF317" s="152"/>
      <c r="BG317" s="140" t="e">
        <f t="shared" si="357"/>
        <v>#REF!</v>
      </c>
      <c r="BH317" s="144"/>
      <c r="BI317" s="136" t="e">
        <f t="shared" si="358"/>
        <v>#REF!</v>
      </c>
      <c r="BJ317" s="152"/>
      <c r="BK317" s="140" t="e">
        <f t="shared" si="359"/>
        <v>#REF!</v>
      </c>
      <c r="BL317" s="144"/>
      <c r="BM317" s="136" t="e">
        <f t="shared" si="360"/>
        <v>#REF!</v>
      </c>
      <c r="BN317" s="152"/>
      <c r="BO317" s="140" t="e">
        <f t="shared" si="361"/>
        <v>#REF!</v>
      </c>
      <c r="BP317" s="144"/>
      <c r="BQ317" s="136" t="e">
        <f t="shared" si="362"/>
        <v>#REF!</v>
      </c>
      <c r="BR317" s="152"/>
      <c r="BS317" s="140" t="e">
        <f t="shared" si="363"/>
        <v>#REF!</v>
      </c>
      <c r="BT317" s="144"/>
      <c r="BU317" s="136" t="e">
        <f t="shared" si="364"/>
        <v>#REF!</v>
      </c>
      <c r="BV317" s="152"/>
      <c r="BW317" s="140" t="e">
        <f t="shared" si="365"/>
        <v>#REF!</v>
      </c>
      <c r="BX317" s="144"/>
      <c r="BY317" s="136" t="e">
        <f t="shared" si="366"/>
        <v>#REF!</v>
      </c>
      <c r="BZ317" s="152"/>
      <c r="CA317" s="140" t="e">
        <f t="shared" si="367"/>
        <v>#REF!</v>
      </c>
      <c r="CB317" s="144"/>
      <c r="CC317" s="136" t="e">
        <f t="shared" si="368"/>
        <v>#REF!</v>
      </c>
      <c r="CD317" s="152"/>
      <c r="CE317" s="140" t="e">
        <f t="shared" si="369"/>
        <v>#REF!</v>
      </c>
      <c r="CF317" s="144"/>
      <c r="CG317" s="136" t="e">
        <f t="shared" si="370"/>
        <v>#REF!</v>
      </c>
      <c r="CH317" s="152"/>
      <c r="CI317" s="140" t="e">
        <f t="shared" si="371"/>
        <v>#REF!</v>
      </c>
      <c r="CJ317" s="144"/>
      <c r="CK317" s="136" t="e">
        <f t="shared" si="372"/>
        <v>#REF!</v>
      </c>
      <c r="CL317" s="140" t="e">
        <f t="shared" si="373"/>
        <v>#REF!</v>
      </c>
      <c r="CM317" s="144"/>
      <c r="CN317" s="136" t="e">
        <f t="shared" si="374"/>
        <v>#REF!</v>
      </c>
      <c r="CO317" s="152"/>
      <c r="CP317" s="140" t="e">
        <f t="shared" si="375"/>
        <v>#REF!</v>
      </c>
      <c r="CQ317" s="144"/>
      <c r="CR317" s="136" t="e">
        <f t="shared" si="376"/>
        <v>#REF!</v>
      </c>
      <c r="CS317" s="152"/>
      <c r="CT317" s="140" t="e">
        <f t="shared" si="377"/>
        <v>#REF!</v>
      </c>
      <c r="CU317" s="144"/>
      <c r="CV317" s="136" t="e">
        <f t="shared" si="378"/>
        <v>#REF!</v>
      </c>
      <c r="CW317" s="152"/>
      <c r="CX317" s="140" t="e">
        <f t="shared" si="379"/>
        <v>#REF!</v>
      </c>
      <c r="CY317" s="136" t="e">
        <f t="shared" si="380"/>
        <v>#REF!</v>
      </c>
      <c r="CZ317" s="152"/>
      <c r="DA317" s="144" t="e">
        <f t="shared" si="381"/>
        <v>#REF!</v>
      </c>
      <c r="DB317" s="144"/>
      <c r="DC317" s="136" t="e">
        <f t="shared" si="382"/>
        <v>#REF!</v>
      </c>
      <c r="DD317" s="152"/>
      <c r="DE317" s="140" t="e">
        <f t="shared" si="383"/>
        <v>#REF!</v>
      </c>
      <c r="DF317" s="144"/>
      <c r="DG317" s="136" t="e">
        <f t="shared" si="384"/>
        <v>#REF!</v>
      </c>
      <c r="DH317" s="152"/>
    </row>
    <row r="318" spans="1:112" ht="15.5" x14ac:dyDescent="0.35">
      <c r="A318" s="71">
        <v>3</v>
      </c>
      <c r="B318" s="345" t="str">
        <f t="shared" ref="B318" si="443">B266</f>
        <v>KJKLJDFKJG  Agathe</v>
      </c>
      <c r="C318" s="71" t="str">
        <f t="shared" si="440"/>
        <v>Agathe</v>
      </c>
      <c r="D318" s="9" t="str">
        <f t="shared" si="441"/>
        <v/>
      </c>
      <c r="E318" s="6">
        <f t="shared" si="442"/>
        <v>1467847</v>
      </c>
      <c r="F318" s="74"/>
      <c r="G318" s="74"/>
      <c r="H318" s="74"/>
      <c r="I318" s="74"/>
      <c r="J318" s="74"/>
      <c r="K318" s="74"/>
      <c r="L318" s="74"/>
      <c r="M318" s="168"/>
      <c r="N318" s="74"/>
      <c r="O318" s="74"/>
      <c r="P318" s="74"/>
      <c r="Q318" s="74"/>
      <c r="R318" s="74"/>
      <c r="S318" s="74"/>
      <c r="T318" s="74"/>
      <c r="U318" s="74"/>
      <c r="V318" s="74"/>
      <c r="W318" s="74"/>
      <c r="X318" s="288"/>
      <c r="Y318" s="2" t="e">
        <f>IF(C318&lt;&gt;"",VLOOKUP(C318,#REF!,2,FALSE),"")</f>
        <v>#REF!</v>
      </c>
      <c r="Z318" s="2" t="str">
        <f t="shared" si="398"/>
        <v>US CRÉTEIL</v>
      </c>
      <c r="AA318" s="50" t="str">
        <f t="shared" si="343"/>
        <v/>
      </c>
      <c r="AB318" s="34" t="e">
        <f t="shared" si="344"/>
        <v>#REF!</v>
      </c>
      <c r="AC318" s="2" t="str">
        <f t="shared" si="345"/>
        <v>KJKLJDFKJG  Agathe  Agathe</v>
      </c>
      <c r="AD318" s="2">
        <f t="shared" si="346"/>
        <v>0</v>
      </c>
      <c r="AE318" s="39"/>
      <c r="AF318" s="40" t="str">
        <f>IF(AE318&lt;&gt;"",VLOOKUP(AE318,#REF!,2,FALSE),"")</f>
        <v/>
      </c>
      <c r="AM318" s="140" t="e">
        <f t="shared" si="347"/>
        <v>#REF!</v>
      </c>
      <c r="AN318" s="157"/>
      <c r="AO318" s="136" t="e">
        <f t="shared" si="348"/>
        <v>#REF!</v>
      </c>
      <c r="AP318" s="152"/>
      <c r="AQ318" s="140" t="e">
        <f t="shared" si="349"/>
        <v>#REF!</v>
      </c>
      <c r="AR318" s="144"/>
      <c r="AS318" s="136" t="e">
        <f t="shared" si="350"/>
        <v>#REF!</v>
      </c>
      <c r="AT318" s="152"/>
      <c r="AU318" s="140" t="e">
        <f t="shared" si="351"/>
        <v>#REF!</v>
      </c>
      <c r="AV318" s="157"/>
      <c r="AW318" s="136" t="e">
        <f t="shared" si="352"/>
        <v>#REF!</v>
      </c>
      <c r="AX318" s="152"/>
      <c r="AY318" s="140" t="e">
        <f t="shared" si="353"/>
        <v>#REF!</v>
      </c>
      <c r="AZ318" s="144"/>
      <c r="BA318" s="136" t="e">
        <f t="shared" si="354"/>
        <v>#REF!</v>
      </c>
      <c r="BB318" s="152"/>
      <c r="BC318" s="140" t="e">
        <f t="shared" si="355"/>
        <v>#REF!</v>
      </c>
      <c r="BD318" s="144"/>
      <c r="BE318" s="136" t="e">
        <f t="shared" si="356"/>
        <v>#REF!</v>
      </c>
      <c r="BF318" s="152"/>
      <c r="BG318" s="140" t="e">
        <f t="shared" si="357"/>
        <v>#REF!</v>
      </c>
      <c r="BH318" s="144"/>
      <c r="BI318" s="136" t="e">
        <f t="shared" si="358"/>
        <v>#REF!</v>
      </c>
      <c r="BJ318" s="152"/>
      <c r="BK318" s="140" t="e">
        <f t="shared" si="359"/>
        <v>#REF!</v>
      </c>
      <c r="BL318" s="144"/>
      <c r="BM318" s="136" t="e">
        <f t="shared" si="360"/>
        <v>#REF!</v>
      </c>
      <c r="BN318" s="152"/>
      <c r="BO318" s="140" t="e">
        <f t="shared" si="361"/>
        <v>#REF!</v>
      </c>
      <c r="BP318" s="144"/>
      <c r="BQ318" s="136" t="e">
        <f t="shared" si="362"/>
        <v>#REF!</v>
      </c>
      <c r="BR318" s="152"/>
      <c r="BS318" s="140" t="e">
        <f t="shared" si="363"/>
        <v>#REF!</v>
      </c>
      <c r="BT318" s="144"/>
      <c r="BU318" s="136" t="e">
        <f t="shared" si="364"/>
        <v>#REF!</v>
      </c>
      <c r="BV318" s="152"/>
      <c r="BW318" s="140" t="e">
        <f t="shared" si="365"/>
        <v>#REF!</v>
      </c>
      <c r="BX318" s="144"/>
      <c r="BY318" s="136" t="e">
        <f t="shared" si="366"/>
        <v>#REF!</v>
      </c>
      <c r="BZ318" s="152"/>
      <c r="CA318" s="140" t="e">
        <f t="shared" si="367"/>
        <v>#REF!</v>
      </c>
      <c r="CB318" s="144"/>
      <c r="CC318" s="136" t="e">
        <f t="shared" si="368"/>
        <v>#REF!</v>
      </c>
      <c r="CD318" s="152"/>
      <c r="CE318" s="140" t="e">
        <f t="shared" si="369"/>
        <v>#REF!</v>
      </c>
      <c r="CF318" s="144"/>
      <c r="CG318" s="136" t="e">
        <f t="shared" si="370"/>
        <v>#REF!</v>
      </c>
      <c r="CH318" s="152"/>
      <c r="CI318" s="140" t="e">
        <f t="shared" si="371"/>
        <v>#REF!</v>
      </c>
      <c r="CJ318" s="144"/>
      <c r="CK318" s="136" t="e">
        <f t="shared" si="372"/>
        <v>#REF!</v>
      </c>
      <c r="CL318" s="140" t="e">
        <f t="shared" si="373"/>
        <v>#REF!</v>
      </c>
      <c r="CM318" s="144"/>
      <c r="CN318" s="136" t="e">
        <f t="shared" si="374"/>
        <v>#REF!</v>
      </c>
      <c r="CO318" s="152"/>
      <c r="CP318" s="140" t="e">
        <f t="shared" si="375"/>
        <v>#REF!</v>
      </c>
      <c r="CQ318" s="144"/>
      <c r="CR318" s="136" t="e">
        <f t="shared" si="376"/>
        <v>#REF!</v>
      </c>
      <c r="CS318" s="152"/>
      <c r="CT318" s="140" t="e">
        <f t="shared" si="377"/>
        <v>#REF!</v>
      </c>
      <c r="CU318" s="144"/>
      <c r="CV318" s="136" t="e">
        <f t="shared" si="378"/>
        <v>#REF!</v>
      </c>
      <c r="CW318" s="152"/>
      <c r="CX318" s="140" t="e">
        <f t="shared" si="379"/>
        <v>#REF!</v>
      </c>
      <c r="CY318" s="136" t="e">
        <f t="shared" si="380"/>
        <v>#REF!</v>
      </c>
      <c r="CZ318" s="152"/>
      <c r="DA318" s="144" t="e">
        <f t="shared" si="381"/>
        <v>#REF!</v>
      </c>
      <c r="DB318" s="144"/>
      <c r="DC318" s="136" t="e">
        <f t="shared" si="382"/>
        <v>#REF!</v>
      </c>
      <c r="DD318" s="152"/>
      <c r="DE318" s="140" t="e">
        <f t="shared" si="383"/>
        <v>#REF!</v>
      </c>
      <c r="DF318" s="144"/>
      <c r="DG318" s="136" t="e">
        <f t="shared" si="384"/>
        <v>#REF!</v>
      </c>
      <c r="DH318" s="152"/>
    </row>
    <row r="319" spans="1:112" ht="15.5" x14ac:dyDescent="0.35">
      <c r="A319" s="71">
        <v>4</v>
      </c>
      <c r="B319" s="345" t="str">
        <f t="shared" ref="B319" si="444">B267</f>
        <v>DDD  Léa</v>
      </c>
      <c r="C319" s="71" t="str">
        <f t="shared" si="440"/>
        <v>Léa</v>
      </c>
      <c r="D319" s="9" t="str">
        <f t="shared" si="441"/>
        <v/>
      </c>
      <c r="E319" s="6">
        <f t="shared" si="442"/>
        <v>1263818</v>
      </c>
      <c r="F319" s="74"/>
      <c r="G319" s="74"/>
      <c r="H319" s="74"/>
      <c r="I319" s="74"/>
      <c r="J319" s="74"/>
      <c r="K319" s="74"/>
      <c r="L319" s="74"/>
      <c r="M319" s="168"/>
      <c r="N319" s="74"/>
      <c r="O319" s="74"/>
      <c r="P319" s="74"/>
      <c r="Q319" s="74"/>
      <c r="R319" s="74"/>
      <c r="S319" s="74"/>
      <c r="T319" s="74"/>
      <c r="U319" s="74"/>
      <c r="V319" s="74"/>
      <c r="W319" s="74"/>
      <c r="X319" s="288"/>
      <c r="Y319" s="2" t="e">
        <f>IF(C319&lt;&gt;"",VLOOKUP(C319,#REF!,2,FALSE),"")</f>
        <v>#REF!</v>
      </c>
      <c r="Z319" s="2" t="str">
        <f t="shared" si="398"/>
        <v>US CRÉTEIL</v>
      </c>
      <c r="AA319" s="50" t="str">
        <f t="shared" si="343"/>
        <v/>
      </c>
      <c r="AB319" s="34" t="e">
        <f t="shared" si="344"/>
        <v>#REF!</v>
      </c>
      <c r="AC319" s="2" t="str">
        <f t="shared" si="345"/>
        <v>DDD  Léa  Léa</v>
      </c>
      <c r="AD319" s="2">
        <f t="shared" si="346"/>
        <v>0</v>
      </c>
      <c r="AE319" s="39"/>
      <c r="AF319" s="40" t="str">
        <f>IF(AE319&lt;&gt;"",VLOOKUP(AE319,#REF!,2,FALSE),"")</f>
        <v/>
      </c>
      <c r="AM319" s="140" t="e">
        <f t="shared" si="347"/>
        <v>#REF!</v>
      </c>
      <c r="AN319" s="157"/>
      <c r="AO319" s="136" t="e">
        <f t="shared" si="348"/>
        <v>#REF!</v>
      </c>
      <c r="AP319" s="152"/>
      <c r="AQ319" s="140" t="e">
        <f t="shared" si="349"/>
        <v>#REF!</v>
      </c>
      <c r="AR319" s="144"/>
      <c r="AS319" s="136" t="e">
        <f t="shared" si="350"/>
        <v>#REF!</v>
      </c>
      <c r="AT319" s="152"/>
      <c r="AU319" s="140" t="e">
        <f t="shared" si="351"/>
        <v>#REF!</v>
      </c>
      <c r="AV319" s="157"/>
      <c r="AW319" s="136" t="e">
        <f t="shared" si="352"/>
        <v>#REF!</v>
      </c>
      <c r="AX319" s="152"/>
      <c r="AY319" s="140" t="e">
        <f t="shared" si="353"/>
        <v>#REF!</v>
      </c>
      <c r="AZ319" s="144"/>
      <c r="BA319" s="136" t="e">
        <f t="shared" si="354"/>
        <v>#REF!</v>
      </c>
      <c r="BB319" s="152"/>
      <c r="BC319" s="140" t="e">
        <f t="shared" si="355"/>
        <v>#REF!</v>
      </c>
      <c r="BD319" s="144"/>
      <c r="BE319" s="136" t="e">
        <f t="shared" si="356"/>
        <v>#REF!</v>
      </c>
      <c r="BF319" s="152"/>
      <c r="BG319" s="140" t="e">
        <f t="shared" si="357"/>
        <v>#REF!</v>
      </c>
      <c r="BH319" s="144"/>
      <c r="BI319" s="136" t="e">
        <f t="shared" si="358"/>
        <v>#REF!</v>
      </c>
      <c r="BJ319" s="152"/>
      <c r="BK319" s="140" t="e">
        <f t="shared" si="359"/>
        <v>#REF!</v>
      </c>
      <c r="BL319" s="144"/>
      <c r="BM319" s="136" t="e">
        <f t="shared" si="360"/>
        <v>#REF!</v>
      </c>
      <c r="BN319" s="152"/>
      <c r="BO319" s="140" t="e">
        <f t="shared" si="361"/>
        <v>#REF!</v>
      </c>
      <c r="BP319" s="144"/>
      <c r="BQ319" s="136" t="e">
        <f t="shared" si="362"/>
        <v>#REF!</v>
      </c>
      <c r="BR319" s="152"/>
      <c r="BS319" s="140" t="e">
        <f t="shared" si="363"/>
        <v>#REF!</v>
      </c>
      <c r="BT319" s="144"/>
      <c r="BU319" s="136" t="e">
        <f t="shared" si="364"/>
        <v>#REF!</v>
      </c>
      <c r="BV319" s="152"/>
      <c r="BW319" s="140" t="e">
        <f t="shared" si="365"/>
        <v>#REF!</v>
      </c>
      <c r="BX319" s="144"/>
      <c r="BY319" s="136" t="e">
        <f t="shared" si="366"/>
        <v>#REF!</v>
      </c>
      <c r="BZ319" s="152"/>
      <c r="CA319" s="140" t="e">
        <f t="shared" si="367"/>
        <v>#REF!</v>
      </c>
      <c r="CB319" s="144"/>
      <c r="CC319" s="136" t="e">
        <f t="shared" si="368"/>
        <v>#REF!</v>
      </c>
      <c r="CD319" s="152"/>
      <c r="CE319" s="140" t="e">
        <f t="shared" si="369"/>
        <v>#REF!</v>
      </c>
      <c r="CF319" s="144"/>
      <c r="CG319" s="136" t="e">
        <f t="shared" si="370"/>
        <v>#REF!</v>
      </c>
      <c r="CH319" s="152"/>
      <c r="CI319" s="140" t="e">
        <f t="shared" si="371"/>
        <v>#REF!</v>
      </c>
      <c r="CJ319" s="144"/>
      <c r="CK319" s="136" t="e">
        <f t="shared" si="372"/>
        <v>#REF!</v>
      </c>
      <c r="CL319" s="140" t="e">
        <f t="shared" si="373"/>
        <v>#REF!</v>
      </c>
      <c r="CM319" s="144"/>
      <c r="CN319" s="136" t="e">
        <f t="shared" si="374"/>
        <v>#REF!</v>
      </c>
      <c r="CO319" s="152"/>
      <c r="CP319" s="140" t="e">
        <f t="shared" si="375"/>
        <v>#REF!</v>
      </c>
      <c r="CQ319" s="144"/>
      <c r="CR319" s="136" t="e">
        <f t="shared" si="376"/>
        <v>#REF!</v>
      </c>
      <c r="CS319" s="152"/>
      <c r="CT319" s="140" t="e">
        <f t="shared" si="377"/>
        <v>#REF!</v>
      </c>
      <c r="CU319" s="144"/>
      <c r="CV319" s="136" t="e">
        <f t="shared" si="378"/>
        <v>#REF!</v>
      </c>
      <c r="CW319" s="152"/>
      <c r="CX319" s="140" t="e">
        <f t="shared" si="379"/>
        <v>#REF!</v>
      </c>
      <c r="CY319" s="136" t="e">
        <f t="shared" si="380"/>
        <v>#REF!</v>
      </c>
      <c r="CZ319" s="152"/>
      <c r="DA319" s="144" t="e">
        <f t="shared" si="381"/>
        <v>#REF!</v>
      </c>
      <c r="DB319" s="144"/>
      <c r="DC319" s="136" t="e">
        <f t="shared" si="382"/>
        <v>#REF!</v>
      </c>
      <c r="DD319" s="152"/>
      <c r="DE319" s="140" t="e">
        <f t="shared" si="383"/>
        <v>#REF!</v>
      </c>
      <c r="DF319" s="144"/>
      <c r="DG319" s="136" t="e">
        <f t="shared" si="384"/>
        <v>#REF!</v>
      </c>
      <c r="DH319" s="152"/>
    </row>
    <row r="320" spans="1:112" ht="15.5" x14ac:dyDescent="0.35">
      <c r="A320" s="71">
        <v>5</v>
      </c>
      <c r="B320" s="345" t="str">
        <f t="shared" ref="B320" si="445">B268</f>
        <v>KUYFRJGF  Mélissa</v>
      </c>
      <c r="C320" s="71" t="str">
        <f t="shared" si="440"/>
        <v>Mélissa</v>
      </c>
      <c r="D320" s="9" t="str">
        <f t="shared" si="441"/>
        <v/>
      </c>
      <c r="E320" s="6">
        <f t="shared" si="442"/>
        <v>1499588</v>
      </c>
      <c r="F320" s="74"/>
      <c r="G320" s="74"/>
      <c r="H320" s="74"/>
      <c r="I320" s="74"/>
      <c r="J320" s="74"/>
      <c r="K320" s="74"/>
      <c r="L320" s="74"/>
      <c r="M320" s="168"/>
      <c r="N320" s="74"/>
      <c r="O320" s="74"/>
      <c r="P320" s="74"/>
      <c r="Q320" s="74"/>
      <c r="R320" s="74"/>
      <c r="S320" s="74"/>
      <c r="T320" s="74"/>
      <c r="U320" s="74"/>
      <c r="V320" s="74"/>
      <c r="W320" s="74"/>
      <c r="X320" s="288"/>
      <c r="Y320" s="2" t="e">
        <f>IF(C320&lt;&gt;"",VLOOKUP(C320,#REF!,2,FALSE),"")</f>
        <v>#REF!</v>
      </c>
      <c r="Z320" s="2" t="str">
        <f t="shared" si="398"/>
        <v>US CRÉTEIL</v>
      </c>
      <c r="AA320" s="50" t="str">
        <f t="shared" si="343"/>
        <v/>
      </c>
      <c r="AB320" s="34" t="e">
        <f t="shared" si="344"/>
        <v>#REF!</v>
      </c>
      <c r="AC320" s="2" t="str">
        <f t="shared" si="345"/>
        <v>KUYFRJGF  Mélissa  Mélissa</v>
      </c>
      <c r="AD320" s="2">
        <f t="shared" si="346"/>
        <v>0</v>
      </c>
      <c r="AE320" s="39"/>
      <c r="AF320" s="40" t="str">
        <f>IF(AE320&lt;&gt;"",VLOOKUP(AE320,#REF!,2,FALSE),"")</f>
        <v/>
      </c>
      <c r="AM320" s="140" t="e">
        <f t="shared" si="347"/>
        <v>#REF!</v>
      </c>
      <c r="AN320" s="157"/>
      <c r="AO320" s="136" t="e">
        <f t="shared" si="348"/>
        <v>#REF!</v>
      </c>
      <c r="AP320" s="152"/>
      <c r="AQ320" s="140" t="e">
        <f t="shared" si="349"/>
        <v>#REF!</v>
      </c>
      <c r="AR320" s="144"/>
      <c r="AS320" s="136" t="e">
        <f t="shared" si="350"/>
        <v>#REF!</v>
      </c>
      <c r="AT320" s="152"/>
      <c r="AU320" s="140" t="e">
        <f t="shared" si="351"/>
        <v>#REF!</v>
      </c>
      <c r="AV320" s="157"/>
      <c r="AW320" s="136" t="e">
        <f t="shared" si="352"/>
        <v>#REF!</v>
      </c>
      <c r="AX320" s="152"/>
      <c r="AY320" s="140" t="e">
        <f t="shared" si="353"/>
        <v>#REF!</v>
      </c>
      <c r="AZ320" s="144"/>
      <c r="BA320" s="136" t="e">
        <f t="shared" si="354"/>
        <v>#REF!</v>
      </c>
      <c r="BB320" s="152"/>
      <c r="BC320" s="140" t="e">
        <f t="shared" si="355"/>
        <v>#REF!</v>
      </c>
      <c r="BD320" s="144"/>
      <c r="BE320" s="136" t="e">
        <f t="shared" si="356"/>
        <v>#REF!</v>
      </c>
      <c r="BF320" s="152"/>
      <c r="BG320" s="140" t="e">
        <f t="shared" si="357"/>
        <v>#REF!</v>
      </c>
      <c r="BH320" s="144"/>
      <c r="BI320" s="136" t="e">
        <f t="shared" si="358"/>
        <v>#REF!</v>
      </c>
      <c r="BJ320" s="152"/>
      <c r="BK320" s="140" t="e">
        <f t="shared" si="359"/>
        <v>#REF!</v>
      </c>
      <c r="BL320" s="144"/>
      <c r="BM320" s="136" t="e">
        <f t="shared" si="360"/>
        <v>#REF!</v>
      </c>
      <c r="BN320" s="152"/>
      <c r="BO320" s="140" t="e">
        <f t="shared" si="361"/>
        <v>#REF!</v>
      </c>
      <c r="BP320" s="144"/>
      <c r="BQ320" s="136" t="e">
        <f t="shared" si="362"/>
        <v>#REF!</v>
      </c>
      <c r="BR320" s="152"/>
      <c r="BS320" s="140" t="e">
        <f t="shared" si="363"/>
        <v>#REF!</v>
      </c>
      <c r="BT320" s="144"/>
      <c r="BU320" s="136" t="e">
        <f t="shared" si="364"/>
        <v>#REF!</v>
      </c>
      <c r="BV320" s="152"/>
      <c r="BW320" s="140" t="e">
        <f t="shared" si="365"/>
        <v>#REF!</v>
      </c>
      <c r="BX320" s="144"/>
      <c r="BY320" s="136" t="e">
        <f t="shared" si="366"/>
        <v>#REF!</v>
      </c>
      <c r="BZ320" s="152"/>
      <c r="CA320" s="140" t="e">
        <f t="shared" si="367"/>
        <v>#REF!</v>
      </c>
      <c r="CB320" s="144"/>
      <c r="CC320" s="136" t="e">
        <f t="shared" si="368"/>
        <v>#REF!</v>
      </c>
      <c r="CD320" s="152"/>
      <c r="CE320" s="140" t="e">
        <f t="shared" si="369"/>
        <v>#REF!</v>
      </c>
      <c r="CF320" s="144"/>
      <c r="CG320" s="136" t="e">
        <f t="shared" si="370"/>
        <v>#REF!</v>
      </c>
      <c r="CH320" s="152"/>
      <c r="CI320" s="140" t="e">
        <f t="shared" si="371"/>
        <v>#REF!</v>
      </c>
      <c r="CJ320" s="144"/>
      <c r="CK320" s="136" t="e">
        <f t="shared" si="372"/>
        <v>#REF!</v>
      </c>
      <c r="CL320" s="140" t="e">
        <f t="shared" si="373"/>
        <v>#REF!</v>
      </c>
      <c r="CM320" s="144"/>
      <c r="CN320" s="136" t="e">
        <f t="shared" si="374"/>
        <v>#REF!</v>
      </c>
      <c r="CO320" s="152"/>
      <c r="CP320" s="140" t="e">
        <f t="shared" si="375"/>
        <v>#REF!</v>
      </c>
      <c r="CQ320" s="144"/>
      <c r="CR320" s="136" t="e">
        <f t="shared" si="376"/>
        <v>#REF!</v>
      </c>
      <c r="CS320" s="152"/>
      <c r="CT320" s="140" t="e">
        <f t="shared" si="377"/>
        <v>#REF!</v>
      </c>
      <c r="CU320" s="144"/>
      <c r="CV320" s="136" t="e">
        <f t="shared" si="378"/>
        <v>#REF!</v>
      </c>
      <c r="CW320" s="152"/>
      <c r="CX320" s="140" t="e">
        <f t="shared" si="379"/>
        <v>#REF!</v>
      </c>
      <c r="CY320" s="136" t="e">
        <f t="shared" si="380"/>
        <v>#REF!</v>
      </c>
      <c r="CZ320" s="152"/>
      <c r="DA320" s="144" t="e">
        <f t="shared" si="381"/>
        <v>#REF!</v>
      </c>
      <c r="DB320" s="144"/>
      <c r="DC320" s="136" t="e">
        <f t="shared" si="382"/>
        <v>#REF!</v>
      </c>
      <c r="DD320" s="152"/>
      <c r="DE320" s="140" t="e">
        <f t="shared" si="383"/>
        <v>#REF!</v>
      </c>
      <c r="DF320" s="144"/>
      <c r="DG320" s="136" t="e">
        <f t="shared" si="384"/>
        <v>#REF!</v>
      </c>
      <c r="DH320" s="152"/>
    </row>
    <row r="321" spans="1:112" ht="15.5" x14ac:dyDescent="0.35">
      <c r="A321" s="71">
        <v>6</v>
      </c>
      <c r="B321" s="345" t="str">
        <f t="shared" ref="B321" si="446">B269</f>
        <v>FFF  Eric</v>
      </c>
      <c r="C321" s="71" t="str">
        <f t="shared" si="440"/>
        <v>Eric</v>
      </c>
      <c r="D321" s="9" t="str">
        <f t="shared" si="441"/>
        <v/>
      </c>
      <c r="E321" s="6">
        <f t="shared" si="442"/>
        <v>1499669</v>
      </c>
      <c r="F321" s="74"/>
      <c r="G321" s="74"/>
      <c r="H321" s="74"/>
      <c r="I321" s="74"/>
      <c r="J321" s="74"/>
      <c r="K321" s="74"/>
      <c r="L321" s="74"/>
      <c r="M321" s="168"/>
      <c r="N321" s="74"/>
      <c r="O321" s="74"/>
      <c r="P321" s="74"/>
      <c r="Q321" s="74"/>
      <c r="R321" s="74"/>
      <c r="S321" s="74"/>
      <c r="T321" s="74"/>
      <c r="U321" s="74"/>
      <c r="V321" s="74"/>
      <c r="W321" s="74"/>
      <c r="X321" s="288"/>
      <c r="Y321" s="2" t="e">
        <f>IF(C321&lt;&gt;"",VLOOKUP(C321,#REF!,2,FALSE),"")</f>
        <v>#REF!</v>
      </c>
      <c r="Z321" s="2" t="str">
        <f t="shared" si="398"/>
        <v>US CRÉTEIL</v>
      </c>
      <c r="AA321" s="50" t="str">
        <f t="shared" si="343"/>
        <v/>
      </c>
      <c r="AB321" s="34" t="e">
        <f t="shared" si="344"/>
        <v>#REF!</v>
      </c>
      <c r="AC321" s="2" t="str">
        <f t="shared" si="345"/>
        <v>FFF  Eric  Eric</v>
      </c>
      <c r="AD321" s="2">
        <f t="shared" si="346"/>
        <v>0</v>
      </c>
      <c r="AE321" s="39"/>
      <c r="AF321" s="40" t="str">
        <f>IF(AE321&lt;&gt;"",VLOOKUP(AE321,#REF!,2,FALSE),"")</f>
        <v/>
      </c>
      <c r="AM321" s="140" t="e">
        <f t="shared" si="347"/>
        <v>#REF!</v>
      </c>
      <c r="AN321" s="157"/>
      <c r="AO321" s="136" t="e">
        <f t="shared" si="348"/>
        <v>#REF!</v>
      </c>
      <c r="AP321" s="152"/>
      <c r="AQ321" s="140" t="e">
        <f t="shared" si="349"/>
        <v>#REF!</v>
      </c>
      <c r="AR321" s="144"/>
      <c r="AS321" s="136" t="e">
        <f t="shared" si="350"/>
        <v>#REF!</v>
      </c>
      <c r="AT321" s="152"/>
      <c r="AU321" s="140" t="e">
        <f t="shared" si="351"/>
        <v>#REF!</v>
      </c>
      <c r="AV321" s="157"/>
      <c r="AW321" s="136" t="e">
        <f t="shared" si="352"/>
        <v>#REF!</v>
      </c>
      <c r="AX321" s="152"/>
      <c r="AY321" s="140" t="e">
        <f t="shared" si="353"/>
        <v>#REF!</v>
      </c>
      <c r="AZ321" s="144"/>
      <c r="BA321" s="136" t="e">
        <f t="shared" si="354"/>
        <v>#REF!</v>
      </c>
      <c r="BB321" s="152"/>
      <c r="BC321" s="140" t="e">
        <f t="shared" si="355"/>
        <v>#REF!</v>
      </c>
      <c r="BD321" s="144"/>
      <c r="BE321" s="136" t="e">
        <f t="shared" si="356"/>
        <v>#REF!</v>
      </c>
      <c r="BF321" s="152"/>
      <c r="BG321" s="140" t="e">
        <f t="shared" si="357"/>
        <v>#REF!</v>
      </c>
      <c r="BH321" s="144"/>
      <c r="BI321" s="136" t="e">
        <f t="shared" si="358"/>
        <v>#REF!</v>
      </c>
      <c r="BJ321" s="152"/>
      <c r="BK321" s="140" t="e">
        <f t="shared" si="359"/>
        <v>#REF!</v>
      </c>
      <c r="BL321" s="144"/>
      <c r="BM321" s="136" t="e">
        <f t="shared" si="360"/>
        <v>#REF!</v>
      </c>
      <c r="BN321" s="152"/>
      <c r="BO321" s="140" t="e">
        <f t="shared" si="361"/>
        <v>#REF!</v>
      </c>
      <c r="BP321" s="144"/>
      <c r="BQ321" s="136" t="e">
        <f t="shared" si="362"/>
        <v>#REF!</v>
      </c>
      <c r="BR321" s="152"/>
      <c r="BS321" s="140" t="e">
        <f t="shared" si="363"/>
        <v>#REF!</v>
      </c>
      <c r="BT321" s="144"/>
      <c r="BU321" s="136" t="e">
        <f t="shared" si="364"/>
        <v>#REF!</v>
      </c>
      <c r="BV321" s="152"/>
      <c r="BW321" s="140" t="e">
        <f t="shared" si="365"/>
        <v>#REF!</v>
      </c>
      <c r="BX321" s="144"/>
      <c r="BY321" s="136" t="e">
        <f t="shared" si="366"/>
        <v>#REF!</v>
      </c>
      <c r="BZ321" s="152"/>
      <c r="CA321" s="140" t="e">
        <f t="shared" si="367"/>
        <v>#REF!</v>
      </c>
      <c r="CB321" s="144"/>
      <c r="CC321" s="136" t="e">
        <f t="shared" si="368"/>
        <v>#REF!</v>
      </c>
      <c r="CD321" s="152"/>
      <c r="CE321" s="140" t="e">
        <f t="shared" si="369"/>
        <v>#REF!</v>
      </c>
      <c r="CF321" s="144"/>
      <c r="CG321" s="136" t="e">
        <f t="shared" si="370"/>
        <v>#REF!</v>
      </c>
      <c r="CH321" s="152"/>
      <c r="CI321" s="140" t="e">
        <f t="shared" si="371"/>
        <v>#REF!</v>
      </c>
      <c r="CJ321" s="144"/>
      <c r="CK321" s="136" t="e">
        <f t="shared" si="372"/>
        <v>#REF!</v>
      </c>
      <c r="CL321" s="140" t="e">
        <f t="shared" si="373"/>
        <v>#REF!</v>
      </c>
      <c r="CM321" s="144"/>
      <c r="CN321" s="136" t="e">
        <f t="shared" si="374"/>
        <v>#REF!</v>
      </c>
      <c r="CO321" s="152"/>
      <c r="CP321" s="140" t="e">
        <f t="shared" si="375"/>
        <v>#REF!</v>
      </c>
      <c r="CQ321" s="144"/>
      <c r="CR321" s="136" t="e">
        <f t="shared" si="376"/>
        <v>#REF!</v>
      </c>
      <c r="CS321" s="152"/>
      <c r="CT321" s="140" t="e">
        <f t="shared" si="377"/>
        <v>#REF!</v>
      </c>
      <c r="CU321" s="144"/>
      <c r="CV321" s="136" t="e">
        <f t="shared" si="378"/>
        <v>#REF!</v>
      </c>
      <c r="CW321" s="152"/>
      <c r="CX321" s="140" t="e">
        <f t="shared" si="379"/>
        <v>#REF!</v>
      </c>
      <c r="CY321" s="136" t="e">
        <f t="shared" si="380"/>
        <v>#REF!</v>
      </c>
      <c r="CZ321" s="152"/>
      <c r="DA321" s="144" t="e">
        <f t="shared" si="381"/>
        <v>#REF!</v>
      </c>
      <c r="DB321" s="144"/>
      <c r="DC321" s="136" t="e">
        <f t="shared" si="382"/>
        <v>#REF!</v>
      </c>
      <c r="DD321" s="152"/>
      <c r="DE321" s="140" t="e">
        <f t="shared" si="383"/>
        <v>#REF!</v>
      </c>
      <c r="DF321" s="144"/>
      <c r="DG321" s="136" t="e">
        <f t="shared" si="384"/>
        <v>#REF!</v>
      </c>
      <c r="DH321" s="152"/>
    </row>
    <row r="322" spans="1:112" ht="15.5" x14ac:dyDescent="0.35">
      <c r="A322" s="71">
        <v>7</v>
      </c>
      <c r="B322" s="345" t="str">
        <f t="shared" ref="B322" si="447">B270</f>
        <v>GGG  Lucie</v>
      </c>
      <c r="C322" s="71" t="str">
        <f t="shared" si="440"/>
        <v>Lucie</v>
      </c>
      <c r="D322" s="9" t="str">
        <f t="shared" si="441"/>
        <v/>
      </c>
      <c r="E322" s="6">
        <f t="shared" si="442"/>
        <v>1680038</v>
      </c>
      <c r="F322" s="74"/>
      <c r="G322" s="74"/>
      <c r="H322" s="74"/>
      <c r="I322" s="74"/>
      <c r="J322" s="74"/>
      <c r="K322" s="74"/>
      <c r="L322" s="74"/>
      <c r="M322" s="168"/>
      <c r="N322" s="74"/>
      <c r="O322" s="74"/>
      <c r="P322" s="74"/>
      <c r="Q322" s="74"/>
      <c r="R322" s="74"/>
      <c r="S322" s="74"/>
      <c r="T322" s="74"/>
      <c r="U322" s="74"/>
      <c r="V322" s="74"/>
      <c r="W322" s="74"/>
      <c r="X322" s="288"/>
      <c r="Y322" s="2" t="e">
        <f>IF(C322&lt;&gt;"",VLOOKUP(C322,#REF!,2,FALSE),"")</f>
        <v>#REF!</v>
      </c>
      <c r="Z322" s="2" t="str">
        <f t="shared" si="398"/>
        <v>US CRÉTEIL</v>
      </c>
      <c r="AA322" s="50" t="str">
        <f t="shared" si="343"/>
        <v/>
      </c>
      <c r="AB322" s="34" t="e">
        <f t="shared" si="344"/>
        <v>#REF!</v>
      </c>
      <c r="AC322" s="2" t="str">
        <f t="shared" si="345"/>
        <v>GGG  Lucie  Lucie</v>
      </c>
      <c r="AD322" s="2">
        <f t="shared" si="346"/>
        <v>0</v>
      </c>
      <c r="AE322" s="39"/>
      <c r="AF322" s="40" t="str">
        <f>IF(AE322&lt;&gt;"",VLOOKUP(AE322,#REF!,2,FALSE),"")</f>
        <v/>
      </c>
      <c r="AM322" s="140" t="e">
        <f t="shared" si="347"/>
        <v>#REF!</v>
      </c>
      <c r="AN322" s="157"/>
      <c r="AO322" s="136" t="e">
        <f t="shared" si="348"/>
        <v>#REF!</v>
      </c>
      <c r="AP322" s="152"/>
      <c r="AQ322" s="140" t="e">
        <f t="shared" si="349"/>
        <v>#REF!</v>
      </c>
      <c r="AR322" s="144"/>
      <c r="AS322" s="136" t="e">
        <f t="shared" si="350"/>
        <v>#REF!</v>
      </c>
      <c r="AT322" s="152"/>
      <c r="AU322" s="140" t="e">
        <f t="shared" si="351"/>
        <v>#REF!</v>
      </c>
      <c r="AV322" s="157"/>
      <c r="AW322" s="136" t="e">
        <f t="shared" si="352"/>
        <v>#REF!</v>
      </c>
      <c r="AX322" s="152"/>
      <c r="AY322" s="140" t="e">
        <f t="shared" si="353"/>
        <v>#REF!</v>
      </c>
      <c r="AZ322" s="144"/>
      <c r="BA322" s="136" t="e">
        <f t="shared" si="354"/>
        <v>#REF!</v>
      </c>
      <c r="BB322" s="152"/>
      <c r="BC322" s="140" t="e">
        <f t="shared" si="355"/>
        <v>#REF!</v>
      </c>
      <c r="BD322" s="144"/>
      <c r="BE322" s="136" t="e">
        <f t="shared" si="356"/>
        <v>#REF!</v>
      </c>
      <c r="BF322" s="152"/>
      <c r="BG322" s="140" t="e">
        <f t="shared" si="357"/>
        <v>#REF!</v>
      </c>
      <c r="BH322" s="144"/>
      <c r="BI322" s="136" t="e">
        <f t="shared" si="358"/>
        <v>#REF!</v>
      </c>
      <c r="BJ322" s="152"/>
      <c r="BK322" s="140" t="e">
        <f t="shared" si="359"/>
        <v>#REF!</v>
      </c>
      <c r="BL322" s="144"/>
      <c r="BM322" s="136" t="e">
        <f t="shared" si="360"/>
        <v>#REF!</v>
      </c>
      <c r="BN322" s="152"/>
      <c r="BO322" s="140" t="e">
        <f t="shared" si="361"/>
        <v>#REF!</v>
      </c>
      <c r="BP322" s="144"/>
      <c r="BQ322" s="136" t="e">
        <f t="shared" si="362"/>
        <v>#REF!</v>
      </c>
      <c r="BR322" s="152"/>
      <c r="BS322" s="140" t="e">
        <f t="shared" si="363"/>
        <v>#REF!</v>
      </c>
      <c r="BT322" s="144"/>
      <c r="BU322" s="136" t="e">
        <f t="shared" si="364"/>
        <v>#REF!</v>
      </c>
      <c r="BV322" s="152"/>
      <c r="BW322" s="140" t="e">
        <f t="shared" si="365"/>
        <v>#REF!</v>
      </c>
      <c r="BX322" s="144"/>
      <c r="BY322" s="136" t="e">
        <f t="shared" si="366"/>
        <v>#REF!</v>
      </c>
      <c r="BZ322" s="152"/>
      <c r="CA322" s="140" t="e">
        <f t="shared" si="367"/>
        <v>#REF!</v>
      </c>
      <c r="CB322" s="144"/>
      <c r="CC322" s="136" t="e">
        <f t="shared" si="368"/>
        <v>#REF!</v>
      </c>
      <c r="CD322" s="152"/>
      <c r="CE322" s="140" t="e">
        <f t="shared" si="369"/>
        <v>#REF!</v>
      </c>
      <c r="CF322" s="144"/>
      <c r="CG322" s="136" t="e">
        <f t="shared" si="370"/>
        <v>#REF!</v>
      </c>
      <c r="CH322" s="152"/>
      <c r="CI322" s="140" t="e">
        <f t="shared" si="371"/>
        <v>#REF!</v>
      </c>
      <c r="CJ322" s="144"/>
      <c r="CK322" s="136" t="e">
        <f t="shared" si="372"/>
        <v>#REF!</v>
      </c>
      <c r="CL322" s="140" t="e">
        <f t="shared" si="373"/>
        <v>#REF!</v>
      </c>
      <c r="CM322" s="144"/>
      <c r="CN322" s="136" t="e">
        <f t="shared" si="374"/>
        <v>#REF!</v>
      </c>
      <c r="CO322" s="152"/>
      <c r="CP322" s="140" t="e">
        <f t="shared" si="375"/>
        <v>#REF!</v>
      </c>
      <c r="CQ322" s="144"/>
      <c r="CR322" s="136" t="e">
        <f t="shared" si="376"/>
        <v>#REF!</v>
      </c>
      <c r="CS322" s="152"/>
      <c r="CT322" s="140" t="e">
        <f t="shared" si="377"/>
        <v>#REF!</v>
      </c>
      <c r="CU322" s="144"/>
      <c r="CV322" s="136" t="e">
        <f t="shared" si="378"/>
        <v>#REF!</v>
      </c>
      <c r="CW322" s="152"/>
      <c r="CX322" s="140" t="e">
        <f t="shared" si="379"/>
        <v>#REF!</v>
      </c>
      <c r="CY322" s="136" t="e">
        <f t="shared" si="380"/>
        <v>#REF!</v>
      </c>
      <c r="CZ322" s="152"/>
      <c r="DA322" s="144" t="e">
        <f t="shared" si="381"/>
        <v>#REF!</v>
      </c>
      <c r="DB322" s="144"/>
      <c r="DC322" s="136" t="e">
        <f t="shared" si="382"/>
        <v>#REF!</v>
      </c>
      <c r="DD322" s="152"/>
      <c r="DE322" s="140" t="e">
        <f t="shared" si="383"/>
        <v>#REF!</v>
      </c>
      <c r="DF322" s="144"/>
      <c r="DG322" s="136" t="e">
        <f t="shared" si="384"/>
        <v>#REF!</v>
      </c>
      <c r="DH322" s="152"/>
    </row>
    <row r="323" spans="1:112" ht="15.5" x14ac:dyDescent="0.35">
      <c r="A323" s="71">
        <v>8</v>
      </c>
      <c r="B323" s="345" t="str">
        <f t="shared" ref="B323" si="448">B271</f>
        <v>HHH  Eva</v>
      </c>
      <c r="C323" s="71" t="str">
        <f t="shared" si="440"/>
        <v>Eva</v>
      </c>
      <c r="D323" s="9" t="str">
        <f t="shared" si="441"/>
        <v/>
      </c>
      <c r="E323" s="6">
        <f t="shared" si="442"/>
        <v>1577746</v>
      </c>
      <c r="F323" s="74"/>
      <c r="G323" s="74"/>
      <c r="H323" s="74"/>
      <c r="I323" s="74"/>
      <c r="J323" s="74"/>
      <c r="K323" s="74"/>
      <c r="L323" s="74"/>
      <c r="M323" s="168"/>
      <c r="N323" s="74"/>
      <c r="O323" s="74"/>
      <c r="P323" s="74"/>
      <c r="Q323" s="74"/>
      <c r="R323" s="74"/>
      <c r="S323" s="74"/>
      <c r="T323" s="74"/>
      <c r="U323" s="74"/>
      <c r="V323" s="74"/>
      <c r="W323" s="74"/>
      <c r="X323" s="288"/>
      <c r="Y323" s="2" t="e">
        <f>IF(C323&lt;&gt;"",VLOOKUP(C323,#REF!,2,FALSE),"")</f>
        <v>#REF!</v>
      </c>
      <c r="Z323" s="2" t="str">
        <f t="shared" si="398"/>
        <v>US CRÉTEIL</v>
      </c>
      <c r="AA323" s="50" t="str">
        <f t="shared" si="343"/>
        <v/>
      </c>
      <c r="AB323" s="34" t="e">
        <f t="shared" si="344"/>
        <v>#REF!</v>
      </c>
      <c r="AC323" s="2" t="str">
        <f t="shared" si="345"/>
        <v>HHH  Eva  Eva</v>
      </c>
      <c r="AD323" s="2">
        <f t="shared" si="346"/>
        <v>0</v>
      </c>
      <c r="AE323" s="39"/>
      <c r="AF323" s="40" t="str">
        <f>IF(AE323&lt;&gt;"",VLOOKUP(AE323,#REF!,2,FALSE),"")</f>
        <v/>
      </c>
      <c r="AM323" s="140" t="e">
        <f t="shared" si="347"/>
        <v>#REF!</v>
      </c>
      <c r="AN323" s="157"/>
      <c r="AO323" s="136" t="e">
        <f t="shared" si="348"/>
        <v>#REF!</v>
      </c>
      <c r="AP323" s="152"/>
      <c r="AQ323" s="140" t="e">
        <f t="shared" si="349"/>
        <v>#REF!</v>
      </c>
      <c r="AR323" s="144"/>
      <c r="AS323" s="136" t="e">
        <f t="shared" si="350"/>
        <v>#REF!</v>
      </c>
      <c r="AT323" s="152"/>
      <c r="AU323" s="140" t="e">
        <f t="shared" si="351"/>
        <v>#REF!</v>
      </c>
      <c r="AV323" s="157"/>
      <c r="AW323" s="136" t="e">
        <f t="shared" si="352"/>
        <v>#REF!</v>
      </c>
      <c r="AX323" s="152"/>
      <c r="AY323" s="140" t="e">
        <f t="shared" si="353"/>
        <v>#REF!</v>
      </c>
      <c r="AZ323" s="144"/>
      <c r="BA323" s="136" t="e">
        <f t="shared" si="354"/>
        <v>#REF!</v>
      </c>
      <c r="BB323" s="152"/>
      <c r="BC323" s="140" t="e">
        <f t="shared" si="355"/>
        <v>#REF!</v>
      </c>
      <c r="BD323" s="144"/>
      <c r="BE323" s="136" t="e">
        <f t="shared" si="356"/>
        <v>#REF!</v>
      </c>
      <c r="BF323" s="152"/>
      <c r="BG323" s="140" t="e">
        <f t="shared" si="357"/>
        <v>#REF!</v>
      </c>
      <c r="BH323" s="144"/>
      <c r="BI323" s="136" t="e">
        <f t="shared" si="358"/>
        <v>#REF!</v>
      </c>
      <c r="BJ323" s="152"/>
      <c r="BK323" s="140" t="e">
        <f t="shared" si="359"/>
        <v>#REF!</v>
      </c>
      <c r="BL323" s="144"/>
      <c r="BM323" s="136" t="e">
        <f t="shared" si="360"/>
        <v>#REF!</v>
      </c>
      <c r="BN323" s="152"/>
      <c r="BO323" s="140" t="e">
        <f t="shared" si="361"/>
        <v>#REF!</v>
      </c>
      <c r="BP323" s="144"/>
      <c r="BQ323" s="136" t="e">
        <f t="shared" si="362"/>
        <v>#REF!</v>
      </c>
      <c r="BR323" s="152"/>
      <c r="BS323" s="140" t="e">
        <f t="shared" si="363"/>
        <v>#REF!</v>
      </c>
      <c r="BT323" s="144"/>
      <c r="BU323" s="136" t="e">
        <f t="shared" si="364"/>
        <v>#REF!</v>
      </c>
      <c r="BV323" s="152"/>
      <c r="BW323" s="140" t="e">
        <f t="shared" si="365"/>
        <v>#REF!</v>
      </c>
      <c r="BX323" s="144"/>
      <c r="BY323" s="136" t="e">
        <f t="shared" si="366"/>
        <v>#REF!</v>
      </c>
      <c r="BZ323" s="152"/>
      <c r="CA323" s="140" t="e">
        <f t="shared" si="367"/>
        <v>#REF!</v>
      </c>
      <c r="CB323" s="144"/>
      <c r="CC323" s="136" t="e">
        <f t="shared" si="368"/>
        <v>#REF!</v>
      </c>
      <c r="CD323" s="152"/>
      <c r="CE323" s="140" t="e">
        <f t="shared" si="369"/>
        <v>#REF!</v>
      </c>
      <c r="CF323" s="144"/>
      <c r="CG323" s="136" t="e">
        <f t="shared" si="370"/>
        <v>#REF!</v>
      </c>
      <c r="CH323" s="152"/>
      <c r="CI323" s="140" t="e">
        <f t="shared" si="371"/>
        <v>#REF!</v>
      </c>
      <c r="CJ323" s="144"/>
      <c r="CK323" s="136" t="e">
        <f t="shared" si="372"/>
        <v>#REF!</v>
      </c>
      <c r="CL323" s="140" t="e">
        <f t="shared" si="373"/>
        <v>#REF!</v>
      </c>
      <c r="CM323" s="144"/>
      <c r="CN323" s="136" t="e">
        <f t="shared" si="374"/>
        <v>#REF!</v>
      </c>
      <c r="CO323" s="152"/>
      <c r="CP323" s="140" t="e">
        <f t="shared" si="375"/>
        <v>#REF!</v>
      </c>
      <c r="CQ323" s="144"/>
      <c r="CR323" s="136" t="e">
        <f t="shared" si="376"/>
        <v>#REF!</v>
      </c>
      <c r="CS323" s="152"/>
      <c r="CT323" s="140" t="e">
        <f t="shared" si="377"/>
        <v>#REF!</v>
      </c>
      <c r="CU323" s="144"/>
      <c r="CV323" s="136" t="e">
        <f t="shared" si="378"/>
        <v>#REF!</v>
      </c>
      <c r="CW323" s="152"/>
      <c r="CX323" s="140" t="e">
        <f t="shared" si="379"/>
        <v>#REF!</v>
      </c>
      <c r="CY323" s="136" t="e">
        <f t="shared" si="380"/>
        <v>#REF!</v>
      </c>
      <c r="CZ323" s="152"/>
      <c r="DA323" s="144" t="e">
        <f t="shared" si="381"/>
        <v>#REF!</v>
      </c>
      <c r="DB323" s="144"/>
      <c r="DC323" s="136" t="e">
        <f t="shared" si="382"/>
        <v>#REF!</v>
      </c>
      <c r="DD323" s="152"/>
      <c r="DE323" s="140" t="e">
        <f t="shared" si="383"/>
        <v>#REF!</v>
      </c>
      <c r="DF323" s="144"/>
      <c r="DG323" s="136" t="e">
        <f t="shared" si="384"/>
        <v>#REF!</v>
      </c>
      <c r="DH323" s="152"/>
    </row>
    <row r="324" spans="1:112" ht="15.5" x14ac:dyDescent="0.35">
      <c r="A324" s="71">
        <v>9</v>
      </c>
      <c r="B324" s="345" t="str">
        <f t="shared" ref="B324" si="449">B272</f>
        <v>PERNOIS  LUC</v>
      </c>
      <c r="C324" s="71" t="str">
        <f t="shared" si="440"/>
        <v>LUC</v>
      </c>
      <c r="D324" s="9" t="str">
        <f t="shared" si="441"/>
        <v/>
      </c>
      <c r="E324" s="6">
        <f t="shared" si="442"/>
        <v>707564</v>
      </c>
      <c r="F324" s="74"/>
      <c r="G324" s="74"/>
      <c r="H324" s="74"/>
      <c r="I324" s="74"/>
      <c r="J324" s="74"/>
      <c r="K324" s="74"/>
      <c r="L324" s="74"/>
      <c r="M324" s="168"/>
      <c r="N324" s="74"/>
      <c r="O324" s="74"/>
      <c r="P324" s="74"/>
      <c r="Q324" s="74"/>
      <c r="R324" s="74"/>
      <c r="S324" s="74"/>
      <c r="T324" s="74"/>
      <c r="U324" s="74"/>
      <c r="V324" s="74"/>
      <c r="W324" s="74"/>
      <c r="X324" s="288"/>
      <c r="Y324" s="2" t="e">
        <f>IF(C324&lt;&gt;"",VLOOKUP(C324,#REF!,2,FALSE),"")</f>
        <v>#REF!</v>
      </c>
      <c r="Z324" s="2" t="str">
        <f t="shared" si="398"/>
        <v>US CRÉTEIL</v>
      </c>
      <c r="AA324" s="50" t="str">
        <f t="shared" si="343"/>
        <v/>
      </c>
      <c r="AB324" s="34" t="e">
        <f t="shared" si="344"/>
        <v>#REF!</v>
      </c>
      <c r="AC324" s="2" t="str">
        <f t="shared" si="345"/>
        <v>PERNOIS  LUC  LUC</v>
      </c>
      <c r="AD324" s="2">
        <f t="shared" si="346"/>
        <v>0</v>
      </c>
      <c r="AE324" s="39"/>
      <c r="AF324" s="40" t="str">
        <f>IF(AE324&lt;&gt;"",VLOOKUP(AE324,#REF!,2,FALSE),"")</f>
        <v/>
      </c>
      <c r="AM324" s="140" t="e">
        <f t="shared" si="347"/>
        <v>#REF!</v>
      </c>
      <c r="AN324" s="157"/>
      <c r="AO324" s="136" t="e">
        <f t="shared" si="348"/>
        <v>#REF!</v>
      </c>
      <c r="AP324" s="152"/>
      <c r="AQ324" s="140" t="e">
        <f t="shared" si="349"/>
        <v>#REF!</v>
      </c>
      <c r="AR324" s="144"/>
      <c r="AS324" s="136" t="e">
        <f t="shared" si="350"/>
        <v>#REF!</v>
      </c>
      <c r="AT324" s="152"/>
      <c r="AU324" s="140" t="e">
        <f t="shared" si="351"/>
        <v>#REF!</v>
      </c>
      <c r="AV324" s="157"/>
      <c r="AW324" s="136" t="e">
        <f t="shared" si="352"/>
        <v>#REF!</v>
      </c>
      <c r="AX324" s="152"/>
      <c r="AY324" s="140" t="e">
        <f t="shared" si="353"/>
        <v>#REF!</v>
      </c>
      <c r="AZ324" s="144"/>
      <c r="BA324" s="136" t="e">
        <f t="shared" si="354"/>
        <v>#REF!</v>
      </c>
      <c r="BB324" s="152"/>
      <c r="BC324" s="140" t="e">
        <f t="shared" si="355"/>
        <v>#REF!</v>
      </c>
      <c r="BD324" s="144"/>
      <c r="BE324" s="136" t="e">
        <f t="shared" si="356"/>
        <v>#REF!</v>
      </c>
      <c r="BF324" s="152"/>
      <c r="BG324" s="140" t="e">
        <f t="shared" si="357"/>
        <v>#REF!</v>
      </c>
      <c r="BH324" s="144"/>
      <c r="BI324" s="136" t="e">
        <f t="shared" si="358"/>
        <v>#REF!</v>
      </c>
      <c r="BJ324" s="152"/>
      <c r="BK324" s="140" t="e">
        <f t="shared" si="359"/>
        <v>#REF!</v>
      </c>
      <c r="BL324" s="144"/>
      <c r="BM324" s="136" t="e">
        <f t="shared" si="360"/>
        <v>#REF!</v>
      </c>
      <c r="BN324" s="152"/>
      <c r="BO324" s="140" t="e">
        <f t="shared" si="361"/>
        <v>#REF!</v>
      </c>
      <c r="BP324" s="144"/>
      <c r="BQ324" s="136" t="e">
        <f t="shared" si="362"/>
        <v>#REF!</v>
      </c>
      <c r="BR324" s="152"/>
      <c r="BS324" s="140" t="e">
        <f t="shared" si="363"/>
        <v>#REF!</v>
      </c>
      <c r="BT324" s="144"/>
      <c r="BU324" s="136" t="e">
        <f t="shared" si="364"/>
        <v>#REF!</v>
      </c>
      <c r="BV324" s="152"/>
      <c r="BW324" s="140" t="e">
        <f t="shared" si="365"/>
        <v>#REF!</v>
      </c>
      <c r="BX324" s="144"/>
      <c r="BY324" s="136" t="e">
        <f t="shared" si="366"/>
        <v>#REF!</v>
      </c>
      <c r="BZ324" s="152"/>
      <c r="CA324" s="140" t="e">
        <f t="shared" si="367"/>
        <v>#REF!</v>
      </c>
      <c r="CB324" s="144"/>
      <c r="CC324" s="136" t="e">
        <f t="shared" si="368"/>
        <v>#REF!</v>
      </c>
      <c r="CD324" s="152"/>
      <c r="CE324" s="140" t="e">
        <f t="shared" si="369"/>
        <v>#REF!</v>
      </c>
      <c r="CF324" s="144"/>
      <c r="CG324" s="136" t="e">
        <f t="shared" si="370"/>
        <v>#REF!</v>
      </c>
      <c r="CH324" s="152"/>
      <c r="CI324" s="140" t="e">
        <f t="shared" si="371"/>
        <v>#REF!</v>
      </c>
      <c r="CJ324" s="144"/>
      <c r="CK324" s="136" t="e">
        <f t="shared" si="372"/>
        <v>#REF!</v>
      </c>
      <c r="CL324" s="140" t="e">
        <f t="shared" si="373"/>
        <v>#REF!</v>
      </c>
      <c r="CM324" s="144"/>
      <c r="CN324" s="136" t="e">
        <f t="shared" si="374"/>
        <v>#REF!</v>
      </c>
      <c r="CO324" s="152"/>
      <c r="CP324" s="140" t="e">
        <f t="shared" si="375"/>
        <v>#REF!</v>
      </c>
      <c r="CQ324" s="144"/>
      <c r="CR324" s="136" t="e">
        <f t="shared" si="376"/>
        <v>#REF!</v>
      </c>
      <c r="CS324" s="152"/>
      <c r="CT324" s="140" t="e">
        <f t="shared" si="377"/>
        <v>#REF!</v>
      </c>
      <c r="CU324" s="144"/>
      <c r="CV324" s="136" t="e">
        <f t="shared" si="378"/>
        <v>#REF!</v>
      </c>
      <c r="CW324" s="152"/>
      <c r="CX324" s="140" t="e">
        <f t="shared" si="379"/>
        <v>#REF!</v>
      </c>
      <c r="CY324" s="136" t="e">
        <f t="shared" si="380"/>
        <v>#REF!</v>
      </c>
      <c r="CZ324" s="152"/>
      <c r="DA324" s="144" t="e">
        <f t="shared" si="381"/>
        <v>#REF!</v>
      </c>
      <c r="DB324" s="144"/>
      <c r="DC324" s="136" t="e">
        <f t="shared" si="382"/>
        <v>#REF!</v>
      </c>
      <c r="DD324" s="152"/>
      <c r="DE324" s="140" t="e">
        <f t="shared" si="383"/>
        <v>#REF!</v>
      </c>
      <c r="DF324" s="144"/>
      <c r="DG324" s="136" t="e">
        <f t="shared" si="384"/>
        <v>#REF!</v>
      </c>
      <c r="DH324" s="152"/>
    </row>
    <row r="325" spans="1:112" ht="15.5" x14ac:dyDescent="0.35">
      <c r="A325" s="71">
        <v>10</v>
      </c>
      <c r="B325" s="345" t="str">
        <f t="shared" ref="B325" si="450">B273</f>
        <v>JJJ  Mélania</v>
      </c>
      <c r="C325" s="71" t="str">
        <f t="shared" si="440"/>
        <v>Mélania</v>
      </c>
      <c r="D325" s="9" t="str">
        <f t="shared" si="441"/>
        <v/>
      </c>
      <c r="E325" s="6">
        <f t="shared" si="442"/>
        <v>1926597</v>
      </c>
      <c r="F325" s="74"/>
      <c r="G325" s="74"/>
      <c r="H325" s="74"/>
      <c r="I325" s="74"/>
      <c r="J325" s="74"/>
      <c r="K325" s="74"/>
      <c r="L325" s="74"/>
      <c r="M325" s="168"/>
      <c r="N325" s="74"/>
      <c r="O325" s="74"/>
      <c r="P325" s="74"/>
      <c r="Q325" s="74"/>
      <c r="R325" s="74"/>
      <c r="S325" s="74"/>
      <c r="T325" s="74"/>
      <c r="U325" s="74"/>
      <c r="V325" s="74"/>
      <c r="W325" s="74"/>
      <c r="X325" s="288"/>
      <c r="Y325" s="2" t="e">
        <f>IF(C325&lt;&gt;"",VLOOKUP(C325,#REF!,2,FALSE),"")</f>
        <v>#REF!</v>
      </c>
      <c r="Z325" s="2" t="str">
        <f t="shared" si="398"/>
        <v>US CRÉTEIL</v>
      </c>
      <c r="AA325" s="50" t="str">
        <f t="shared" ref="AA325:AA388" si="451">(D325)</f>
        <v/>
      </c>
      <c r="AB325" s="34" t="e">
        <f t="shared" ref="AB325:AB388" si="452">IF(Y325="femme",$AD$1,$AD$2)</f>
        <v>#REF!</v>
      </c>
      <c r="AC325" s="2" t="str">
        <f t="shared" ref="AC325:AC388" si="453">(B325&amp;"  "&amp;C325)</f>
        <v>JJJ  Mélania  Mélania</v>
      </c>
      <c r="AD325" s="2">
        <f t="shared" ref="AD325:AD388" si="454">COUNTA(F325:X325)</f>
        <v>0</v>
      </c>
      <c r="AE325" s="39"/>
      <c r="AF325" s="40" t="str">
        <f>IF(AE325&lt;&gt;"",VLOOKUP(AE325,#REF!,2,FALSE),"")</f>
        <v/>
      </c>
      <c r="AM325" s="140" t="e">
        <f t="shared" ref="AM325:AM388" si="455">IF($Y325=$AC$1,F325,$AI$1)</f>
        <v>#REF!</v>
      </c>
      <c r="AN325" s="157"/>
      <c r="AO325" s="136" t="e">
        <f t="shared" ref="AO325:AO388" si="456">IF($Y325=$AC$2,F325,$AI$1)</f>
        <v>#REF!</v>
      </c>
      <c r="AP325" s="152"/>
      <c r="AQ325" s="140" t="e">
        <f t="shared" ref="AQ325:AQ388" si="457">IF($Y325=$AC$1,G325,$AI$1)</f>
        <v>#REF!</v>
      </c>
      <c r="AR325" s="144"/>
      <c r="AS325" s="136" t="e">
        <f t="shared" ref="AS325:AS388" si="458">IF($Y325=$AC$2,G325,$AI$1)</f>
        <v>#REF!</v>
      </c>
      <c r="AT325" s="152"/>
      <c r="AU325" s="140" t="e">
        <f t="shared" ref="AU325:AU388" si="459">IF($Y325=$AC$1,H325,$AI$1)</f>
        <v>#REF!</v>
      </c>
      <c r="AV325" s="157"/>
      <c r="AW325" s="136" t="e">
        <f t="shared" ref="AW325:AW388" si="460">IF($Y325=$AC$2,H325,$AI$1)</f>
        <v>#REF!</v>
      </c>
      <c r="AX325" s="152"/>
      <c r="AY325" s="140" t="e">
        <f t="shared" ref="AY325:AY388" si="461">IF($Y325=$AC$1,I325,$AI$1)</f>
        <v>#REF!</v>
      </c>
      <c r="AZ325" s="144"/>
      <c r="BA325" s="136" t="e">
        <f t="shared" ref="BA325:BA388" si="462">IF($Y325=$AC$2,I325,$AI$1)</f>
        <v>#REF!</v>
      </c>
      <c r="BB325" s="152"/>
      <c r="BC325" s="140" t="e">
        <f t="shared" ref="BC325:BC388" si="463">IF($Y325=$AC$1,J325,$AI$1)</f>
        <v>#REF!</v>
      </c>
      <c r="BD325" s="144"/>
      <c r="BE325" s="136" t="e">
        <f t="shared" ref="BE325:BE388" si="464">IF($Y325=$AC$2,J325,$AI$1)</f>
        <v>#REF!</v>
      </c>
      <c r="BF325" s="152"/>
      <c r="BG325" s="140" t="e">
        <f t="shared" ref="BG325:BG388" si="465">IF($Y325=$AC$1,K325,$AI$1)</f>
        <v>#REF!</v>
      </c>
      <c r="BH325" s="144"/>
      <c r="BI325" s="136" t="e">
        <f t="shared" ref="BI325:BI388" si="466">IF($Y325=$AC$2,K325,$AI$1)</f>
        <v>#REF!</v>
      </c>
      <c r="BJ325" s="152"/>
      <c r="BK325" s="140" t="e">
        <f t="shared" ref="BK325:BK388" si="467">IF($Y325=$AC$1,L325,$AI$1)</f>
        <v>#REF!</v>
      </c>
      <c r="BL325" s="144"/>
      <c r="BM325" s="136" t="e">
        <f t="shared" ref="BM325:BM388" si="468">IF($Y325=$AC$2,L325,$AI$1)</f>
        <v>#REF!</v>
      </c>
      <c r="BN325" s="152"/>
      <c r="BO325" s="140" t="e">
        <f t="shared" ref="BO325:BO388" si="469">IF($Y325=$AC$1,M325,$AI$1)</f>
        <v>#REF!</v>
      </c>
      <c r="BP325" s="144"/>
      <c r="BQ325" s="136" t="e">
        <f t="shared" ref="BQ325:BQ388" si="470">IF($Y325=$AC$2,M325,$AI$1)</f>
        <v>#REF!</v>
      </c>
      <c r="BR325" s="152"/>
      <c r="BS325" s="140" t="e">
        <f t="shared" ref="BS325:BS388" si="471">IF($Y325=$AC$1,N325,$AI$1)</f>
        <v>#REF!</v>
      </c>
      <c r="BT325" s="144"/>
      <c r="BU325" s="136" t="e">
        <f t="shared" ref="BU325:BU388" si="472">IF($Y325=$AC$2,N325,$AI$1)</f>
        <v>#REF!</v>
      </c>
      <c r="BV325" s="152"/>
      <c r="BW325" s="140" t="e">
        <f t="shared" ref="BW325:BW388" si="473">IF($Y325=$AC$1,O325,$AI$1)</f>
        <v>#REF!</v>
      </c>
      <c r="BX325" s="144"/>
      <c r="BY325" s="136" t="e">
        <f t="shared" ref="BY325:BY388" si="474">IF($Y325=$AC$2,O325,$AI$1)</f>
        <v>#REF!</v>
      </c>
      <c r="BZ325" s="152"/>
      <c r="CA325" s="140" t="e">
        <f t="shared" ref="CA325:CA388" si="475">IF($Y325=$AC$1,O325,$AI$1)</f>
        <v>#REF!</v>
      </c>
      <c r="CB325" s="144"/>
      <c r="CC325" s="136" t="e">
        <f t="shared" ref="CC325:CC388" si="476">IF($Y325=$AC$2,P325,$AI$1)</f>
        <v>#REF!</v>
      </c>
      <c r="CD325" s="152"/>
      <c r="CE325" s="140" t="e">
        <f t="shared" ref="CE325:CE388" si="477">IF($Y325=$AC$1,P325,$AI$1)</f>
        <v>#REF!</v>
      </c>
      <c r="CF325" s="144"/>
      <c r="CG325" s="136" t="e">
        <f t="shared" ref="CG325:CG388" si="478">IF($Y325=$AC$2,Q325,$AI$1)</f>
        <v>#REF!</v>
      </c>
      <c r="CH325" s="152"/>
      <c r="CI325" s="140" t="e">
        <f t="shared" ref="CI325:CI388" si="479">IF($Y325=$AC$1,Q325,$AI$1)</f>
        <v>#REF!</v>
      </c>
      <c r="CJ325" s="144"/>
      <c r="CK325" s="136" t="e">
        <f t="shared" ref="CK325:CK388" si="480">IF($Y325=$AC$2,R325,$AI$1)</f>
        <v>#REF!</v>
      </c>
      <c r="CL325" s="140" t="e">
        <f t="shared" ref="CL325:CL388" si="481">IF($Y325=$AC$1,R325,$AI$1)</f>
        <v>#REF!</v>
      </c>
      <c r="CM325" s="144"/>
      <c r="CN325" s="136" t="e">
        <f t="shared" ref="CN325:CN388" si="482">IF($Y325=$AC$2,S325,$AI$1)</f>
        <v>#REF!</v>
      </c>
      <c r="CO325" s="152"/>
      <c r="CP325" s="140" t="e">
        <f t="shared" ref="CP325:CP388" si="483">IF($Y325=$AC$1,S325,$AI$1)</f>
        <v>#REF!</v>
      </c>
      <c r="CQ325" s="144"/>
      <c r="CR325" s="136" t="e">
        <f t="shared" ref="CR325:CR388" si="484">IF($Y325=$AC$2,T325,$AI$1)</f>
        <v>#REF!</v>
      </c>
      <c r="CS325" s="152"/>
      <c r="CT325" s="140" t="e">
        <f t="shared" ref="CT325:CT388" si="485">IF($Y325=$AC$1,T325,$AI$1)</f>
        <v>#REF!</v>
      </c>
      <c r="CU325" s="144"/>
      <c r="CV325" s="136" t="e">
        <f t="shared" ref="CV325:CV388" si="486">IF($Y325=$AC$2,U325,$AI$1)</f>
        <v>#REF!</v>
      </c>
      <c r="CW325" s="152"/>
      <c r="CX325" s="140" t="e">
        <f t="shared" ref="CX325:CX388" si="487">IF($Y325=$AC$1,U325,$AI$1)</f>
        <v>#REF!</v>
      </c>
      <c r="CY325" s="136" t="e">
        <f t="shared" ref="CY325:CY388" si="488">IF($Y325=$AC$2,V325,$AI$1)</f>
        <v>#REF!</v>
      </c>
      <c r="CZ325" s="152"/>
      <c r="DA325" s="144" t="e">
        <f t="shared" ref="DA325:DA388" si="489">IF($Y325=$AC$1,V325,$AI$1)</f>
        <v>#REF!</v>
      </c>
      <c r="DB325" s="144"/>
      <c r="DC325" s="136" t="e">
        <f t="shared" ref="DC325:DC388" si="490">IF($Y325=$AC$2,W325,$AI$1)</f>
        <v>#REF!</v>
      </c>
      <c r="DD325" s="152"/>
      <c r="DE325" s="140" t="e">
        <f t="shared" ref="DE325:DE388" si="491">IF($Y325=$AC$1,W325,$AI$1)</f>
        <v>#REF!</v>
      </c>
      <c r="DF325" s="144"/>
      <c r="DG325" s="136" t="e">
        <f t="shared" ref="DG325:DG388" si="492">IF($Y325=$AC$2,X325,$AI$1)</f>
        <v>#REF!</v>
      </c>
      <c r="DH325" s="152"/>
    </row>
    <row r="326" spans="1:112" ht="15.5" x14ac:dyDescent="0.35">
      <c r="A326" s="71">
        <v>11</v>
      </c>
      <c r="B326" s="345" t="str">
        <f t="shared" ref="B326" si="493">B274</f>
        <v>KKK  Mélanie</v>
      </c>
      <c r="C326" s="71" t="str">
        <f t="shared" si="440"/>
        <v>Mélanie</v>
      </c>
      <c r="D326" s="9" t="str">
        <f t="shared" si="441"/>
        <v/>
      </c>
      <c r="E326" s="6">
        <f t="shared" si="442"/>
        <v>1698208</v>
      </c>
      <c r="F326" s="74"/>
      <c r="G326" s="74"/>
      <c r="H326" s="74"/>
      <c r="I326" s="74"/>
      <c r="J326" s="74"/>
      <c r="K326" s="74"/>
      <c r="L326" s="74"/>
      <c r="M326" s="168"/>
      <c r="N326" s="74"/>
      <c r="O326" s="74"/>
      <c r="P326" s="74"/>
      <c r="Q326" s="74"/>
      <c r="R326" s="74"/>
      <c r="S326" s="74"/>
      <c r="T326" s="74"/>
      <c r="U326" s="74"/>
      <c r="V326" s="74"/>
      <c r="W326" s="74"/>
      <c r="X326" s="288"/>
      <c r="Y326" s="2" t="e">
        <f>IF(C326&lt;&gt;"",VLOOKUP(C326,#REF!,2,FALSE),"")</f>
        <v>#REF!</v>
      </c>
      <c r="Z326" s="2" t="str">
        <f t="shared" si="398"/>
        <v>US CRÉTEIL</v>
      </c>
      <c r="AA326" s="50" t="str">
        <f t="shared" si="451"/>
        <v/>
      </c>
      <c r="AB326" s="34" t="e">
        <f t="shared" si="452"/>
        <v>#REF!</v>
      </c>
      <c r="AC326" s="2" t="str">
        <f t="shared" si="453"/>
        <v>KKK  Mélanie  Mélanie</v>
      </c>
      <c r="AD326" s="2">
        <f t="shared" si="454"/>
        <v>0</v>
      </c>
      <c r="AE326" s="39"/>
      <c r="AF326" s="40" t="str">
        <f>IF(AE326&lt;&gt;"",VLOOKUP(AE326,#REF!,2,FALSE),"")</f>
        <v/>
      </c>
      <c r="AM326" s="140" t="e">
        <f t="shared" si="455"/>
        <v>#REF!</v>
      </c>
      <c r="AN326" s="157"/>
      <c r="AO326" s="136" t="e">
        <f t="shared" si="456"/>
        <v>#REF!</v>
      </c>
      <c r="AP326" s="152"/>
      <c r="AQ326" s="140" t="e">
        <f t="shared" si="457"/>
        <v>#REF!</v>
      </c>
      <c r="AR326" s="144"/>
      <c r="AS326" s="136" t="e">
        <f t="shared" si="458"/>
        <v>#REF!</v>
      </c>
      <c r="AT326" s="152"/>
      <c r="AU326" s="140" t="e">
        <f t="shared" si="459"/>
        <v>#REF!</v>
      </c>
      <c r="AV326" s="157"/>
      <c r="AW326" s="136" t="e">
        <f t="shared" si="460"/>
        <v>#REF!</v>
      </c>
      <c r="AX326" s="152"/>
      <c r="AY326" s="140" t="e">
        <f t="shared" si="461"/>
        <v>#REF!</v>
      </c>
      <c r="AZ326" s="144"/>
      <c r="BA326" s="136" t="e">
        <f t="shared" si="462"/>
        <v>#REF!</v>
      </c>
      <c r="BB326" s="152"/>
      <c r="BC326" s="140" t="e">
        <f t="shared" si="463"/>
        <v>#REF!</v>
      </c>
      <c r="BD326" s="144"/>
      <c r="BE326" s="136" t="e">
        <f t="shared" si="464"/>
        <v>#REF!</v>
      </c>
      <c r="BF326" s="152"/>
      <c r="BG326" s="140" t="e">
        <f t="shared" si="465"/>
        <v>#REF!</v>
      </c>
      <c r="BH326" s="144"/>
      <c r="BI326" s="136" t="e">
        <f t="shared" si="466"/>
        <v>#REF!</v>
      </c>
      <c r="BJ326" s="152"/>
      <c r="BK326" s="140" t="e">
        <f t="shared" si="467"/>
        <v>#REF!</v>
      </c>
      <c r="BL326" s="144"/>
      <c r="BM326" s="136" t="e">
        <f t="shared" si="468"/>
        <v>#REF!</v>
      </c>
      <c r="BN326" s="152"/>
      <c r="BO326" s="140" t="e">
        <f t="shared" si="469"/>
        <v>#REF!</v>
      </c>
      <c r="BP326" s="144"/>
      <c r="BQ326" s="136" t="e">
        <f t="shared" si="470"/>
        <v>#REF!</v>
      </c>
      <c r="BR326" s="152"/>
      <c r="BS326" s="140" t="e">
        <f t="shared" si="471"/>
        <v>#REF!</v>
      </c>
      <c r="BT326" s="144"/>
      <c r="BU326" s="136" t="e">
        <f t="shared" si="472"/>
        <v>#REF!</v>
      </c>
      <c r="BV326" s="152"/>
      <c r="BW326" s="140" t="e">
        <f t="shared" si="473"/>
        <v>#REF!</v>
      </c>
      <c r="BX326" s="144"/>
      <c r="BY326" s="136" t="e">
        <f t="shared" si="474"/>
        <v>#REF!</v>
      </c>
      <c r="BZ326" s="152"/>
      <c r="CA326" s="140" t="e">
        <f t="shared" si="475"/>
        <v>#REF!</v>
      </c>
      <c r="CB326" s="144"/>
      <c r="CC326" s="136" t="e">
        <f t="shared" si="476"/>
        <v>#REF!</v>
      </c>
      <c r="CD326" s="152"/>
      <c r="CE326" s="140" t="e">
        <f t="shared" si="477"/>
        <v>#REF!</v>
      </c>
      <c r="CF326" s="144"/>
      <c r="CG326" s="136" t="e">
        <f t="shared" si="478"/>
        <v>#REF!</v>
      </c>
      <c r="CH326" s="152"/>
      <c r="CI326" s="140" t="e">
        <f t="shared" si="479"/>
        <v>#REF!</v>
      </c>
      <c r="CJ326" s="144"/>
      <c r="CK326" s="136" t="e">
        <f t="shared" si="480"/>
        <v>#REF!</v>
      </c>
      <c r="CL326" s="140" t="e">
        <f t="shared" si="481"/>
        <v>#REF!</v>
      </c>
      <c r="CM326" s="144"/>
      <c r="CN326" s="136" t="e">
        <f t="shared" si="482"/>
        <v>#REF!</v>
      </c>
      <c r="CO326" s="152"/>
      <c r="CP326" s="140" t="e">
        <f t="shared" si="483"/>
        <v>#REF!</v>
      </c>
      <c r="CQ326" s="144"/>
      <c r="CR326" s="136" t="e">
        <f t="shared" si="484"/>
        <v>#REF!</v>
      </c>
      <c r="CS326" s="152"/>
      <c r="CT326" s="140" t="e">
        <f t="shared" si="485"/>
        <v>#REF!</v>
      </c>
      <c r="CU326" s="144"/>
      <c r="CV326" s="136" t="e">
        <f t="shared" si="486"/>
        <v>#REF!</v>
      </c>
      <c r="CW326" s="152"/>
      <c r="CX326" s="140" t="e">
        <f t="shared" si="487"/>
        <v>#REF!</v>
      </c>
      <c r="CY326" s="136" t="e">
        <f t="shared" si="488"/>
        <v>#REF!</v>
      </c>
      <c r="CZ326" s="152"/>
      <c r="DA326" s="144" t="e">
        <f t="shared" si="489"/>
        <v>#REF!</v>
      </c>
      <c r="DB326" s="144"/>
      <c r="DC326" s="136" t="e">
        <f t="shared" si="490"/>
        <v>#REF!</v>
      </c>
      <c r="DD326" s="152"/>
      <c r="DE326" s="140" t="e">
        <f t="shared" si="491"/>
        <v>#REF!</v>
      </c>
      <c r="DF326" s="144"/>
      <c r="DG326" s="136" t="e">
        <f t="shared" si="492"/>
        <v>#REF!</v>
      </c>
      <c r="DH326" s="152"/>
    </row>
    <row r="327" spans="1:112" ht="15.5" x14ac:dyDescent="0.35">
      <c r="A327" s="71">
        <v>12</v>
      </c>
      <c r="B327" s="345" t="str">
        <f t="shared" ref="B327" si="494">B275</f>
        <v>LLL  Cryss</v>
      </c>
      <c r="C327" s="71" t="str">
        <f t="shared" si="440"/>
        <v>Cryss</v>
      </c>
      <c r="D327" s="9" t="str">
        <f t="shared" si="441"/>
        <v/>
      </c>
      <c r="E327" s="6">
        <f t="shared" si="442"/>
        <v>1590592</v>
      </c>
      <c r="F327" s="74"/>
      <c r="G327" s="74"/>
      <c r="H327" s="74"/>
      <c r="I327" s="74"/>
      <c r="J327" s="74"/>
      <c r="K327" s="74"/>
      <c r="L327" s="74"/>
      <c r="M327" s="168"/>
      <c r="N327" s="74"/>
      <c r="O327" s="74"/>
      <c r="P327" s="74"/>
      <c r="Q327" s="74"/>
      <c r="R327" s="74"/>
      <c r="S327" s="74"/>
      <c r="T327" s="74"/>
      <c r="U327" s="74"/>
      <c r="V327" s="74"/>
      <c r="W327" s="74"/>
      <c r="X327" s="288"/>
      <c r="Y327" s="2" t="e">
        <f>IF(C327&lt;&gt;"",VLOOKUP(C327,#REF!,2,FALSE),"")</f>
        <v>#REF!</v>
      </c>
      <c r="Z327" s="2" t="str">
        <f t="shared" si="398"/>
        <v>US CRÉTEIL</v>
      </c>
      <c r="AA327" s="50" t="str">
        <f t="shared" si="451"/>
        <v/>
      </c>
      <c r="AB327" s="34" t="e">
        <f t="shared" si="452"/>
        <v>#REF!</v>
      </c>
      <c r="AC327" s="2" t="str">
        <f t="shared" si="453"/>
        <v>LLL  Cryss  Cryss</v>
      </c>
      <c r="AD327" s="2">
        <f t="shared" si="454"/>
        <v>0</v>
      </c>
      <c r="AE327" s="39"/>
      <c r="AF327" s="40" t="str">
        <f>IF(AE327&lt;&gt;"",VLOOKUP(AE327,#REF!,2,FALSE),"")</f>
        <v/>
      </c>
      <c r="AM327" s="140" t="e">
        <f t="shared" si="455"/>
        <v>#REF!</v>
      </c>
      <c r="AN327" s="157"/>
      <c r="AO327" s="136" t="e">
        <f t="shared" si="456"/>
        <v>#REF!</v>
      </c>
      <c r="AP327" s="152"/>
      <c r="AQ327" s="140" t="e">
        <f t="shared" si="457"/>
        <v>#REF!</v>
      </c>
      <c r="AR327" s="144"/>
      <c r="AS327" s="136" t="e">
        <f t="shared" si="458"/>
        <v>#REF!</v>
      </c>
      <c r="AT327" s="152"/>
      <c r="AU327" s="140" t="e">
        <f t="shared" si="459"/>
        <v>#REF!</v>
      </c>
      <c r="AV327" s="157"/>
      <c r="AW327" s="136" t="e">
        <f t="shared" si="460"/>
        <v>#REF!</v>
      </c>
      <c r="AX327" s="152"/>
      <c r="AY327" s="140" t="e">
        <f t="shared" si="461"/>
        <v>#REF!</v>
      </c>
      <c r="AZ327" s="144"/>
      <c r="BA327" s="136" t="e">
        <f t="shared" si="462"/>
        <v>#REF!</v>
      </c>
      <c r="BB327" s="152"/>
      <c r="BC327" s="140" t="e">
        <f t="shared" si="463"/>
        <v>#REF!</v>
      </c>
      <c r="BD327" s="144"/>
      <c r="BE327" s="136" t="e">
        <f t="shared" si="464"/>
        <v>#REF!</v>
      </c>
      <c r="BF327" s="152"/>
      <c r="BG327" s="140" t="e">
        <f t="shared" si="465"/>
        <v>#REF!</v>
      </c>
      <c r="BH327" s="144"/>
      <c r="BI327" s="136" t="e">
        <f t="shared" si="466"/>
        <v>#REF!</v>
      </c>
      <c r="BJ327" s="152"/>
      <c r="BK327" s="140" t="e">
        <f t="shared" si="467"/>
        <v>#REF!</v>
      </c>
      <c r="BL327" s="144"/>
      <c r="BM327" s="136" t="e">
        <f t="shared" si="468"/>
        <v>#REF!</v>
      </c>
      <c r="BN327" s="152"/>
      <c r="BO327" s="140" t="e">
        <f t="shared" si="469"/>
        <v>#REF!</v>
      </c>
      <c r="BP327" s="144"/>
      <c r="BQ327" s="136" t="e">
        <f t="shared" si="470"/>
        <v>#REF!</v>
      </c>
      <c r="BR327" s="152"/>
      <c r="BS327" s="140" t="e">
        <f t="shared" si="471"/>
        <v>#REF!</v>
      </c>
      <c r="BT327" s="144"/>
      <c r="BU327" s="136" t="e">
        <f t="shared" si="472"/>
        <v>#REF!</v>
      </c>
      <c r="BV327" s="152"/>
      <c r="BW327" s="140" t="e">
        <f t="shared" si="473"/>
        <v>#REF!</v>
      </c>
      <c r="BX327" s="144"/>
      <c r="BY327" s="136" t="e">
        <f t="shared" si="474"/>
        <v>#REF!</v>
      </c>
      <c r="BZ327" s="152"/>
      <c r="CA327" s="140" t="e">
        <f t="shared" si="475"/>
        <v>#REF!</v>
      </c>
      <c r="CB327" s="144"/>
      <c r="CC327" s="136" t="e">
        <f t="shared" si="476"/>
        <v>#REF!</v>
      </c>
      <c r="CD327" s="152"/>
      <c r="CE327" s="140" t="e">
        <f t="shared" si="477"/>
        <v>#REF!</v>
      </c>
      <c r="CF327" s="144"/>
      <c r="CG327" s="136" t="e">
        <f t="shared" si="478"/>
        <v>#REF!</v>
      </c>
      <c r="CH327" s="152"/>
      <c r="CI327" s="140" t="e">
        <f t="shared" si="479"/>
        <v>#REF!</v>
      </c>
      <c r="CJ327" s="144"/>
      <c r="CK327" s="136" t="e">
        <f t="shared" si="480"/>
        <v>#REF!</v>
      </c>
      <c r="CL327" s="140" t="e">
        <f t="shared" si="481"/>
        <v>#REF!</v>
      </c>
      <c r="CM327" s="144"/>
      <c r="CN327" s="136" t="e">
        <f t="shared" si="482"/>
        <v>#REF!</v>
      </c>
      <c r="CO327" s="152"/>
      <c r="CP327" s="140" t="e">
        <f t="shared" si="483"/>
        <v>#REF!</v>
      </c>
      <c r="CQ327" s="144"/>
      <c r="CR327" s="136" t="e">
        <f t="shared" si="484"/>
        <v>#REF!</v>
      </c>
      <c r="CS327" s="152"/>
      <c r="CT327" s="140" t="e">
        <f t="shared" si="485"/>
        <v>#REF!</v>
      </c>
      <c r="CU327" s="144"/>
      <c r="CV327" s="136" t="e">
        <f t="shared" si="486"/>
        <v>#REF!</v>
      </c>
      <c r="CW327" s="152"/>
      <c r="CX327" s="140" t="e">
        <f t="shared" si="487"/>
        <v>#REF!</v>
      </c>
      <c r="CY327" s="136" t="e">
        <f t="shared" si="488"/>
        <v>#REF!</v>
      </c>
      <c r="CZ327" s="152"/>
      <c r="DA327" s="144" t="e">
        <f t="shared" si="489"/>
        <v>#REF!</v>
      </c>
      <c r="DB327" s="144"/>
      <c r="DC327" s="136" t="e">
        <f t="shared" si="490"/>
        <v>#REF!</v>
      </c>
      <c r="DD327" s="152"/>
      <c r="DE327" s="140" t="e">
        <f t="shared" si="491"/>
        <v>#REF!</v>
      </c>
      <c r="DF327" s="144"/>
      <c r="DG327" s="136" t="e">
        <f t="shared" si="492"/>
        <v>#REF!</v>
      </c>
      <c r="DH327" s="152"/>
    </row>
    <row r="328" spans="1:112" ht="15.5" x14ac:dyDescent="0.35">
      <c r="A328" s="71">
        <v>13</v>
      </c>
      <c r="B328" s="345" t="str">
        <f t="shared" ref="B328" si="495">B276</f>
        <v>MMMM  Sambou</v>
      </c>
      <c r="C328" s="71" t="str">
        <f t="shared" si="440"/>
        <v>Sambou</v>
      </c>
      <c r="D328" s="9" t="str">
        <f t="shared" si="441"/>
        <v/>
      </c>
      <c r="E328" s="6">
        <f t="shared" si="442"/>
        <v>1553373</v>
      </c>
      <c r="F328" s="74"/>
      <c r="G328" s="74"/>
      <c r="H328" s="74"/>
      <c r="I328" s="74"/>
      <c r="J328" s="74"/>
      <c r="K328" s="74"/>
      <c r="L328" s="74"/>
      <c r="M328" s="168"/>
      <c r="N328" s="74"/>
      <c r="O328" s="74"/>
      <c r="P328" s="74"/>
      <c r="Q328" s="74"/>
      <c r="R328" s="74"/>
      <c r="S328" s="74"/>
      <c r="T328" s="74"/>
      <c r="U328" s="74"/>
      <c r="V328" s="74"/>
      <c r="W328" s="74"/>
      <c r="X328" s="288"/>
      <c r="Y328" s="2" t="e">
        <f>IF(C328&lt;&gt;"",VLOOKUP(C328,#REF!,2,FALSE),"")</f>
        <v>#REF!</v>
      </c>
      <c r="Z328" s="2" t="str">
        <f t="shared" si="398"/>
        <v>US CRÉTEIL</v>
      </c>
      <c r="AA328" s="50" t="str">
        <f t="shared" si="451"/>
        <v/>
      </c>
      <c r="AB328" s="34" t="e">
        <f t="shared" si="452"/>
        <v>#REF!</v>
      </c>
      <c r="AC328" s="2" t="str">
        <f t="shared" si="453"/>
        <v>MMMM  Sambou  Sambou</v>
      </c>
      <c r="AD328" s="2">
        <f t="shared" si="454"/>
        <v>0</v>
      </c>
      <c r="AE328" s="39"/>
      <c r="AF328" s="40" t="str">
        <f>IF(AE328&lt;&gt;"",VLOOKUP(AE328,#REF!,2,FALSE),"")</f>
        <v/>
      </c>
      <c r="AM328" s="140" t="e">
        <f t="shared" si="455"/>
        <v>#REF!</v>
      </c>
      <c r="AN328" s="157"/>
      <c r="AO328" s="136" t="e">
        <f t="shared" si="456"/>
        <v>#REF!</v>
      </c>
      <c r="AP328" s="152"/>
      <c r="AQ328" s="140" t="e">
        <f t="shared" si="457"/>
        <v>#REF!</v>
      </c>
      <c r="AR328" s="144"/>
      <c r="AS328" s="136" t="e">
        <f t="shared" si="458"/>
        <v>#REF!</v>
      </c>
      <c r="AT328" s="152"/>
      <c r="AU328" s="140" t="e">
        <f t="shared" si="459"/>
        <v>#REF!</v>
      </c>
      <c r="AV328" s="157"/>
      <c r="AW328" s="136" t="e">
        <f t="shared" si="460"/>
        <v>#REF!</v>
      </c>
      <c r="AX328" s="152"/>
      <c r="AY328" s="140" t="e">
        <f t="shared" si="461"/>
        <v>#REF!</v>
      </c>
      <c r="AZ328" s="144"/>
      <c r="BA328" s="136" t="e">
        <f t="shared" si="462"/>
        <v>#REF!</v>
      </c>
      <c r="BB328" s="152"/>
      <c r="BC328" s="140" t="e">
        <f t="shared" si="463"/>
        <v>#REF!</v>
      </c>
      <c r="BD328" s="144"/>
      <c r="BE328" s="136" t="e">
        <f t="shared" si="464"/>
        <v>#REF!</v>
      </c>
      <c r="BF328" s="152"/>
      <c r="BG328" s="140" t="e">
        <f t="shared" si="465"/>
        <v>#REF!</v>
      </c>
      <c r="BH328" s="144"/>
      <c r="BI328" s="136" t="e">
        <f t="shared" si="466"/>
        <v>#REF!</v>
      </c>
      <c r="BJ328" s="152"/>
      <c r="BK328" s="140" t="e">
        <f t="shared" si="467"/>
        <v>#REF!</v>
      </c>
      <c r="BL328" s="144"/>
      <c r="BM328" s="136" t="e">
        <f t="shared" si="468"/>
        <v>#REF!</v>
      </c>
      <c r="BN328" s="152"/>
      <c r="BO328" s="140" t="e">
        <f t="shared" si="469"/>
        <v>#REF!</v>
      </c>
      <c r="BP328" s="144"/>
      <c r="BQ328" s="136" t="e">
        <f t="shared" si="470"/>
        <v>#REF!</v>
      </c>
      <c r="BR328" s="152"/>
      <c r="BS328" s="140" t="e">
        <f t="shared" si="471"/>
        <v>#REF!</v>
      </c>
      <c r="BT328" s="144"/>
      <c r="BU328" s="136" t="e">
        <f t="shared" si="472"/>
        <v>#REF!</v>
      </c>
      <c r="BV328" s="152"/>
      <c r="BW328" s="140" t="e">
        <f t="shared" si="473"/>
        <v>#REF!</v>
      </c>
      <c r="BX328" s="144"/>
      <c r="BY328" s="136" t="e">
        <f t="shared" si="474"/>
        <v>#REF!</v>
      </c>
      <c r="BZ328" s="152"/>
      <c r="CA328" s="140" t="e">
        <f t="shared" si="475"/>
        <v>#REF!</v>
      </c>
      <c r="CB328" s="144"/>
      <c r="CC328" s="136" t="e">
        <f t="shared" si="476"/>
        <v>#REF!</v>
      </c>
      <c r="CD328" s="152"/>
      <c r="CE328" s="140" t="e">
        <f t="shared" si="477"/>
        <v>#REF!</v>
      </c>
      <c r="CF328" s="144"/>
      <c r="CG328" s="136" t="e">
        <f t="shared" si="478"/>
        <v>#REF!</v>
      </c>
      <c r="CH328" s="152"/>
      <c r="CI328" s="140" t="e">
        <f t="shared" si="479"/>
        <v>#REF!</v>
      </c>
      <c r="CJ328" s="144"/>
      <c r="CK328" s="136" t="e">
        <f t="shared" si="480"/>
        <v>#REF!</v>
      </c>
      <c r="CL328" s="140" t="e">
        <f t="shared" si="481"/>
        <v>#REF!</v>
      </c>
      <c r="CM328" s="144"/>
      <c r="CN328" s="136" t="e">
        <f t="shared" si="482"/>
        <v>#REF!</v>
      </c>
      <c r="CO328" s="152"/>
      <c r="CP328" s="140" t="e">
        <f t="shared" si="483"/>
        <v>#REF!</v>
      </c>
      <c r="CQ328" s="144"/>
      <c r="CR328" s="136" t="e">
        <f t="shared" si="484"/>
        <v>#REF!</v>
      </c>
      <c r="CS328" s="152"/>
      <c r="CT328" s="140" t="e">
        <f t="shared" si="485"/>
        <v>#REF!</v>
      </c>
      <c r="CU328" s="144"/>
      <c r="CV328" s="136" t="e">
        <f t="shared" si="486"/>
        <v>#REF!</v>
      </c>
      <c r="CW328" s="152"/>
      <c r="CX328" s="140" t="e">
        <f t="shared" si="487"/>
        <v>#REF!</v>
      </c>
      <c r="CY328" s="136" t="e">
        <f t="shared" si="488"/>
        <v>#REF!</v>
      </c>
      <c r="CZ328" s="152"/>
      <c r="DA328" s="144" t="e">
        <f t="shared" si="489"/>
        <v>#REF!</v>
      </c>
      <c r="DB328" s="144"/>
      <c r="DC328" s="136" t="e">
        <f t="shared" si="490"/>
        <v>#REF!</v>
      </c>
      <c r="DD328" s="152"/>
      <c r="DE328" s="140" t="e">
        <f t="shared" si="491"/>
        <v>#REF!</v>
      </c>
      <c r="DF328" s="144"/>
      <c r="DG328" s="136" t="e">
        <f t="shared" si="492"/>
        <v>#REF!</v>
      </c>
      <c r="DH328" s="152"/>
    </row>
    <row r="329" spans="1:112" ht="15.5" x14ac:dyDescent="0.35">
      <c r="A329" s="71">
        <v>14</v>
      </c>
      <c r="B329" s="345" t="str">
        <f t="shared" ref="B329" si="496">B277</f>
        <v>NNN  Dylan</v>
      </c>
      <c r="C329" s="71" t="str">
        <f t="shared" si="440"/>
        <v>Dylan</v>
      </c>
      <c r="D329" s="9" t="str">
        <f t="shared" si="441"/>
        <v/>
      </c>
      <c r="E329" s="6">
        <f t="shared" si="442"/>
        <v>1746478</v>
      </c>
      <c r="F329" s="74"/>
      <c r="G329" s="74"/>
      <c r="H329" s="74"/>
      <c r="I329" s="74"/>
      <c r="J329" s="74"/>
      <c r="K329" s="74"/>
      <c r="L329" s="74"/>
      <c r="M329" s="168"/>
      <c r="N329" s="74"/>
      <c r="O329" s="74"/>
      <c r="P329" s="74"/>
      <c r="Q329" s="74"/>
      <c r="R329" s="74"/>
      <c r="S329" s="74"/>
      <c r="T329" s="74"/>
      <c r="U329" s="74"/>
      <c r="V329" s="74"/>
      <c r="W329" s="74"/>
      <c r="X329" s="288"/>
      <c r="Y329" s="2" t="e">
        <f>IF(C329&lt;&gt;"",VLOOKUP(C329,#REF!,2,FALSE),"")</f>
        <v>#REF!</v>
      </c>
      <c r="Z329" s="2" t="str">
        <f t="shared" si="398"/>
        <v>US CRÉTEIL</v>
      </c>
      <c r="AA329" s="50" t="str">
        <f t="shared" si="451"/>
        <v/>
      </c>
      <c r="AB329" s="34" t="e">
        <f t="shared" si="452"/>
        <v>#REF!</v>
      </c>
      <c r="AC329" s="2" t="str">
        <f t="shared" si="453"/>
        <v>NNN  Dylan  Dylan</v>
      </c>
      <c r="AD329" s="2">
        <f t="shared" si="454"/>
        <v>0</v>
      </c>
      <c r="AE329" s="39"/>
      <c r="AF329" s="40" t="str">
        <f>IF(AE329&lt;&gt;"",VLOOKUP(AE329,#REF!,2,FALSE),"")</f>
        <v/>
      </c>
      <c r="AM329" s="140" t="e">
        <f t="shared" si="455"/>
        <v>#REF!</v>
      </c>
      <c r="AN329" s="157"/>
      <c r="AO329" s="136" t="e">
        <f t="shared" si="456"/>
        <v>#REF!</v>
      </c>
      <c r="AP329" s="152"/>
      <c r="AQ329" s="140" t="e">
        <f t="shared" si="457"/>
        <v>#REF!</v>
      </c>
      <c r="AR329" s="144"/>
      <c r="AS329" s="136" t="e">
        <f t="shared" si="458"/>
        <v>#REF!</v>
      </c>
      <c r="AT329" s="152"/>
      <c r="AU329" s="140" t="e">
        <f t="shared" si="459"/>
        <v>#REF!</v>
      </c>
      <c r="AV329" s="157"/>
      <c r="AW329" s="136" t="e">
        <f t="shared" si="460"/>
        <v>#REF!</v>
      </c>
      <c r="AX329" s="152"/>
      <c r="AY329" s="140" t="e">
        <f t="shared" si="461"/>
        <v>#REF!</v>
      </c>
      <c r="AZ329" s="144"/>
      <c r="BA329" s="136" t="e">
        <f t="shared" si="462"/>
        <v>#REF!</v>
      </c>
      <c r="BB329" s="152"/>
      <c r="BC329" s="140" t="e">
        <f t="shared" si="463"/>
        <v>#REF!</v>
      </c>
      <c r="BD329" s="144"/>
      <c r="BE329" s="136" t="e">
        <f t="shared" si="464"/>
        <v>#REF!</v>
      </c>
      <c r="BF329" s="152"/>
      <c r="BG329" s="140" t="e">
        <f t="shared" si="465"/>
        <v>#REF!</v>
      </c>
      <c r="BH329" s="144"/>
      <c r="BI329" s="136" t="e">
        <f t="shared" si="466"/>
        <v>#REF!</v>
      </c>
      <c r="BJ329" s="152"/>
      <c r="BK329" s="140" t="e">
        <f t="shared" si="467"/>
        <v>#REF!</v>
      </c>
      <c r="BL329" s="144"/>
      <c r="BM329" s="136" t="e">
        <f t="shared" si="468"/>
        <v>#REF!</v>
      </c>
      <c r="BN329" s="152"/>
      <c r="BO329" s="140" t="e">
        <f t="shared" si="469"/>
        <v>#REF!</v>
      </c>
      <c r="BP329" s="144"/>
      <c r="BQ329" s="136" t="e">
        <f t="shared" si="470"/>
        <v>#REF!</v>
      </c>
      <c r="BR329" s="152"/>
      <c r="BS329" s="140" t="e">
        <f t="shared" si="471"/>
        <v>#REF!</v>
      </c>
      <c r="BT329" s="144"/>
      <c r="BU329" s="136" t="e">
        <f t="shared" si="472"/>
        <v>#REF!</v>
      </c>
      <c r="BV329" s="152"/>
      <c r="BW329" s="140" t="e">
        <f t="shared" si="473"/>
        <v>#REF!</v>
      </c>
      <c r="BX329" s="144"/>
      <c r="BY329" s="136" t="e">
        <f t="shared" si="474"/>
        <v>#REF!</v>
      </c>
      <c r="BZ329" s="152"/>
      <c r="CA329" s="140" t="e">
        <f t="shared" si="475"/>
        <v>#REF!</v>
      </c>
      <c r="CB329" s="144"/>
      <c r="CC329" s="136" t="e">
        <f t="shared" si="476"/>
        <v>#REF!</v>
      </c>
      <c r="CD329" s="152"/>
      <c r="CE329" s="140" t="e">
        <f t="shared" si="477"/>
        <v>#REF!</v>
      </c>
      <c r="CF329" s="144"/>
      <c r="CG329" s="136" t="e">
        <f t="shared" si="478"/>
        <v>#REF!</v>
      </c>
      <c r="CH329" s="152"/>
      <c r="CI329" s="140" t="e">
        <f t="shared" si="479"/>
        <v>#REF!</v>
      </c>
      <c r="CJ329" s="144"/>
      <c r="CK329" s="136" t="e">
        <f t="shared" si="480"/>
        <v>#REF!</v>
      </c>
      <c r="CL329" s="140" t="e">
        <f t="shared" si="481"/>
        <v>#REF!</v>
      </c>
      <c r="CM329" s="144"/>
      <c r="CN329" s="136" t="e">
        <f t="shared" si="482"/>
        <v>#REF!</v>
      </c>
      <c r="CO329" s="152"/>
      <c r="CP329" s="140" t="e">
        <f t="shared" si="483"/>
        <v>#REF!</v>
      </c>
      <c r="CQ329" s="144"/>
      <c r="CR329" s="136" t="e">
        <f t="shared" si="484"/>
        <v>#REF!</v>
      </c>
      <c r="CS329" s="152"/>
      <c r="CT329" s="140" t="e">
        <f t="shared" si="485"/>
        <v>#REF!</v>
      </c>
      <c r="CU329" s="144"/>
      <c r="CV329" s="136" t="e">
        <f t="shared" si="486"/>
        <v>#REF!</v>
      </c>
      <c r="CW329" s="152"/>
      <c r="CX329" s="140" t="e">
        <f t="shared" si="487"/>
        <v>#REF!</v>
      </c>
      <c r="CY329" s="136" t="e">
        <f t="shared" si="488"/>
        <v>#REF!</v>
      </c>
      <c r="CZ329" s="152"/>
      <c r="DA329" s="144" t="e">
        <f t="shared" si="489"/>
        <v>#REF!</v>
      </c>
      <c r="DB329" s="144"/>
      <c r="DC329" s="136" t="e">
        <f t="shared" si="490"/>
        <v>#REF!</v>
      </c>
      <c r="DD329" s="152"/>
      <c r="DE329" s="140" t="e">
        <f t="shared" si="491"/>
        <v>#REF!</v>
      </c>
      <c r="DF329" s="144"/>
      <c r="DG329" s="136" t="e">
        <f t="shared" si="492"/>
        <v>#REF!</v>
      </c>
      <c r="DH329" s="152"/>
    </row>
    <row r="330" spans="1:112" ht="15.5" x14ac:dyDescent="0.35">
      <c r="A330" s="71">
        <v>15</v>
      </c>
      <c r="B330" s="345" t="str">
        <f t="shared" ref="B330" si="497">B278</f>
        <v>OOO  Philippe</v>
      </c>
      <c r="C330" s="71" t="str">
        <f t="shared" si="440"/>
        <v>Philippe</v>
      </c>
      <c r="D330" s="9" t="str">
        <f t="shared" si="441"/>
        <v/>
      </c>
      <c r="E330" s="6">
        <f t="shared" si="442"/>
        <v>1577594</v>
      </c>
      <c r="F330" s="74"/>
      <c r="G330" s="74"/>
      <c r="H330" s="74"/>
      <c r="I330" s="74"/>
      <c r="J330" s="74"/>
      <c r="K330" s="74"/>
      <c r="L330" s="74"/>
      <c r="M330" s="168"/>
      <c r="N330" s="74"/>
      <c r="O330" s="74"/>
      <c r="P330" s="74"/>
      <c r="Q330" s="74"/>
      <c r="R330" s="74"/>
      <c r="S330" s="74"/>
      <c r="T330" s="74"/>
      <c r="U330" s="74"/>
      <c r="V330" s="74"/>
      <c r="W330" s="74"/>
      <c r="X330" s="288"/>
      <c r="Y330" s="2" t="e">
        <f>IF(C330&lt;&gt;"",VLOOKUP(C330,#REF!,2,FALSE),"")</f>
        <v>#REF!</v>
      </c>
      <c r="Z330" s="2" t="str">
        <f t="shared" si="398"/>
        <v>US CRÉTEIL</v>
      </c>
      <c r="AA330" s="50" t="str">
        <f t="shared" si="451"/>
        <v/>
      </c>
      <c r="AB330" s="34" t="e">
        <f t="shared" si="452"/>
        <v>#REF!</v>
      </c>
      <c r="AC330" s="2" t="str">
        <f t="shared" si="453"/>
        <v>OOO  Philippe  Philippe</v>
      </c>
      <c r="AD330" s="2">
        <f t="shared" si="454"/>
        <v>0</v>
      </c>
      <c r="AE330" s="39"/>
      <c r="AF330" s="40" t="str">
        <f>IF(AE330&lt;&gt;"",VLOOKUP(AE330,#REF!,2,FALSE),"")</f>
        <v/>
      </c>
      <c r="AM330" s="140" t="e">
        <f t="shared" si="455"/>
        <v>#REF!</v>
      </c>
      <c r="AN330" s="157"/>
      <c r="AO330" s="136" t="e">
        <f t="shared" si="456"/>
        <v>#REF!</v>
      </c>
      <c r="AP330" s="152"/>
      <c r="AQ330" s="140" t="e">
        <f t="shared" si="457"/>
        <v>#REF!</v>
      </c>
      <c r="AR330" s="144"/>
      <c r="AS330" s="136" t="e">
        <f t="shared" si="458"/>
        <v>#REF!</v>
      </c>
      <c r="AT330" s="152"/>
      <c r="AU330" s="140" t="e">
        <f t="shared" si="459"/>
        <v>#REF!</v>
      </c>
      <c r="AV330" s="157"/>
      <c r="AW330" s="136" t="e">
        <f t="shared" si="460"/>
        <v>#REF!</v>
      </c>
      <c r="AX330" s="152"/>
      <c r="AY330" s="140" t="e">
        <f t="shared" si="461"/>
        <v>#REF!</v>
      </c>
      <c r="AZ330" s="144"/>
      <c r="BA330" s="136" t="e">
        <f t="shared" si="462"/>
        <v>#REF!</v>
      </c>
      <c r="BB330" s="152"/>
      <c r="BC330" s="140" t="e">
        <f t="shared" si="463"/>
        <v>#REF!</v>
      </c>
      <c r="BD330" s="144"/>
      <c r="BE330" s="136" t="e">
        <f t="shared" si="464"/>
        <v>#REF!</v>
      </c>
      <c r="BF330" s="152"/>
      <c r="BG330" s="140" t="e">
        <f t="shared" si="465"/>
        <v>#REF!</v>
      </c>
      <c r="BH330" s="144"/>
      <c r="BI330" s="136" t="e">
        <f t="shared" si="466"/>
        <v>#REF!</v>
      </c>
      <c r="BJ330" s="152"/>
      <c r="BK330" s="140" t="e">
        <f t="shared" si="467"/>
        <v>#REF!</v>
      </c>
      <c r="BL330" s="144"/>
      <c r="BM330" s="136" t="e">
        <f t="shared" si="468"/>
        <v>#REF!</v>
      </c>
      <c r="BN330" s="152"/>
      <c r="BO330" s="140" t="e">
        <f t="shared" si="469"/>
        <v>#REF!</v>
      </c>
      <c r="BP330" s="144"/>
      <c r="BQ330" s="136" t="e">
        <f t="shared" si="470"/>
        <v>#REF!</v>
      </c>
      <c r="BR330" s="152"/>
      <c r="BS330" s="140" t="e">
        <f t="shared" si="471"/>
        <v>#REF!</v>
      </c>
      <c r="BT330" s="144"/>
      <c r="BU330" s="136" t="e">
        <f t="shared" si="472"/>
        <v>#REF!</v>
      </c>
      <c r="BV330" s="152"/>
      <c r="BW330" s="140" t="e">
        <f t="shared" si="473"/>
        <v>#REF!</v>
      </c>
      <c r="BX330" s="144"/>
      <c r="BY330" s="136" t="e">
        <f t="shared" si="474"/>
        <v>#REF!</v>
      </c>
      <c r="BZ330" s="152"/>
      <c r="CA330" s="140" t="e">
        <f t="shared" si="475"/>
        <v>#REF!</v>
      </c>
      <c r="CB330" s="144"/>
      <c r="CC330" s="136" t="e">
        <f t="shared" si="476"/>
        <v>#REF!</v>
      </c>
      <c r="CD330" s="152"/>
      <c r="CE330" s="140" t="e">
        <f t="shared" si="477"/>
        <v>#REF!</v>
      </c>
      <c r="CF330" s="144"/>
      <c r="CG330" s="136" t="e">
        <f t="shared" si="478"/>
        <v>#REF!</v>
      </c>
      <c r="CH330" s="152"/>
      <c r="CI330" s="140" t="e">
        <f t="shared" si="479"/>
        <v>#REF!</v>
      </c>
      <c r="CJ330" s="144"/>
      <c r="CK330" s="136" t="e">
        <f t="shared" si="480"/>
        <v>#REF!</v>
      </c>
      <c r="CL330" s="140" t="e">
        <f t="shared" si="481"/>
        <v>#REF!</v>
      </c>
      <c r="CM330" s="144"/>
      <c r="CN330" s="136" t="e">
        <f t="shared" si="482"/>
        <v>#REF!</v>
      </c>
      <c r="CO330" s="152"/>
      <c r="CP330" s="140" t="e">
        <f t="shared" si="483"/>
        <v>#REF!</v>
      </c>
      <c r="CQ330" s="144"/>
      <c r="CR330" s="136" t="e">
        <f t="shared" si="484"/>
        <v>#REF!</v>
      </c>
      <c r="CS330" s="152"/>
      <c r="CT330" s="140" t="e">
        <f t="shared" si="485"/>
        <v>#REF!</v>
      </c>
      <c r="CU330" s="144"/>
      <c r="CV330" s="136" t="e">
        <f t="shared" si="486"/>
        <v>#REF!</v>
      </c>
      <c r="CW330" s="152"/>
      <c r="CX330" s="140" t="e">
        <f t="shared" si="487"/>
        <v>#REF!</v>
      </c>
      <c r="CY330" s="136" t="e">
        <f t="shared" si="488"/>
        <v>#REF!</v>
      </c>
      <c r="CZ330" s="152"/>
      <c r="DA330" s="144" t="e">
        <f t="shared" si="489"/>
        <v>#REF!</v>
      </c>
      <c r="DB330" s="144"/>
      <c r="DC330" s="136" t="e">
        <f t="shared" si="490"/>
        <v>#REF!</v>
      </c>
      <c r="DD330" s="152"/>
      <c r="DE330" s="140" t="e">
        <f t="shared" si="491"/>
        <v>#REF!</v>
      </c>
      <c r="DF330" s="144"/>
      <c r="DG330" s="136" t="e">
        <f t="shared" si="492"/>
        <v>#REF!</v>
      </c>
      <c r="DH330" s="152"/>
    </row>
    <row r="331" spans="1:112" ht="15.5" x14ac:dyDescent="0.35">
      <c r="A331" s="71">
        <v>16</v>
      </c>
      <c r="B331" s="345" t="str">
        <f t="shared" ref="B331" si="498">B279</f>
        <v>PPP  Oumar</v>
      </c>
      <c r="C331" s="71" t="str">
        <f t="shared" si="440"/>
        <v>Oumar</v>
      </c>
      <c r="D331" s="9" t="str">
        <f t="shared" si="441"/>
        <v/>
      </c>
      <c r="E331" s="6">
        <f t="shared" si="442"/>
        <v>1577755</v>
      </c>
      <c r="F331" s="74"/>
      <c r="G331" s="74"/>
      <c r="H331" s="74"/>
      <c r="I331" s="74"/>
      <c r="J331" s="74"/>
      <c r="K331" s="74"/>
      <c r="L331" s="74"/>
      <c r="M331" s="168"/>
      <c r="N331" s="74"/>
      <c r="O331" s="74"/>
      <c r="P331" s="74"/>
      <c r="Q331" s="74"/>
      <c r="R331" s="74"/>
      <c r="S331" s="74"/>
      <c r="T331" s="74"/>
      <c r="U331" s="74"/>
      <c r="V331" s="74"/>
      <c r="W331" s="74"/>
      <c r="X331" s="288"/>
      <c r="Y331" s="2" t="e">
        <f>IF(C331&lt;&gt;"",VLOOKUP(C331,#REF!,2,FALSE),"")</f>
        <v>#REF!</v>
      </c>
      <c r="Z331" s="2" t="str">
        <f t="shared" si="398"/>
        <v>US CRÉTEIL</v>
      </c>
      <c r="AA331" s="50" t="str">
        <f t="shared" si="451"/>
        <v/>
      </c>
      <c r="AB331" s="34" t="e">
        <f t="shared" si="452"/>
        <v>#REF!</v>
      </c>
      <c r="AC331" s="2" t="str">
        <f t="shared" si="453"/>
        <v>PPP  Oumar  Oumar</v>
      </c>
      <c r="AD331" s="2">
        <f t="shared" si="454"/>
        <v>0</v>
      </c>
      <c r="AE331" s="39"/>
      <c r="AF331" s="40" t="str">
        <f>IF(AE331&lt;&gt;"",VLOOKUP(AE331,#REF!,2,FALSE),"")</f>
        <v/>
      </c>
      <c r="AM331" s="140" t="e">
        <f t="shared" si="455"/>
        <v>#REF!</v>
      </c>
      <c r="AN331" s="157"/>
      <c r="AO331" s="136" t="e">
        <f t="shared" si="456"/>
        <v>#REF!</v>
      </c>
      <c r="AP331" s="152"/>
      <c r="AQ331" s="140" t="e">
        <f t="shared" si="457"/>
        <v>#REF!</v>
      </c>
      <c r="AR331" s="144"/>
      <c r="AS331" s="136" t="e">
        <f t="shared" si="458"/>
        <v>#REF!</v>
      </c>
      <c r="AT331" s="152"/>
      <c r="AU331" s="140" t="e">
        <f t="shared" si="459"/>
        <v>#REF!</v>
      </c>
      <c r="AV331" s="157"/>
      <c r="AW331" s="136" t="e">
        <f t="shared" si="460"/>
        <v>#REF!</v>
      </c>
      <c r="AX331" s="152"/>
      <c r="AY331" s="140" t="e">
        <f t="shared" si="461"/>
        <v>#REF!</v>
      </c>
      <c r="AZ331" s="144"/>
      <c r="BA331" s="136" t="e">
        <f t="shared" si="462"/>
        <v>#REF!</v>
      </c>
      <c r="BB331" s="152"/>
      <c r="BC331" s="140" t="e">
        <f t="shared" si="463"/>
        <v>#REF!</v>
      </c>
      <c r="BD331" s="144"/>
      <c r="BE331" s="136" t="e">
        <f t="shared" si="464"/>
        <v>#REF!</v>
      </c>
      <c r="BF331" s="152"/>
      <c r="BG331" s="140" t="e">
        <f t="shared" si="465"/>
        <v>#REF!</v>
      </c>
      <c r="BH331" s="144"/>
      <c r="BI331" s="136" t="e">
        <f t="shared" si="466"/>
        <v>#REF!</v>
      </c>
      <c r="BJ331" s="152"/>
      <c r="BK331" s="140" t="e">
        <f t="shared" si="467"/>
        <v>#REF!</v>
      </c>
      <c r="BL331" s="144"/>
      <c r="BM331" s="136" t="e">
        <f t="shared" si="468"/>
        <v>#REF!</v>
      </c>
      <c r="BN331" s="152"/>
      <c r="BO331" s="140" t="e">
        <f t="shared" si="469"/>
        <v>#REF!</v>
      </c>
      <c r="BP331" s="144"/>
      <c r="BQ331" s="136" t="e">
        <f t="shared" si="470"/>
        <v>#REF!</v>
      </c>
      <c r="BR331" s="152"/>
      <c r="BS331" s="140" t="e">
        <f t="shared" si="471"/>
        <v>#REF!</v>
      </c>
      <c r="BT331" s="144"/>
      <c r="BU331" s="136" t="e">
        <f t="shared" si="472"/>
        <v>#REF!</v>
      </c>
      <c r="BV331" s="152"/>
      <c r="BW331" s="140" t="e">
        <f t="shared" si="473"/>
        <v>#REF!</v>
      </c>
      <c r="BX331" s="144"/>
      <c r="BY331" s="136" t="e">
        <f t="shared" si="474"/>
        <v>#REF!</v>
      </c>
      <c r="BZ331" s="152"/>
      <c r="CA331" s="140" t="e">
        <f t="shared" si="475"/>
        <v>#REF!</v>
      </c>
      <c r="CB331" s="144"/>
      <c r="CC331" s="136" t="e">
        <f t="shared" si="476"/>
        <v>#REF!</v>
      </c>
      <c r="CD331" s="152"/>
      <c r="CE331" s="140" t="e">
        <f t="shared" si="477"/>
        <v>#REF!</v>
      </c>
      <c r="CF331" s="144"/>
      <c r="CG331" s="136" t="e">
        <f t="shared" si="478"/>
        <v>#REF!</v>
      </c>
      <c r="CH331" s="152"/>
      <c r="CI331" s="140" t="e">
        <f t="shared" si="479"/>
        <v>#REF!</v>
      </c>
      <c r="CJ331" s="144"/>
      <c r="CK331" s="136" t="e">
        <f t="shared" si="480"/>
        <v>#REF!</v>
      </c>
      <c r="CL331" s="140" t="e">
        <f t="shared" si="481"/>
        <v>#REF!</v>
      </c>
      <c r="CM331" s="144"/>
      <c r="CN331" s="136" t="e">
        <f t="shared" si="482"/>
        <v>#REF!</v>
      </c>
      <c r="CO331" s="152"/>
      <c r="CP331" s="140" t="e">
        <f t="shared" si="483"/>
        <v>#REF!</v>
      </c>
      <c r="CQ331" s="144"/>
      <c r="CR331" s="136" t="e">
        <f t="shared" si="484"/>
        <v>#REF!</v>
      </c>
      <c r="CS331" s="152"/>
      <c r="CT331" s="140" t="e">
        <f t="shared" si="485"/>
        <v>#REF!</v>
      </c>
      <c r="CU331" s="144"/>
      <c r="CV331" s="136" t="e">
        <f t="shared" si="486"/>
        <v>#REF!</v>
      </c>
      <c r="CW331" s="152"/>
      <c r="CX331" s="140" t="e">
        <f t="shared" si="487"/>
        <v>#REF!</v>
      </c>
      <c r="CY331" s="136" t="e">
        <f t="shared" si="488"/>
        <v>#REF!</v>
      </c>
      <c r="CZ331" s="152"/>
      <c r="DA331" s="144" t="e">
        <f t="shared" si="489"/>
        <v>#REF!</v>
      </c>
      <c r="DB331" s="144"/>
      <c r="DC331" s="136" t="e">
        <f t="shared" si="490"/>
        <v>#REF!</v>
      </c>
      <c r="DD331" s="152"/>
      <c r="DE331" s="140" t="e">
        <f t="shared" si="491"/>
        <v>#REF!</v>
      </c>
      <c r="DF331" s="144"/>
      <c r="DG331" s="136" t="e">
        <f t="shared" si="492"/>
        <v>#REF!</v>
      </c>
      <c r="DH331" s="152"/>
    </row>
    <row r="332" spans="1:112" ht="15.5" x14ac:dyDescent="0.35">
      <c r="A332" s="71">
        <v>17</v>
      </c>
      <c r="B332" s="345" t="str">
        <f t="shared" ref="B332" si="499">B280</f>
        <v>QQQ  Ibrahim</v>
      </c>
      <c r="C332" s="71" t="str">
        <f t="shared" si="440"/>
        <v>Ibrahim</v>
      </c>
      <c r="D332" s="9" t="str">
        <f t="shared" si="441"/>
        <v/>
      </c>
      <c r="E332" s="6">
        <f t="shared" si="442"/>
        <v>1346497</v>
      </c>
      <c r="F332" s="74"/>
      <c r="G332" s="74"/>
      <c r="H332" s="74"/>
      <c r="I332" s="74"/>
      <c r="J332" s="74"/>
      <c r="K332" s="74"/>
      <c r="L332" s="74"/>
      <c r="M332" s="168"/>
      <c r="N332" s="74"/>
      <c r="O332" s="74"/>
      <c r="P332" s="74"/>
      <c r="Q332" s="74"/>
      <c r="R332" s="74"/>
      <c r="S332" s="74"/>
      <c r="T332" s="74"/>
      <c r="U332" s="74"/>
      <c r="V332" s="74"/>
      <c r="W332" s="74"/>
      <c r="X332" s="288"/>
      <c r="Y332" s="2" t="e">
        <f>IF(C332&lt;&gt;"",VLOOKUP(C332,#REF!,2,FALSE),"")</f>
        <v>#REF!</v>
      </c>
      <c r="Z332" s="2" t="str">
        <f t="shared" si="398"/>
        <v>US CRÉTEIL</v>
      </c>
      <c r="AA332" s="50" t="str">
        <f t="shared" si="451"/>
        <v/>
      </c>
      <c r="AB332" s="34" t="e">
        <f t="shared" si="452"/>
        <v>#REF!</v>
      </c>
      <c r="AC332" s="2" t="str">
        <f t="shared" si="453"/>
        <v>QQQ  Ibrahim  Ibrahim</v>
      </c>
      <c r="AD332" s="2">
        <f t="shared" si="454"/>
        <v>0</v>
      </c>
      <c r="AE332" s="39"/>
      <c r="AF332" s="40" t="str">
        <f>IF(AE332&lt;&gt;"",VLOOKUP(AE332,#REF!,2,FALSE),"")</f>
        <v/>
      </c>
      <c r="AM332" s="140" t="e">
        <f t="shared" si="455"/>
        <v>#REF!</v>
      </c>
      <c r="AN332" s="157"/>
      <c r="AO332" s="136" t="e">
        <f t="shared" si="456"/>
        <v>#REF!</v>
      </c>
      <c r="AP332" s="152"/>
      <c r="AQ332" s="140" t="e">
        <f t="shared" si="457"/>
        <v>#REF!</v>
      </c>
      <c r="AR332" s="144"/>
      <c r="AS332" s="136" t="e">
        <f t="shared" si="458"/>
        <v>#REF!</v>
      </c>
      <c r="AT332" s="152"/>
      <c r="AU332" s="140" t="e">
        <f t="shared" si="459"/>
        <v>#REF!</v>
      </c>
      <c r="AV332" s="157"/>
      <c r="AW332" s="136" t="e">
        <f t="shared" si="460"/>
        <v>#REF!</v>
      </c>
      <c r="AX332" s="152"/>
      <c r="AY332" s="140" t="e">
        <f t="shared" si="461"/>
        <v>#REF!</v>
      </c>
      <c r="AZ332" s="144"/>
      <c r="BA332" s="136" t="e">
        <f t="shared" si="462"/>
        <v>#REF!</v>
      </c>
      <c r="BB332" s="152"/>
      <c r="BC332" s="140" t="e">
        <f t="shared" si="463"/>
        <v>#REF!</v>
      </c>
      <c r="BD332" s="144"/>
      <c r="BE332" s="136" t="e">
        <f t="shared" si="464"/>
        <v>#REF!</v>
      </c>
      <c r="BF332" s="152"/>
      <c r="BG332" s="140" t="e">
        <f t="shared" si="465"/>
        <v>#REF!</v>
      </c>
      <c r="BH332" s="144"/>
      <c r="BI332" s="136" t="e">
        <f t="shared" si="466"/>
        <v>#REF!</v>
      </c>
      <c r="BJ332" s="152"/>
      <c r="BK332" s="140" t="e">
        <f t="shared" si="467"/>
        <v>#REF!</v>
      </c>
      <c r="BL332" s="144"/>
      <c r="BM332" s="136" t="e">
        <f t="shared" si="468"/>
        <v>#REF!</v>
      </c>
      <c r="BN332" s="152"/>
      <c r="BO332" s="140" t="e">
        <f t="shared" si="469"/>
        <v>#REF!</v>
      </c>
      <c r="BP332" s="144"/>
      <c r="BQ332" s="136" t="e">
        <f t="shared" si="470"/>
        <v>#REF!</v>
      </c>
      <c r="BR332" s="152"/>
      <c r="BS332" s="140" t="e">
        <f t="shared" si="471"/>
        <v>#REF!</v>
      </c>
      <c r="BT332" s="144"/>
      <c r="BU332" s="136" t="e">
        <f t="shared" si="472"/>
        <v>#REF!</v>
      </c>
      <c r="BV332" s="152"/>
      <c r="BW332" s="140" t="e">
        <f t="shared" si="473"/>
        <v>#REF!</v>
      </c>
      <c r="BX332" s="144"/>
      <c r="BY332" s="136" t="e">
        <f t="shared" si="474"/>
        <v>#REF!</v>
      </c>
      <c r="BZ332" s="152"/>
      <c r="CA332" s="140" t="e">
        <f t="shared" si="475"/>
        <v>#REF!</v>
      </c>
      <c r="CB332" s="144"/>
      <c r="CC332" s="136" t="e">
        <f t="shared" si="476"/>
        <v>#REF!</v>
      </c>
      <c r="CD332" s="152"/>
      <c r="CE332" s="140" t="e">
        <f t="shared" si="477"/>
        <v>#REF!</v>
      </c>
      <c r="CF332" s="144"/>
      <c r="CG332" s="136" t="e">
        <f t="shared" si="478"/>
        <v>#REF!</v>
      </c>
      <c r="CH332" s="152"/>
      <c r="CI332" s="140" t="e">
        <f t="shared" si="479"/>
        <v>#REF!</v>
      </c>
      <c r="CJ332" s="144"/>
      <c r="CK332" s="136" t="e">
        <f t="shared" si="480"/>
        <v>#REF!</v>
      </c>
      <c r="CL332" s="140" t="e">
        <f t="shared" si="481"/>
        <v>#REF!</v>
      </c>
      <c r="CM332" s="144"/>
      <c r="CN332" s="136" t="e">
        <f t="shared" si="482"/>
        <v>#REF!</v>
      </c>
      <c r="CO332" s="152"/>
      <c r="CP332" s="140" t="e">
        <f t="shared" si="483"/>
        <v>#REF!</v>
      </c>
      <c r="CQ332" s="144"/>
      <c r="CR332" s="136" t="e">
        <f t="shared" si="484"/>
        <v>#REF!</v>
      </c>
      <c r="CS332" s="152"/>
      <c r="CT332" s="140" t="e">
        <f t="shared" si="485"/>
        <v>#REF!</v>
      </c>
      <c r="CU332" s="144"/>
      <c r="CV332" s="136" t="e">
        <f t="shared" si="486"/>
        <v>#REF!</v>
      </c>
      <c r="CW332" s="152"/>
      <c r="CX332" s="140" t="e">
        <f t="shared" si="487"/>
        <v>#REF!</v>
      </c>
      <c r="CY332" s="136" t="e">
        <f t="shared" si="488"/>
        <v>#REF!</v>
      </c>
      <c r="CZ332" s="152"/>
      <c r="DA332" s="144" t="e">
        <f t="shared" si="489"/>
        <v>#REF!</v>
      </c>
      <c r="DB332" s="144"/>
      <c r="DC332" s="136" t="e">
        <f t="shared" si="490"/>
        <v>#REF!</v>
      </c>
      <c r="DD332" s="152"/>
      <c r="DE332" s="140" t="e">
        <f t="shared" si="491"/>
        <v>#REF!</v>
      </c>
      <c r="DF332" s="144"/>
      <c r="DG332" s="136" t="e">
        <f t="shared" si="492"/>
        <v>#REF!</v>
      </c>
      <c r="DH332" s="152"/>
    </row>
    <row r="333" spans="1:112" ht="15.5" x14ac:dyDescent="0.35">
      <c r="A333" s="71">
        <v>18</v>
      </c>
      <c r="B333" s="345" t="str">
        <f t="shared" ref="B333" si="500">B281</f>
        <v>RRR  Seydou</v>
      </c>
      <c r="C333" s="71" t="str">
        <f t="shared" si="440"/>
        <v>Seydou</v>
      </c>
      <c r="D333" s="9" t="str">
        <f t="shared" si="441"/>
        <v/>
      </c>
      <c r="E333" s="6">
        <f t="shared" si="442"/>
        <v>1748108</v>
      </c>
      <c r="F333" s="74"/>
      <c r="G333" s="74"/>
      <c r="H333" s="74"/>
      <c r="I333" s="74"/>
      <c r="J333" s="74"/>
      <c r="K333" s="74"/>
      <c r="L333" s="74"/>
      <c r="M333" s="168"/>
      <c r="N333" s="74"/>
      <c r="O333" s="74"/>
      <c r="P333" s="74"/>
      <c r="Q333" s="74"/>
      <c r="R333" s="74"/>
      <c r="S333" s="74"/>
      <c r="T333" s="74"/>
      <c r="U333" s="74"/>
      <c r="V333" s="74"/>
      <c r="W333" s="74"/>
      <c r="X333" s="288"/>
      <c r="Y333" s="2" t="e">
        <f>IF(C333&lt;&gt;"",VLOOKUP(C333,#REF!,2,FALSE),"")</f>
        <v>#REF!</v>
      </c>
      <c r="Z333" s="2" t="str">
        <f t="shared" si="398"/>
        <v>US CRÉTEIL</v>
      </c>
      <c r="AA333" s="50" t="str">
        <f t="shared" si="451"/>
        <v/>
      </c>
      <c r="AB333" s="34" t="e">
        <f t="shared" si="452"/>
        <v>#REF!</v>
      </c>
      <c r="AC333" s="2" t="str">
        <f t="shared" si="453"/>
        <v>RRR  Seydou  Seydou</v>
      </c>
      <c r="AD333" s="2">
        <f t="shared" si="454"/>
        <v>0</v>
      </c>
      <c r="AE333" s="39"/>
      <c r="AF333" s="40" t="str">
        <f>IF(AE333&lt;&gt;"",VLOOKUP(AE333,#REF!,2,FALSE),"")</f>
        <v/>
      </c>
      <c r="AM333" s="140" t="e">
        <f t="shared" si="455"/>
        <v>#REF!</v>
      </c>
      <c r="AN333" s="157"/>
      <c r="AO333" s="136" t="e">
        <f t="shared" si="456"/>
        <v>#REF!</v>
      </c>
      <c r="AP333" s="152"/>
      <c r="AQ333" s="140" t="e">
        <f t="shared" si="457"/>
        <v>#REF!</v>
      </c>
      <c r="AR333" s="144"/>
      <c r="AS333" s="136" t="e">
        <f t="shared" si="458"/>
        <v>#REF!</v>
      </c>
      <c r="AT333" s="152"/>
      <c r="AU333" s="140" t="e">
        <f t="shared" si="459"/>
        <v>#REF!</v>
      </c>
      <c r="AV333" s="157"/>
      <c r="AW333" s="136" t="e">
        <f t="shared" si="460"/>
        <v>#REF!</v>
      </c>
      <c r="AX333" s="152"/>
      <c r="AY333" s="140" t="e">
        <f t="shared" si="461"/>
        <v>#REF!</v>
      </c>
      <c r="AZ333" s="144"/>
      <c r="BA333" s="136" t="e">
        <f t="shared" si="462"/>
        <v>#REF!</v>
      </c>
      <c r="BB333" s="152"/>
      <c r="BC333" s="140" t="e">
        <f t="shared" si="463"/>
        <v>#REF!</v>
      </c>
      <c r="BD333" s="144"/>
      <c r="BE333" s="136" t="e">
        <f t="shared" si="464"/>
        <v>#REF!</v>
      </c>
      <c r="BF333" s="152"/>
      <c r="BG333" s="140" t="e">
        <f t="shared" si="465"/>
        <v>#REF!</v>
      </c>
      <c r="BH333" s="144"/>
      <c r="BI333" s="136" t="e">
        <f t="shared" si="466"/>
        <v>#REF!</v>
      </c>
      <c r="BJ333" s="152"/>
      <c r="BK333" s="140" t="e">
        <f t="shared" si="467"/>
        <v>#REF!</v>
      </c>
      <c r="BL333" s="144"/>
      <c r="BM333" s="136" t="e">
        <f t="shared" si="468"/>
        <v>#REF!</v>
      </c>
      <c r="BN333" s="152"/>
      <c r="BO333" s="140" t="e">
        <f t="shared" si="469"/>
        <v>#REF!</v>
      </c>
      <c r="BP333" s="144"/>
      <c r="BQ333" s="136" t="e">
        <f t="shared" si="470"/>
        <v>#REF!</v>
      </c>
      <c r="BR333" s="152"/>
      <c r="BS333" s="140" t="e">
        <f t="shared" si="471"/>
        <v>#REF!</v>
      </c>
      <c r="BT333" s="144"/>
      <c r="BU333" s="136" t="e">
        <f t="shared" si="472"/>
        <v>#REF!</v>
      </c>
      <c r="BV333" s="152"/>
      <c r="BW333" s="140" t="e">
        <f t="shared" si="473"/>
        <v>#REF!</v>
      </c>
      <c r="BX333" s="144"/>
      <c r="BY333" s="136" t="e">
        <f t="shared" si="474"/>
        <v>#REF!</v>
      </c>
      <c r="BZ333" s="152"/>
      <c r="CA333" s="140" t="e">
        <f t="shared" si="475"/>
        <v>#REF!</v>
      </c>
      <c r="CB333" s="144"/>
      <c r="CC333" s="136" t="e">
        <f t="shared" si="476"/>
        <v>#REF!</v>
      </c>
      <c r="CD333" s="152"/>
      <c r="CE333" s="140" t="e">
        <f t="shared" si="477"/>
        <v>#REF!</v>
      </c>
      <c r="CF333" s="144"/>
      <c r="CG333" s="136" t="e">
        <f t="shared" si="478"/>
        <v>#REF!</v>
      </c>
      <c r="CH333" s="152"/>
      <c r="CI333" s="140" t="e">
        <f t="shared" si="479"/>
        <v>#REF!</v>
      </c>
      <c r="CJ333" s="144"/>
      <c r="CK333" s="136" t="e">
        <f t="shared" si="480"/>
        <v>#REF!</v>
      </c>
      <c r="CL333" s="140" t="e">
        <f t="shared" si="481"/>
        <v>#REF!</v>
      </c>
      <c r="CM333" s="144"/>
      <c r="CN333" s="136" t="e">
        <f t="shared" si="482"/>
        <v>#REF!</v>
      </c>
      <c r="CO333" s="152"/>
      <c r="CP333" s="140" t="e">
        <f t="shared" si="483"/>
        <v>#REF!</v>
      </c>
      <c r="CQ333" s="144"/>
      <c r="CR333" s="136" t="e">
        <f t="shared" si="484"/>
        <v>#REF!</v>
      </c>
      <c r="CS333" s="152"/>
      <c r="CT333" s="140" t="e">
        <f t="shared" si="485"/>
        <v>#REF!</v>
      </c>
      <c r="CU333" s="144"/>
      <c r="CV333" s="136" t="e">
        <f t="shared" si="486"/>
        <v>#REF!</v>
      </c>
      <c r="CW333" s="152"/>
      <c r="CX333" s="140" t="e">
        <f t="shared" si="487"/>
        <v>#REF!</v>
      </c>
      <c r="CY333" s="136" t="e">
        <f t="shared" si="488"/>
        <v>#REF!</v>
      </c>
      <c r="CZ333" s="152"/>
      <c r="DA333" s="144" t="e">
        <f t="shared" si="489"/>
        <v>#REF!</v>
      </c>
      <c r="DB333" s="144"/>
      <c r="DC333" s="136" t="e">
        <f t="shared" si="490"/>
        <v>#REF!</v>
      </c>
      <c r="DD333" s="152"/>
      <c r="DE333" s="140" t="e">
        <f t="shared" si="491"/>
        <v>#REF!</v>
      </c>
      <c r="DF333" s="144"/>
      <c r="DG333" s="136" t="e">
        <f t="shared" si="492"/>
        <v>#REF!</v>
      </c>
      <c r="DH333" s="152"/>
    </row>
    <row r="334" spans="1:112" ht="15.5" x14ac:dyDescent="0.35">
      <c r="A334" s="71">
        <v>19</v>
      </c>
      <c r="B334" s="345" t="str">
        <f t="shared" ref="B334" si="501">B282</f>
        <v>SSS  Lucas</v>
      </c>
      <c r="C334" s="71" t="str">
        <f t="shared" si="440"/>
        <v>Lucas</v>
      </c>
      <c r="D334" s="9" t="str">
        <f t="shared" si="441"/>
        <v/>
      </c>
      <c r="E334" s="6">
        <f t="shared" si="442"/>
        <v>1026525</v>
      </c>
      <c r="F334" s="74"/>
      <c r="G334" s="74"/>
      <c r="H334" s="74"/>
      <c r="I334" s="74"/>
      <c r="J334" s="74"/>
      <c r="K334" s="74"/>
      <c r="L334" s="74"/>
      <c r="M334" s="168"/>
      <c r="N334" s="74"/>
      <c r="O334" s="74"/>
      <c r="P334" s="74"/>
      <c r="Q334" s="74"/>
      <c r="R334" s="74"/>
      <c r="S334" s="74"/>
      <c r="T334" s="74"/>
      <c r="U334" s="74"/>
      <c r="V334" s="74"/>
      <c r="W334" s="74"/>
      <c r="X334" s="288"/>
      <c r="Y334" s="2" t="e">
        <f>IF(C334&lt;&gt;"",VLOOKUP(C334,#REF!,2,FALSE),"")</f>
        <v>#REF!</v>
      </c>
      <c r="Z334" s="2" t="str">
        <f t="shared" si="398"/>
        <v>US CRÉTEIL</v>
      </c>
      <c r="AA334" s="50" t="str">
        <f t="shared" si="451"/>
        <v/>
      </c>
      <c r="AB334" s="34" t="e">
        <f t="shared" si="452"/>
        <v>#REF!</v>
      </c>
      <c r="AC334" s="2" t="str">
        <f t="shared" si="453"/>
        <v>SSS  Lucas  Lucas</v>
      </c>
      <c r="AD334" s="2">
        <f t="shared" si="454"/>
        <v>0</v>
      </c>
      <c r="AE334" s="39"/>
      <c r="AF334" s="40" t="str">
        <f>IF(AE334&lt;&gt;"",VLOOKUP(AE334,#REF!,2,FALSE),"")</f>
        <v/>
      </c>
      <c r="AM334" s="140" t="e">
        <f t="shared" si="455"/>
        <v>#REF!</v>
      </c>
      <c r="AN334" s="157"/>
      <c r="AO334" s="136" t="e">
        <f t="shared" si="456"/>
        <v>#REF!</v>
      </c>
      <c r="AP334" s="152"/>
      <c r="AQ334" s="140" t="e">
        <f t="shared" si="457"/>
        <v>#REF!</v>
      </c>
      <c r="AR334" s="144"/>
      <c r="AS334" s="136" t="e">
        <f t="shared" si="458"/>
        <v>#REF!</v>
      </c>
      <c r="AT334" s="152"/>
      <c r="AU334" s="140" t="e">
        <f t="shared" si="459"/>
        <v>#REF!</v>
      </c>
      <c r="AV334" s="157"/>
      <c r="AW334" s="136" t="e">
        <f t="shared" si="460"/>
        <v>#REF!</v>
      </c>
      <c r="AX334" s="152"/>
      <c r="AY334" s="140" t="e">
        <f t="shared" si="461"/>
        <v>#REF!</v>
      </c>
      <c r="AZ334" s="144"/>
      <c r="BA334" s="136" t="e">
        <f t="shared" si="462"/>
        <v>#REF!</v>
      </c>
      <c r="BB334" s="152"/>
      <c r="BC334" s="140" t="e">
        <f t="shared" si="463"/>
        <v>#REF!</v>
      </c>
      <c r="BD334" s="144"/>
      <c r="BE334" s="136" t="e">
        <f t="shared" si="464"/>
        <v>#REF!</v>
      </c>
      <c r="BF334" s="152"/>
      <c r="BG334" s="140" t="e">
        <f t="shared" si="465"/>
        <v>#REF!</v>
      </c>
      <c r="BH334" s="144"/>
      <c r="BI334" s="136" t="e">
        <f t="shared" si="466"/>
        <v>#REF!</v>
      </c>
      <c r="BJ334" s="152"/>
      <c r="BK334" s="140" t="e">
        <f t="shared" si="467"/>
        <v>#REF!</v>
      </c>
      <c r="BL334" s="144"/>
      <c r="BM334" s="136" t="e">
        <f t="shared" si="468"/>
        <v>#REF!</v>
      </c>
      <c r="BN334" s="152"/>
      <c r="BO334" s="140" t="e">
        <f t="shared" si="469"/>
        <v>#REF!</v>
      </c>
      <c r="BP334" s="144"/>
      <c r="BQ334" s="136" t="e">
        <f t="shared" si="470"/>
        <v>#REF!</v>
      </c>
      <c r="BR334" s="152"/>
      <c r="BS334" s="140" t="e">
        <f t="shared" si="471"/>
        <v>#REF!</v>
      </c>
      <c r="BT334" s="144"/>
      <c r="BU334" s="136" t="e">
        <f t="shared" si="472"/>
        <v>#REF!</v>
      </c>
      <c r="BV334" s="152"/>
      <c r="BW334" s="140" t="e">
        <f t="shared" si="473"/>
        <v>#REF!</v>
      </c>
      <c r="BX334" s="144"/>
      <c r="BY334" s="136" t="e">
        <f t="shared" si="474"/>
        <v>#REF!</v>
      </c>
      <c r="BZ334" s="152"/>
      <c r="CA334" s="140" t="e">
        <f t="shared" si="475"/>
        <v>#REF!</v>
      </c>
      <c r="CB334" s="144"/>
      <c r="CC334" s="136" t="e">
        <f t="shared" si="476"/>
        <v>#REF!</v>
      </c>
      <c r="CD334" s="152"/>
      <c r="CE334" s="140" t="e">
        <f t="shared" si="477"/>
        <v>#REF!</v>
      </c>
      <c r="CF334" s="144"/>
      <c r="CG334" s="136" t="e">
        <f t="shared" si="478"/>
        <v>#REF!</v>
      </c>
      <c r="CH334" s="152"/>
      <c r="CI334" s="140" t="e">
        <f t="shared" si="479"/>
        <v>#REF!</v>
      </c>
      <c r="CJ334" s="144"/>
      <c r="CK334" s="136" t="e">
        <f t="shared" si="480"/>
        <v>#REF!</v>
      </c>
      <c r="CL334" s="140" t="e">
        <f t="shared" si="481"/>
        <v>#REF!</v>
      </c>
      <c r="CM334" s="144"/>
      <c r="CN334" s="136" t="e">
        <f t="shared" si="482"/>
        <v>#REF!</v>
      </c>
      <c r="CO334" s="152"/>
      <c r="CP334" s="140" t="e">
        <f t="shared" si="483"/>
        <v>#REF!</v>
      </c>
      <c r="CQ334" s="144"/>
      <c r="CR334" s="136" t="e">
        <f t="shared" si="484"/>
        <v>#REF!</v>
      </c>
      <c r="CS334" s="152"/>
      <c r="CT334" s="140" t="e">
        <f t="shared" si="485"/>
        <v>#REF!</v>
      </c>
      <c r="CU334" s="144"/>
      <c r="CV334" s="136" t="e">
        <f t="shared" si="486"/>
        <v>#REF!</v>
      </c>
      <c r="CW334" s="152"/>
      <c r="CX334" s="140" t="e">
        <f t="shared" si="487"/>
        <v>#REF!</v>
      </c>
      <c r="CY334" s="136" t="e">
        <f t="shared" si="488"/>
        <v>#REF!</v>
      </c>
      <c r="CZ334" s="152"/>
      <c r="DA334" s="144" t="e">
        <f t="shared" si="489"/>
        <v>#REF!</v>
      </c>
      <c r="DB334" s="144"/>
      <c r="DC334" s="136" t="e">
        <f t="shared" si="490"/>
        <v>#REF!</v>
      </c>
      <c r="DD334" s="152"/>
      <c r="DE334" s="140" t="e">
        <f t="shared" si="491"/>
        <v>#REF!</v>
      </c>
      <c r="DF334" s="144"/>
      <c r="DG334" s="136" t="e">
        <f t="shared" si="492"/>
        <v>#REF!</v>
      </c>
      <c r="DH334" s="152"/>
    </row>
    <row r="335" spans="1:112" ht="15.5" x14ac:dyDescent="0.35">
      <c r="A335" s="71">
        <v>20</v>
      </c>
      <c r="B335" s="345" t="str">
        <f t="shared" ref="B335" si="502">B283</f>
        <v>TTT  Samba</v>
      </c>
      <c r="C335" s="71" t="str">
        <f t="shared" si="440"/>
        <v>Samba</v>
      </c>
      <c r="D335" s="9" t="str">
        <f t="shared" si="441"/>
        <v/>
      </c>
      <c r="E335" s="6">
        <f t="shared" si="442"/>
        <v>405929</v>
      </c>
      <c r="F335" s="74"/>
      <c r="G335" s="74"/>
      <c r="H335" s="74"/>
      <c r="I335" s="74"/>
      <c r="J335" s="74"/>
      <c r="K335" s="74"/>
      <c r="L335" s="74"/>
      <c r="M335" s="168"/>
      <c r="N335" s="74"/>
      <c r="O335" s="74"/>
      <c r="P335" s="74"/>
      <c r="Q335" s="74"/>
      <c r="R335" s="74"/>
      <c r="S335" s="74"/>
      <c r="T335" s="74"/>
      <c r="U335" s="74"/>
      <c r="V335" s="74"/>
      <c r="W335" s="74"/>
      <c r="X335" s="288"/>
      <c r="Y335" s="2" t="e">
        <f>IF(C335&lt;&gt;"",VLOOKUP(C335,#REF!,2,FALSE),"")</f>
        <v>#REF!</v>
      </c>
      <c r="Z335" s="2" t="str">
        <f t="shared" si="398"/>
        <v>US CRÉTEIL</v>
      </c>
      <c r="AA335" s="50" t="str">
        <f t="shared" si="451"/>
        <v/>
      </c>
      <c r="AB335" s="34" t="e">
        <f t="shared" si="452"/>
        <v>#REF!</v>
      </c>
      <c r="AC335" s="2" t="str">
        <f t="shared" si="453"/>
        <v>TTT  Samba  Samba</v>
      </c>
      <c r="AD335" s="2">
        <f t="shared" si="454"/>
        <v>0</v>
      </c>
      <c r="AE335" s="39"/>
      <c r="AF335" s="40" t="str">
        <f>IF(AE335&lt;&gt;"",VLOOKUP(AE335,#REF!,2,FALSE),"")</f>
        <v/>
      </c>
      <c r="AM335" s="140" t="e">
        <f t="shared" si="455"/>
        <v>#REF!</v>
      </c>
      <c r="AN335" s="157"/>
      <c r="AO335" s="136" t="e">
        <f t="shared" si="456"/>
        <v>#REF!</v>
      </c>
      <c r="AP335" s="152"/>
      <c r="AQ335" s="140" t="e">
        <f t="shared" si="457"/>
        <v>#REF!</v>
      </c>
      <c r="AR335" s="144"/>
      <c r="AS335" s="136" t="e">
        <f t="shared" si="458"/>
        <v>#REF!</v>
      </c>
      <c r="AT335" s="152"/>
      <c r="AU335" s="140" t="e">
        <f t="shared" si="459"/>
        <v>#REF!</v>
      </c>
      <c r="AV335" s="157"/>
      <c r="AW335" s="136" t="e">
        <f t="shared" si="460"/>
        <v>#REF!</v>
      </c>
      <c r="AX335" s="152"/>
      <c r="AY335" s="140" t="e">
        <f t="shared" si="461"/>
        <v>#REF!</v>
      </c>
      <c r="AZ335" s="144"/>
      <c r="BA335" s="136" t="e">
        <f t="shared" si="462"/>
        <v>#REF!</v>
      </c>
      <c r="BB335" s="152"/>
      <c r="BC335" s="140" t="e">
        <f t="shared" si="463"/>
        <v>#REF!</v>
      </c>
      <c r="BD335" s="144"/>
      <c r="BE335" s="136" t="e">
        <f t="shared" si="464"/>
        <v>#REF!</v>
      </c>
      <c r="BF335" s="152"/>
      <c r="BG335" s="140" t="e">
        <f t="shared" si="465"/>
        <v>#REF!</v>
      </c>
      <c r="BH335" s="144"/>
      <c r="BI335" s="136" t="e">
        <f t="shared" si="466"/>
        <v>#REF!</v>
      </c>
      <c r="BJ335" s="152"/>
      <c r="BK335" s="140" t="e">
        <f t="shared" si="467"/>
        <v>#REF!</v>
      </c>
      <c r="BL335" s="144"/>
      <c r="BM335" s="136" t="e">
        <f t="shared" si="468"/>
        <v>#REF!</v>
      </c>
      <c r="BN335" s="152"/>
      <c r="BO335" s="140" t="e">
        <f t="shared" si="469"/>
        <v>#REF!</v>
      </c>
      <c r="BP335" s="144"/>
      <c r="BQ335" s="136" t="e">
        <f t="shared" si="470"/>
        <v>#REF!</v>
      </c>
      <c r="BR335" s="152"/>
      <c r="BS335" s="140" t="e">
        <f t="shared" si="471"/>
        <v>#REF!</v>
      </c>
      <c r="BT335" s="144"/>
      <c r="BU335" s="136" t="e">
        <f t="shared" si="472"/>
        <v>#REF!</v>
      </c>
      <c r="BV335" s="152"/>
      <c r="BW335" s="140" t="e">
        <f t="shared" si="473"/>
        <v>#REF!</v>
      </c>
      <c r="BX335" s="144"/>
      <c r="BY335" s="136" t="e">
        <f t="shared" si="474"/>
        <v>#REF!</v>
      </c>
      <c r="BZ335" s="152"/>
      <c r="CA335" s="140" t="e">
        <f t="shared" si="475"/>
        <v>#REF!</v>
      </c>
      <c r="CB335" s="144"/>
      <c r="CC335" s="136" t="e">
        <f t="shared" si="476"/>
        <v>#REF!</v>
      </c>
      <c r="CD335" s="152"/>
      <c r="CE335" s="140" t="e">
        <f t="shared" si="477"/>
        <v>#REF!</v>
      </c>
      <c r="CF335" s="144"/>
      <c r="CG335" s="136" t="e">
        <f t="shared" si="478"/>
        <v>#REF!</v>
      </c>
      <c r="CH335" s="152"/>
      <c r="CI335" s="140" t="e">
        <f t="shared" si="479"/>
        <v>#REF!</v>
      </c>
      <c r="CJ335" s="144"/>
      <c r="CK335" s="136" t="e">
        <f t="shared" si="480"/>
        <v>#REF!</v>
      </c>
      <c r="CL335" s="140" t="e">
        <f t="shared" si="481"/>
        <v>#REF!</v>
      </c>
      <c r="CM335" s="144"/>
      <c r="CN335" s="136" t="e">
        <f t="shared" si="482"/>
        <v>#REF!</v>
      </c>
      <c r="CO335" s="152"/>
      <c r="CP335" s="140" t="e">
        <f t="shared" si="483"/>
        <v>#REF!</v>
      </c>
      <c r="CQ335" s="144"/>
      <c r="CR335" s="136" t="e">
        <f t="shared" si="484"/>
        <v>#REF!</v>
      </c>
      <c r="CS335" s="152"/>
      <c r="CT335" s="140" t="e">
        <f t="shared" si="485"/>
        <v>#REF!</v>
      </c>
      <c r="CU335" s="144"/>
      <c r="CV335" s="136" t="e">
        <f t="shared" si="486"/>
        <v>#REF!</v>
      </c>
      <c r="CW335" s="152"/>
      <c r="CX335" s="140" t="e">
        <f t="shared" si="487"/>
        <v>#REF!</v>
      </c>
      <c r="CY335" s="136" t="e">
        <f t="shared" si="488"/>
        <v>#REF!</v>
      </c>
      <c r="CZ335" s="152"/>
      <c r="DA335" s="144" t="e">
        <f t="shared" si="489"/>
        <v>#REF!</v>
      </c>
      <c r="DB335" s="144"/>
      <c r="DC335" s="136" t="e">
        <f t="shared" si="490"/>
        <v>#REF!</v>
      </c>
      <c r="DD335" s="152"/>
      <c r="DE335" s="140" t="e">
        <f t="shared" si="491"/>
        <v>#REF!</v>
      </c>
      <c r="DF335" s="144"/>
      <c r="DG335" s="136" t="e">
        <f t="shared" si="492"/>
        <v>#REF!</v>
      </c>
      <c r="DH335" s="152"/>
    </row>
    <row r="336" spans="1:112" ht="15.5" x14ac:dyDescent="0.35">
      <c r="A336" s="71">
        <v>21</v>
      </c>
      <c r="B336" s="345" t="str">
        <f t="shared" ref="B336" si="503">B284</f>
        <v>UUU  Miguel</v>
      </c>
      <c r="C336" s="71" t="str">
        <f t="shared" ref="C336:C355" si="504">C24</f>
        <v>Miguel</v>
      </c>
      <c r="D336" s="9" t="str">
        <f t="shared" si="441"/>
        <v/>
      </c>
      <c r="E336" s="6">
        <f t="shared" si="442"/>
        <v>1513486</v>
      </c>
      <c r="F336" s="74"/>
      <c r="G336" s="74"/>
      <c r="H336" s="74"/>
      <c r="I336" s="74"/>
      <c r="J336" s="74"/>
      <c r="K336" s="74"/>
      <c r="L336" s="74"/>
      <c r="M336" s="168"/>
      <c r="N336" s="74"/>
      <c r="O336" s="74"/>
      <c r="P336" s="74"/>
      <c r="Q336" s="74"/>
      <c r="R336" s="74"/>
      <c r="S336" s="74"/>
      <c r="T336" s="74"/>
      <c r="U336" s="74"/>
      <c r="V336" s="74"/>
      <c r="W336" s="74"/>
      <c r="X336" s="288"/>
      <c r="Y336" s="2" t="e">
        <f>IF(C336&lt;&gt;"",VLOOKUP(C336,#REF!,2,FALSE),"")</f>
        <v>#REF!</v>
      </c>
      <c r="Z336" s="2" t="str">
        <f t="shared" si="398"/>
        <v>US CRÉTEIL</v>
      </c>
      <c r="AA336" s="50" t="str">
        <f t="shared" si="451"/>
        <v/>
      </c>
      <c r="AB336" s="34" t="e">
        <f t="shared" si="452"/>
        <v>#REF!</v>
      </c>
      <c r="AC336" s="2" t="str">
        <f t="shared" si="453"/>
        <v>UUU  Miguel  Miguel</v>
      </c>
      <c r="AD336" s="2">
        <f t="shared" si="454"/>
        <v>0</v>
      </c>
      <c r="AE336" s="39"/>
      <c r="AF336" s="40" t="str">
        <f>IF(AE336&lt;&gt;"",VLOOKUP(AE336,#REF!,2,FALSE),"")</f>
        <v/>
      </c>
      <c r="AM336" s="140" t="e">
        <f t="shared" si="455"/>
        <v>#REF!</v>
      </c>
      <c r="AN336" s="157"/>
      <c r="AO336" s="136" t="e">
        <f t="shared" si="456"/>
        <v>#REF!</v>
      </c>
      <c r="AP336" s="152"/>
      <c r="AQ336" s="140" t="e">
        <f t="shared" si="457"/>
        <v>#REF!</v>
      </c>
      <c r="AR336" s="144"/>
      <c r="AS336" s="136" t="e">
        <f t="shared" si="458"/>
        <v>#REF!</v>
      </c>
      <c r="AT336" s="152"/>
      <c r="AU336" s="140" t="e">
        <f t="shared" si="459"/>
        <v>#REF!</v>
      </c>
      <c r="AV336" s="157"/>
      <c r="AW336" s="136" t="e">
        <f t="shared" si="460"/>
        <v>#REF!</v>
      </c>
      <c r="AX336" s="152"/>
      <c r="AY336" s="140" t="e">
        <f t="shared" si="461"/>
        <v>#REF!</v>
      </c>
      <c r="AZ336" s="144"/>
      <c r="BA336" s="136" t="e">
        <f t="shared" si="462"/>
        <v>#REF!</v>
      </c>
      <c r="BB336" s="152"/>
      <c r="BC336" s="140" t="e">
        <f t="shared" si="463"/>
        <v>#REF!</v>
      </c>
      <c r="BD336" s="144"/>
      <c r="BE336" s="136" t="e">
        <f t="shared" si="464"/>
        <v>#REF!</v>
      </c>
      <c r="BF336" s="152"/>
      <c r="BG336" s="140" t="e">
        <f t="shared" si="465"/>
        <v>#REF!</v>
      </c>
      <c r="BH336" s="144"/>
      <c r="BI336" s="136" t="e">
        <f t="shared" si="466"/>
        <v>#REF!</v>
      </c>
      <c r="BJ336" s="152"/>
      <c r="BK336" s="140" t="e">
        <f t="shared" si="467"/>
        <v>#REF!</v>
      </c>
      <c r="BL336" s="144"/>
      <c r="BM336" s="136" t="e">
        <f t="shared" si="468"/>
        <v>#REF!</v>
      </c>
      <c r="BN336" s="152"/>
      <c r="BO336" s="140" t="e">
        <f t="shared" si="469"/>
        <v>#REF!</v>
      </c>
      <c r="BP336" s="144"/>
      <c r="BQ336" s="136" t="e">
        <f t="shared" si="470"/>
        <v>#REF!</v>
      </c>
      <c r="BR336" s="152"/>
      <c r="BS336" s="140" t="e">
        <f t="shared" si="471"/>
        <v>#REF!</v>
      </c>
      <c r="BT336" s="144"/>
      <c r="BU336" s="136" t="e">
        <f t="shared" si="472"/>
        <v>#REF!</v>
      </c>
      <c r="BV336" s="152"/>
      <c r="BW336" s="140" t="e">
        <f t="shared" si="473"/>
        <v>#REF!</v>
      </c>
      <c r="BX336" s="144"/>
      <c r="BY336" s="136" t="e">
        <f t="shared" si="474"/>
        <v>#REF!</v>
      </c>
      <c r="BZ336" s="152"/>
      <c r="CA336" s="140" t="e">
        <f t="shared" si="475"/>
        <v>#REF!</v>
      </c>
      <c r="CB336" s="144"/>
      <c r="CC336" s="136" t="e">
        <f t="shared" si="476"/>
        <v>#REF!</v>
      </c>
      <c r="CD336" s="152"/>
      <c r="CE336" s="140" t="e">
        <f t="shared" si="477"/>
        <v>#REF!</v>
      </c>
      <c r="CF336" s="144"/>
      <c r="CG336" s="136" t="e">
        <f t="shared" si="478"/>
        <v>#REF!</v>
      </c>
      <c r="CH336" s="152"/>
      <c r="CI336" s="140" t="e">
        <f t="shared" si="479"/>
        <v>#REF!</v>
      </c>
      <c r="CJ336" s="144"/>
      <c r="CK336" s="136" t="e">
        <f t="shared" si="480"/>
        <v>#REF!</v>
      </c>
      <c r="CL336" s="140" t="e">
        <f t="shared" si="481"/>
        <v>#REF!</v>
      </c>
      <c r="CM336" s="144"/>
      <c r="CN336" s="136" t="e">
        <f t="shared" si="482"/>
        <v>#REF!</v>
      </c>
      <c r="CO336" s="152"/>
      <c r="CP336" s="140" t="e">
        <f t="shared" si="483"/>
        <v>#REF!</v>
      </c>
      <c r="CQ336" s="144"/>
      <c r="CR336" s="136" t="e">
        <f t="shared" si="484"/>
        <v>#REF!</v>
      </c>
      <c r="CS336" s="152"/>
      <c r="CT336" s="140" t="e">
        <f t="shared" si="485"/>
        <v>#REF!</v>
      </c>
      <c r="CU336" s="144"/>
      <c r="CV336" s="136" t="e">
        <f t="shared" si="486"/>
        <v>#REF!</v>
      </c>
      <c r="CW336" s="152"/>
      <c r="CX336" s="140" t="e">
        <f t="shared" si="487"/>
        <v>#REF!</v>
      </c>
      <c r="CY336" s="136" t="e">
        <f t="shared" si="488"/>
        <v>#REF!</v>
      </c>
      <c r="CZ336" s="152"/>
      <c r="DA336" s="144" t="e">
        <f t="shared" si="489"/>
        <v>#REF!</v>
      </c>
      <c r="DB336" s="144"/>
      <c r="DC336" s="136" t="e">
        <f t="shared" si="490"/>
        <v>#REF!</v>
      </c>
      <c r="DD336" s="152"/>
      <c r="DE336" s="140" t="e">
        <f t="shared" si="491"/>
        <v>#REF!</v>
      </c>
      <c r="DF336" s="144"/>
      <c r="DG336" s="136" t="e">
        <f t="shared" si="492"/>
        <v>#REF!</v>
      </c>
      <c r="DH336" s="152"/>
    </row>
    <row r="337" spans="1:112" ht="15.5" x14ac:dyDescent="0.35">
      <c r="A337" s="71">
        <v>22</v>
      </c>
      <c r="B337" s="345" t="str">
        <f t="shared" ref="B337" si="505">B285</f>
        <v>VVV  Nicolas</v>
      </c>
      <c r="C337" s="71" t="str">
        <f t="shared" si="504"/>
        <v>Nicolas</v>
      </c>
      <c r="D337" s="9" t="str">
        <f t="shared" si="441"/>
        <v/>
      </c>
      <c r="E337" s="6">
        <f t="shared" si="442"/>
        <v>1797650</v>
      </c>
      <c r="F337" s="74"/>
      <c r="G337" s="74"/>
      <c r="H337" s="74"/>
      <c r="I337" s="74"/>
      <c r="J337" s="74"/>
      <c r="K337" s="74"/>
      <c r="L337" s="74"/>
      <c r="M337" s="168"/>
      <c r="N337" s="74"/>
      <c r="O337" s="74"/>
      <c r="P337" s="74"/>
      <c r="Q337" s="74"/>
      <c r="R337" s="74"/>
      <c r="S337" s="74"/>
      <c r="T337" s="74"/>
      <c r="U337" s="74"/>
      <c r="V337" s="74"/>
      <c r="W337" s="74"/>
      <c r="X337" s="288"/>
      <c r="Y337" s="2" t="e">
        <f>IF(C337&lt;&gt;"",VLOOKUP(C337,#REF!,2,FALSE),"")</f>
        <v>#REF!</v>
      </c>
      <c r="Z337" s="2" t="str">
        <f t="shared" si="398"/>
        <v>US CRÉTEIL</v>
      </c>
      <c r="AA337" s="50" t="str">
        <f t="shared" si="451"/>
        <v/>
      </c>
      <c r="AB337" s="34" t="e">
        <f t="shared" si="452"/>
        <v>#REF!</v>
      </c>
      <c r="AC337" s="2" t="str">
        <f t="shared" si="453"/>
        <v>VVV  Nicolas  Nicolas</v>
      </c>
      <c r="AD337" s="2">
        <f t="shared" si="454"/>
        <v>0</v>
      </c>
      <c r="AE337" s="39"/>
      <c r="AF337" s="40" t="str">
        <f>IF(AE337&lt;&gt;"",VLOOKUP(AE337,#REF!,2,FALSE),"")</f>
        <v/>
      </c>
      <c r="AM337" s="140" t="e">
        <f t="shared" si="455"/>
        <v>#REF!</v>
      </c>
      <c r="AN337" s="157"/>
      <c r="AO337" s="136" t="e">
        <f t="shared" si="456"/>
        <v>#REF!</v>
      </c>
      <c r="AP337" s="152"/>
      <c r="AQ337" s="140" t="e">
        <f t="shared" si="457"/>
        <v>#REF!</v>
      </c>
      <c r="AR337" s="144"/>
      <c r="AS337" s="136" t="e">
        <f t="shared" si="458"/>
        <v>#REF!</v>
      </c>
      <c r="AT337" s="152"/>
      <c r="AU337" s="140" t="e">
        <f t="shared" si="459"/>
        <v>#REF!</v>
      </c>
      <c r="AV337" s="157"/>
      <c r="AW337" s="136" t="e">
        <f t="shared" si="460"/>
        <v>#REF!</v>
      </c>
      <c r="AX337" s="152"/>
      <c r="AY337" s="140" t="e">
        <f t="shared" si="461"/>
        <v>#REF!</v>
      </c>
      <c r="AZ337" s="144"/>
      <c r="BA337" s="136" t="e">
        <f t="shared" si="462"/>
        <v>#REF!</v>
      </c>
      <c r="BB337" s="152"/>
      <c r="BC337" s="140" t="e">
        <f t="shared" si="463"/>
        <v>#REF!</v>
      </c>
      <c r="BD337" s="144"/>
      <c r="BE337" s="136" t="e">
        <f t="shared" si="464"/>
        <v>#REF!</v>
      </c>
      <c r="BF337" s="152"/>
      <c r="BG337" s="140" t="e">
        <f t="shared" si="465"/>
        <v>#REF!</v>
      </c>
      <c r="BH337" s="144"/>
      <c r="BI337" s="136" t="e">
        <f t="shared" si="466"/>
        <v>#REF!</v>
      </c>
      <c r="BJ337" s="152"/>
      <c r="BK337" s="140" t="e">
        <f t="shared" si="467"/>
        <v>#REF!</v>
      </c>
      <c r="BL337" s="144"/>
      <c r="BM337" s="136" t="e">
        <f t="shared" si="468"/>
        <v>#REF!</v>
      </c>
      <c r="BN337" s="152"/>
      <c r="BO337" s="140" t="e">
        <f t="shared" si="469"/>
        <v>#REF!</v>
      </c>
      <c r="BP337" s="144"/>
      <c r="BQ337" s="136" t="e">
        <f t="shared" si="470"/>
        <v>#REF!</v>
      </c>
      <c r="BR337" s="152"/>
      <c r="BS337" s="140" t="e">
        <f t="shared" si="471"/>
        <v>#REF!</v>
      </c>
      <c r="BT337" s="144"/>
      <c r="BU337" s="136" t="e">
        <f t="shared" si="472"/>
        <v>#REF!</v>
      </c>
      <c r="BV337" s="152"/>
      <c r="BW337" s="140" t="e">
        <f t="shared" si="473"/>
        <v>#REF!</v>
      </c>
      <c r="BX337" s="144"/>
      <c r="BY337" s="136" t="e">
        <f t="shared" si="474"/>
        <v>#REF!</v>
      </c>
      <c r="BZ337" s="152"/>
      <c r="CA337" s="140" t="e">
        <f t="shared" si="475"/>
        <v>#REF!</v>
      </c>
      <c r="CB337" s="144"/>
      <c r="CC337" s="136" t="e">
        <f t="shared" si="476"/>
        <v>#REF!</v>
      </c>
      <c r="CD337" s="152"/>
      <c r="CE337" s="140" t="e">
        <f t="shared" si="477"/>
        <v>#REF!</v>
      </c>
      <c r="CF337" s="144"/>
      <c r="CG337" s="136" t="e">
        <f t="shared" si="478"/>
        <v>#REF!</v>
      </c>
      <c r="CH337" s="152"/>
      <c r="CI337" s="140" t="e">
        <f t="shared" si="479"/>
        <v>#REF!</v>
      </c>
      <c r="CJ337" s="144"/>
      <c r="CK337" s="136" t="e">
        <f t="shared" si="480"/>
        <v>#REF!</v>
      </c>
      <c r="CL337" s="140" t="e">
        <f t="shared" si="481"/>
        <v>#REF!</v>
      </c>
      <c r="CM337" s="144"/>
      <c r="CN337" s="136" t="e">
        <f t="shared" si="482"/>
        <v>#REF!</v>
      </c>
      <c r="CO337" s="152"/>
      <c r="CP337" s="140" t="e">
        <f t="shared" si="483"/>
        <v>#REF!</v>
      </c>
      <c r="CQ337" s="144"/>
      <c r="CR337" s="136" t="e">
        <f t="shared" si="484"/>
        <v>#REF!</v>
      </c>
      <c r="CS337" s="152"/>
      <c r="CT337" s="140" t="e">
        <f t="shared" si="485"/>
        <v>#REF!</v>
      </c>
      <c r="CU337" s="144"/>
      <c r="CV337" s="136" t="e">
        <f t="shared" si="486"/>
        <v>#REF!</v>
      </c>
      <c r="CW337" s="152"/>
      <c r="CX337" s="140" t="e">
        <f t="shared" si="487"/>
        <v>#REF!</v>
      </c>
      <c r="CY337" s="136" t="e">
        <f t="shared" si="488"/>
        <v>#REF!</v>
      </c>
      <c r="CZ337" s="152"/>
      <c r="DA337" s="144" t="e">
        <f t="shared" si="489"/>
        <v>#REF!</v>
      </c>
      <c r="DB337" s="144"/>
      <c r="DC337" s="136" t="e">
        <f t="shared" si="490"/>
        <v>#REF!</v>
      </c>
      <c r="DD337" s="152"/>
      <c r="DE337" s="140" t="e">
        <f t="shared" si="491"/>
        <v>#REF!</v>
      </c>
      <c r="DF337" s="144"/>
      <c r="DG337" s="136" t="e">
        <f t="shared" si="492"/>
        <v>#REF!</v>
      </c>
      <c r="DH337" s="152"/>
    </row>
    <row r="338" spans="1:112" ht="15.5" x14ac:dyDescent="0.35">
      <c r="A338" s="71">
        <v>23</v>
      </c>
      <c r="B338" s="345" t="str">
        <f t="shared" ref="B338" si="506">B286</f>
        <v>WWW  Bilal</v>
      </c>
      <c r="C338" s="71" t="str">
        <f t="shared" si="504"/>
        <v>Bilal</v>
      </c>
      <c r="D338" s="9" t="str">
        <f t="shared" si="441"/>
        <v/>
      </c>
      <c r="E338" s="6">
        <f t="shared" si="442"/>
        <v>604004</v>
      </c>
      <c r="F338" s="74"/>
      <c r="G338" s="74"/>
      <c r="H338" s="74"/>
      <c r="I338" s="74"/>
      <c r="J338" s="74"/>
      <c r="K338" s="74"/>
      <c r="L338" s="74"/>
      <c r="M338" s="168"/>
      <c r="N338" s="74"/>
      <c r="O338" s="74"/>
      <c r="P338" s="74"/>
      <c r="Q338" s="74"/>
      <c r="R338" s="74"/>
      <c r="S338" s="74"/>
      <c r="T338" s="74"/>
      <c r="U338" s="74"/>
      <c r="V338" s="74"/>
      <c r="W338" s="74"/>
      <c r="X338" s="288"/>
      <c r="Y338" s="2" t="e">
        <f>IF(C338&lt;&gt;"",VLOOKUP(C338,#REF!,2,FALSE),"")</f>
        <v>#REF!</v>
      </c>
      <c r="Z338" s="2" t="str">
        <f t="shared" si="398"/>
        <v>US CRÉTEIL</v>
      </c>
      <c r="AA338" s="50" t="str">
        <f t="shared" si="451"/>
        <v/>
      </c>
      <c r="AB338" s="34" t="e">
        <f t="shared" si="452"/>
        <v>#REF!</v>
      </c>
      <c r="AC338" s="2" t="str">
        <f t="shared" si="453"/>
        <v>WWW  Bilal  Bilal</v>
      </c>
      <c r="AD338" s="2">
        <f t="shared" si="454"/>
        <v>0</v>
      </c>
      <c r="AE338" s="39"/>
      <c r="AF338" s="40" t="str">
        <f>IF(AE338&lt;&gt;"",VLOOKUP(AE338,#REF!,2,FALSE),"")</f>
        <v/>
      </c>
      <c r="AM338" s="140" t="e">
        <f t="shared" si="455"/>
        <v>#REF!</v>
      </c>
      <c r="AN338" s="157"/>
      <c r="AO338" s="136" t="e">
        <f t="shared" si="456"/>
        <v>#REF!</v>
      </c>
      <c r="AP338" s="152"/>
      <c r="AQ338" s="140" t="e">
        <f t="shared" si="457"/>
        <v>#REF!</v>
      </c>
      <c r="AR338" s="144"/>
      <c r="AS338" s="136" t="e">
        <f t="shared" si="458"/>
        <v>#REF!</v>
      </c>
      <c r="AT338" s="152"/>
      <c r="AU338" s="140" t="e">
        <f t="shared" si="459"/>
        <v>#REF!</v>
      </c>
      <c r="AV338" s="157"/>
      <c r="AW338" s="136" t="e">
        <f t="shared" si="460"/>
        <v>#REF!</v>
      </c>
      <c r="AX338" s="152"/>
      <c r="AY338" s="140" t="e">
        <f t="shared" si="461"/>
        <v>#REF!</v>
      </c>
      <c r="AZ338" s="144"/>
      <c r="BA338" s="136" t="e">
        <f t="shared" si="462"/>
        <v>#REF!</v>
      </c>
      <c r="BB338" s="152"/>
      <c r="BC338" s="140" t="e">
        <f t="shared" si="463"/>
        <v>#REF!</v>
      </c>
      <c r="BD338" s="144"/>
      <c r="BE338" s="136" t="e">
        <f t="shared" si="464"/>
        <v>#REF!</v>
      </c>
      <c r="BF338" s="152"/>
      <c r="BG338" s="140" t="e">
        <f t="shared" si="465"/>
        <v>#REF!</v>
      </c>
      <c r="BH338" s="144"/>
      <c r="BI338" s="136" t="e">
        <f t="shared" si="466"/>
        <v>#REF!</v>
      </c>
      <c r="BJ338" s="152"/>
      <c r="BK338" s="140" t="e">
        <f t="shared" si="467"/>
        <v>#REF!</v>
      </c>
      <c r="BL338" s="144"/>
      <c r="BM338" s="136" t="e">
        <f t="shared" si="468"/>
        <v>#REF!</v>
      </c>
      <c r="BN338" s="152"/>
      <c r="BO338" s="140" t="e">
        <f t="shared" si="469"/>
        <v>#REF!</v>
      </c>
      <c r="BP338" s="144"/>
      <c r="BQ338" s="136" t="e">
        <f t="shared" si="470"/>
        <v>#REF!</v>
      </c>
      <c r="BR338" s="152"/>
      <c r="BS338" s="140" t="e">
        <f t="shared" si="471"/>
        <v>#REF!</v>
      </c>
      <c r="BT338" s="144"/>
      <c r="BU338" s="136" t="e">
        <f t="shared" si="472"/>
        <v>#REF!</v>
      </c>
      <c r="BV338" s="152"/>
      <c r="BW338" s="140" t="e">
        <f t="shared" si="473"/>
        <v>#REF!</v>
      </c>
      <c r="BX338" s="144"/>
      <c r="BY338" s="136" t="e">
        <f t="shared" si="474"/>
        <v>#REF!</v>
      </c>
      <c r="BZ338" s="152"/>
      <c r="CA338" s="140" t="e">
        <f t="shared" si="475"/>
        <v>#REF!</v>
      </c>
      <c r="CB338" s="144"/>
      <c r="CC338" s="136" t="e">
        <f t="shared" si="476"/>
        <v>#REF!</v>
      </c>
      <c r="CD338" s="152"/>
      <c r="CE338" s="140" t="e">
        <f t="shared" si="477"/>
        <v>#REF!</v>
      </c>
      <c r="CF338" s="144"/>
      <c r="CG338" s="136" t="e">
        <f t="shared" si="478"/>
        <v>#REF!</v>
      </c>
      <c r="CH338" s="152"/>
      <c r="CI338" s="140" t="e">
        <f t="shared" si="479"/>
        <v>#REF!</v>
      </c>
      <c r="CJ338" s="144"/>
      <c r="CK338" s="136" t="e">
        <f t="shared" si="480"/>
        <v>#REF!</v>
      </c>
      <c r="CL338" s="140" t="e">
        <f t="shared" si="481"/>
        <v>#REF!</v>
      </c>
      <c r="CM338" s="144"/>
      <c r="CN338" s="136" t="e">
        <f t="shared" si="482"/>
        <v>#REF!</v>
      </c>
      <c r="CO338" s="152"/>
      <c r="CP338" s="140" t="e">
        <f t="shared" si="483"/>
        <v>#REF!</v>
      </c>
      <c r="CQ338" s="144"/>
      <c r="CR338" s="136" t="e">
        <f t="shared" si="484"/>
        <v>#REF!</v>
      </c>
      <c r="CS338" s="152"/>
      <c r="CT338" s="140" t="e">
        <f t="shared" si="485"/>
        <v>#REF!</v>
      </c>
      <c r="CU338" s="144"/>
      <c r="CV338" s="136" t="e">
        <f t="shared" si="486"/>
        <v>#REF!</v>
      </c>
      <c r="CW338" s="152"/>
      <c r="CX338" s="140" t="e">
        <f t="shared" si="487"/>
        <v>#REF!</v>
      </c>
      <c r="CY338" s="136" t="e">
        <f t="shared" si="488"/>
        <v>#REF!</v>
      </c>
      <c r="CZ338" s="152"/>
      <c r="DA338" s="144" t="e">
        <f t="shared" si="489"/>
        <v>#REF!</v>
      </c>
      <c r="DB338" s="144"/>
      <c r="DC338" s="136" t="e">
        <f t="shared" si="490"/>
        <v>#REF!</v>
      </c>
      <c r="DD338" s="152"/>
      <c r="DE338" s="140" t="e">
        <f t="shared" si="491"/>
        <v>#REF!</v>
      </c>
      <c r="DF338" s="144"/>
      <c r="DG338" s="136" t="e">
        <f t="shared" si="492"/>
        <v>#REF!</v>
      </c>
      <c r="DH338" s="152"/>
    </row>
    <row r="339" spans="1:112" ht="15.5" x14ac:dyDescent="0.35">
      <c r="A339" s="71">
        <v>24</v>
      </c>
      <c r="B339" s="345" t="str">
        <f t="shared" ref="B339" si="507">B287</f>
        <v>XXX  Florent</v>
      </c>
      <c r="C339" s="71" t="str">
        <f t="shared" si="504"/>
        <v>Florent</v>
      </c>
      <c r="D339" s="9" t="str">
        <f t="shared" si="441"/>
        <v/>
      </c>
      <c r="E339" s="6">
        <f t="shared" si="442"/>
        <v>1046319</v>
      </c>
      <c r="F339" s="73"/>
      <c r="G339" s="73"/>
      <c r="H339" s="73"/>
      <c r="I339" s="73"/>
      <c r="J339" s="73"/>
      <c r="K339" s="73"/>
      <c r="L339" s="73"/>
      <c r="M339" s="169"/>
      <c r="N339" s="73"/>
      <c r="O339" s="73"/>
      <c r="P339" s="73"/>
      <c r="Q339" s="73"/>
      <c r="R339" s="73"/>
      <c r="S339" s="73"/>
      <c r="T339" s="73"/>
      <c r="U339" s="74"/>
      <c r="V339" s="73"/>
      <c r="W339" s="73"/>
      <c r="X339" s="289"/>
      <c r="Y339" s="2" t="e">
        <f>IF(C339&lt;&gt;"",VLOOKUP(C339,#REF!,2,FALSE),"")</f>
        <v>#REF!</v>
      </c>
      <c r="Z339" s="2" t="str">
        <f t="shared" ref="Z339:Z402" si="508">IF(B339&lt;&gt;"",$Z$1,"")</f>
        <v>US CRÉTEIL</v>
      </c>
      <c r="AA339" s="50" t="str">
        <f t="shared" si="451"/>
        <v/>
      </c>
      <c r="AB339" s="34" t="e">
        <f t="shared" si="452"/>
        <v>#REF!</v>
      </c>
      <c r="AC339" s="2" t="str">
        <f t="shared" si="453"/>
        <v>XXX  Florent  Florent</v>
      </c>
      <c r="AD339" s="2">
        <f t="shared" si="454"/>
        <v>0</v>
      </c>
      <c r="AE339" s="39"/>
      <c r="AF339" s="40" t="str">
        <f>IF(AE339&lt;&gt;"",VLOOKUP(AE339,#REF!,2,FALSE),"")</f>
        <v/>
      </c>
      <c r="AM339" s="140" t="e">
        <f t="shared" si="455"/>
        <v>#REF!</v>
      </c>
      <c r="AN339" s="157"/>
      <c r="AO339" s="136" t="e">
        <f t="shared" si="456"/>
        <v>#REF!</v>
      </c>
      <c r="AP339" s="152"/>
      <c r="AQ339" s="140" t="e">
        <f t="shared" si="457"/>
        <v>#REF!</v>
      </c>
      <c r="AR339" s="144"/>
      <c r="AS339" s="136" t="e">
        <f t="shared" si="458"/>
        <v>#REF!</v>
      </c>
      <c r="AT339" s="152"/>
      <c r="AU339" s="140" t="e">
        <f t="shared" si="459"/>
        <v>#REF!</v>
      </c>
      <c r="AV339" s="157"/>
      <c r="AW339" s="136" t="e">
        <f t="shared" si="460"/>
        <v>#REF!</v>
      </c>
      <c r="AX339" s="152"/>
      <c r="AY339" s="140" t="e">
        <f t="shared" si="461"/>
        <v>#REF!</v>
      </c>
      <c r="AZ339" s="144"/>
      <c r="BA339" s="136" t="e">
        <f t="shared" si="462"/>
        <v>#REF!</v>
      </c>
      <c r="BB339" s="152"/>
      <c r="BC339" s="140" t="e">
        <f t="shared" si="463"/>
        <v>#REF!</v>
      </c>
      <c r="BD339" s="144"/>
      <c r="BE339" s="136" t="e">
        <f t="shared" si="464"/>
        <v>#REF!</v>
      </c>
      <c r="BF339" s="152"/>
      <c r="BG339" s="140" t="e">
        <f t="shared" si="465"/>
        <v>#REF!</v>
      </c>
      <c r="BH339" s="144"/>
      <c r="BI339" s="136" t="e">
        <f t="shared" si="466"/>
        <v>#REF!</v>
      </c>
      <c r="BJ339" s="152"/>
      <c r="BK339" s="140" t="e">
        <f t="shared" si="467"/>
        <v>#REF!</v>
      </c>
      <c r="BL339" s="144"/>
      <c r="BM339" s="136" t="e">
        <f t="shared" si="468"/>
        <v>#REF!</v>
      </c>
      <c r="BN339" s="152"/>
      <c r="BO339" s="140" t="e">
        <f t="shared" si="469"/>
        <v>#REF!</v>
      </c>
      <c r="BP339" s="144"/>
      <c r="BQ339" s="136" t="e">
        <f t="shared" si="470"/>
        <v>#REF!</v>
      </c>
      <c r="BR339" s="152"/>
      <c r="BS339" s="140" t="e">
        <f t="shared" si="471"/>
        <v>#REF!</v>
      </c>
      <c r="BT339" s="144"/>
      <c r="BU339" s="136" t="e">
        <f t="shared" si="472"/>
        <v>#REF!</v>
      </c>
      <c r="BV339" s="152"/>
      <c r="BW339" s="140" t="e">
        <f t="shared" si="473"/>
        <v>#REF!</v>
      </c>
      <c r="BX339" s="144"/>
      <c r="BY339" s="136" t="e">
        <f t="shared" si="474"/>
        <v>#REF!</v>
      </c>
      <c r="BZ339" s="152"/>
      <c r="CA339" s="140" t="e">
        <f t="shared" si="475"/>
        <v>#REF!</v>
      </c>
      <c r="CB339" s="144"/>
      <c r="CC339" s="136" t="e">
        <f t="shared" si="476"/>
        <v>#REF!</v>
      </c>
      <c r="CD339" s="152"/>
      <c r="CE339" s="140" t="e">
        <f t="shared" si="477"/>
        <v>#REF!</v>
      </c>
      <c r="CF339" s="144"/>
      <c r="CG339" s="136" t="e">
        <f t="shared" si="478"/>
        <v>#REF!</v>
      </c>
      <c r="CH339" s="152"/>
      <c r="CI339" s="140" t="e">
        <f t="shared" si="479"/>
        <v>#REF!</v>
      </c>
      <c r="CJ339" s="144"/>
      <c r="CK339" s="136" t="e">
        <f t="shared" si="480"/>
        <v>#REF!</v>
      </c>
      <c r="CL339" s="140" t="e">
        <f t="shared" si="481"/>
        <v>#REF!</v>
      </c>
      <c r="CM339" s="144"/>
      <c r="CN339" s="136" t="e">
        <f t="shared" si="482"/>
        <v>#REF!</v>
      </c>
      <c r="CO339" s="152"/>
      <c r="CP339" s="140" t="e">
        <f t="shared" si="483"/>
        <v>#REF!</v>
      </c>
      <c r="CQ339" s="144"/>
      <c r="CR339" s="136" t="e">
        <f t="shared" si="484"/>
        <v>#REF!</v>
      </c>
      <c r="CS339" s="152"/>
      <c r="CT339" s="140" t="e">
        <f t="shared" si="485"/>
        <v>#REF!</v>
      </c>
      <c r="CU339" s="144"/>
      <c r="CV339" s="136" t="e">
        <f t="shared" si="486"/>
        <v>#REF!</v>
      </c>
      <c r="CW339" s="152"/>
      <c r="CX339" s="140" t="e">
        <f t="shared" si="487"/>
        <v>#REF!</v>
      </c>
      <c r="CY339" s="136" t="e">
        <f t="shared" si="488"/>
        <v>#REF!</v>
      </c>
      <c r="CZ339" s="152"/>
      <c r="DA339" s="144" t="e">
        <f t="shared" si="489"/>
        <v>#REF!</v>
      </c>
      <c r="DB339" s="144"/>
      <c r="DC339" s="136" t="e">
        <f t="shared" si="490"/>
        <v>#REF!</v>
      </c>
      <c r="DD339" s="152"/>
      <c r="DE339" s="140" t="e">
        <f t="shared" si="491"/>
        <v>#REF!</v>
      </c>
      <c r="DF339" s="144"/>
      <c r="DG339" s="136" t="e">
        <f t="shared" si="492"/>
        <v>#REF!</v>
      </c>
      <c r="DH339" s="152"/>
    </row>
    <row r="340" spans="1:112" ht="15.5" x14ac:dyDescent="0.35">
      <c r="A340" s="71">
        <v>25</v>
      </c>
      <c r="B340" s="345" t="str">
        <f t="shared" ref="B340" si="509">B288</f>
        <v>YYYY  Célia</v>
      </c>
      <c r="C340" s="71" t="str">
        <f t="shared" si="504"/>
        <v>Célia</v>
      </c>
      <c r="D340" s="9" t="str">
        <f t="shared" si="441"/>
        <v/>
      </c>
      <c r="E340" s="6">
        <f t="shared" si="442"/>
        <v>1561046</v>
      </c>
      <c r="F340" s="73"/>
      <c r="G340" s="73"/>
      <c r="H340" s="73"/>
      <c r="I340" s="73"/>
      <c r="J340" s="73"/>
      <c r="K340" s="73"/>
      <c r="L340" s="73"/>
      <c r="M340" s="169"/>
      <c r="N340" s="73"/>
      <c r="O340" s="73"/>
      <c r="P340" s="73"/>
      <c r="Q340" s="73"/>
      <c r="R340" s="73"/>
      <c r="S340" s="73"/>
      <c r="T340" s="73"/>
      <c r="U340" s="74"/>
      <c r="V340" s="73"/>
      <c r="W340" s="73"/>
      <c r="X340" s="289"/>
      <c r="Y340" s="2" t="e">
        <f>IF(C340&lt;&gt;"",VLOOKUP(C340,#REF!,2,FALSE),"")</f>
        <v>#REF!</v>
      </c>
      <c r="Z340" s="2" t="str">
        <f t="shared" si="508"/>
        <v>US CRÉTEIL</v>
      </c>
      <c r="AA340" s="50" t="str">
        <f t="shared" si="451"/>
        <v/>
      </c>
      <c r="AB340" s="34" t="e">
        <f t="shared" si="452"/>
        <v>#REF!</v>
      </c>
      <c r="AC340" s="2" t="str">
        <f t="shared" si="453"/>
        <v>YYYY  Célia  Célia</v>
      </c>
      <c r="AD340" s="2">
        <f t="shared" si="454"/>
        <v>0</v>
      </c>
      <c r="AE340" s="39"/>
      <c r="AF340" s="40" t="str">
        <f>IF(AE340&lt;&gt;"",VLOOKUP(AE340,#REF!,2,FALSE),"")</f>
        <v/>
      </c>
      <c r="AM340" s="140" t="e">
        <f t="shared" si="455"/>
        <v>#REF!</v>
      </c>
      <c r="AN340" s="157"/>
      <c r="AO340" s="136" t="e">
        <f t="shared" si="456"/>
        <v>#REF!</v>
      </c>
      <c r="AP340" s="152"/>
      <c r="AQ340" s="140" t="e">
        <f t="shared" si="457"/>
        <v>#REF!</v>
      </c>
      <c r="AR340" s="144"/>
      <c r="AS340" s="136" t="e">
        <f t="shared" si="458"/>
        <v>#REF!</v>
      </c>
      <c r="AT340" s="152"/>
      <c r="AU340" s="140" t="e">
        <f t="shared" si="459"/>
        <v>#REF!</v>
      </c>
      <c r="AV340" s="157"/>
      <c r="AW340" s="136" t="e">
        <f t="shared" si="460"/>
        <v>#REF!</v>
      </c>
      <c r="AX340" s="152"/>
      <c r="AY340" s="140" t="e">
        <f t="shared" si="461"/>
        <v>#REF!</v>
      </c>
      <c r="AZ340" s="144"/>
      <c r="BA340" s="136" t="e">
        <f t="shared" si="462"/>
        <v>#REF!</v>
      </c>
      <c r="BB340" s="152"/>
      <c r="BC340" s="140" t="e">
        <f t="shared" si="463"/>
        <v>#REF!</v>
      </c>
      <c r="BD340" s="144"/>
      <c r="BE340" s="136" t="e">
        <f t="shared" si="464"/>
        <v>#REF!</v>
      </c>
      <c r="BF340" s="152"/>
      <c r="BG340" s="140" t="e">
        <f t="shared" si="465"/>
        <v>#REF!</v>
      </c>
      <c r="BH340" s="144"/>
      <c r="BI340" s="136" t="e">
        <f t="shared" si="466"/>
        <v>#REF!</v>
      </c>
      <c r="BJ340" s="152"/>
      <c r="BK340" s="140" t="e">
        <f t="shared" si="467"/>
        <v>#REF!</v>
      </c>
      <c r="BL340" s="144"/>
      <c r="BM340" s="136" t="e">
        <f t="shared" si="468"/>
        <v>#REF!</v>
      </c>
      <c r="BN340" s="152"/>
      <c r="BO340" s="140" t="e">
        <f t="shared" si="469"/>
        <v>#REF!</v>
      </c>
      <c r="BP340" s="144"/>
      <c r="BQ340" s="136" t="e">
        <f t="shared" si="470"/>
        <v>#REF!</v>
      </c>
      <c r="BR340" s="152"/>
      <c r="BS340" s="140" t="e">
        <f t="shared" si="471"/>
        <v>#REF!</v>
      </c>
      <c r="BT340" s="144"/>
      <c r="BU340" s="136" t="e">
        <f t="shared" si="472"/>
        <v>#REF!</v>
      </c>
      <c r="BV340" s="152"/>
      <c r="BW340" s="140" t="e">
        <f t="shared" si="473"/>
        <v>#REF!</v>
      </c>
      <c r="BX340" s="144"/>
      <c r="BY340" s="136" t="e">
        <f t="shared" si="474"/>
        <v>#REF!</v>
      </c>
      <c r="BZ340" s="152"/>
      <c r="CA340" s="140" t="e">
        <f t="shared" si="475"/>
        <v>#REF!</v>
      </c>
      <c r="CB340" s="144"/>
      <c r="CC340" s="136" t="e">
        <f t="shared" si="476"/>
        <v>#REF!</v>
      </c>
      <c r="CD340" s="152"/>
      <c r="CE340" s="140" t="e">
        <f t="shared" si="477"/>
        <v>#REF!</v>
      </c>
      <c r="CF340" s="144"/>
      <c r="CG340" s="136" t="e">
        <f t="shared" si="478"/>
        <v>#REF!</v>
      </c>
      <c r="CH340" s="152"/>
      <c r="CI340" s="140" t="e">
        <f t="shared" si="479"/>
        <v>#REF!</v>
      </c>
      <c r="CJ340" s="144"/>
      <c r="CK340" s="136" t="e">
        <f t="shared" si="480"/>
        <v>#REF!</v>
      </c>
      <c r="CL340" s="140" t="e">
        <f t="shared" si="481"/>
        <v>#REF!</v>
      </c>
      <c r="CM340" s="144"/>
      <c r="CN340" s="136" t="e">
        <f t="shared" si="482"/>
        <v>#REF!</v>
      </c>
      <c r="CO340" s="152"/>
      <c r="CP340" s="140" t="e">
        <f t="shared" si="483"/>
        <v>#REF!</v>
      </c>
      <c r="CQ340" s="144"/>
      <c r="CR340" s="136" t="e">
        <f t="shared" si="484"/>
        <v>#REF!</v>
      </c>
      <c r="CS340" s="152"/>
      <c r="CT340" s="140" t="e">
        <f t="shared" si="485"/>
        <v>#REF!</v>
      </c>
      <c r="CU340" s="144"/>
      <c r="CV340" s="136" t="e">
        <f t="shared" si="486"/>
        <v>#REF!</v>
      </c>
      <c r="CW340" s="152"/>
      <c r="CX340" s="140" t="e">
        <f t="shared" si="487"/>
        <v>#REF!</v>
      </c>
      <c r="CY340" s="136" t="e">
        <f t="shared" si="488"/>
        <v>#REF!</v>
      </c>
      <c r="CZ340" s="152"/>
      <c r="DA340" s="144" t="e">
        <f t="shared" si="489"/>
        <v>#REF!</v>
      </c>
      <c r="DB340" s="144"/>
      <c r="DC340" s="136" t="e">
        <f t="shared" si="490"/>
        <v>#REF!</v>
      </c>
      <c r="DD340" s="152"/>
      <c r="DE340" s="140" t="e">
        <f t="shared" si="491"/>
        <v>#REF!</v>
      </c>
      <c r="DF340" s="144"/>
      <c r="DG340" s="136" t="e">
        <f t="shared" si="492"/>
        <v>#REF!</v>
      </c>
      <c r="DH340" s="152"/>
    </row>
    <row r="341" spans="1:112" ht="15.5" x14ac:dyDescent="0.35">
      <c r="A341" s="71">
        <v>26</v>
      </c>
      <c r="B341" s="345" t="str">
        <f t="shared" ref="B341" si="510">B289</f>
        <v>ZZZ  Rehu Magnifié</v>
      </c>
      <c r="C341" s="71" t="str">
        <f t="shared" si="504"/>
        <v>Rehu Magnifié</v>
      </c>
      <c r="D341" s="9" t="str">
        <f t="shared" si="441"/>
        <v/>
      </c>
      <c r="E341" s="6">
        <f t="shared" si="442"/>
        <v>1537256</v>
      </c>
      <c r="F341" s="73"/>
      <c r="G341" s="73"/>
      <c r="H341" s="73"/>
      <c r="I341" s="73"/>
      <c r="J341" s="73"/>
      <c r="K341" s="73"/>
      <c r="L341" s="73"/>
      <c r="M341" s="169"/>
      <c r="N341" s="73"/>
      <c r="O341" s="73"/>
      <c r="P341" s="73"/>
      <c r="Q341" s="73"/>
      <c r="R341" s="73"/>
      <c r="S341" s="73"/>
      <c r="T341" s="73"/>
      <c r="U341" s="74"/>
      <c r="V341" s="73"/>
      <c r="W341" s="73"/>
      <c r="X341" s="289"/>
      <c r="Y341" s="2" t="e">
        <f>IF(C341&lt;&gt;"",VLOOKUP(C341,#REF!,2,FALSE),"")</f>
        <v>#REF!</v>
      </c>
      <c r="Z341" s="2" t="str">
        <f t="shared" si="508"/>
        <v>US CRÉTEIL</v>
      </c>
      <c r="AA341" s="50" t="str">
        <f t="shared" si="451"/>
        <v/>
      </c>
      <c r="AB341" s="34" t="e">
        <f t="shared" si="452"/>
        <v>#REF!</v>
      </c>
      <c r="AC341" s="2" t="str">
        <f t="shared" si="453"/>
        <v>ZZZ  Rehu Magnifié  Rehu Magnifié</v>
      </c>
      <c r="AD341" s="2">
        <f t="shared" si="454"/>
        <v>0</v>
      </c>
      <c r="AE341" s="39"/>
      <c r="AF341" s="40" t="str">
        <f>IF(AE341&lt;&gt;"",VLOOKUP(AE341,#REF!,2,FALSE),"")</f>
        <v/>
      </c>
      <c r="AM341" s="140" t="e">
        <f t="shared" si="455"/>
        <v>#REF!</v>
      </c>
      <c r="AN341" s="157"/>
      <c r="AO341" s="136" t="e">
        <f t="shared" si="456"/>
        <v>#REF!</v>
      </c>
      <c r="AP341" s="152"/>
      <c r="AQ341" s="140" t="e">
        <f t="shared" si="457"/>
        <v>#REF!</v>
      </c>
      <c r="AR341" s="144"/>
      <c r="AS341" s="136" t="e">
        <f t="shared" si="458"/>
        <v>#REF!</v>
      </c>
      <c r="AT341" s="152"/>
      <c r="AU341" s="140" t="e">
        <f t="shared" si="459"/>
        <v>#REF!</v>
      </c>
      <c r="AV341" s="157"/>
      <c r="AW341" s="136" t="e">
        <f t="shared" si="460"/>
        <v>#REF!</v>
      </c>
      <c r="AX341" s="152"/>
      <c r="AY341" s="140" t="e">
        <f t="shared" si="461"/>
        <v>#REF!</v>
      </c>
      <c r="AZ341" s="144"/>
      <c r="BA341" s="136" t="e">
        <f t="shared" si="462"/>
        <v>#REF!</v>
      </c>
      <c r="BB341" s="152"/>
      <c r="BC341" s="140" t="e">
        <f t="shared" si="463"/>
        <v>#REF!</v>
      </c>
      <c r="BD341" s="144"/>
      <c r="BE341" s="136" t="e">
        <f t="shared" si="464"/>
        <v>#REF!</v>
      </c>
      <c r="BF341" s="152"/>
      <c r="BG341" s="140" t="e">
        <f t="shared" si="465"/>
        <v>#REF!</v>
      </c>
      <c r="BH341" s="144"/>
      <c r="BI341" s="136" t="e">
        <f t="shared" si="466"/>
        <v>#REF!</v>
      </c>
      <c r="BJ341" s="152"/>
      <c r="BK341" s="140" t="e">
        <f t="shared" si="467"/>
        <v>#REF!</v>
      </c>
      <c r="BL341" s="144"/>
      <c r="BM341" s="136" t="e">
        <f t="shared" si="468"/>
        <v>#REF!</v>
      </c>
      <c r="BN341" s="152"/>
      <c r="BO341" s="140" t="e">
        <f t="shared" si="469"/>
        <v>#REF!</v>
      </c>
      <c r="BP341" s="144"/>
      <c r="BQ341" s="136" t="e">
        <f t="shared" si="470"/>
        <v>#REF!</v>
      </c>
      <c r="BR341" s="152"/>
      <c r="BS341" s="140" t="e">
        <f t="shared" si="471"/>
        <v>#REF!</v>
      </c>
      <c r="BT341" s="144"/>
      <c r="BU341" s="136" t="e">
        <f t="shared" si="472"/>
        <v>#REF!</v>
      </c>
      <c r="BV341" s="152"/>
      <c r="BW341" s="140" t="e">
        <f t="shared" si="473"/>
        <v>#REF!</v>
      </c>
      <c r="BX341" s="144"/>
      <c r="BY341" s="136" t="e">
        <f t="shared" si="474"/>
        <v>#REF!</v>
      </c>
      <c r="BZ341" s="152"/>
      <c r="CA341" s="140" t="e">
        <f t="shared" si="475"/>
        <v>#REF!</v>
      </c>
      <c r="CB341" s="144"/>
      <c r="CC341" s="136" t="e">
        <f t="shared" si="476"/>
        <v>#REF!</v>
      </c>
      <c r="CD341" s="152"/>
      <c r="CE341" s="140" t="e">
        <f t="shared" si="477"/>
        <v>#REF!</v>
      </c>
      <c r="CF341" s="144"/>
      <c r="CG341" s="136" t="e">
        <f t="shared" si="478"/>
        <v>#REF!</v>
      </c>
      <c r="CH341" s="152"/>
      <c r="CI341" s="140" t="e">
        <f t="shared" si="479"/>
        <v>#REF!</v>
      </c>
      <c r="CJ341" s="144"/>
      <c r="CK341" s="136" t="e">
        <f t="shared" si="480"/>
        <v>#REF!</v>
      </c>
      <c r="CL341" s="140" t="e">
        <f t="shared" si="481"/>
        <v>#REF!</v>
      </c>
      <c r="CM341" s="144"/>
      <c r="CN341" s="136" t="e">
        <f t="shared" si="482"/>
        <v>#REF!</v>
      </c>
      <c r="CO341" s="152"/>
      <c r="CP341" s="140" t="e">
        <f t="shared" si="483"/>
        <v>#REF!</v>
      </c>
      <c r="CQ341" s="144"/>
      <c r="CR341" s="136" t="e">
        <f t="shared" si="484"/>
        <v>#REF!</v>
      </c>
      <c r="CS341" s="152"/>
      <c r="CT341" s="140" t="e">
        <f t="shared" si="485"/>
        <v>#REF!</v>
      </c>
      <c r="CU341" s="144"/>
      <c r="CV341" s="136" t="e">
        <f t="shared" si="486"/>
        <v>#REF!</v>
      </c>
      <c r="CW341" s="152"/>
      <c r="CX341" s="140" t="e">
        <f t="shared" si="487"/>
        <v>#REF!</v>
      </c>
      <c r="CY341" s="136" t="e">
        <f t="shared" si="488"/>
        <v>#REF!</v>
      </c>
      <c r="CZ341" s="152"/>
      <c r="DA341" s="144" t="e">
        <f t="shared" si="489"/>
        <v>#REF!</v>
      </c>
      <c r="DB341" s="144"/>
      <c r="DC341" s="136" t="e">
        <f t="shared" si="490"/>
        <v>#REF!</v>
      </c>
      <c r="DD341" s="152"/>
      <c r="DE341" s="140" t="e">
        <f t="shared" si="491"/>
        <v>#REF!</v>
      </c>
      <c r="DF341" s="144"/>
      <c r="DG341" s="136" t="e">
        <f t="shared" si="492"/>
        <v>#REF!</v>
      </c>
      <c r="DH341" s="152"/>
    </row>
    <row r="342" spans="1:112" ht="15.5" x14ac:dyDescent="0.35">
      <c r="A342" s="71">
        <v>27</v>
      </c>
      <c r="B342" s="345" t="str">
        <f t="shared" ref="B342" si="511">B290</f>
        <v>AAABBB  Prisca</v>
      </c>
      <c r="C342" s="71" t="str">
        <f t="shared" si="504"/>
        <v>Prisca</v>
      </c>
      <c r="D342" s="9" t="str">
        <f t="shared" si="441"/>
        <v/>
      </c>
      <c r="E342" s="6">
        <f t="shared" si="442"/>
        <v>1939734</v>
      </c>
      <c r="F342" s="73"/>
      <c r="G342" s="73"/>
      <c r="H342" s="73"/>
      <c r="I342" s="73"/>
      <c r="J342" s="73"/>
      <c r="K342" s="73"/>
      <c r="L342" s="73"/>
      <c r="M342" s="169"/>
      <c r="N342" s="73"/>
      <c r="O342" s="73"/>
      <c r="P342" s="73"/>
      <c r="Q342" s="73"/>
      <c r="R342" s="73"/>
      <c r="S342" s="73"/>
      <c r="T342" s="73"/>
      <c r="U342" s="74"/>
      <c r="V342" s="73"/>
      <c r="W342" s="73"/>
      <c r="X342" s="289"/>
      <c r="Y342" s="2" t="e">
        <f>IF(C342&lt;&gt;"",VLOOKUP(C342,#REF!,2,FALSE),"")</f>
        <v>#REF!</v>
      </c>
      <c r="Z342" s="2" t="str">
        <f t="shared" si="508"/>
        <v>US CRÉTEIL</v>
      </c>
      <c r="AA342" s="50" t="str">
        <f t="shared" si="451"/>
        <v/>
      </c>
      <c r="AB342" s="34" t="e">
        <f t="shared" si="452"/>
        <v>#REF!</v>
      </c>
      <c r="AC342" s="2" t="str">
        <f t="shared" si="453"/>
        <v>AAABBB  Prisca  Prisca</v>
      </c>
      <c r="AD342" s="2">
        <f t="shared" si="454"/>
        <v>0</v>
      </c>
      <c r="AE342" s="39"/>
      <c r="AF342" s="40" t="str">
        <f>IF(AE342&lt;&gt;"",VLOOKUP(AE342,#REF!,2,FALSE),"")</f>
        <v/>
      </c>
      <c r="AM342" s="140" t="e">
        <f t="shared" si="455"/>
        <v>#REF!</v>
      </c>
      <c r="AN342" s="157"/>
      <c r="AO342" s="136" t="e">
        <f t="shared" si="456"/>
        <v>#REF!</v>
      </c>
      <c r="AP342" s="152"/>
      <c r="AQ342" s="140" t="e">
        <f t="shared" si="457"/>
        <v>#REF!</v>
      </c>
      <c r="AR342" s="144"/>
      <c r="AS342" s="136" t="e">
        <f t="shared" si="458"/>
        <v>#REF!</v>
      </c>
      <c r="AT342" s="152"/>
      <c r="AU342" s="140" t="e">
        <f t="shared" si="459"/>
        <v>#REF!</v>
      </c>
      <c r="AV342" s="157"/>
      <c r="AW342" s="136" t="e">
        <f t="shared" si="460"/>
        <v>#REF!</v>
      </c>
      <c r="AX342" s="152"/>
      <c r="AY342" s="140" t="e">
        <f t="shared" si="461"/>
        <v>#REF!</v>
      </c>
      <c r="AZ342" s="144"/>
      <c r="BA342" s="136" t="e">
        <f t="shared" si="462"/>
        <v>#REF!</v>
      </c>
      <c r="BB342" s="152"/>
      <c r="BC342" s="140" t="e">
        <f t="shared" si="463"/>
        <v>#REF!</v>
      </c>
      <c r="BD342" s="144"/>
      <c r="BE342" s="136" t="e">
        <f t="shared" si="464"/>
        <v>#REF!</v>
      </c>
      <c r="BF342" s="152"/>
      <c r="BG342" s="140" t="e">
        <f t="shared" si="465"/>
        <v>#REF!</v>
      </c>
      <c r="BH342" s="144"/>
      <c r="BI342" s="136" t="e">
        <f t="shared" si="466"/>
        <v>#REF!</v>
      </c>
      <c r="BJ342" s="152"/>
      <c r="BK342" s="140" t="e">
        <f t="shared" si="467"/>
        <v>#REF!</v>
      </c>
      <c r="BL342" s="144"/>
      <c r="BM342" s="136" t="e">
        <f t="shared" si="468"/>
        <v>#REF!</v>
      </c>
      <c r="BN342" s="152"/>
      <c r="BO342" s="140" t="e">
        <f t="shared" si="469"/>
        <v>#REF!</v>
      </c>
      <c r="BP342" s="144"/>
      <c r="BQ342" s="136" t="e">
        <f t="shared" si="470"/>
        <v>#REF!</v>
      </c>
      <c r="BR342" s="152"/>
      <c r="BS342" s="140" t="e">
        <f t="shared" si="471"/>
        <v>#REF!</v>
      </c>
      <c r="BT342" s="144"/>
      <c r="BU342" s="136" t="e">
        <f t="shared" si="472"/>
        <v>#REF!</v>
      </c>
      <c r="BV342" s="152"/>
      <c r="BW342" s="140" t="e">
        <f t="shared" si="473"/>
        <v>#REF!</v>
      </c>
      <c r="BX342" s="144"/>
      <c r="BY342" s="136" t="e">
        <f t="shared" si="474"/>
        <v>#REF!</v>
      </c>
      <c r="BZ342" s="152"/>
      <c r="CA342" s="140" t="e">
        <f t="shared" si="475"/>
        <v>#REF!</v>
      </c>
      <c r="CB342" s="144"/>
      <c r="CC342" s="136" t="e">
        <f t="shared" si="476"/>
        <v>#REF!</v>
      </c>
      <c r="CD342" s="152"/>
      <c r="CE342" s="140" t="e">
        <f t="shared" si="477"/>
        <v>#REF!</v>
      </c>
      <c r="CF342" s="144"/>
      <c r="CG342" s="136" t="e">
        <f t="shared" si="478"/>
        <v>#REF!</v>
      </c>
      <c r="CH342" s="152"/>
      <c r="CI342" s="140" t="e">
        <f t="shared" si="479"/>
        <v>#REF!</v>
      </c>
      <c r="CJ342" s="144"/>
      <c r="CK342" s="136" t="e">
        <f t="shared" si="480"/>
        <v>#REF!</v>
      </c>
      <c r="CL342" s="140" t="e">
        <f t="shared" si="481"/>
        <v>#REF!</v>
      </c>
      <c r="CM342" s="144"/>
      <c r="CN342" s="136" t="e">
        <f t="shared" si="482"/>
        <v>#REF!</v>
      </c>
      <c r="CO342" s="152"/>
      <c r="CP342" s="140" t="e">
        <f t="shared" si="483"/>
        <v>#REF!</v>
      </c>
      <c r="CQ342" s="144"/>
      <c r="CR342" s="136" t="e">
        <f t="shared" si="484"/>
        <v>#REF!</v>
      </c>
      <c r="CS342" s="152"/>
      <c r="CT342" s="140" t="e">
        <f t="shared" si="485"/>
        <v>#REF!</v>
      </c>
      <c r="CU342" s="144"/>
      <c r="CV342" s="136" t="e">
        <f t="shared" si="486"/>
        <v>#REF!</v>
      </c>
      <c r="CW342" s="152"/>
      <c r="CX342" s="140" t="e">
        <f t="shared" si="487"/>
        <v>#REF!</v>
      </c>
      <c r="CY342" s="136" t="e">
        <f t="shared" si="488"/>
        <v>#REF!</v>
      </c>
      <c r="CZ342" s="152"/>
      <c r="DA342" s="144" t="e">
        <f t="shared" si="489"/>
        <v>#REF!</v>
      </c>
      <c r="DB342" s="144"/>
      <c r="DC342" s="136" t="e">
        <f t="shared" si="490"/>
        <v>#REF!</v>
      </c>
      <c r="DD342" s="152"/>
      <c r="DE342" s="140" t="e">
        <f t="shared" si="491"/>
        <v>#REF!</v>
      </c>
      <c r="DF342" s="144"/>
      <c r="DG342" s="136" t="e">
        <f t="shared" si="492"/>
        <v>#REF!</v>
      </c>
      <c r="DH342" s="152"/>
    </row>
    <row r="343" spans="1:112" ht="15.5" x14ac:dyDescent="0.35">
      <c r="A343" s="71">
        <v>28</v>
      </c>
      <c r="B343" s="345" t="str">
        <f t="shared" ref="B343" si="512">B291</f>
        <v>BBBCCC  Océane</v>
      </c>
      <c r="C343" s="71" t="str">
        <f t="shared" si="504"/>
        <v>Océane</v>
      </c>
      <c r="D343" s="9" t="str">
        <f t="shared" si="441"/>
        <v/>
      </c>
      <c r="E343" s="6">
        <f t="shared" si="442"/>
        <v>1939723</v>
      </c>
      <c r="F343" s="73"/>
      <c r="G343" s="73"/>
      <c r="H343" s="73"/>
      <c r="I343" s="73"/>
      <c r="J343" s="73"/>
      <c r="K343" s="73"/>
      <c r="L343" s="73"/>
      <c r="M343" s="169"/>
      <c r="N343" s="73"/>
      <c r="O343" s="73"/>
      <c r="P343" s="73"/>
      <c r="Q343" s="73"/>
      <c r="R343" s="73"/>
      <c r="S343" s="73"/>
      <c r="T343" s="73"/>
      <c r="U343" s="74"/>
      <c r="V343" s="73"/>
      <c r="W343" s="73"/>
      <c r="X343" s="289"/>
      <c r="Y343" s="2" t="e">
        <f>IF(C343&lt;&gt;"",VLOOKUP(C343,#REF!,2,FALSE),"")</f>
        <v>#REF!</v>
      </c>
      <c r="Z343" s="2" t="str">
        <f t="shared" si="508"/>
        <v>US CRÉTEIL</v>
      </c>
      <c r="AA343" s="50" t="str">
        <f t="shared" si="451"/>
        <v/>
      </c>
      <c r="AB343" s="34" t="e">
        <f t="shared" si="452"/>
        <v>#REF!</v>
      </c>
      <c r="AC343" s="2" t="str">
        <f t="shared" si="453"/>
        <v>BBBCCC  Océane  Océane</v>
      </c>
      <c r="AD343" s="2">
        <f t="shared" si="454"/>
        <v>0</v>
      </c>
      <c r="AE343" s="39"/>
      <c r="AF343" s="40" t="str">
        <f>IF(AE343&lt;&gt;"",VLOOKUP(AE343,#REF!,2,FALSE),"")</f>
        <v/>
      </c>
      <c r="AM343" s="140" t="e">
        <f t="shared" si="455"/>
        <v>#REF!</v>
      </c>
      <c r="AN343" s="157"/>
      <c r="AO343" s="136" t="e">
        <f t="shared" si="456"/>
        <v>#REF!</v>
      </c>
      <c r="AP343" s="152"/>
      <c r="AQ343" s="140" t="e">
        <f t="shared" si="457"/>
        <v>#REF!</v>
      </c>
      <c r="AR343" s="144"/>
      <c r="AS343" s="136" t="e">
        <f t="shared" si="458"/>
        <v>#REF!</v>
      </c>
      <c r="AT343" s="152"/>
      <c r="AU343" s="140" t="e">
        <f t="shared" si="459"/>
        <v>#REF!</v>
      </c>
      <c r="AV343" s="157"/>
      <c r="AW343" s="136" t="e">
        <f t="shared" si="460"/>
        <v>#REF!</v>
      </c>
      <c r="AX343" s="152"/>
      <c r="AY343" s="140" t="e">
        <f t="shared" si="461"/>
        <v>#REF!</v>
      </c>
      <c r="AZ343" s="144"/>
      <c r="BA343" s="136" t="e">
        <f t="shared" si="462"/>
        <v>#REF!</v>
      </c>
      <c r="BB343" s="152"/>
      <c r="BC343" s="140" t="e">
        <f t="shared" si="463"/>
        <v>#REF!</v>
      </c>
      <c r="BD343" s="144"/>
      <c r="BE343" s="136" t="e">
        <f t="shared" si="464"/>
        <v>#REF!</v>
      </c>
      <c r="BF343" s="152"/>
      <c r="BG343" s="140" t="e">
        <f t="shared" si="465"/>
        <v>#REF!</v>
      </c>
      <c r="BH343" s="144"/>
      <c r="BI343" s="136" t="e">
        <f t="shared" si="466"/>
        <v>#REF!</v>
      </c>
      <c r="BJ343" s="152"/>
      <c r="BK343" s="140" t="e">
        <f t="shared" si="467"/>
        <v>#REF!</v>
      </c>
      <c r="BL343" s="144"/>
      <c r="BM343" s="136" t="e">
        <f t="shared" si="468"/>
        <v>#REF!</v>
      </c>
      <c r="BN343" s="152"/>
      <c r="BO343" s="140" t="e">
        <f t="shared" si="469"/>
        <v>#REF!</v>
      </c>
      <c r="BP343" s="144"/>
      <c r="BQ343" s="136" t="e">
        <f t="shared" si="470"/>
        <v>#REF!</v>
      </c>
      <c r="BR343" s="152"/>
      <c r="BS343" s="140" t="e">
        <f t="shared" si="471"/>
        <v>#REF!</v>
      </c>
      <c r="BT343" s="144"/>
      <c r="BU343" s="136" t="e">
        <f t="shared" si="472"/>
        <v>#REF!</v>
      </c>
      <c r="BV343" s="152"/>
      <c r="BW343" s="140" t="e">
        <f t="shared" si="473"/>
        <v>#REF!</v>
      </c>
      <c r="BX343" s="144"/>
      <c r="BY343" s="136" t="e">
        <f t="shared" si="474"/>
        <v>#REF!</v>
      </c>
      <c r="BZ343" s="152"/>
      <c r="CA343" s="140" t="e">
        <f t="shared" si="475"/>
        <v>#REF!</v>
      </c>
      <c r="CB343" s="144"/>
      <c r="CC343" s="136" t="e">
        <f t="shared" si="476"/>
        <v>#REF!</v>
      </c>
      <c r="CD343" s="152"/>
      <c r="CE343" s="140" t="e">
        <f t="shared" si="477"/>
        <v>#REF!</v>
      </c>
      <c r="CF343" s="144"/>
      <c r="CG343" s="136" t="e">
        <f t="shared" si="478"/>
        <v>#REF!</v>
      </c>
      <c r="CH343" s="152"/>
      <c r="CI343" s="140" t="e">
        <f t="shared" si="479"/>
        <v>#REF!</v>
      </c>
      <c r="CJ343" s="144"/>
      <c r="CK343" s="136" t="e">
        <f t="shared" si="480"/>
        <v>#REF!</v>
      </c>
      <c r="CL343" s="140" t="e">
        <f t="shared" si="481"/>
        <v>#REF!</v>
      </c>
      <c r="CM343" s="144"/>
      <c r="CN343" s="136" t="e">
        <f t="shared" si="482"/>
        <v>#REF!</v>
      </c>
      <c r="CO343" s="152"/>
      <c r="CP343" s="140" t="e">
        <f t="shared" si="483"/>
        <v>#REF!</v>
      </c>
      <c r="CQ343" s="144"/>
      <c r="CR343" s="136" t="e">
        <f t="shared" si="484"/>
        <v>#REF!</v>
      </c>
      <c r="CS343" s="152"/>
      <c r="CT343" s="140" t="e">
        <f t="shared" si="485"/>
        <v>#REF!</v>
      </c>
      <c r="CU343" s="144"/>
      <c r="CV343" s="136" t="e">
        <f t="shared" si="486"/>
        <v>#REF!</v>
      </c>
      <c r="CW343" s="152"/>
      <c r="CX343" s="140" t="e">
        <f t="shared" si="487"/>
        <v>#REF!</v>
      </c>
      <c r="CY343" s="136" t="e">
        <f t="shared" si="488"/>
        <v>#REF!</v>
      </c>
      <c r="CZ343" s="152"/>
      <c r="DA343" s="144" t="e">
        <f t="shared" si="489"/>
        <v>#REF!</v>
      </c>
      <c r="DB343" s="144"/>
      <c r="DC343" s="136" t="e">
        <f t="shared" si="490"/>
        <v>#REF!</v>
      </c>
      <c r="DD343" s="152"/>
      <c r="DE343" s="140" t="e">
        <f t="shared" si="491"/>
        <v>#REF!</v>
      </c>
      <c r="DF343" s="144"/>
      <c r="DG343" s="136" t="e">
        <f t="shared" si="492"/>
        <v>#REF!</v>
      </c>
      <c r="DH343" s="152"/>
    </row>
    <row r="344" spans="1:112" ht="15.5" x14ac:dyDescent="0.35">
      <c r="A344" s="71">
        <v>29</v>
      </c>
      <c r="B344" s="345" t="str">
        <f t="shared" ref="B344" si="513">B292</f>
        <v>CCCDDD  Balkis-Imane</v>
      </c>
      <c r="C344" s="71" t="str">
        <f t="shared" si="504"/>
        <v>Balkis-Imane</v>
      </c>
      <c r="D344" s="9" t="str">
        <f t="shared" si="441"/>
        <v/>
      </c>
      <c r="E344" s="6">
        <f t="shared" si="442"/>
        <v>1939738</v>
      </c>
      <c r="F344" s="73"/>
      <c r="G344" s="73"/>
      <c r="H344" s="73"/>
      <c r="I344" s="73"/>
      <c r="J344" s="73"/>
      <c r="K344" s="73"/>
      <c r="L344" s="73"/>
      <c r="M344" s="169"/>
      <c r="N344" s="73"/>
      <c r="O344" s="73"/>
      <c r="P344" s="73"/>
      <c r="Q344" s="73"/>
      <c r="R344" s="73"/>
      <c r="S344" s="73"/>
      <c r="T344" s="73"/>
      <c r="U344" s="74"/>
      <c r="V344" s="73"/>
      <c r="W344" s="73"/>
      <c r="X344" s="289"/>
      <c r="Y344" s="2" t="e">
        <f>IF(C344&lt;&gt;"",VLOOKUP(C344,#REF!,2,FALSE),"")</f>
        <v>#REF!</v>
      </c>
      <c r="Z344" s="2" t="str">
        <f t="shared" si="508"/>
        <v>US CRÉTEIL</v>
      </c>
      <c r="AA344" s="50" t="str">
        <f t="shared" si="451"/>
        <v/>
      </c>
      <c r="AB344" s="34" t="e">
        <f t="shared" si="452"/>
        <v>#REF!</v>
      </c>
      <c r="AC344" s="2" t="str">
        <f t="shared" si="453"/>
        <v>CCCDDD  Balkis-Imane  Balkis-Imane</v>
      </c>
      <c r="AD344" s="2">
        <f t="shared" si="454"/>
        <v>0</v>
      </c>
      <c r="AE344" s="39"/>
      <c r="AF344" s="40" t="str">
        <f>IF(AE344&lt;&gt;"",VLOOKUP(AE344,#REF!,2,FALSE),"")</f>
        <v/>
      </c>
      <c r="AM344" s="140" t="e">
        <f t="shared" si="455"/>
        <v>#REF!</v>
      </c>
      <c r="AN344" s="157"/>
      <c r="AO344" s="136" t="e">
        <f t="shared" si="456"/>
        <v>#REF!</v>
      </c>
      <c r="AP344" s="152"/>
      <c r="AQ344" s="140" t="e">
        <f t="shared" si="457"/>
        <v>#REF!</v>
      </c>
      <c r="AR344" s="144"/>
      <c r="AS344" s="136" t="e">
        <f t="shared" si="458"/>
        <v>#REF!</v>
      </c>
      <c r="AT344" s="152"/>
      <c r="AU344" s="140" t="e">
        <f t="shared" si="459"/>
        <v>#REF!</v>
      </c>
      <c r="AV344" s="157"/>
      <c r="AW344" s="136" t="e">
        <f t="shared" si="460"/>
        <v>#REF!</v>
      </c>
      <c r="AX344" s="152"/>
      <c r="AY344" s="140" t="e">
        <f t="shared" si="461"/>
        <v>#REF!</v>
      </c>
      <c r="AZ344" s="144"/>
      <c r="BA344" s="136" t="e">
        <f t="shared" si="462"/>
        <v>#REF!</v>
      </c>
      <c r="BB344" s="152"/>
      <c r="BC344" s="140" t="e">
        <f t="shared" si="463"/>
        <v>#REF!</v>
      </c>
      <c r="BD344" s="144"/>
      <c r="BE344" s="136" t="e">
        <f t="shared" si="464"/>
        <v>#REF!</v>
      </c>
      <c r="BF344" s="152"/>
      <c r="BG344" s="140" t="e">
        <f t="shared" si="465"/>
        <v>#REF!</v>
      </c>
      <c r="BH344" s="144"/>
      <c r="BI344" s="136" t="e">
        <f t="shared" si="466"/>
        <v>#REF!</v>
      </c>
      <c r="BJ344" s="152"/>
      <c r="BK344" s="140" t="e">
        <f t="shared" si="467"/>
        <v>#REF!</v>
      </c>
      <c r="BL344" s="144"/>
      <c r="BM344" s="136" t="e">
        <f t="shared" si="468"/>
        <v>#REF!</v>
      </c>
      <c r="BN344" s="152"/>
      <c r="BO344" s="140" t="e">
        <f t="shared" si="469"/>
        <v>#REF!</v>
      </c>
      <c r="BP344" s="144"/>
      <c r="BQ344" s="136" t="e">
        <f t="shared" si="470"/>
        <v>#REF!</v>
      </c>
      <c r="BR344" s="152"/>
      <c r="BS344" s="140" t="e">
        <f t="shared" si="471"/>
        <v>#REF!</v>
      </c>
      <c r="BT344" s="144"/>
      <c r="BU344" s="136" t="e">
        <f t="shared" si="472"/>
        <v>#REF!</v>
      </c>
      <c r="BV344" s="152"/>
      <c r="BW344" s="140" t="e">
        <f t="shared" si="473"/>
        <v>#REF!</v>
      </c>
      <c r="BX344" s="144"/>
      <c r="BY344" s="136" t="e">
        <f t="shared" si="474"/>
        <v>#REF!</v>
      </c>
      <c r="BZ344" s="152"/>
      <c r="CA344" s="140" t="e">
        <f t="shared" si="475"/>
        <v>#REF!</v>
      </c>
      <c r="CB344" s="144"/>
      <c r="CC344" s="136" t="e">
        <f t="shared" si="476"/>
        <v>#REF!</v>
      </c>
      <c r="CD344" s="152"/>
      <c r="CE344" s="140" t="e">
        <f t="shared" si="477"/>
        <v>#REF!</v>
      </c>
      <c r="CF344" s="144"/>
      <c r="CG344" s="136" t="e">
        <f t="shared" si="478"/>
        <v>#REF!</v>
      </c>
      <c r="CH344" s="152"/>
      <c r="CI344" s="140" t="e">
        <f t="shared" si="479"/>
        <v>#REF!</v>
      </c>
      <c r="CJ344" s="144"/>
      <c r="CK344" s="136" t="e">
        <f t="shared" si="480"/>
        <v>#REF!</v>
      </c>
      <c r="CL344" s="140" t="e">
        <f t="shared" si="481"/>
        <v>#REF!</v>
      </c>
      <c r="CM344" s="144"/>
      <c r="CN344" s="136" t="e">
        <f t="shared" si="482"/>
        <v>#REF!</v>
      </c>
      <c r="CO344" s="152"/>
      <c r="CP344" s="140" t="e">
        <f t="shared" si="483"/>
        <v>#REF!</v>
      </c>
      <c r="CQ344" s="144"/>
      <c r="CR344" s="136" t="e">
        <f t="shared" si="484"/>
        <v>#REF!</v>
      </c>
      <c r="CS344" s="152"/>
      <c r="CT344" s="140" t="e">
        <f t="shared" si="485"/>
        <v>#REF!</v>
      </c>
      <c r="CU344" s="144"/>
      <c r="CV344" s="136" t="e">
        <f t="shared" si="486"/>
        <v>#REF!</v>
      </c>
      <c r="CW344" s="152"/>
      <c r="CX344" s="140" t="e">
        <f t="shared" si="487"/>
        <v>#REF!</v>
      </c>
      <c r="CY344" s="136" t="e">
        <f t="shared" si="488"/>
        <v>#REF!</v>
      </c>
      <c r="CZ344" s="152"/>
      <c r="DA344" s="144" t="e">
        <f t="shared" si="489"/>
        <v>#REF!</v>
      </c>
      <c r="DB344" s="144"/>
      <c r="DC344" s="136" t="e">
        <f t="shared" si="490"/>
        <v>#REF!</v>
      </c>
      <c r="DD344" s="152"/>
      <c r="DE344" s="140" t="e">
        <f t="shared" si="491"/>
        <v>#REF!</v>
      </c>
      <c r="DF344" s="144"/>
      <c r="DG344" s="136" t="e">
        <f t="shared" si="492"/>
        <v>#REF!</v>
      </c>
      <c r="DH344" s="152"/>
    </row>
    <row r="345" spans="1:112" ht="15.5" x14ac:dyDescent="0.35">
      <c r="A345" s="71">
        <v>30</v>
      </c>
      <c r="B345" s="345" t="str">
        <f t="shared" ref="B345" si="514">B293</f>
        <v>DDDEEE  Hamza</v>
      </c>
      <c r="C345" s="71" t="str">
        <f t="shared" si="504"/>
        <v>Hamza</v>
      </c>
      <c r="D345" s="9" t="str">
        <f t="shared" si="441"/>
        <v/>
      </c>
      <c r="E345" s="6">
        <f t="shared" si="442"/>
        <v>611008</v>
      </c>
      <c r="F345" s="73"/>
      <c r="G345" s="73"/>
      <c r="H345" s="73"/>
      <c r="I345" s="73"/>
      <c r="J345" s="73"/>
      <c r="K345" s="73"/>
      <c r="L345" s="73"/>
      <c r="M345" s="169"/>
      <c r="N345" s="73"/>
      <c r="O345" s="73"/>
      <c r="P345" s="73"/>
      <c r="Q345" s="73"/>
      <c r="R345" s="73"/>
      <c r="S345" s="73"/>
      <c r="T345" s="73"/>
      <c r="U345" s="74"/>
      <c r="V345" s="73"/>
      <c r="W345" s="73"/>
      <c r="X345" s="289"/>
      <c r="Y345" s="2" t="e">
        <f>IF(C345&lt;&gt;"",VLOOKUP(C345,#REF!,2,FALSE),"")</f>
        <v>#REF!</v>
      </c>
      <c r="Z345" s="2" t="str">
        <f t="shared" si="508"/>
        <v>US CRÉTEIL</v>
      </c>
      <c r="AA345" s="50" t="str">
        <f t="shared" si="451"/>
        <v/>
      </c>
      <c r="AB345" s="34" t="e">
        <f t="shared" si="452"/>
        <v>#REF!</v>
      </c>
      <c r="AC345" s="2" t="str">
        <f t="shared" si="453"/>
        <v>DDDEEE  Hamza  Hamza</v>
      </c>
      <c r="AD345" s="2">
        <f t="shared" si="454"/>
        <v>0</v>
      </c>
      <c r="AE345" s="39"/>
      <c r="AF345" s="40" t="str">
        <f>IF(AE345&lt;&gt;"",VLOOKUP(AE345,#REF!,2,FALSE),"")</f>
        <v/>
      </c>
      <c r="AM345" s="140" t="e">
        <f t="shared" si="455"/>
        <v>#REF!</v>
      </c>
      <c r="AN345" s="157"/>
      <c r="AO345" s="136" t="e">
        <f t="shared" si="456"/>
        <v>#REF!</v>
      </c>
      <c r="AP345" s="152"/>
      <c r="AQ345" s="140" t="e">
        <f t="shared" si="457"/>
        <v>#REF!</v>
      </c>
      <c r="AR345" s="144"/>
      <c r="AS345" s="136" t="e">
        <f t="shared" si="458"/>
        <v>#REF!</v>
      </c>
      <c r="AT345" s="152"/>
      <c r="AU345" s="140" t="e">
        <f t="shared" si="459"/>
        <v>#REF!</v>
      </c>
      <c r="AV345" s="157"/>
      <c r="AW345" s="136" t="e">
        <f t="shared" si="460"/>
        <v>#REF!</v>
      </c>
      <c r="AX345" s="152"/>
      <c r="AY345" s="140" t="e">
        <f t="shared" si="461"/>
        <v>#REF!</v>
      </c>
      <c r="AZ345" s="144"/>
      <c r="BA345" s="136" t="e">
        <f t="shared" si="462"/>
        <v>#REF!</v>
      </c>
      <c r="BB345" s="152"/>
      <c r="BC345" s="140" t="e">
        <f t="shared" si="463"/>
        <v>#REF!</v>
      </c>
      <c r="BD345" s="144"/>
      <c r="BE345" s="136" t="e">
        <f t="shared" si="464"/>
        <v>#REF!</v>
      </c>
      <c r="BF345" s="152"/>
      <c r="BG345" s="140" t="e">
        <f t="shared" si="465"/>
        <v>#REF!</v>
      </c>
      <c r="BH345" s="144"/>
      <c r="BI345" s="136" t="e">
        <f t="shared" si="466"/>
        <v>#REF!</v>
      </c>
      <c r="BJ345" s="152"/>
      <c r="BK345" s="140" t="e">
        <f t="shared" si="467"/>
        <v>#REF!</v>
      </c>
      <c r="BL345" s="144"/>
      <c r="BM345" s="136" t="e">
        <f t="shared" si="468"/>
        <v>#REF!</v>
      </c>
      <c r="BN345" s="152"/>
      <c r="BO345" s="140" t="e">
        <f t="shared" si="469"/>
        <v>#REF!</v>
      </c>
      <c r="BP345" s="144"/>
      <c r="BQ345" s="136" t="e">
        <f t="shared" si="470"/>
        <v>#REF!</v>
      </c>
      <c r="BR345" s="152"/>
      <c r="BS345" s="140" t="e">
        <f t="shared" si="471"/>
        <v>#REF!</v>
      </c>
      <c r="BT345" s="144"/>
      <c r="BU345" s="136" t="e">
        <f t="shared" si="472"/>
        <v>#REF!</v>
      </c>
      <c r="BV345" s="152"/>
      <c r="BW345" s="140" t="e">
        <f t="shared" si="473"/>
        <v>#REF!</v>
      </c>
      <c r="BX345" s="144"/>
      <c r="BY345" s="136" t="e">
        <f t="shared" si="474"/>
        <v>#REF!</v>
      </c>
      <c r="BZ345" s="152"/>
      <c r="CA345" s="140" t="e">
        <f t="shared" si="475"/>
        <v>#REF!</v>
      </c>
      <c r="CB345" s="144"/>
      <c r="CC345" s="136" t="e">
        <f t="shared" si="476"/>
        <v>#REF!</v>
      </c>
      <c r="CD345" s="152"/>
      <c r="CE345" s="140" t="e">
        <f t="shared" si="477"/>
        <v>#REF!</v>
      </c>
      <c r="CF345" s="144"/>
      <c r="CG345" s="136" t="e">
        <f t="shared" si="478"/>
        <v>#REF!</v>
      </c>
      <c r="CH345" s="152"/>
      <c r="CI345" s="140" t="e">
        <f t="shared" si="479"/>
        <v>#REF!</v>
      </c>
      <c r="CJ345" s="144"/>
      <c r="CK345" s="136" t="e">
        <f t="shared" si="480"/>
        <v>#REF!</v>
      </c>
      <c r="CL345" s="140" t="e">
        <f t="shared" si="481"/>
        <v>#REF!</v>
      </c>
      <c r="CM345" s="144"/>
      <c r="CN345" s="136" t="e">
        <f t="shared" si="482"/>
        <v>#REF!</v>
      </c>
      <c r="CO345" s="152"/>
      <c r="CP345" s="140" t="e">
        <f t="shared" si="483"/>
        <v>#REF!</v>
      </c>
      <c r="CQ345" s="144"/>
      <c r="CR345" s="136" t="e">
        <f t="shared" si="484"/>
        <v>#REF!</v>
      </c>
      <c r="CS345" s="152"/>
      <c r="CT345" s="140" t="e">
        <f t="shared" si="485"/>
        <v>#REF!</v>
      </c>
      <c r="CU345" s="144"/>
      <c r="CV345" s="136" t="e">
        <f t="shared" si="486"/>
        <v>#REF!</v>
      </c>
      <c r="CW345" s="152"/>
      <c r="CX345" s="140" t="e">
        <f t="shared" si="487"/>
        <v>#REF!</v>
      </c>
      <c r="CY345" s="136" t="e">
        <f t="shared" si="488"/>
        <v>#REF!</v>
      </c>
      <c r="CZ345" s="152"/>
      <c r="DA345" s="144" t="e">
        <f t="shared" si="489"/>
        <v>#REF!</v>
      </c>
      <c r="DB345" s="144"/>
      <c r="DC345" s="136" t="e">
        <f t="shared" si="490"/>
        <v>#REF!</v>
      </c>
      <c r="DD345" s="152"/>
      <c r="DE345" s="140" t="e">
        <f t="shared" si="491"/>
        <v>#REF!</v>
      </c>
      <c r="DF345" s="144"/>
      <c r="DG345" s="136" t="e">
        <f t="shared" si="492"/>
        <v>#REF!</v>
      </c>
      <c r="DH345" s="152"/>
    </row>
    <row r="346" spans="1:112" ht="15.5" x14ac:dyDescent="0.35">
      <c r="A346" s="71">
        <v>31</v>
      </c>
      <c r="B346" s="345" t="str">
        <f t="shared" ref="B346" si="515">B294</f>
        <v>EEEFFF  Beverly</v>
      </c>
      <c r="C346" s="71" t="str">
        <f t="shared" si="504"/>
        <v>Beverly</v>
      </c>
      <c r="D346" s="9" t="str">
        <f t="shared" si="441"/>
        <v/>
      </c>
      <c r="E346" s="6">
        <f t="shared" si="442"/>
        <v>1544950</v>
      </c>
      <c r="F346" s="73"/>
      <c r="G346" s="73"/>
      <c r="H346" s="73"/>
      <c r="I346" s="73"/>
      <c r="J346" s="73"/>
      <c r="K346" s="73"/>
      <c r="L346" s="73"/>
      <c r="M346" s="169"/>
      <c r="N346" s="73"/>
      <c r="O346" s="73"/>
      <c r="P346" s="73"/>
      <c r="Q346" s="73"/>
      <c r="R346" s="73"/>
      <c r="S346" s="73"/>
      <c r="T346" s="73"/>
      <c r="U346" s="74"/>
      <c r="V346" s="73"/>
      <c r="W346" s="73"/>
      <c r="X346" s="289"/>
      <c r="Y346" s="2" t="e">
        <f>IF(C346&lt;&gt;"",VLOOKUP(C346,#REF!,2,FALSE),"")</f>
        <v>#REF!</v>
      </c>
      <c r="Z346" s="2" t="str">
        <f t="shared" si="508"/>
        <v>US CRÉTEIL</v>
      </c>
      <c r="AA346" s="50" t="str">
        <f t="shared" si="451"/>
        <v/>
      </c>
      <c r="AB346" s="34" t="e">
        <f t="shared" si="452"/>
        <v>#REF!</v>
      </c>
      <c r="AC346" s="2" t="str">
        <f t="shared" si="453"/>
        <v>EEEFFF  Beverly  Beverly</v>
      </c>
      <c r="AD346" s="2">
        <f t="shared" si="454"/>
        <v>0</v>
      </c>
      <c r="AE346" s="39"/>
      <c r="AF346" s="40" t="str">
        <f>IF(AE346&lt;&gt;"",VLOOKUP(AE346,#REF!,2,FALSE),"")</f>
        <v/>
      </c>
      <c r="AM346" s="140" t="e">
        <f t="shared" si="455"/>
        <v>#REF!</v>
      </c>
      <c r="AN346" s="157"/>
      <c r="AO346" s="136" t="e">
        <f t="shared" si="456"/>
        <v>#REF!</v>
      </c>
      <c r="AP346" s="152"/>
      <c r="AQ346" s="140" t="e">
        <f t="shared" si="457"/>
        <v>#REF!</v>
      </c>
      <c r="AR346" s="144"/>
      <c r="AS346" s="136" t="e">
        <f t="shared" si="458"/>
        <v>#REF!</v>
      </c>
      <c r="AT346" s="152"/>
      <c r="AU346" s="140" t="e">
        <f t="shared" si="459"/>
        <v>#REF!</v>
      </c>
      <c r="AV346" s="157"/>
      <c r="AW346" s="136" t="e">
        <f t="shared" si="460"/>
        <v>#REF!</v>
      </c>
      <c r="AX346" s="152"/>
      <c r="AY346" s="140" t="e">
        <f t="shared" si="461"/>
        <v>#REF!</v>
      </c>
      <c r="AZ346" s="144"/>
      <c r="BA346" s="136" t="e">
        <f t="shared" si="462"/>
        <v>#REF!</v>
      </c>
      <c r="BB346" s="152"/>
      <c r="BC346" s="140" t="e">
        <f t="shared" si="463"/>
        <v>#REF!</v>
      </c>
      <c r="BD346" s="144"/>
      <c r="BE346" s="136" t="e">
        <f t="shared" si="464"/>
        <v>#REF!</v>
      </c>
      <c r="BF346" s="152"/>
      <c r="BG346" s="140" t="e">
        <f t="shared" si="465"/>
        <v>#REF!</v>
      </c>
      <c r="BH346" s="144"/>
      <c r="BI346" s="136" t="e">
        <f t="shared" si="466"/>
        <v>#REF!</v>
      </c>
      <c r="BJ346" s="152"/>
      <c r="BK346" s="140" t="e">
        <f t="shared" si="467"/>
        <v>#REF!</v>
      </c>
      <c r="BL346" s="144"/>
      <c r="BM346" s="136" t="e">
        <f t="shared" si="468"/>
        <v>#REF!</v>
      </c>
      <c r="BN346" s="152"/>
      <c r="BO346" s="140" t="e">
        <f t="shared" si="469"/>
        <v>#REF!</v>
      </c>
      <c r="BP346" s="144"/>
      <c r="BQ346" s="136" t="e">
        <f t="shared" si="470"/>
        <v>#REF!</v>
      </c>
      <c r="BR346" s="152"/>
      <c r="BS346" s="140" t="e">
        <f t="shared" si="471"/>
        <v>#REF!</v>
      </c>
      <c r="BT346" s="144"/>
      <c r="BU346" s="136" t="e">
        <f t="shared" si="472"/>
        <v>#REF!</v>
      </c>
      <c r="BV346" s="152"/>
      <c r="BW346" s="140" t="e">
        <f t="shared" si="473"/>
        <v>#REF!</v>
      </c>
      <c r="BX346" s="144"/>
      <c r="BY346" s="136" t="e">
        <f t="shared" si="474"/>
        <v>#REF!</v>
      </c>
      <c r="BZ346" s="152"/>
      <c r="CA346" s="140" t="e">
        <f t="shared" si="475"/>
        <v>#REF!</v>
      </c>
      <c r="CB346" s="144"/>
      <c r="CC346" s="136" t="e">
        <f t="shared" si="476"/>
        <v>#REF!</v>
      </c>
      <c r="CD346" s="152"/>
      <c r="CE346" s="140" t="e">
        <f t="shared" si="477"/>
        <v>#REF!</v>
      </c>
      <c r="CF346" s="144"/>
      <c r="CG346" s="136" t="e">
        <f t="shared" si="478"/>
        <v>#REF!</v>
      </c>
      <c r="CH346" s="152"/>
      <c r="CI346" s="140" t="e">
        <f t="shared" si="479"/>
        <v>#REF!</v>
      </c>
      <c r="CJ346" s="144"/>
      <c r="CK346" s="136" t="e">
        <f t="shared" si="480"/>
        <v>#REF!</v>
      </c>
      <c r="CL346" s="140" t="e">
        <f t="shared" si="481"/>
        <v>#REF!</v>
      </c>
      <c r="CM346" s="144"/>
      <c r="CN346" s="136" t="e">
        <f t="shared" si="482"/>
        <v>#REF!</v>
      </c>
      <c r="CO346" s="152"/>
      <c r="CP346" s="140" t="e">
        <f t="shared" si="483"/>
        <v>#REF!</v>
      </c>
      <c r="CQ346" s="144"/>
      <c r="CR346" s="136" t="e">
        <f t="shared" si="484"/>
        <v>#REF!</v>
      </c>
      <c r="CS346" s="152"/>
      <c r="CT346" s="140" t="e">
        <f t="shared" si="485"/>
        <v>#REF!</v>
      </c>
      <c r="CU346" s="144"/>
      <c r="CV346" s="136" t="e">
        <f t="shared" si="486"/>
        <v>#REF!</v>
      </c>
      <c r="CW346" s="152"/>
      <c r="CX346" s="140" t="e">
        <f t="shared" si="487"/>
        <v>#REF!</v>
      </c>
      <c r="CY346" s="136" t="e">
        <f t="shared" si="488"/>
        <v>#REF!</v>
      </c>
      <c r="CZ346" s="152"/>
      <c r="DA346" s="144" t="e">
        <f t="shared" si="489"/>
        <v>#REF!</v>
      </c>
      <c r="DB346" s="144"/>
      <c r="DC346" s="136" t="e">
        <f t="shared" si="490"/>
        <v>#REF!</v>
      </c>
      <c r="DD346" s="152"/>
      <c r="DE346" s="140" t="e">
        <f t="shared" si="491"/>
        <v>#REF!</v>
      </c>
      <c r="DF346" s="144"/>
      <c r="DG346" s="136" t="e">
        <f t="shared" si="492"/>
        <v>#REF!</v>
      </c>
      <c r="DH346" s="152"/>
    </row>
    <row r="347" spans="1:112" ht="15.5" x14ac:dyDescent="0.35">
      <c r="A347" s="71">
        <v>32</v>
      </c>
      <c r="B347" s="345" t="str">
        <f t="shared" ref="B347" si="516">B295</f>
        <v>FFFGGG  Flore</v>
      </c>
      <c r="C347" s="71" t="str">
        <f t="shared" si="504"/>
        <v>Flore</v>
      </c>
      <c r="D347" s="9" t="str">
        <f t="shared" si="441"/>
        <v/>
      </c>
      <c r="E347" s="6">
        <f t="shared" si="442"/>
        <v>1840151</v>
      </c>
      <c r="F347" s="73"/>
      <c r="G347" s="73"/>
      <c r="H347" s="73"/>
      <c r="I347" s="73"/>
      <c r="J347" s="73"/>
      <c r="K347" s="73"/>
      <c r="L347" s="73"/>
      <c r="M347" s="169"/>
      <c r="N347" s="73"/>
      <c r="O347" s="73"/>
      <c r="P347" s="73"/>
      <c r="Q347" s="73"/>
      <c r="R347" s="73"/>
      <c r="S347" s="73"/>
      <c r="T347" s="73"/>
      <c r="U347" s="74"/>
      <c r="V347" s="73"/>
      <c r="W347" s="73"/>
      <c r="X347" s="289"/>
      <c r="Y347" s="2" t="e">
        <f>IF(C347&lt;&gt;"",VLOOKUP(C347,#REF!,2,FALSE),"")</f>
        <v>#REF!</v>
      </c>
      <c r="Z347" s="2" t="str">
        <f t="shared" si="508"/>
        <v>US CRÉTEIL</v>
      </c>
      <c r="AA347" s="50" t="str">
        <f t="shared" si="451"/>
        <v/>
      </c>
      <c r="AB347" s="34" t="e">
        <f t="shared" si="452"/>
        <v>#REF!</v>
      </c>
      <c r="AC347" s="2" t="str">
        <f t="shared" si="453"/>
        <v>FFFGGG  Flore  Flore</v>
      </c>
      <c r="AD347" s="2">
        <f t="shared" si="454"/>
        <v>0</v>
      </c>
      <c r="AE347" s="39"/>
      <c r="AF347" s="40" t="str">
        <f>IF(AE347&lt;&gt;"",VLOOKUP(AE347,#REF!,2,FALSE),"")</f>
        <v/>
      </c>
      <c r="AM347" s="140" t="e">
        <f t="shared" si="455"/>
        <v>#REF!</v>
      </c>
      <c r="AN347" s="157"/>
      <c r="AO347" s="136" t="e">
        <f t="shared" si="456"/>
        <v>#REF!</v>
      </c>
      <c r="AP347" s="152"/>
      <c r="AQ347" s="140" t="e">
        <f t="shared" si="457"/>
        <v>#REF!</v>
      </c>
      <c r="AR347" s="144"/>
      <c r="AS347" s="136" t="e">
        <f t="shared" si="458"/>
        <v>#REF!</v>
      </c>
      <c r="AT347" s="152"/>
      <c r="AU347" s="140" t="e">
        <f t="shared" si="459"/>
        <v>#REF!</v>
      </c>
      <c r="AV347" s="157"/>
      <c r="AW347" s="136" t="e">
        <f t="shared" si="460"/>
        <v>#REF!</v>
      </c>
      <c r="AX347" s="152"/>
      <c r="AY347" s="140" t="e">
        <f t="shared" si="461"/>
        <v>#REF!</v>
      </c>
      <c r="AZ347" s="144"/>
      <c r="BA347" s="136" t="e">
        <f t="shared" si="462"/>
        <v>#REF!</v>
      </c>
      <c r="BB347" s="152"/>
      <c r="BC347" s="140" t="e">
        <f t="shared" si="463"/>
        <v>#REF!</v>
      </c>
      <c r="BD347" s="144"/>
      <c r="BE347" s="136" t="e">
        <f t="shared" si="464"/>
        <v>#REF!</v>
      </c>
      <c r="BF347" s="152"/>
      <c r="BG347" s="140" t="e">
        <f t="shared" si="465"/>
        <v>#REF!</v>
      </c>
      <c r="BH347" s="144"/>
      <c r="BI347" s="136" t="e">
        <f t="shared" si="466"/>
        <v>#REF!</v>
      </c>
      <c r="BJ347" s="152"/>
      <c r="BK347" s="140" t="e">
        <f t="shared" si="467"/>
        <v>#REF!</v>
      </c>
      <c r="BL347" s="144"/>
      <c r="BM347" s="136" t="e">
        <f t="shared" si="468"/>
        <v>#REF!</v>
      </c>
      <c r="BN347" s="152"/>
      <c r="BO347" s="140" t="e">
        <f t="shared" si="469"/>
        <v>#REF!</v>
      </c>
      <c r="BP347" s="144"/>
      <c r="BQ347" s="136" t="e">
        <f t="shared" si="470"/>
        <v>#REF!</v>
      </c>
      <c r="BR347" s="152"/>
      <c r="BS347" s="140" t="e">
        <f t="shared" si="471"/>
        <v>#REF!</v>
      </c>
      <c r="BT347" s="144"/>
      <c r="BU347" s="136" t="e">
        <f t="shared" si="472"/>
        <v>#REF!</v>
      </c>
      <c r="BV347" s="152"/>
      <c r="BW347" s="140" t="e">
        <f t="shared" si="473"/>
        <v>#REF!</v>
      </c>
      <c r="BX347" s="144"/>
      <c r="BY347" s="136" t="e">
        <f t="shared" si="474"/>
        <v>#REF!</v>
      </c>
      <c r="BZ347" s="152"/>
      <c r="CA347" s="140" t="e">
        <f t="shared" si="475"/>
        <v>#REF!</v>
      </c>
      <c r="CB347" s="144"/>
      <c r="CC347" s="136" t="e">
        <f t="shared" si="476"/>
        <v>#REF!</v>
      </c>
      <c r="CD347" s="152"/>
      <c r="CE347" s="140" t="e">
        <f t="shared" si="477"/>
        <v>#REF!</v>
      </c>
      <c r="CF347" s="144"/>
      <c r="CG347" s="136" t="e">
        <f t="shared" si="478"/>
        <v>#REF!</v>
      </c>
      <c r="CH347" s="152"/>
      <c r="CI347" s="140" t="e">
        <f t="shared" si="479"/>
        <v>#REF!</v>
      </c>
      <c r="CJ347" s="144"/>
      <c r="CK347" s="136" t="e">
        <f t="shared" si="480"/>
        <v>#REF!</v>
      </c>
      <c r="CL347" s="140" t="e">
        <f t="shared" si="481"/>
        <v>#REF!</v>
      </c>
      <c r="CM347" s="144"/>
      <c r="CN347" s="136" t="e">
        <f t="shared" si="482"/>
        <v>#REF!</v>
      </c>
      <c r="CO347" s="152"/>
      <c r="CP347" s="140" t="e">
        <f t="shared" si="483"/>
        <v>#REF!</v>
      </c>
      <c r="CQ347" s="144"/>
      <c r="CR347" s="136" t="e">
        <f t="shared" si="484"/>
        <v>#REF!</v>
      </c>
      <c r="CS347" s="152"/>
      <c r="CT347" s="140" t="e">
        <f t="shared" si="485"/>
        <v>#REF!</v>
      </c>
      <c r="CU347" s="144"/>
      <c r="CV347" s="136" t="e">
        <f t="shared" si="486"/>
        <v>#REF!</v>
      </c>
      <c r="CW347" s="152"/>
      <c r="CX347" s="140" t="e">
        <f t="shared" si="487"/>
        <v>#REF!</v>
      </c>
      <c r="CY347" s="136" t="e">
        <f t="shared" si="488"/>
        <v>#REF!</v>
      </c>
      <c r="CZ347" s="152"/>
      <c r="DA347" s="144" t="e">
        <f t="shared" si="489"/>
        <v>#REF!</v>
      </c>
      <c r="DB347" s="144"/>
      <c r="DC347" s="136" t="e">
        <f t="shared" si="490"/>
        <v>#REF!</v>
      </c>
      <c r="DD347" s="152"/>
      <c r="DE347" s="140" t="e">
        <f t="shared" si="491"/>
        <v>#REF!</v>
      </c>
      <c r="DF347" s="144"/>
      <c r="DG347" s="136" t="e">
        <f t="shared" si="492"/>
        <v>#REF!</v>
      </c>
      <c r="DH347" s="152"/>
    </row>
    <row r="348" spans="1:112" ht="15.5" x14ac:dyDescent="0.35">
      <c r="A348" s="71">
        <v>33</v>
      </c>
      <c r="B348" s="345" t="str">
        <f t="shared" ref="B348" si="517">B296</f>
        <v>GGGGHHH  Lauryne</v>
      </c>
      <c r="C348" s="71" t="str">
        <f t="shared" si="504"/>
        <v>Lauryne</v>
      </c>
      <c r="D348" s="9" t="str">
        <f t="shared" si="441"/>
        <v/>
      </c>
      <c r="E348" s="6">
        <f t="shared" ref="E348:E365" si="518">E36</f>
        <v>1026527</v>
      </c>
      <c r="F348" s="73"/>
      <c r="G348" s="73"/>
      <c r="H348" s="73"/>
      <c r="I348" s="73"/>
      <c r="J348" s="73"/>
      <c r="K348" s="73"/>
      <c r="L348" s="73"/>
      <c r="M348" s="169"/>
      <c r="N348" s="73"/>
      <c r="O348" s="73"/>
      <c r="P348" s="73"/>
      <c r="Q348" s="73"/>
      <c r="R348" s="73"/>
      <c r="S348" s="73"/>
      <c r="T348" s="73"/>
      <c r="U348" s="74"/>
      <c r="V348" s="73"/>
      <c r="W348" s="73"/>
      <c r="X348" s="289"/>
      <c r="Y348" s="2" t="e">
        <f>IF(C348&lt;&gt;"",VLOOKUP(C348,#REF!,2,FALSE),"")</f>
        <v>#REF!</v>
      </c>
      <c r="Z348" s="2" t="str">
        <f t="shared" si="508"/>
        <v>US CRÉTEIL</v>
      </c>
      <c r="AA348" s="50" t="str">
        <f t="shared" si="451"/>
        <v/>
      </c>
      <c r="AB348" s="34" t="e">
        <f t="shared" si="452"/>
        <v>#REF!</v>
      </c>
      <c r="AC348" s="2" t="str">
        <f t="shared" si="453"/>
        <v>GGGGHHH  Lauryne  Lauryne</v>
      </c>
      <c r="AD348" s="2">
        <f t="shared" si="454"/>
        <v>0</v>
      </c>
      <c r="AE348" s="39"/>
      <c r="AF348" s="40" t="str">
        <f>IF(AE348&lt;&gt;"",VLOOKUP(AE348,#REF!,2,FALSE),"")</f>
        <v/>
      </c>
      <c r="AM348" s="140" t="e">
        <f t="shared" si="455"/>
        <v>#REF!</v>
      </c>
      <c r="AN348" s="157"/>
      <c r="AO348" s="136" t="e">
        <f t="shared" si="456"/>
        <v>#REF!</v>
      </c>
      <c r="AP348" s="152"/>
      <c r="AQ348" s="140" t="e">
        <f t="shared" si="457"/>
        <v>#REF!</v>
      </c>
      <c r="AR348" s="144"/>
      <c r="AS348" s="136" t="e">
        <f t="shared" si="458"/>
        <v>#REF!</v>
      </c>
      <c r="AT348" s="152"/>
      <c r="AU348" s="140" t="e">
        <f t="shared" si="459"/>
        <v>#REF!</v>
      </c>
      <c r="AV348" s="157"/>
      <c r="AW348" s="136" t="e">
        <f t="shared" si="460"/>
        <v>#REF!</v>
      </c>
      <c r="AX348" s="152"/>
      <c r="AY348" s="140" t="e">
        <f t="shared" si="461"/>
        <v>#REF!</v>
      </c>
      <c r="AZ348" s="144"/>
      <c r="BA348" s="136" t="e">
        <f t="shared" si="462"/>
        <v>#REF!</v>
      </c>
      <c r="BB348" s="152"/>
      <c r="BC348" s="140" t="e">
        <f t="shared" si="463"/>
        <v>#REF!</v>
      </c>
      <c r="BD348" s="144"/>
      <c r="BE348" s="136" t="e">
        <f t="shared" si="464"/>
        <v>#REF!</v>
      </c>
      <c r="BF348" s="152"/>
      <c r="BG348" s="140" t="e">
        <f t="shared" si="465"/>
        <v>#REF!</v>
      </c>
      <c r="BH348" s="144"/>
      <c r="BI348" s="136" t="e">
        <f t="shared" si="466"/>
        <v>#REF!</v>
      </c>
      <c r="BJ348" s="152"/>
      <c r="BK348" s="140" t="e">
        <f t="shared" si="467"/>
        <v>#REF!</v>
      </c>
      <c r="BL348" s="144"/>
      <c r="BM348" s="136" t="e">
        <f t="shared" si="468"/>
        <v>#REF!</v>
      </c>
      <c r="BN348" s="152"/>
      <c r="BO348" s="140" t="e">
        <f t="shared" si="469"/>
        <v>#REF!</v>
      </c>
      <c r="BP348" s="144"/>
      <c r="BQ348" s="136" t="e">
        <f t="shared" si="470"/>
        <v>#REF!</v>
      </c>
      <c r="BR348" s="152"/>
      <c r="BS348" s="140" t="e">
        <f t="shared" si="471"/>
        <v>#REF!</v>
      </c>
      <c r="BT348" s="144"/>
      <c r="BU348" s="136" t="e">
        <f t="shared" si="472"/>
        <v>#REF!</v>
      </c>
      <c r="BV348" s="152"/>
      <c r="BW348" s="140" t="e">
        <f t="shared" si="473"/>
        <v>#REF!</v>
      </c>
      <c r="BX348" s="144"/>
      <c r="BY348" s="136" t="e">
        <f t="shared" si="474"/>
        <v>#REF!</v>
      </c>
      <c r="BZ348" s="152"/>
      <c r="CA348" s="140" t="e">
        <f t="shared" si="475"/>
        <v>#REF!</v>
      </c>
      <c r="CB348" s="144"/>
      <c r="CC348" s="136" t="e">
        <f t="shared" si="476"/>
        <v>#REF!</v>
      </c>
      <c r="CD348" s="152"/>
      <c r="CE348" s="140" t="e">
        <f t="shared" si="477"/>
        <v>#REF!</v>
      </c>
      <c r="CF348" s="144"/>
      <c r="CG348" s="136" t="e">
        <f t="shared" si="478"/>
        <v>#REF!</v>
      </c>
      <c r="CH348" s="152"/>
      <c r="CI348" s="140" t="e">
        <f t="shared" si="479"/>
        <v>#REF!</v>
      </c>
      <c r="CJ348" s="144"/>
      <c r="CK348" s="136" t="e">
        <f t="shared" si="480"/>
        <v>#REF!</v>
      </c>
      <c r="CL348" s="140" t="e">
        <f t="shared" si="481"/>
        <v>#REF!</v>
      </c>
      <c r="CM348" s="144"/>
      <c r="CN348" s="136" t="e">
        <f t="shared" si="482"/>
        <v>#REF!</v>
      </c>
      <c r="CO348" s="152"/>
      <c r="CP348" s="140" t="e">
        <f t="shared" si="483"/>
        <v>#REF!</v>
      </c>
      <c r="CQ348" s="144"/>
      <c r="CR348" s="136" t="e">
        <f t="shared" si="484"/>
        <v>#REF!</v>
      </c>
      <c r="CS348" s="152"/>
      <c r="CT348" s="140" t="e">
        <f t="shared" si="485"/>
        <v>#REF!</v>
      </c>
      <c r="CU348" s="144"/>
      <c r="CV348" s="136" t="e">
        <f t="shared" si="486"/>
        <v>#REF!</v>
      </c>
      <c r="CW348" s="152"/>
      <c r="CX348" s="140" t="e">
        <f t="shared" si="487"/>
        <v>#REF!</v>
      </c>
      <c r="CY348" s="136" t="e">
        <f t="shared" si="488"/>
        <v>#REF!</v>
      </c>
      <c r="CZ348" s="152"/>
      <c r="DA348" s="144" t="e">
        <f t="shared" si="489"/>
        <v>#REF!</v>
      </c>
      <c r="DB348" s="144"/>
      <c r="DC348" s="136" t="e">
        <f t="shared" si="490"/>
        <v>#REF!</v>
      </c>
      <c r="DD348" s="152"/>
      <c r="DE348" s="140" t="e">
        <f t="shared" si="491"/>
        <v>#REF!</v>
      </c>
      <c r="DF348" s="144"/>
      <c r="DG348" s="136" t="e">
        <f t="shared" si="492"/>
        <v>#REF!</v>
      </c>
      <c r="DH348" s="152"/>
    </row>
    <row r="349" spans="1:112" ht="15.5" x14ac:dyDescent="0.35">
      <c r="A349" s="71">
        <v>34</v>
      </c>
      <c r="B349" s="345" t="str">
        <f t="shared" ref="B349" si="519">B297</f>
        <v>HHHHIII  Steven</v>
      </c>
      <c r="C349" s="71" t="str">
        <f t="shared" si="504"/>
        <v>Steven</v>
      </c>
      <c r="D349" s="9" t="str">
        <f t="shared" si="441"/>
        <v/>
      </c>
      <c r="E349" s="6">
        <f t="shared" si="518"/>
        <v>1746478</v>
      </c>
      <c r="F349" s="73"/>
      <c r="G349" s="73"/>
      <c r="H349" s="73"/>
      <c r="I349" s="73"/>
      <c r="J349" s="73"/>
      <c r="K349" s="73"/>
      <c r="L349" s="73"/>
      <c r="M349" s="169"/>
      <c r="N349" s="73"/>
      <c r="O349" s="73"/>
      <c r="P349" s="73"/>
      <c r="Q349" s="73"/>
      <c r="R349" s="73"/>
      <c r="S349" s="73"/>
      <c r="T349" s="73"/>
      <c r="U349" s="74"/>
      <c r="V349" s="73"/>
      <c r="W349" s="73"/>
      <c r="X349" s="289"/>
      <c r="Y349" s="2" t="e">
        <f>IF(C349&lt;&gt;"",VLOOKUP(C349,#REF!,2,FALSE),"")</f>
        <v>#REF!</v>
      </c>
      <c r="Z349" s="2" t="str">
        <f t="shared" si="508"/>
        <v>US CRÉTEIL</v>
      </c>
      <c r="AA349" s="50" t="str">
        <f t="shared" si="451"/>
        <v/>
      </c>
      <c r="AB349" s="34" t="e">
        <f t="shared" si="452"/>
        <v>#REF!</v>
      </c>
      <c r="AC349" s="2" t="str">
        <f t="shared" si="453"/>
        <v>HHHHIII  Steven  Steven</v>
      </c>
      <c r="AD349" s="2">
        <f t="shared" si="454"/>
        <v>0</v>
      </c>
      <c r="AE349" s="39"/>
      <c r="AF349" s="40" t="str">
        <f>IF(AE349&lt;&gt;"",VLOOKUP(AE349,#REF!,2,FALSE),"")</f>
        <v/>
      </c>
      <c r="AM349" s="140" t="e">
        <f t="shared" si="455"/>
        <v>#REF!</v>
      </c>
      <c r="AN349" s="157"/>
      <c r="AO349" s="136" t="e">
        <f t="shared" si="456"/>
        <v>#REF!</v>
      </c>
      <c r="AP349" s="152"/>
      <c r="AQ349" s="140" t="e">
        <f t="shared" si="457"/>
        <v>#REF!</v>
      </c>
      <c r="AR349" s="144"/>
      <c r="AS349" s="136" t="e">
        <f t="shared" si="458"/>
        <v>#REF!</v>
      </c>
      <c r="AT349" s="152"/>
      <c r="AU349" s="140" t="e">
        <f t="shared" si="459"/>
        <v>#REF!</v>
      </c>
      <c r="AV349" s="157"/>
      <c r="AW349" s="136" t="e">
        <f t="shared" si="460"/>
        <v>#REF!</v>
      </c>
      <c r="AX349" s="152"/>
      <c r="AY349" s="140" t="e">
        <f t="shared" si="461"/>
        <v>#REF!</v>
      </c>
      <c r="AZ349" s="144"/>
      <c r="BA349" s="136" t="e">
        <f t="shared" si="462"/>
        <v>#REF!</v>
      </c>
      <c r="BB349" s="152"/>
      <c r="BC349" s="140" t="e">
        <f t="shared" si="463"/>
        <v>#REF!</v>
      </c>
      <c r="BD349" s="144"/>
      <c r="BE349" s="136" t="e">
        <f t="shared" si="464"/>
        <v>#REF!</v>
      </c>
      <c r="BF349" s="152"/>
      <c r="BG349" s="140" t="e">
        <f t="shared" si="465"/>
        <v>#REF!</v>
      </c>
      <c r="BH349" s="144"/>
      <c r="BI349" s="136" t="e">
        <f t="shared" si="466"/>
        <v>#REF!</v>
      </c>
      <c r="BJ349" s="152"/>
      <c r="BK349" s="140" t="e">
        <f t="shared" si="467"/>
        <v>#REF!</v>
      </c>
      <c r="BL349" s="144"/>
      <c r="BM349" s="136" t="e">
        <f t="shared" si="468"/>
        <v>#REF!</v>
      </c>
      <c r="BN349" s="152"/>
      <c r="BO349" s="140" t="e">
        <f t="shared" si="469"/>
        <v>#REF!</v>
      </c>
      <c r="BP349" s="144"/>
      <c r="BQ349" s="136" t="e">
        <f t="shared" si="470"/>
        <v>#REF!</v>
      </c>
      <c r="BR349" s="152"/>
      <c r="BS349" s="140" t="e">
        <f t="shared" si="471"/>
        <v>#REF!</v>
      </c>
      <c r="BT349" s="144"/>
      <c r="BU349" s="136" t="e">
        <f t="shared" si="472"/>
        <v>#REF!</v>
      </c>
      <c r="BV349" s="152"/>
      <c r="BW349" s="140" t="e">
        <f t="shared" si="473"/>
        <v>#REF!</v>
      </c>
      <c r="BX349" s="144"/>
      <c r="BY349" s="136" t="e">
        <f t="shared" si="474"/>
        <v>#REF!</v>
      </c>
      <c r="BZ349" s="152"/>
      <c r="CA349" s="140" t="e">
        <f t="shared" si="475"/>
        <v>#REF!</v>
      </c>
      <c r="CB349" s="144"/>
      <c r="CC349" s="136" t="e">
        <f t="shared" si="476"/>
        <v>#REF!</v>
      </c>
      <c r="CD349" s="152"/>
      <c r="CE349" s="140" t="e">
        <f t="shared" si="477"/>
        <v>#REF!</v>
      </c>
      <c r="CF349" s="144"/>
      <c r="CG349" s="136" t="e">
        <f t="shared" si="478"/>
        <v>#REF!</v>
      </c>
      <c r="CH349" s="152"/>
      <c r="CI349" s="140" t="e">
        <f t="shared" si="479"/>
        <v>#REF!</v>
      </c>
      <c r="CJ349" s="144"/>
      <c r="CK349" s="136" t="e">
        <f t="shared" si="480"/>
        <v>#REF!</v>
      </c>
      <c r="CL349" s="140" t="e">
        <f t="shared" si="481"/>
        <v>#REF!</v>
      </c>
      <c r="CM349" s="144"/>
      <c r="CN349" s="136" t="e">
        <f t="shared" si="482"/>
        <v>#REF!</v>
      </c>
      <c r="CO349" s="152"/>
      <c r="CP349" s="140" t="e">
        <f t="shared" si="483"/>
        <v>#REF!</v>
      </c>
      <c r="CQ349" s="144"/>
      <c r="CR349" s="136" t="e">
        <f t="shared" si="484"/>
        <v>#REF!</v>
      </c>
      <c r="CS349" s="152"/>
      <c r="CT349" s="140" t="e">
        <f t="shared" si="485"/>
        <v>#REF!</v>
      </c>
      <c r="CU349" s="144"/>
      <c r="CV349" s="136" t="e">
        <f t="shared" si="486"/>
        <v>#REF!</v>
      </c>
      <c r="CW349" s="152"/>
      <c r="CX349" s="140" t="e">
        <f t="shared" si="487"/>
        <v>#REF!</v>
      </c>
      <c r="CY349" s="136" t="e">
        <f t="shared" si="488"/>
        <v>#REF!</v>
      </c>
      <c r="CZ349" s="152"/>
      <c r="DA349" s="144" t="e">
        <f t="shared" si="489"/>
        <v>#REF!</v>
      </c>
      <c r="DB349" s="144"/>
      <c r="DC349" s="136" t="e">
        <f t="shared" si="490"/>
        <v>#REF!</v>
      </c>
      <c r="DD349" s="152"/>
      <c r="DE349" s="140" t="e">
        <f t="shared" si="491"/>
        <v>#REF!</v>
      </c>
      <c r="DF349" s="144"/>
      <c r="DG349" s="136" t="e">
        <f t="shared" si="492"/>
        <v>#REF!</v>
      </c>
      <c r="DH349" s="152"/>
    </row>
    <row r="350" spans="1:112" ht="15.5" x14ac:dyDescent="0.35">
      <c r="A350" s="71">
        <v>35</v>
      </c>
      <c r="B350" s="345" t="str">
        <f t="shared" ref="B350" si="520">B298</f>
        <v>IIIJJJJJ  PIERRE</v>
      </c>
      <c r="C350" s="71" t="str">
        <f t="shared" si="504"/>
        <v>PIERRE</v>
      </c>
      <c r="D350" s="9" t="str">
        <f t="shared" si="441"/>
        <v/>
      </c>
      <c r="E350" s="6">
        <f t="shared" si="518"/>
        <v>1577594</v>
      </c>
      <c r="F350" s="73"/>
      <c r="G350" s="73"/>
      <c r="H350" s="73"/>
      <c r="I350" s="73"/>
      <c r="J350" s="73"/>
      <c r="K350" s="73"/>
      <c r="L350" s="73"/>
      <c r="M350" s="169"/>
      <c r="N350" s="73"/>
      <c r="O350" s="73"/>
      <c r="P350" s="73"/>
      <c r="Q350" s="73"/>
      <c r="R350" s="73"/>
      <c r="S350" s="73"/>
      <c r="T350" s="73"/>
      <c r="U350" s="74"/>
      <c r="V350" s="73"/>
      <c r="W350" s="73"/>
      <c r="X350" s="289"/>
      <c r="Y350" s="2" t="e">
        <f>IF(C350&lt;&gt;"",VLOOKUP(C350,#REF!,2,FALSE),"")</f>
        <v>#REF!</v>
      </c>
      <c r="Z350" s="2" t="str">
        <f t="shared" si="508"/>
        <v>US CRÉTEIL</v>
      </c>
      <c r="AA350" s="50" t="str">
        <f t="shared" si="451"/>
        <v/>
      </c>
      <c r="AB350" s="34" t="e">
        <f t="shared" si="452"/>
        <v>#REF!</v>
      </c>
      <c r="AC350" s="2" t="str">
        <f t="shared" si="453"/>
        <v>IIIJJJJJ  PIERRE  PIERRE</v>
      </c>
      <c r="AD350" s="2">
        <f t="shared" si="454"/>
        <v>0</v>
      </c>
      <c r="AE350" s="39"/>
      <c r="AF350" s="40" t="str">
        <f>IF(AE350&lt;&gt;"",VLOOKUP(AE350,#REF!,2,FALSE),"")</f>
        <v/>
      </c>
      <c r="AM350" s="140" t="e">
        <f t="shared" si="455"/>
        <v>#REF!</v>
      </c>
      <c r="AN350" s="157"/>
      <c r="AO350" s="136" t="e">
        <f t="shared" si="456"/>
        <v>#REF!</v>
      </c>
      <c r="AP350" s="152"/>
      <c r="AQ350" s="140" t="e">
        <f t="shared" si="457"/>
        <v>#REF!</v>
      </c>
      <c r="AR350" s="144"/>
      <c r="AS350" s="136" t="e">
        <f t="shared" si="458"/>
        <v>#REF!</v>
      </c>
      <c r="AT350" s="152"/>
      <c r="AU350" s="140" t="e">
        <f t="shared" si="459"/>
        <v>#REF!</v>
      </c>
      <c r="AV350" s="157"/>
      <c r="AW350" s="136" t="e">
        <f t="shared" si="460"/>
        <v>#REF!</v>
      </c>
      <c r="AX350" s="152"/>
      <c r="AY350" s="140" t="e">
        <f t="shared" si="461"/>
        <v>#REF!</v>
      </c>
      <c r="AZ350" s="144"/>
      <c r="BA350" s="136" t="e">
        <f t="shared" si="462"/>
        <v>#REF!</v>
      </c>
      <c r="BB350" s="152"/>
      <c r="BC350" s="140" t="e">
        <f t="shared" si="463"/>
        <v>#REF!</v>
      </c>
      <c r="BD350" s="144"/>
      <c r="BE350" s="136" t="e">
        <f t="shared" si="464"/>
        <v>#REF!</v>
      </c>
      <c r="BF350" s="152"/>
      <c r="BG350" s="140" t="e">
        <f t="shared" si="465"/>
        <v>#REF!</v>
      </c>
      <c r="BH350" s="144"/>
      <c r="BI350" s="136" t="e">
        <f t="shared" si="466"/>
        <v>#REF!</v>
      </c>
      <c r="BJ350" s="152"/>
      <c r="BK350" s="140" t="e">
        <f t="shared" si="467"/>
        <v>#REF!</v>
      </c>
      <c r="BL350" s="144"/>
      <c r="BM350" s="136" t="e">
        <f t="shared" si="468"/>
        <v>#REF!</v>
      </c>
      <c r="BN350" s="152"/>
      <c r="BO350" s="140" t="e">
        <f t="shared" si="469"/>
        <v>#REF!</v>
      </c>
      <c r="BP350" s="144"/>
      <c r="BQ350" s="136" t="e">
        <f t="shared" si="470"/>
        <v>#REF!</v>
      </c>
      <c r="BR350" s="152"/>
      <c r="BS350" s="140" t="e">
        <f t="shared" si="471"/>
        <v>#REF!</v>
      </c>
      <c r="BT350" s="144"/>
      <c r="BU350" s="136" t="e">
        <f t="shared" si="472"/>
        <v>#REF!</v>
      </c>
      <c r="BV350" s="152"/>
      <c r="BW350" s="140" t="e">
        <f t="shared" si="473"/>
        <v>#REF!</v>
      </c>
      <c r="BX350" s="144"/>
      <c r="BY350" s="136" t="e">
        <f t="shared" si="474"/>
        <v>#REF!</v>
      </c>
      <c r="BZ350" s="152"/>
      <c r="CA350" s="140" t="e">
        <f t="shared" si="475"/>
        <v>#REF!</v>
      </c>
      <c r="CB350" s="144"/>
      <c r="CC350" s="136" t="e">
        <f t="shared" si="476"/>
        <v>#REF!</v>
      </c>
      <c r="CD350" s="152"/>
      <c r="CE350" s="140" t="e">
        <f t="shared" si="477"/>
        <v>#REF!</v>
      </c>
      <c r="CF350" s="144"/>
      <c r="CG350" s="136" t="e">
        <f t="shared" si="478"/>
        <v>#REF!</v>
      </c>
      <c r="CH350" s="152"/>
      <c r="CI350" s="140" t="e">
        <f t="shared" si="479"/>
        <v>#REF!</v>
      </c>
      <c r="CJ350" s="144"/>
      <c r="CK350" s="136" t="e">
        <f t="shared" si="480"/>
        <v>#REF!</v>
      </c>
      <c r="CL350" s="140" t="e">
        <f t="shared" si="481"/>
        <v>#REF!</v>
      </c>
      <c r="CM350" s="144"/>
      <c r="CN350" s="136" t="e">
        <f t="shared" si="482"/>
        <v>#REF!</v>
      </c>
      <c r="CO350" s="152"/>
      <c r="CP350" s="140" t="e">
        <f t="shared" si="483"/>
        <v>#REF!</v>
      </c>
      <c r="CQ350" s="144"/>
      <c r="CR350" s="136" t="e">
        <f t="shared" si="484"/>
        <v>#REF!</v>
      </c>
      <c r="CS350" s="152"/>
      <c r="CT350" s="140" t="e">
        <f t="shared" si="485"/>
        <v>#REF!</v>
      </c>
      <c r="CU350" s="144"/>
      <c r="CV350" s="136" t="e">
        <f t="shared" si="486"/>
        <v>#REF!</v>
      </c>
      <c r="CW350" s="152"/>
      <c r="CX350" s="140" t="e">
        <f t="shared" si="487"/>
        <v>#REF!</v>
      </c>
      <c r="CY350" s="136" t="e">
        <f t="shared" si="488"/>
        <v>#REF!</v>
      </c>
      <c r="CZ350" s="152"/>
      <c r="DA350" s="144" t="e">
        <f t="shared" si="489"/>
        <v>#REF!</v>
      </c>
      <c r="DB350" s="144"/>
      <c r="DC350" s="136" t="e">
        <f t="shared" si="490"/>
        <v>#REF!</v>
      </c>
      <c r="DD350" s="152"/>
      <c r="DE350" s="140" t="e">
        <f t="shared" si="491"/>
        <v>#REF!</v>
      </c>
      <c r="DF350" s="144"/>
      <c r="DG350" s="136" t="e">
        <f t="shared" si="492"/>
        <v>#REF!</v>
      </c>
      <c r="DH350" s="152"/>
    </row>
    <row r="351" spans="1:112" ht="15.5" x14ac:dyDescent="0.35">
      <c r="A351" s="71">
        <v>36</v>
      </c>
      <c r="B351" s="345" t="str">
        <f t="shared" ref="B351" si="521">B299</f>
        <v>JJJJKKKK  Christelle</v>
      </c>
      <c r="C351" s="71" t="str">
        <f t="shared" si="504"/>
        <v>Christelle</v>
      </c>
      <c r="D351" s="9" t="str">
        <f t="shared" si="441"/>
        <v/>
      </c>
      <c r="E351" s="6">
        <f t="shared" si="518"/>
        <v>1577755</v>
      </c>
      <c r="F351" s="73"/>
      <c r="G351" s="73"/>
      <c r="H351" s="73"/>
      <c r="I351" s="73"/>
      <c r="J351" s="73"/>
      <c r="K351" s="73"/>
      <c r="L351" s="73"/>
      <c r="M351" s="169"/>
      <c r="N351" s="73"/>
      <c r="O351" s="73"/>
      <c r="P351" s="73"/>
      <c r="Q351" s="73"/>
      <c r="R351" s="73"/>
      <c r="S351" s="73"/>
      <c r="T351" s="73"/>
      <c r="U351" s="74"/>
      <c r="V351" s="73"/>
      <c r="W351" s="73"/>
      <c r="X351" s="289"/>
      <c r="Y351" s="2" t="e">
        <f>IF(C351&lt;&gt;"",VLOOKUP(C351,#REF!,2,FALSE),"")</f>
        <v>#REF!</v>
      </c>
      <c r="Z351" s="2" t="str">
        <f t="shared" si="508"/>
        <v>US CRÉTEIL</v>
      </c>
      <c r="AA351" s="50" t="str">
        <f t="shared" si="451"/>
        <v/>
      </c>
      <c r="AB351" s="34" t="e">
        <f t="shared" si="452"/>
        <v>#REF!</v>
      </c>
      <c r="AC351" s="2" t="str">
        <f t="shared" si="453"/>
        <v>JJJJKKKK  Christelle  Christelle</v>
      </c>
      <c r="AD351" s="2">
        <f t="shared" si="454"/>
        <v>0</v>
      </c>
      <c r="AE351" s="39"/>
      <c r="AF351" s="40" t="str">
        <f>IF(AE351&lt;&gt;"",VLOOKUP(AE351,#REF!,2,FALSE),"")</f>
        <v/>
      </c>
      <c r="AM351" s="140" t="e">
        <f t="shared" si="455"/>
        <v>#REF!</v>
      </c>
      <c r="AN351" s="157"/>
      <c r="AO351" s="136" t="e">
        <f t="shared" si="456"/>
        <v>#REF!</v>
      </c>
      <c r="AP351" s="152"/>
      <c r="AQ351" s="140" t="e">
        <f t="shared" si="457"/>
        <v>#REF!</v>
      </c>
      <c r="AR351" s="144"/>
      <c r="AS351" s="136" t="e">
        <f t="shared" si="458"/>
        <v>#REF!</v>
      </c>
      <c r="AT351" s="152"/>
      <c r="AU351" s="140" t="e">
        <f t="shared" si="459"/>
        <v>#REF!</v>
      </c>
      <c r="AV351" s="157"/>
      <c r="AW351" s="136" t="e">
        <f t="shared" si="460"/>
        <v>#REF!</v>
      </c>
      <c r="AX351" s="152"/>
      <c r="AY351" s="140" t="e">
        <f t="shared" si="461"/>
        <v>#REF!</v>
      </c>
      <c r="AZ351" s="144"/>
      <c r="BA351" s="136" t="e">
        <f t="shared" si="462"/>
        <v>#REF!</v>
      </c>
      <c r="BB351" s="152"/>
      <c r="BC351" s="140" t="e">
        <f t="shared" si="463"/>
        <v>#REF!</v>
      </c>
      <c r="BD351" s="144"/>
      <c r="BE351" s="136" t="e">
        <f t="shared" si="464"/>
        <v>#REF!</v>
      </c>
      <c r="BF351" s="152"/>
      <c r="BG351" s="140" t="e">
        <f t="shared" si="465"/>
        <v>#REF!</v>
      </c>
      <c r="BH351" s="144"/>
      <c r="BI351" s="136" t="e">
        <f t="shared" si="466"/>
        <v>#REF!</v>
      </c>
      <c r="BJ351" s="152"/>
      <c r="BK351" s="140" t="e">
        <f t="shared" si="467"/>
        <v>#REF!</v>
      </c>
      <c r="BL351" s="144"/>
      <c r="BM351" s="136" t="e">
        <f t="shared" si="468"/>
        <v>#REF!</v>
      </c>
      <c r="BN351" s="152"/>
      <c r="BO351" s="140" t="e">
        <f t="shared" si="469"/>
        <v>#REF!</v>
      </c>
      <c r="BP351" s="144"/>
      <c r="BQ351" s="136" t="e">
        <f t="shared" si="470"/>
        <v>#REF!</v>
      </c>
      <c r="BR351" s="152"/>
      <c r="BS351" s="140" t="e">
        <f t="shared" si="471"/>
        <v>#REF!</v>
      </c>
      <c r="BT351" s="144"/>
      <c r="BU351" s="136" t="e">
        <f t="shared" si="472"/>
        <v>#REF!</v>
      </c>
      <c r="BV351" s="152"/>
      <c r="BW351" s="140" t="e">
        <f t="shared" si="473"/>
        <v>#REF!</v>
      </c>
      <c r="BX351" s="144"/>
      <c r="BY351" s="136" t="e">
        <f t="shared" si="474"/>
        <v>#REF!</v>
      </c>
      <c r="BZ351" s="152"/>
      <c r="CA351" s="140" t="e">
        <f t="shared" si="475"/>
        <v>#REF!</v>
      </c>
      <c r="CB351" s="144"/>
      <c r="CC351" s="136" t="e">
        <f t="shared" si="476"/>
        <v>#REF!</v>
      </c>
      <c r="CD351" s="152"/>
      <c r="CE351" s="140" t="e">
        <f t="shared" si="477"/>
        <v>#REF!</v>
      </c>
      <c r="CF351" s="144"/>
      <c r="CG351" s="136" t="e">
        <f t="shared" si="478"/>
        <v>#REF!</v>
      </c>
      <c r="CH351" s="152"/>
      <c r="CI351" s="140" t="e">
        <f t="shared" si="479"/>
        <v>#REF!</v>
      </c>
      <c r="CJ351" s="144"/>
      <c r="CK351" s="136" t="e">
        <f t="shared" si="480"/>
        <v>#REF!</v>
      </c>
      <c r="CL351" s="140" t="e">
        <f t="shared" si="481"/>
        <v>#REF!</v>
      </c>
      <c r="CM351" s="144"/>
      <c r="CN351" s="136" t="e">
        <f t="shared" si="482"/>
        <v>#REF!</v>
      </c>
      <c r="CO351" s="152"/>
      <c r="CP351" s="140" t="e">
        <f t="shared" si="483"/>
        <v>#REF!</v>
      </c>
      <c r="CQ351" s="144"/>
      <c r="CR351" s="136" t="e">
        <f t="shared" si="484"/>
        <v>#REF!</v>
      </c>
      <c r="CS351" s="152"/>
      <c r="CT351" s="140" t="e">
        <f t="shared" si="485"/>
        <v>#REF!</v>
      </c>
      <c r="CU351" s="144"/>
      <c r="CV351" s="136" t="e">
        <f t="shared" si="486"/>
        <v>#REF!</v>
      </c>
      <c r="CW351" s="152"/>
      <c r="CX351" s="140" t="e">
        <f t="shared" si="487"/>
        <v>#REF!</v>
      </c>
      <c r="CY351" s="136" t="e">
        <f t="shared" si="488"/>
        <v>#REF!</v>
      </c>
      <c r="CZ351" s="152"/>
      <c r="DA351" s="144" t="e">
        <f t="shared" si="489"/>
        <v>#REF!</v>
      </c>
      <c r="DB351" s="144"/>
      <c r="DC351" s="136" t="e">
        <f t="shared" si="490"/>
        <v>#REF!</v>
      </c>
      <c r="DD351" s="152"/>
      <c r="DE351" s="140" t="e">
        <f t="shared" si="491"/>
        <v>#REF!</v>
      </c>
      <c r="DF351" s="144"/>
      <c r="DG351" s="136" t="e">
        <f t="shared" si="492"/>
        <v>#REF!</v>
      </c>
      <c r="DH351" s="152"/>
    </row>
    <row r="352" spans="1:112" ht="15.5" x14ac:dyDescent="0.35">
      <c r="A352" s="71">
        <v>37</v>
      </c>
      <c r="B352" s="345" t="str">
        <f t="shared" ref="B352" si="522">B300</f>
        <v>KKKLLL  Pierre</v>
      </c>
      <c r="C352" s="71" t="str">
        <f t="shared" si="504"/>
        <v>Pierre</v>
      </c>
      <c r="D352" s="9" t="str">
        <f t="shared" si="441"/>
        <v/>
      </c>
      <c r="E352" s="6">
        <f t="shared" si="518"/>
        <v>1346497</v>
      </c>
      <c r="F352" s="73"/>
      <c r="G352" s="73"/>
      <c r="H352" s="73"/>
      <c r="I352" s="73"/>
      <c r="J352" s="73"/>
      <c r="K352" s="73"/>
      <c r="L352" s="73"/>
      <c r="M352" s="169"/>
      <c r="N352" s="73"/>
      <c r="O352" s="73"/>
      <c r="P352" s="73"/>
      <c r="Q352" s="73"/>
      <c r="R352" s="73"/>
      <c r="S352" s="73"/>
      <c r="T352" s="73"/>
      <c r="U352" s="73"/>
      <c r="V352" s="73"/>
      <c r="W352" s="73"/>
      <c r="X352" s="289"/>
      <c r="Y352" s="2" t="e">
        <f>IF(C352&lt;&gt;"",VLOOKUP(C352,#REF!,2,FALSE),"")</f>
        <v>#REF!</v>
      </c>
      <c r="Z352" s="2" t="str">
        <f t="shared" si="508"/>
        <v>US CRÉTEIL</v>
      </c>
      <c r="AA352" s="50" t="str">
        <f t="shared" si="451"/>
        <v/>
      </c>
      <c r="AB352" s="34" t="e">
        <f t="shared" si="452"/>
        <v>#REF!</v>
      </c>
      <c r="AC352" s="2" t="str">
        <f t="shared" si="453"/>
        <v>KKKLLL  Pierre  Pierre</v>
      </c>
      <c r="AD352" s="2">
        <f t="shared" si="454"/>
        <v>0</v>
      </c>
      <c r="AE352" s="39"/>
      <c r="AF352" s="40" t="str">
        <f>IF(AE352&lt;&gt;"",VLOOKUP(AE352,#REF!,2,FALSE),"")</f>
        <v/>
      </c>
      <c r="AM352" s="140" t="e">
        <f t="shared" si="455"/>
        <v>#REF!</v>
      </c>
      <c r="AN352" s="157"/>
      <c r="AO352" s="136" t="e">
        <f t="shared" si="456"/>
        <v>#REF!</v>
      </c>
      <c r="AP352" s="152"/>
      <c r="AQ352" s="140" t="e">
        <f t="shared" si="457"/>
        <v>#REF!</v>
      </c>
      <c r="AR352" s="144"/>
      <c r="AS352" s="136" t="e">
        <f t="shared" si="458"/>
        <v>#REF!</v>
      </c>
      <c r="AT352" s="152"/>
      <c r="AU352" s="140" t="e">
        <f t="shared" si="459"/>
        <v>#REF!</v>
      </c>
      <c r="AV352" s="157"/>
      <c r="AW352" s="136" t="e">
        <f t="shared" si="460"/>
        <v>#REF!</v>
      </c>
      <c r="AX352" s="152"/>
      <c r="AY352" s="140" t="e">
        <f t="shared" si="461"/>
        <v>#REF!</v>
      </c>
      <c r="AZ352" s="144"/>
      <c r="BA352" s="136" t="e">
        <f t="shared" si="462"/>
        <v>#REF!</v>
      </c>
      <c r="BB352" s="152"/>
      <c r="BC352" s="140" t="e">
        <f t="shared" si="463"/>
        <v>#REF!</v>
      </c>
      <c r="BD352" s="144"/>
      <c r="BE352" s="136" t="e">
        <f t="shared" si="464"/>
        <v>#REF!</v>
      </c>
      <c r="BF352" s="152"/>
      <c r="BG352" s="140" t="e">
        <f t="shared" si="465"/>
        <v>#REF!</v>
      </c>
      <c r="BH352" s="144"/>
      <c r="BI352" s="136" t="e">
        <f t="shared" si="466"/>
        <v>#REF!</v>
      </c>
      <c r="BJ352" s="152"/>
      <c r="BK352" s="140" t="e">
        <f t="shared" si="467"/>
        <v>#REF!</v>
      </c>
      <c r="BL352" s="144"/>
      <c r="BM352" s="136" t="e">
        <f t="shared" si="468"/>
        <v>#REF!</v>
      </c>
      <c r="BN352" s="152"/>
      <c r="BO352" s="140" t="e">
        <f t="shared" si="469"/>
        <v>#REF!</v>
      </c>
      <c r="BP352" s="144"/>
      <c r="BQ352" s="136" t="e">
        <f t="shared" si="470"/>
        <v>#REF!</v>
      </c>
      <c r="BR352" s="152"/>
      <c r="BS352" s="140" t="e">
        <f t="shared" si="471"/>
        <v>#REF!</v>
      </c>
      <c r="BT352" s="144"/>
      <c r="BU352" s="136" t="e">
        <f t="shared" si="472"/>
        <v>#REF!</v>
      </c>
      <c r="BV352" s="152"/>
      <c r="BW352" s="140" t="e">
        <f t="shared" si="473"/>
        <v>#REF!</v>
      </c>
      <c r="BX352" s="144"/>
      <c r="BY352" s="136" t="e">
        <f t="shared" si="474"/>
        <v>#REF!</v>
      </c>
      <c r="BZ352" s="152"/>
      <c r="CA352" s="140" t="e">
        <f t="shared" si="475"/>
        <v>#REF!</v>
      </c>
      <c r="CB352" s="144"/>
      <c r="CC352" s="136" t="e">
        <f t="shared" si="476"/>
        <v>#REF!</v>
      </c>
      <c r="CD352" s="152"/>
      <c r="CE352" s="140" t="e">
        <f t="shared" si="477"/>
        <v>#REF!</v>
      </c>
      <c r="CF352" s="144"/>
      <c r="CG352" s="136" t="e">
        <f t="shared" si="478"/>
        <v>#REF!</v>
      </c>
      <c r="CH352" s="152"/>
      <c r="CI352" s="140" t="e">
        <f t="shared" si="479"/>
        <v>#REF!</v>
      </c>
      <c r="CJ352" s="144"/>
      <c r="CK352" s="136" t="e">
        <f t="shared" si="480"/>
        <v>#REF!</v>
      </c>
      <c r="CL352" s="140" t="e">
        <f t="shared" si="481"/>
        <v>#REF!</v>
      </c>
      <c r="CM352" s="144"/>
      <c r="CN352" s="136" t="e">
        <f t="shared" si="482"/>
        <v>#REF!</v>
      </c>
      <c r="CO352" s="152"/>
      <c r="CP352" s="140" t="e">
        <f t="shared" si="483"/>
        <v>#REF!</v>
      </c>
      <c r="CQ352" s="144"/>
      <c r="CR352" s="136" t="e">
        <f t="shared" si="484"/>
        <v>#REF!</v>
      </c>
      <c r="CS352" s="152"/>
      <c r="CT352" s="140" t="e">
        <f t="shared" si="485"/>
        <v>#REF!</v>
      </c>
      <c r="CU352" s="144"/>
      <c r="CV352" s="136" t="e">
        <f t="shared" si="486"/>
        <v>#REF!</v>
      </c>
      <c r="CW352" s="152"/>
      <c r="CX352" s="140" t="e">
        <f t="shared" si="487"/>
        <v>#REF!</v>
      </c>
      <c r="CY352" s="136" t="e">
        <f t="shared" si="488"/>
        <v>#REF!</v>
      </c>
      <c r="CZ352" s="152"/>
      <c r="DA352" s="144" t="e">
        <f t="shared" si="489"/>
        <v>#REF!</v>
      </c>
      <c r="DB352" s="144"/>
      <c r="DC352" s="136" t="e">
        <f t="shared" si="490"/>
        <v>#REF!</v>
      </c>
      <c r="DD352" s="152"/>
      <c r="DE352" s="140" t="e">
        <f t="shared" si="491"/>
        <v>#REF!</v>
      </c>
      <c r="DF352" s="144"/>
      <c r="DG352" s="136" t="e">
        <f t="shared" si="492"/>
        <v>#REF!</v>
      </c>
      <c r="DH352" s="152"/>
    </row>
    <row r="353" spans="1:112" ht="15.5" x14ac:dyDescent="0.35">
      <c r="A353" s="71">
        <v>38</v>
      </c>
      <c r="B353" s="345" t="str">
        <f t="shared" ref="B353" si="523">B301</f>
        <v>LLLLMMMM  Didier</v>
      </c>
      <c r="C353" s="71" t="str">
        <f t="shared" si="504"/>
        <v>Didier</v>
      </c>
      <c r="D353" s="9" t="str">
        <f t="shared" si="441"/>
        <v/>
      </c>
      <c r="E353" s="6">
        <f t="shared" si="518"/>
        <v>1748108</v>
      </c>
      <c r="F353" s="73"/>
      <c r="G353" s="73"/>
      <c r="H353" s="73"/>
      <c r="I353" s="73"/>
      <c r="J353" s="73"/>
      <c r="K353" s="73"/>
      <c r="L353" s="73"/>
      <c r="M353" s="169"/>
      <c r="N353" s="73"/>
      <c r="O353" s="73"/>
      <c r="P353" s="73"/>
      <c r="Q353" s="73"/>
      <c r="R353" s="73"/>
      <c r="S353" s="73"/>
      <c r="T353" s="73"/>
      <c r="U353" s="73"/>
      <c r="V353" s="73"/>
      <c r="W353" s="73"/>
      <c r="X353" s="289"/>
      <c r="Y353" s="2" t="e">
        <f>IF(C353&lt;&gt;"",VLOOKUP(C353,#REF!,2,FALSE),"")</f>
        <v>#REF!</v>
      </c>
      <c r="Z353" s="2" t="str">
        <f t="shared" si="508"/>
        <v>US CRÉTEIL</v>
      </c>
      <c r="AA353" s="50" t="str">
        <f t="shared" si="451"/>
        <v/>
      </c>
      <c r="AB353" s="34" t="e">
        <f t="shared" si="452"/>
        <v>#REF!</v>
      </c>
      <c r="AC353" s="2" t="str">
        <f t="shared" si="453"/>
        <v>LLLLMMMM  Didier  Didier</v>
      </c>
      <c r="AD353" s="2">
        <f t="shared" si="454"/>
        <v>0</v>
      </c>
      <c r="AE353" s="39"/>
      <c r="AF353" s="40" t="str">
        <f>IF(AE353&lt;&gt;"",VLOOKUP(AE353,#REF!,2,FALSE),"")</f>
        <v/>
      </c>
      <c r="AM353" s="140" t="e">
        <f t="shared" si="455"/>
        <v>#REF!</v>
      </c>
      <c r="AN353" s="157"/>
      <c r="AO353" s="136" t="e">
        <f t="shared" si="456"/>
        <v>#REF!</v>
      </c>
      <c r="AP353" s="152"/>
      <c r="AQ353" s="140" t="e">
        <f t="shared" si="457"/>
        <v>#REF!</v>
      </c>
      <c r="AR353" s="144"/>
      <c r="AS353" s="136" t="e">
        <f t="shared" si="458"/>
        <v>#REF!</v>
      </c>
      <c r="AT353" s="152"/>
      <c r="AU353" s="140" t="e">
        <f t="shared" si="459"/>
        <v>#REF!</v>
      </c>
      <c r="AV353" s="157"/>
      <c r="AW353" s="136" t="e">
        <f t="shared" si="460"/>
        <v>#REF!</v>
      </c>
      <c r="AX353" s="152"/>
      <c r="AY353" s="140" t="e">
        <f t="shared" si="461"/>
        <v>#REF!</v>
      </c>
      <c r="AZ353" s="144"/>
      <c r="BA353" s="136" t="e">
        <f t="shared" si="462"/>
        <v>#REF!</v>
      </c>
      <c r="BB353" s="152"/>
      <c r="BC353" s="140" t="e">
        <f t="shared" si="463"/>
        <v>#REF!</v>
      </c>
      <c r="BD353" s="144"/>
      <c r="BE353" s="136" t="e">
        <f t="shared" si="464"/>
        <v>#REF!</v>
      </c>
      <c r="BF353" s="152"/>
      <c r="BG353" s="140" t="e">
        <f t="shared" si="465"/>
        <v>#REF!</v>
      </c>
      <c r="BH353" s="144"/>
      <c r="BI353" s="136" t="e">
        <f t="shared" si="466"/>
        <v>#REF!</v>
      </c>
      <c r="BJ353" s="152"/>
      <c r="BK353" s="140" t="e">
        <f t="shared" si="467"/>
        <v>#REF!</v>
      </c>
      <c r="BL353" s="144"/>
      <c r="BM353" s="136" t="e">
        <f t="shared" si="468"/>
        <v>#REF!</v>
      </c>
      <c r="BN353" s="152"/>
      <c r="BO353" s="140" t="e">
        <f t="shared" si="469"/>
        <v>#REF!</v>
      </c>
      <c r="BP353" s="144"/>
      <c r="BQ353" s="136" t="e">
        <f t="shared" si="470"/>
        <v>#REF!</v>
      </c>
      <c r="BR353" s="152"/>
      <c r="BS353" s="140" t="e">
        <f t="shared" si="471"/>
        <v>#REF!</v>
      </c>
      <c r="BT353" s="144"/>
      <c r="BU353" s="136" t="e">
        <f t="shared" si="472"/>
        <v>#REF!</v>
      </c>
      <c r="BV353" s="152"/>
      <c r="BW353" s="140" t="e">
        <f t="shared" si="473"/>
        <v>#REF!</v>
      </c>
      <c r="BX353" s="144"/>
      <c r="BY353" s="136" t="e">
        <f t="shared" si="474"/>
        <v>#REF!</v>
      </c>
      <c r="BZ353" s="152"/>
      <c r="CA353" s="140" t="e">
        <f t="shared" si="475"/>
        <v>#REF!</v>
      </c>
      <c r="CB353" s="144"/>
      <c r="CC353" s="136" t="e">
        <f t="shared" si="476"/>
        <v>#REF!</v>
      </c>
      <c r="CD353" s="152"/>
      <c r="CE353" s="140" t="e">
        <f t="shared" si="477"/>
        <v>#REF!</v>
      </c>
      <c r="CF353" s="144"/>
      <c r="CG353" s="136" t="e">
        <f t="shared" si="478"/>
        <v>#REF!</v>
      </c>
      <c r="CH353" s="152"/>
      <c r="CI353" s="140" t="e">
        <f t="shared" si="479"/>
        <v>#REF!</v>
      </c>
      <c r="CJ353" s="144"/>
      <c r="CK353" s="136" t="e">
        <f t="shared" si="480"/>
        <v>#REF!</v>
      </c>
      <c r="CL353" s="140" t="e">
        <f t="shared" si="481"/>
        <v>#REF!</v>
      </c>
      <c r="CM353" s="144"/>
      <c r="CN353" s="136" t="e">
        <f t="shared" si="482"/>
        <v>#REF!</v>
      </c>
      <c r="CO353" s="152"/>
      <c r="CP353" s="140" t="e">
        <f t="shared" si="483"/>
        <v>#REF!</v>
      </c>
      <c r="CQ353" s="144"/>
      <c r="CR353" s="136" t="e">
        <f t="shared" si="484"/>
        <v>#REF!</v>
      </c>
      <c r="CS353" s="152"/>
      <c r="CT353" s="140" t="e">
        <f t="shared" si="485"/>
        <v>#REF!</v>
      </c>
      <c r="CU353" s="144"/>
      <c r="CV353" s="136" t="e">
        <f t="shared" si="486"/>
        <v>#REF!</v>
      </c>
      <c r="CW353" s="152"/>
      <c r="CX353" s="140" t="e">
        <f t="shared" si="487"/>
        <v>#REF!</v>
      </c>
      <c r="CY353" s="136" t="e">
        <f t="shared" si="488"/>
        <v>#REF!</v>
      </c>
      <c r="CZ353" s="152"/>
      <c r="DA353" s="144" t="e">
        <f t="shared" si="489"/>
        <v>#REF!</v>
      </c>
      <c r="DB353" s="144"/>
      <c r="DC353" s="136" t="e">
        <f t="shared" si="490"/>
        <v>#REF!</v>
      </c>
      <c r="DD353" s="152"/>
      <c r="DE353" s="140" t="e">
        <f t="shared" si="491"/>
        <v>#REF!</v>
      </c>
      <c r="DF353" s="144"/>
      <c r="DG353" s="136" t="e">
        <f t="shared" si="492"/>
        <v>#REF!</v>
      </c>
      <c r="DH353" s="152"/>
    </row>
    <row r="354" spans="1:112" ht="15.5" x14ac:dyDescent="0.35">
      <c r="A354" s="71">
        <v>39</v>
      </c>
      <c r="B354" s="345" t="str">
        <f t="shared" ref="B354" si="524">B302</f>
        <v>MMMNNN  Barbara</v>
      </c>
      <c r="C354" s="71" t="str">
        <f t="shared" si="504"/>
        <v>Barbara</v>
      </c>
      <c r="D354" s="9" t="str">
        <f t="shared" si="441"/>
        <v/>
      </c>
      <c r="E354" s="6">
        <f t="shared" si="518"/>
        <v>1026525</v>
      </c>
      <c r="F354" s="73"/>
      <c r="G354" s="73"/>
      <c r="H354" s="73"/>
      <c r="I354" s="73"/>
      <c r="J354" s="73"/>
      <c r="K354" s="73"/>
      <c r="L354" s="73"/>
      <c r="M354" s="169"/>
      <c r="N354" s="73"/>
      <c r="O354" s="73"/>
      <c r="P354" s="73"/>
      <c r="Q354" s="73"/>
      <c r="R354" s="73"/>
      <c r="S354" s="73"/>
      <c r="T354" s="73"/>
      <c r="U354" s="73"/>
      <c r="V354" s="73"/>
      <c r="W354" s="73"/>
      <c r="X354" s="289"/>
      <c r="Y354" s="2" t="e">
        <f>IF(C354&lt;&gt;"",VLOOKUP(C354,#REF!,2,FALSE),"")</f>
        <v>#REF!</v>
      </c>
      <c r="Z354" s="2" t="str">
        <f t="shared" si="508"/>
        <v>US CRÉTEIL</v>
      </c>
      <c r="AA354" s="50" t="str">
        <f t="shared" si="451"/>
        <v/>
      </c>
      <c r="AB354" s="34" t="e">
        <f t="shared" si="452"/>
        <v>#REF!</v>
      </c>
      <c r="AC354" s="2" t="str">
        <f t="shared" si="453"/>
        <v>MMMNNN  Barbara  Barbara</v>
      </c>
      <c r="AD354" s="2">
        <f t="shared" si="454"/>
        <v>0</v>
      </c>
      <c r="AE354" s="39"/>
      <c r="AF354" s="40" t="str">
        <f>IF(AE354&lt;&gt;"",VLOOKUP(AE354,#REF!,2,FALSE),"")</f>
        <v/>
      </c>
      <c r="AM354" s="140" t="e">
        <f t="shared" si="455"/>
        <v>#REF!</v>
      </c>
      <c r="AN354" s="157"/>
      <c r="AO354" s="136" t="e">
        <f t="shared" si="456"/>
        <v>#REF!</v>
      </c>
      <c r="AP354" s="152"/>
      <c r="AQ354" s="140" t="e">
        <f t="shared" si="457"/>
        <v>#REF!</v>
      </c>
      <c r="AR354" s="144"/>
      <c r="AS354" s="136" t="e">
        <f t="shared" si="458"/>
        <v>#REF!</v>
      </c>
      <c r="AT354" s="152"/>
      <c r="AU354" s="140" t="e">
        <f t="shared" si="459"/>
        <v>#REF!</v>
      </c>
      <c r="AV354" s="157"/>
      <c r="AW354" s="136" t="e">
        <f t="shared" si="460"/>
        <v>#REF!</v>
      </c>
      <c r="AX354" s="152"/>
      <c r="AY354" s="140" t="e">
        <f t="shared" si="461"/>
        <v>#REF!</v>
      </c>
      <c r="AZ354" s="144"/>
      <c r="BA354" s="136" t="e">
        <f t="shared" si="462"/>
        <v>#REF!</v>
      </c>
      <c r="BB354" s="152"/>
      <c r="BC354" s="140" t="e">
        <f t="shared" si="463"/>
        <v>#REF!</v>
      </c>
      <c r="BD354" s="144"/>
      <c r="BE354" s="136" t="e">
        <f t="shared" si="464"/>
        <v>#REF!</v>
      </c>
      <c r="BF354" s="152"/>
      <c r="BG354" s="140" t="e">
        <f t="shared" si="465"/>
        <v>#REF!</v>
      </c>
      <c r="BH354" s="144"/>
      <c r="BI354" s="136" t="e">
        <f t="shared" si="466"/>
        <v>#REF!</v>
      </c>
      <c r="BJ354" s="152"/>
      <c r="BK354" s="140" t="e">
        <f t="shared" si="467"/>
        <v>#REF!</v>
      </c>
      <c r="BL354" s="144"/>
      <c r="BM354" s="136" t="e">
        <f t="shared" si="468"/>
        <v>#REF!</v>
      </c>
      <c r="BN354" s="152"/>
      <c r="BO354" s="140" t="e">
        <f t="shared" si="469"/>
        <v>#REF!</v>
      </c>
      <c r="BP354" s="144"/>
      <c r="BQ354" s="136" t="e">
        <f t="shared" si="470"/>
        <v>#REF!</v>
      </c>
      <c r="BR354" s="152"/>
      <c r="BS354" s="140" t="e">
        <f t="shared" si="471"/>
        <v>#REF!</v>
      </c>
      <c r="BT354" s="144"/>
      <c r="BU354" s="136" t="e">
        <f t="shared" si="472"/>
        <v>#REF!</v>
      </c>
      <c r="BV354" s="152"/>
      <c r="BW354" s="140" t="e">
        <f t="shared" si="473"/>
        <v>#REF!</v>
      </c>
      <c r="BX354" s="144"/>
      <c r="BY354" s="136" t="e">
        <f t="shared" si="474"/>
        <v>#REF!</v>
      </c>
      <c r="BZ354" s="152"/>
      <c r="CA354" s="140" t="e">
        <f t="shared" si="475"/>
        <v>#REF!</v>
      </c>
      <c r="CB354" s="144"/>
      <c r="CC354" s="136" t="e">
        <f t="shared" si="476"/>
        <v>#REF!</v>
      </c>
      <c r="CD354" s="152"/>
      <c r="CE354" s="140" t="e">
        <f t="shared" si="477"/>
        <v>#REF!</v>
      </c>
      <c r="CF354" s="144"/>
      <c r="CG354" s="136" t="e">
        <f t="shared" si="478"/>
        <v>#REF!</v>
      </c>
      <c r="CH354" s="152"/>
      <c r="CI354" s="140" t="e">
        <f t="shared" si="479"/>
        <v>#REF!</v>
      </c>
      <c r="CJ354" s="144"/>
      <c r="CK354" s="136" t="e">
        <f t="shared" si="480"/>
        <v>#REF!</v>
      </c>
      <c r="CL354" s="140" t="e">
        <f t="shared" si="481"/>
        <v>#REF!</v>
      </c>
      <c r="CM354" s="144"/>
      <c r="CN354" s="136" t="e">
        <f t="shared" si="482"/>
        <v>#REF!</v>
      </c>
      <c r="CO354" s="152"/>
      <c r="CP354" s="140" t="e">
        <f t="shared" si="483"/>
        <v>#REF!</v>
      </c>
      <c r="CQ354" s="144"/>
      <c r="CR354" s="136" t="e">
        <f t="shared" si="484"/>
        <v>#REF!</v>
      </c>
      <c r="CS354" s="152"/>
      <c r="CT354" s="140" t="e">
        <f t="shared" si="485"/>
        <v>#REF!</v>
      </c>
      <c r="CU354" s="144"/>
      <c r="CV354" s="136" t="e">
        <f t="shared" si="486"/>
        <v>#REF!</v>
      </c>
      <c r="CW354" s="152"/>
      <c r="CX354" s="140" t="e">
        <f t="shared" si="487"/>
        <v>#REF!</v>
      </c>
      <c r="CY354" s="136" t="e">
        <f t="shared" si="488"/>
        <v>#REF!</v>
      </c>
      <c r="CZ354" s="152"/>
      <c r="DA354" s="144" t="e">
        <f t="shared" si="489"/>
        <v>#REF!</v>
      </c>
      <c r="DB354" s="144"/>
      <c r="DC354" s="136" t="e">
        <f t="shared" si="490"/>
        <v>#REF!</v>
      </c>
      <c r="DD354" s="152"/>
      <c r="DE354" s="140" t="e">
        <f t="shared" si="491"/>
        <v>#REF!</v>
      </c>
      <c r="DF354" s="144"/>
      <c r="DG354" s="136" t="e">
        <f t="shared" si="492"/>
        <v>#REF!</v>
      </c>
      <c r="DH354" s="152"/>
    </row>
    <row r="355" spans="1:112" ht="15.5" x14ac:dyDescent="0.35">
      <c r="A355" s="71">
        <v>40</v>
      </c>
      <c r="B355" s="345" t="str">
        <f t="shared" ref="B355" si="525">B303</f>
        <v>NNNNOOO  Julie</v>
      </c>
      <c r="C355" s="71" t="str">
        <f t="shared" si="504"/>
        <v>Julie</v>
      </c>
      <c r="D355" s="9" t="str">
        <f t="shared" si="441"/>
        <v/>
      </c>
      <c r="E355" s="6">
        <f t="shared" si="518"/>
        <v>405929</v>
      </c>
      <c r="F355" s="73"/>
      <c r="G355" s="73"/>
      <c r="H355" s="73"/>
      <c r="I355" s="73"/>
      <c r="J355" s="73"/>
      <c r="K355" s="73"/>
      <c r="L355" s="73"/>
      <c r="M355" s="169"/>
      <c r="N355" s="73"/>
      <c r="O355" s="73"/>
      <c r="P355" s="73"/>
      <c r="Q355" s="73"/>
      <c r="R355" s="73"/>
      <c r="S355" s="73"/>
      <c r="T355" s="73"/>
      <c r="U355" s="73"/>
      <c r="V355" s="73"/>
      <c r="W355" s="73"/>
      <c r="X355" s="289"/>
      <c r="Y355" s="2" t="e">
        <f>IF(C355&lt;&gt;"",VLOOKUP(C355,#REF!,2,FALSE),"")</f>
        <v>#REF!</v>
      </c>
      <c r="Z355" s="2" t="str">
        <f t="shared" si="508"/>
        <v>US CRÉTEIL</v>
      </c>
      <c r="AA355" s="50" t="str">
        <f t="shared" si="451"/>
        <v/>
      </c>
      <c r="AB355" s="34" t="e">
        <f t="shared" si="452"/>
        <v>#REF!</v>
      </c>
      <c r="AC355" s="2" t="str">
        <f t="shared" si="453"/>
        <v>NNNNOOO  Julie  Julie</v>
      </c>
      <c r="AD355" s="2">
        <f t="shared" si="454"/>
        <v>0</v>
      </c>
      <c r="AE355" s="39"/>
      <c r="AF355" s="40" t="str">
        <f>IF(AE355&lt;&gt;"",VLOOKUP(AE355,#REF!,2,FALSE),"")</f>
        <v/>
      </c>
      <c r="AM355" s="140" t="e">
        <f t="shared" si="455"/>
        <v>#REF!</v>
      </c>
      <c r="AN355" s="157"/>
      <c r="AO355" s="136" t="e">
        <f t="shared" si="456"/>
        <v>#REF!</v>
      </c>
      <c r="AP355" s="152"/>
      <c r="AQ355" s="140" t="e">
        <f t="shared" si="457"/>
        <v>#REF!</v>
      </c>
      <c r="AR355" s="144"/>
      <c r="AS355" s="136" t="e">
        <f t="shared" si="458"/>
        <v>#REF!</v>
      </c>
      <c r="AT355" s="152"/>
      <c r="AU355" s="140" t="e">
        <f t="shared" si="459"/>
        <v>#REF!</v>
      </c>
      <c r="AV355" s="157"/>
      <c r="AW355" s="136" t="e">
        <f t="shared" si="460"/>
        <v>#REF!</v>
      </c>
      <c r="AX355" s="152"/>
      <c r="AY355" s="140" t="e">
        <f t="shared" si="461"/>
        <v>#REF!</v>
      </c>
      <c r="AZ355" s="144"/>
      <c r="BA355" s="136" t="e">
        <f t="shared" si="462"/>
        <v>#REF!</v>
      </c>
      <c r="BB355" s="152"/>
      <c r="BC355" s="140" t="e">
        <f t="shared" si="463"/>
        <v>#REF!</v>
      </c>
      <c r="BD355" s="144"/>
      <c r="BE355" s="136" t="e">
        <f t="shared" si="464"/>
        <v>#REF!</v>
      </c>
      <c r="BF355" s="152"/>
      <c r="BG355" s="140" t="e">
        <f t="shared" si="465"/>
        <v>#REF!</v>
      </c>
      <c r="BH355" s="144"/>
      <c r="BI355" s="136" t="e">
        <f t="shared" si="466"/>
        <v>#REF!</v>
      </c>
      <c r="BJ355" s="152"/>
      <c r="BK355" s="140" t="e">
        <f t="shared" si="467"/>
        <v>#REF!</v>
      </c>
      <c r="BL355" s="144"/>
      <c r="BM355" s="136" t="e">
        <f t="shared" si="468"/>
        <v>#REF!</v>
      </c>
      <c r="BN355" s="152"/>
      <c r="BO355" s="140" t="e">
        <f t="shared" si="469"/>
        <v>#REF!</v>
      </c>
      <c r="BP355" s="144"/>
      <c r="BQ355" s="136" t="e">
        <f t="shared" si="470"/>
        <v>#REF!</v>
      </c>
      <c r="BR355" s="152"/>
      <c r="BS355" s="140" t="e">
        <f t="shared" si="471"/>
        <v>#REF!</v>
      </c>
      <c r="BT355" s="144"/>
      <c r="BU355" s="136" t="e">
        <f t="shared" si="472"/>
        <v>#REF!</v>
      </c>
      <c r="BV355" s="152"/>
      <c r="BW355" s="140" t="e">
        <f t="shared" si="473"/>
        <v>#REF!</v>
      </c>
      <c r="BX355" s="144"/>
      <c r="BY355" s="136" t="e">
        <f t="shared" si="474"/>
        <v>#REF!</v>
      </c>
      <c r="BZ355" s="152"/>
      <c r="CA355" s="140" t="e">
        <f t="shared" si="475"/>
        <v>#REF!</v>
      </c>
      <c r="CB355" s="144"/>
      <c r="CC355" s="136" t="e">
        <f t="shared" si="476"/>
        <v>#REF!</v>
      </c>
      <c r="CD355" s="152"/>
      <c r="CE355" s="140" t="e">
        <f t="shared" si="477"/>
        <v>#REF!</v>
      </c>
      <c r="CF355" s="144"/>
      <c r="CG355" s="136" t="e">
        <f t="shared" si="478"/>
        <v>#REF!</v>
      </c>
      <c r="CH355" s="152"/>
      <c r="CI355" s="140" t="e">
        <f t="shared" si="479"/>
        <v>#REF!</v>
      </c>
      <c r="CJ355" s="144"/>
      <c r="CK355" s="136" t="e">
        <f t="shared" si="480"/>
        <v>#REF!</v>
      </c>
      <c r="CL355" s="140" t="e">
        <f t="shared" si="481"/>
        <v>#REF!</v>
      </c>
      <c r="CM355" s="144"/>
      <c r="CN355" s="136" t="e">
        <f t="shared" si="482"/>
        <v>#REF!</v>
      </c>
      <c r="CO355" s="152"/>
      <c r="CP355" s="140" t="e">
        <f t="shared" si="483"/>
        <v>#REF!</v>
      </c>
      <c r="CQ355" s="144"/>
      <c r="CR355" s="136" t="e">
        <f t="shared" si="484"/>
        <v>#REF!</v>
      </c>
      <c r="CS355" s="152"/>
      <c r="CT355" s="140" t="e">
        <f t="shared" si="485"/>
        <v>#REF!</v>
      </c>
      <c r="CU355" s="144"/>
      <c r="CV355" s="136" t="e">
        <f t="shared" si="486"/>
        <v>#REF!</v>
      </c>
      <c r="CW355" s="152"/>
      <c r="CX355" s="140" t="e">
        <f t="shared" si="487"/>
        <v>#REF!</v>
      </c>
      <c r="CY355" s="136" t="e">
        <f t="shared" si="488"/>
        <v>#REF!</v>
      </c>
      <c r="CZ355" s="152"/>
      <c r="DA355" s="144" t="e">
        <f t="shared" si="489"/>
        <v>#REF!</v>
      </c>
      <c r="DB355" s="144"/>
      <c r="DC355" s="136" t="e">
        <f t="shared" si="490"/>
        <v>#REF!</v>
      </c>
      <c r="DD355" s="152"/>
      <c r="DE355" s="140" t="e">
        <f t="shared" si="491"/>
        <v>#REF!</v>
      </c>
      <c r="DF355" s="144"/>
      <c r="DG355" s="136" t="e">
        <f t="shared" si="492"/>
        <v>#REF!</v>
      </c>
      <c r="DH355" s="152"/>
    </row>
    <row r="356" spans="1:112" ht="15.5" x14ac:dyDescent="0.35">
      <c r="A356" s="71">
        <v>41</v>
      </c>
      <c r="B356" s="345" t="str">
        <f t="shared" ref="B356" si="526">B304</f>
        <v>OOOPPP  André</v>
      </c>
      <c r="C356" s="71" t="str">
        <f t="shared" ref="C356:C365" si="527">C44</f>
        <v>André</v>
      </c>
      <c r="D356" s="9" t="str">
        <f t="shared" si="441"/>
        <v/>
      </c>
      <c r="E356" s="6">
        <f t="shared" si="518"/>
        <v>1513486</v>
      </c>
      <c r="F356" s="73"/>
      <c r="G356" s="73"/>
      <c r="H356" s="73"/>
      <c r="I356" s="73"/>
      <c r="J356" s="73"/>
      <c r="K356" s="73"/>
      <c r="L356" s="73"/>
      <c r="M356" s="169"/>
      <c r="N356" s="73"/>
      <c r="O356" s="73"/>
      <c r="P356" s="73"/>
      <c r="Q356" s="73"/>
      <c r="R356" s="73"/>
      <c r="S356" s="73"/>
      <c r="T356" s="73"/>
      <c r="U356" s="73"/>
      <c r="V356" s="73"/>
      <c r="W356" s="73"/>
      <c r="X356" s="289"/>
      <c r="Y356" s="2" t="e">
        <f>IF(C356&lt;&gt;"",VLOOKUP(C356,#REF!,2,FALSE),"")</f>
        <v>#REF!</v>
      </c>
      <c r="Z356" s="2" t="str">
        <f t="shared" si="508"/>
        <v>US CRÉTEIL</v>
      </c>
      <c r="AA356" s="50" t="str">
        <f t="shared" si="451"/>
        <v/>
      </c>
      <c r="AB356" s="34" t="e">
        <f t="shared" si="452"/>
        <v>#REF!</v>
      </c>
      <c r="AC356" s="2" t="str">
        <f t="shared" si="453"/>
        <v>OOOPPP  André  André</v>
      </c>
      <c r="AD356" s="2">
        <f t="shared" si="454"/>
        <v>0</v>
      </c>
      <c r="AE356" s="39"/>
      <c r="AF356" s="40" t="str">
        <f>IF(AE356&lt;&gt;"",VLOOKUP(AE356,#REF!,2,FALSE),"")</f>
        <v/>
      </c>
      <c r="AM356" s="140" t="e">
        <f t="shared" si="455"/>
        <v>#REF!</v>
      </c>
      <c r="AN356" s="157"/>
      <c r="AO356" s="136" t="e">
        <f t="shared" si="456"/>
        <v>#REF!</v>
      </c>
      <c r="AP356" s="152"/>
      <c r="AQ356" s="140" t="e">
        <f t="shared" si="457"/>
        <v>#REF!</v>
      </c>
      <c r="AR356" s="144"/>
      <c r="AS356" s="136" t="e">
        <f t="shared" si="458"/>
        <v>#REF!</v>
      </c>
      <c r="AT356" s="152"/>
      <c r="AU356" s="140" t="e">
        <f t="shared" si="459"/>
        <v>#REF!</v>
      </c>
      <c r="AV356" s="157"/>
      <c r="AW356" s="136" t="e">
        <f t="shared" si="460"/>
        <v>#REF!</v>
      </c>
      <c r="AX356" s="152"/>
      <c r="AY356" s="140" t="e">
        <f t="shared" si="461"/>
        <v>#REF!</v>
      </c>
      <c r="AZ356" s="144"/>
      <c r="BA356" s="136" t="e">
        <f t="shared" si="462"/>
        <v>#REF!</v>
      </c>
      <c r="BB356" s="152"/>
      <c r="BC356" s="140" t="e">
        <f t="shared" si="463"/>
        <v>#REF!</v>
      </c>
      <c r="BD356" s="144"/>
      <c r="BE356" s="136" t="e">
        <f t="shared" si="464"/>
        <v>#REF!</v>
      </c>
      <c r="BF356" s="152"/>
      <c r="BG356" s="140" t="e">
        <f t="shared" si="465"/>
        <v>#REF!</v>
      </c>
      <c r="BH356" s="144"/>
      <c r="BI356" s="136" t="e">
        <f t="shared" si="466"/>
        <v>#REF!</v>
      </c>
      <c r="BJ356" s="152"/>
      <c r="BK356" s="140" t="e">
        <f t="shared" si="467"/>
        <v>#REF!</v>
      </c>
      <c r="BL356" s="144"/>
      <c r="BM356" s="136" t="e">
        <f t="shared" si="468"/>
        <v>#REF!</v>
      </c>
      <c r="BN356" s="152"/>
      <c r="BO356" s="140" t="e">
        <f t="shared" si="469"/>
        <v>#REF!</v>
      </c>
      <c r="BP356" s="144"/>
      <c r="BQ356" s="136" t="e">
        <f t="shared" si="470"/>
        <v>#REF!</v>
      </c>
      <c r="BR356" s="152"/>
      <c r="BS356" s="140" t="e">
        <f t="shared" si="471"/>
        <v>#REF!</v>
      </c>
      <c r="BT356" s="144"/>
      <c r="BU356" s="136" t="e">
        <f t="shared" si="472"/>
        <v>#REF!</v>
      </c>
      <c r="BV356" s="152"/>
      <c r="BW356" s="140" t="e">
        <f t="shared" si="473"/>
        <v>#REF!</v>
      </c>
      <c r="BX356" s="144"/>
      <c r="BY356" s="136" t="e">
        <f t="shared" si="474"/>
        <v>#REF!</v>
      </c>
      <c r="BZ356" s="152"/>
      <c r="CA356" s="140" t="e">
        <f t="shared" si="475"/>
        <v>#REF!</v>
      </c>
      <c r="CB356" s="144"/>
      <c r="CC356" s="136" t="e">
        <f t="shared" si="476"/>
        <v>#REF!</v>
      </c>
      <c r="CD356" s="152"/>
      <c r="CE356" s="140" t="e">
        <f t="shared" si="477"/>
        <v>#REF!</v>
      </c>
      <c r="CF356" s="144"/>
      <c r="CG356" s="136" t="e">
        <f t="shared" si="478"/>
        <v>#REF!</v>
      </c>
      <c r="CH356" s="152"/>
      <c r="CI356" s="140" t="e">
        <f t="shared" si="479"/>
        <v>#REF!</v>
      </c>
      <c r="CJ356" s="144"/>
      <c r="CK356" s="136" t="e">
        <f t="shared" si="480"/>
        <v>#REF!</v>
      </c>
      <c r="CL356" s="140" t="e">
        <f t="shared" si="481"/>
        <v>#REF!</v>
      </c>
      <c r="CM356" s="144"/>
      <c r="CN356" s="136" t="e">
        <f t="shared" si="482"/>
        <v>#REF!</v>
      </c>
      <c r="CO356" s="152"/>
      <c r="CP356" s="140" t="e">
        <f t="shared" si="483"/>
        <v>#REF!</v>
      </c>
      <c r="CQ356" s="144"/>
      <c r="CR356" s="136" t="e">
        <f t="shared" si="484"/>
        <v>#REF!</v>
      </c>
      <c r="CS356" s="152"/>
      <c r="CT356" s="140" t="e">
        <f t="shared" si="485"/>
        <v>#REF!</v>
      </c>
      <c r="CU356" s="144"/>
      <c r="CV356" s="136" t="e">
        <f t="shared" si="486"/>
        <v>#REF!</v>
      </c>
      <c r="CW356" s="152"/>
      <c r="CX356" s="140" t="e">
        <f t="shared" si="487"/>
        <v>#REF!</v>
      </c>
      <c r="CY356" s="136" t="e">
        <f t="shared" si="488"/>
        <v>#REF!</v>
      </c>
      <c r="CZ356" s="152"/>
      <c r="DA356" s="144" t="e">
        <f t="shared" si="489"/>
        <v>#REF!</v>
      </c>
      <c r="DB356" s="144"/>
      <c r="DC356" s="136" t="e">
        <f t="shared" si="490"/>
        <v>#REF!</v>
      </c>
      <c r="DD356" s="152"/>
      <c r="DE356" s="140" t="e">
        <f t="shared" si="491"/>
        <v>#REF!</v>
      </c>
      <c r="DF356" s="144"/>
      <c r="DG356" s="136" t="e">
        <f t="shared" si="492"/>
        <v>#REF!</v>
      </c>
      <c r="DH356" s="152"/>
    </row>
    <row r="357" spans="1:112" ht="15.5" x14ac:dyDescent="0.35">
      <c r="A357" s="71">
        <v>42</v>
      </c>
      <c r="B357" s="345" t="str">
        <f t="shared" ref="B357" si="528">B305</f>
        <v>PPPQQQQ  Roland</v>
      </c>
      <c r="C357" s="71" t="str">
        <f t="shared" si="527"/>
        <v>Roland</v>
      </c>
      <c r="D357" s="9" t="str">
        <f t="shared" si="441"/>
        <v/>
      </c>
      <c r="E357" s="6">
        <f t="shared" si="518"/>
        <v>1797650</v>
      </c>
      <c r="F357" s="73"/>
      <c r="G357" s="73"/>
      <c r="H357" s="73"/>
      <c r="I357" s="73"/>
      <c r="J357" s="73"/>
      <c r="K357" s="73"/>
      <c r="L357" s="73"/>
      <c r="M357" s="169"/>
      <c r="N357" s="73"/>
      <c r="O357" s="73"/>
      <c r="P357" s="73"/>
      <c r="Q357" s="73"/>
      <c r="R357" s="73"/>
      <c r="S357" s="73"/>
      <c r="T357" s="73"/>
      <c r="U357" s="73"/>
      <c r="V357" s="73"/>
      <c r="W357" s="73"/>
      <c r="X357" s="289"/>
      <c r="Y357" s="2" t="e">
        <f>IF(C357&lt;&gt;"",VLOOKUP(C357,#REF!,2,FALSE),"")</f>
        <v>#REF!</v>
      </c>
      <c r="Z357" s="2" t="str">
        <f t="shared" si="508"/>
        <v>US CRÉTEIL</v>
      </c>
      <c r="AA357" s="50" t="str">
        <f t="shared" si="451"/>
        <v/>
      </c>
      <c r="AB357" s="34" t="e">
        <f t="shared" si="452"/>
        <v>#REF!</v>
      </c>
      <c r="AC357" s="2" t="str">
        <f t="shared" si="453"/>
        <v>PPPQQQQ  Roland  Roland</v>
      </c>
      <c r="AD357" s="2">
        <f t="shared" si="454"/>
        <v>0</v>
      </c>
      <c r="AE357" s="39"/>
      <c r="AF357" s="40" t="str">
        <f>IF(AE357&lt;&gt;"",VLOOKUP(AE357,#REF!,2,FALSE),"")</f>
        <v/>
      </c>
      <c r="AM357" s="140" t="e">
        <f t="shared" si="455"/>
        <v>#REF!</v>
      </c>
      <c r="AN357" s="157"/>
      <c r="AO357" s="136" t="e">
        <f t="shared" si="456"/>
        <v>#REF!</v>
      </c>
      <c r="AP357" s="152"/>
      <c r="AQ357" s="140" t="e">
        <f t="shared" si="457"/>
        <v>#REF!</v>
      </c>
      <c r="AR357" s="144"/>
      <c r="AS357" s="136" t="e">
        <f t="shared" si="458"/>
        <v>#REF!</v>
      </c>
      <c r="AT357" s="152"/>
      <c r="AU357" s="140" t="e">
        <f t="shared" si="459"/>
        <v>#REF!</v>
      </c>
      <c r="AV357" s="157"/>
      <c r="AW357" s="136" t="e">
        <f t="shared" si="460"/>
        <v>#REF!</v>
      </c>
      <c r="AX357" s="152"/>
      <c r="AY357" s="140" t="e">
        <f t="shared" si="461"/>
        <v>#REF!</v>
      </c>
      <c r="AZ357" s="144"/>
      <c r="BA357" s="136" t="e">
        <f t="shared" si="462"/>
        <v>#REF!</v>
      </c>
      <c r="BB357" s="152"/>
      <c r="BC357" s="140" t="e">
        <f t="shared" si="463"/>
        <v>#REF!</v>
      </c>
      <c r="BD357" s="144"/>
      <c r="BE357" s="136" t="e">
        <f t="shared" si="464"/>
        <v>#REF!</v>
      </c>
      <c r="BF357" s="152"/>
      <c r="BG357" s="140" t="e">
        <f t="shared" si="465"/>
        <v>#REF!</v>
      </c>
      <c r="BH357" s="144"/>
      <c r="BI357" s="136" t="e">
        <f t="shared" si="466"/>
        <v>#REF!</v>
      </c>
      <c r="BJ357" s="152"/>
      <c r="BK357" s="140" t="e">
        <f t="shared" si="467"/>
        <v>#REF!</v>
      </c>
      <c r="BL357" s="144"/>
      <c r="BM357" s="136" t="e">
        <f t="shared" si="468"/>
        <v>#REF!</v>
      </c>
      <c r="BN357" s="152"/>
      <c r="BO357" s="140" t="e">
        <f t="shared" si="469"/>
        <v>#REF!</v>
      </c>
      <c r="BP357" s="144"/>
      <c r="BQ357" s="136" t="e">
        <f t="shared" si="470"/>
        <v>#REF!</v>
      </c>
      <c r="BR357" s="152"/>
      <c r="BS357" s="140" t="e">
        <f t="shared" si="471"/>
        <v>#REF!</v>
      </c>
      <c r="BT357" s="144"/>
      <c r="BU357" s="136" t="e">
        <f t="shared" si="472"/>
        <v>#REF!</v>
      </c>
      <c r="BV357" s="152"/>
      <c r="BW357" s="140" t="e">
        <f t="shared" si="473"/>
        <v>#REF!</v>
      </c>
      <c r="BX357" s="144"/>
      <c r="BY357" s="136" t="e">
        <f t="shared" si="474"/>
        <v>#REF!</v>
      </c>
      <c r="BZ357" s="152"/>
      <c r="CA357" s="140" t="e">
        <f t="shared" si="475"/>
        <v>#REF!</v>
      </c>
      <c r="CB357" s="144"/>
      <c r="CC357" s="136" t="e">
        <f t="shared" si="476"/>
        <v>#REF!</v>
      </c>
      <c r="CD357" s="152"/>
      <c r="CE357" s="140" t="e">
        <f t="shared" si="477"/>
        <v>#REF!</v>
      </c>
      <c r="CF357" s="144"/>
      <c r="CG357" s="136" t="e">
        <f t="shared" si="478"/>
        <v>#REF!</v>
      </c>
      <c r="CH357" s="152"/>
      <c r="CI357" s="140" t="e">
        <f t="shared" si="479"/>
        <v>#REF!</v>
      </c>
      <c r="CJ357" s="144"/>
      <c r="CK357" s="136" t="e">
        <f t="shared" si="480"/>
        <v>#REF!</v>
      </c>
      <c r="CL357" s="140" t="e">
        <f t="shared" si="481"/>
        <v>#REF!</v>
      </c>
      <c r="CM357" s="144"/>
      <c r="CN357" s="136" t="e">
        <f t="shared" si="482"/>
        <v>#REF!</v>
      </c>
      <c r="CO357" s="152"/>
      <c r="CP357" s="140" t="e">
        <f t="shared" si="483"/>
        <v>#REF!</v>
      </c>
      <c r="CQ357" s="144"/>
      <c r="CR357" s="136" t="e">
        <f t="shared" si="484"/>
        <v>#REF!</v>
      </c>
      <c r="CS357" s="152"/>
      <c r="CT357" s="140" t="e">
        <f t="shared" si="485"/>
        <v>#REF!</v>
      </c>
      <c r="CU357" s="144"/>
      <c r="CV357" s="136" t="e">
        <f t="shared" si="486"/>
        <v>#REF!</v>
      </c>
      <c r="CW357" s="152"/>
      <c r="CX357" s="140" t="e">
        <f t="shared" si="487"/>
        <v>#REF!</v>
      </c>
      <c r="CY357" s="136" t="e">
        <f t="shared" si="488"/>
        <v>#REF!</v>
      </c>
      <c r="CZ357" s="152"/>
      <c r="DA357" s="144" t="e">
        <f t="shared" si="489"/>
        <v>#REF!</v>
      </c>
      <c r="DB357" s="144"/>
      <c r="DC357" s="136" t="e">
        <f t="shared" si="490"/>
        <v>#REF!</v>
      </c>
      <c r="DD357" s="152"/>
      <c r="DE357" s="140" t="e">
        <f t="shared" si="491"/>
        <v>#REF!</v>
      </c>
      <c r="DF357" s="144"/>
      <c r="DG357" s="136" t="e">
        <f t="shared" si="492"/>
        <v>#REF!</v>
      </c>
      <c r="DH357" s="152"/>
    </row>
    <row r="358" spans="1:112" ht="15.5" x14ac:dyDescent="0.35">
      <c r="A358" s="71">
        <v>43</v>
      </c>
      <c r="B358" s="345" t="str">
        <f t="shared" ref="B358" si="529">B306</f>
        <v>QQQRRR  Sylvain</v>
      </c>
      <c r="C358" s="71" t="str">
        <f t="shared" si="527"/>
        <v>Sylvain</v>
      </c>
      <c r="D358" s="9" t="str">
        <f t="shared" si="441"/>
        <v/>
      </c>
      <c r="E358" s="6">
        <f t="shared" si="518"/>
        <v>604004</v>
      </c>
      <c r="F358" s="73"/>
      <c r="G358" s="73"/>
      <c r="H358" s="73"/>
      <c r="I358" s="73"/>
      <c r="J358" s="73"/>
      <c r="K358" s="73"/>
      <c r="L358" s="73"/>
      <c r="M358" s="169"/>
      <c r="N358" s="73"/>
      <c r="O358" s="73"/>
      <c r="P358" s="73"/>
      <c r="Q358" s="73"/>
      <c r="R358" s="73"/>
      <c r="S358" s="73"/>
      <c r="T358" s="73"/>
      <c r="U358" s="73"/>
      <c r="V358" s="73"/>
      <c r="W358" s="73"/>
      <c r="X358" s="289"/>
      <c r="Y358" s="2" t="e">
        <f>IF(C358&lt;&gt;"",VLOOKUP(C358,#REF!,2,FALSE),"")</f>
        <v>#REF!</v>
      </c>
      <c r="Z358" s="2" t="str">
        <f t="shared" si="508"/>
        <v>US CRÉTEIL</v>
      </c>
      <c r="AA358" s="50" t="str">
        <f t="shared" si="451"/>
        <v/>
      </c>
      <c r="AB358" s="34" t="e">
        <f t="shared" si="452"/>
        <v>#REF!</v>
      </c>
      <c r="AC358" s="2" t="str">
        <f t="shared" si="453"/>
        <v>QQQRRR  Sylvain  Sylvain</v>
      </c>
      <c r="AD358" s="2">
        <f t="shared" si="454"/>
        <v>0</v>
      </c>
      <c r="AE358" s="39"/>
      <c r="AF358" s="40" t="str">
        <f>IF(AE358&lt;&gt;"",VLOOKUP(AE358,#REF!,2,FALSE),"")</f>
        <v/>
      </c>
      <c r="AM358" s="140" t="e">
        <f t="shared" si="455"/>
        <v>#REF!</v>
      </c>
      <c r="AN358" s="157"/>
      <c r="AO358" s="136" t="e">
        <f t="shared" si="456"/>
        <v>#REF!</v>
      </c>
      <c r="AP358" s="152"/>
      <c r="AQ358" s="140" t="e">
        <f t="shared" si="457"/>
        <v>#REF!</v>
      </c>
      <c r="AR358" s="144"/>
      <c r="AS358" s="136" t="e">
        <f t="shared" si="458"/>
        <v>#REF!</v>
      </c>
      <c r="AT358" s="152"/>
      <c r="AU358" s="140" t="e">
        <f t="shared" si="459"/>
        <v>#REF!</v>
      </c>
      <c r="AV358" s="157"/>
      <c r="AW358" s="136" t="e">
        <f t="shared" si="460"/>
        <v>#REF!</v>
      </c>
      <c r="AX358" s="152"/>
      <c r="AY358" s="140" t="e">
        <f t="shared" si="461"/>
        <v>#REF!</v>
      </c>
      <c r="AZ358" s="144"/>
      <c r="BA358" s="136" t="e">
        <f t="shared" si="462"/>
        <v>#REF!</v>
      </c>
      <c r="BB358" s="152"/>
      <c r="BC358" s="140" t="e">
        <f t="shared" si="463"/>
        <v>#REF!</v>
      </c>
      <c r="BD358" s="144"/>
      <c r="BE358" s="136" t="e">
        <f t="shared" si="464"/>
        <v>#REF!</v>
      </c>
      <c r="BF358" s="152"/>
      <c r="BG358" s="140" t="e">
        <f t="shared" si="465"/>
        <v>#REF!</v>
      </c>
      <c r="BH358" s="144"/>
      <c r="BI358" s="136" t="e">
        <f t="shared" si="466"/>
        <v>#REF!</v>
      </c>
      <c r="BJ358" s="152"/>
      <c r="BK358" s="140" t="e">
        <f t="shared" si="467"/>
        <v>#REF!</v>
      </c>
      <c r="BL358" s="144"/>
      <c r="BM358" s="136" t="e">
        <f t="shared" si="468"/>
        <v>#REF!</v>
      </c>
      <c r="BN358" s="152"/>
      <c r="BO358" s="140" t="e">
        <f t="shared" si="469"/>
        <v>#REF!</v>
      </c>
      <c r="BP358" s="144"/>
      <c r="BQ358" s="136" t="e">
        <f t="shared" si="470"/>
        <v>#REF!</v>
      </c>
      <c r="BR358" s="152"/>
      <c r="BS358" s="140" t="e">
        <f t="shared" si="471"/>
        <v>#REF!</v>
      </c>
      <c r="BT358" s="144"/>
      <c r="BU358" s="136" t="e">
        <f t="shared" si="472"/>
        <v>#REF!</v>
      </c>
      <c r="BV358" s="152"/>
      <c r="BW358" s="140" t="e">
        <f t="shared" si="473"/>
        <v>#REF!</v>
      </c>
      <c r="BX358" s="144"/>
      <c r="BY358" s="136" t="e">
        <f t="shared" si="474"/>
        <v>#REF!</v>
      </c>
      <c r="BZ358" s="152"/>
      <c r="CA358" s="140" t="e">
        <f t="shared" si="475"/>
        <v>#REF!</v>
      </c>
      <c r="CB358" s="144"/>
      <c r="CC358" s="136" t="e">
        <f t="shared" si="476"/>
        <v>#REF!</v>
      </c>
      <c r="CD358" s="152"/>
      <c r="CE358" s="140" t="e">
        <f t="shared" si="477"/>
        <v>#REF!</v>
      </c>
      <c r="CF358" s="144"/>
      <c r="CG358" s="136" t="e">
        <f t="shared" si="478"/>
        <v>#REF!</v>
      </c>
      <c r="CH358" s="152"/>
      <c r="CI358" s="140" t="e">
        <f t="shared" si="479"/>
        <v>#REF!</v>
      </c>
      <c r="CJ358" s="144"/>
      <c r="CK358" s="136" t="e">
        <f t="shared" si="480"/>
        <v>#REF!</v>
      </c>
      <c r="CL358" s="140" t="e">
        <f t="shared" si="481"/>
        <v>#REF!</v>
      </c>
      <c r="CM358" s="144"/>
      <c r="CN358" s="136" t="e">
        <f t="shared" si="482"/>
        <v>#REF!</v>
      </c>
      <c r="CO358" s="152"/>
      <c r="CP358" s="140" t="e">
        <f t="shared" si="483"/>
        <v>#REF!</v>
      </c>
      <c r="CQ358" s="144"/>
      <c r="CR358" s="136" t="e">
        <f t="shared" si="484"/>
        <v>#REF!</v>
      </c>
      <c r="CS358" s="152"/>
      <c r="CT358" s="140" t="e">
        <f t="shared" si="485"/>
        <v>#REF!</v>
      </c>
      <c r="CU358" s="144"/>
      <c r="CV358" s="136" t="e">
        <f t="shared" si="486"/>
        <v>#REF!</v>
      </c>
      <c r="CW358" s="152"/>
      <c r="CX358" s="140" t="e">
        <f t="shared" si="487"/>
        <v>#REF!</v>
      </c>
      <c r="CY358" s="136" t="e">
        <f t="shared" si="488"/>
        <v>#REF!</v>
      </c>
      <c r="CZ358" s="152"/>
      <c r="DA358" s="144" t="e">
        <f t="shared" si="489"/>
        <v>#REF!</v>
      </c>
      <c r="DB358" s="144"/>
      <c r="DC358" s="136" t="e">
        <f t="shared" si="490"/>
        <v>#REF!</v>
      </c>
      <c r="DD358" s="152"/>
      <c r="DE358" s="140" t="e">
        <f t="shared" si="491"/>
        <v>#REF!</v>
      </c>
      <c r="DF358" s="144"/>
      <c r="DG358" s="136" t="e">
        <f t="shared" si="492"/>
        <v>#REF!</v>
      </c>
      <c r="DH358" s="152"/>
    </row>
    <row r="359" spans="1:112" ht="15.5" x14ac:dyDescent="0.35">
      <c r="A359" s="71">
        <v>44</v>
      </c>
      <c r="B359" s="345" t="str">
        <f t="shared" ref="B359" si="530">B307</f>
        <v>RRRSSS  Veronica</v>
      </c>
      <c r="C359" s="71" t="str">
        <f t="shared" si="527"/>
        <v>Veronica</v>
      </c>
      <c r="D359" s="9" t="str">
        <f t="shared" si="441"/>
        <v/>
      </c>
      <c r="E359" s="6">
        <f t="shared" si="518"/>
        <v>1046319</v>
      </c>
      <c r="F359" s="73"/>
      <c r="G359" s="73"/>
      <c r="H359" s="73"/>
      <c r="I359" s="73"/>
      <c r="J359" s="73"/>
      <c r="K359" s="73"/>
      <c r="L359" s="73"/>
      <c r="M359" s="169"/>
      <c r="N359" s="73"/>
      <c r="O359" s="73"/>
      <c r="P359" s="73"/>
      <c r="Q359" s="73"/>
      <c r="R359" s="73"/>
      <c r="S359" s="73"/>
      <c r="T359" s="73"/>
      <c r="U359" s="73"/>
      <c r="V359" s="73"/>
      <c r="W359" s="73"/>
      <c r="X359" s="289"/>
      <c r="Y359" s="2" t="e">
        <f>IF(C359&lt;&gt;"",VLOOKUP(C359,#REF!,2,FALSE),"")</f>
        <v>#REF!</v>
      </c>
      <c r="Z359" s="2" t="str">
        <f t="shared" si="508"/>
        <v>US CRÉTEIL</v>
      </c>
      <c r="AA359" s="50" t="str">
        <f t="shared" si="451"/>
        <v/>
      </c>
      <c r="AB359" s="34" t="e">
        <f t="shared" si="452"/>
        <v>#REF!</v>
      </c>
      <c r="AC359" s="2" t="str">
        <f t="shared" si="453"/>
        <v>RRRSSS  Veronica  Veronica</v>
      </c>
      <c r="AD359" s="2">
        <f t="shared" si="454"/>
        <v>0</v>
      </c>
      <c r="AE359" s="39"/>
      <c r="AF359" s="40" t="str">
        <f>IF(AE359&lt;&gt;"",VLOOKUP(AE359,#REF!,2,FALSE),"")</f>
        <v/>
      </c>
      <c r="AM359" s="140" t="e">
        <f t="shared" si="455"/>
        <v>#REF!</v>
      </c>
      <c r="AN359" s="157"/>
      <c r="AO359" s="136" t="e">
        <f t="shared" si="456"/>
        <v>#REF!</v>
      </c>
      <c r="AP359" s="152"/>
      <c r="AQ359" s="140" t="e">
        <f t="shared" si="457"/>
        <v>#REF!</v>
      </c>
      <c r="AR359" s="144"/>
      <c r="AS359" s="136" t="e">
        <f t="shared" si="458"/>
        <v>#REF!</v>
      </c>
      <c r="AT359" s="152"/>
      <c r="AU359" s="140" t="e">
        <f t="shared" si="459"/>
        <v>#REF!</v>
      </c>
      <c r="AV359" s="157"/>
      <c r="AW359" s="136" t="e">
        <f t="shared" si="460"/>
        <v>#REF!</v>
      </c>
      <c r="AX359" s="152"/>
      <c r="AY359" s="140" t="e">
        <f t="shared" si="461"/>
        <v>#REF!</v>
      </c>
      <c r="AZ359" s="144"/>
      <c r="BA359" s="136" t="e">
        <f t="shared" si="462"/>
        <v>#REF!</v>
      </c>
      <c r="BB359" s="152"/>
      <c r="BC359" s="140" t="e">
        <f t="shared" si="463"/>
        <v>#REF!</v>
      </c>
      <c r="BD359" s="144"/>
      <c r="BE359" s="136" t="e">
        <f t="shared" si="464"/>
        <v>#REF!</v>
      </c>
      <c r="BF359" s="152"/>
      <c r="BG359" s="140" t="e">
        <f t="shared" si="465"/>
        <v>#REF!</v>
      </c>
      <c r="BH359" s="144"/>
      <c r="BI359" s="136" t="e">
        <f t="shared" si="466"/>
        <v>#REF!</v>
      </c>
      <c r="BJ359" s="152"/>
      <c r="BK359" s="140" t="e">
        <f t="shared" si="467"/>
        <v>#REF!</v>
      </c>
      <c r="BL359" s="144"/>
      <c r="BM359" s="136" t="e">
        <f t="shared" si="468"/>
        <v>#REF!</v>
      </c>
      <c r="BN359" s="152"/>
      <c r="BO359" s="140" t="e">
        <f t="shared" si="469"/>
        <v>#REF!</v>
      </c>
      <c r="BP359" s="144"/>
      <c r="BQ359" s="136" t="e">
        <f t="shared" si="470"/>
        <v>#REF!</v>
      </c>
      <c r="BR359" s="152"/>
      <c r="BS359" s="140" t="e">
        <f t="shared" si="471"/>
        <v>#REF!</v>
      </c>
      <c r="BT359" s="144"/>
      <c r="BU359" s="136" t="e">
        <f t="shared" si="472"/>
        <v>#REF!</v>
      </c>
      <c r="BV359" s="152"/>
      <c r="BW359" s="140" t="e">
        <f t="shared" si="473"/>
        <v>#REF!</v>
      </c>
      <c r="BX359" s="144"/>
      <c r="BY359" s="136" t="e">
        <f t="shared" si="474"/>
        <v>#REF!</v>
      </c>
      <c r="BZ359" s="152"/>
      <c r="CA359" s="140" t="e">
        <f t="shared" si="475"/>
        <v>#REF!</v>
      </c>
      <c r="CB359" s="144"/>
      <c r="CC359" s="136" t="e">
        <f t="shared" si="476"/>
        <v>#REF!</v>
      </c>
      <c r="CD359" s="152"/>
      <c r="CE359" s="140" t="e">
        <f t="shared" si="477"/>
        <v>#REF!</v>
      </c>
      <c r="CF359" s="144"/>
      <c r="CG359" s="136" t="e">
        <f t="shared" si="478"/>
        <v>#REF!</v>
      </c>
      <c r="CH359" s="152"/>
      <c r="CI359" s="140" t="e">
        <f t="shared" si="479"/>
        <v>#REF!</v>
      </c>
      <c r="CJ359" s="144"/>
      <c r="CK359" s="136" t="e">
        <f t="shared" si="480"/>
        <v>#REF!</v>
      </c>
      <c r="CL359" s="140" t="e">
        <f t="shared" si="481"/>
        <v>#REF!</v>
      </c>
      <c r="CM359" s="144"/>
      <c r="CN359" s="136" t="e">
        <f t="shared" si="482"/>
        <v>#REF!</v>
      </c>
      <c r="CO359" s="152"/>
      <c r="CP359" s="140" t="e">
        <f t="shared" si="483"/>
        <v>#REF!</v>
      </c>
      <c r="CQ359" s="144"/>
      <c r="CR359" s="136" t="e">
        <f t="shared" si="484"/>
        <v>#REF!</v>
      </c>
      <c r="CS359" s="152"/>
      <c r="CT359" s="140" t="e">
        <f t="shared" si="485"/>
        <v>#REF!</v>
      </c>
      <c r="CU359" s="144"/>
      <c r="CV359" s="136" t="e">
        <f t="shared" si="486"/>
        <v>#REF!</v>
      </c>
      <c r="CW359" s="152"/>
      <c r="CX359" s="140" t="e">
        <f t="shared" si="487"/>
        <v>#REF!</v>
      </c>
      <c r="CY359" s="136" t="e">
        <f t="shared" si="488"/>
        <v>#REF!</v>
      </c>
      <c r="CZ359" s="152"/>
      <c r="DA359" s="144" t="e">
        <f t="shared" si="489"/>
        <v>#REF!</v>
      </c>
      <c r="DB359" s="144"/>
      <c r="DC359" s="136" t="e">
        <f t="shared" si="490"/>
        <v>#REF!</v>
      </c>
      <c r="DD359" s="152"/>
      <c r="DE359" s="140" t="e">
        <f t="shared" si="491"/>
        <v>#REF!</v>
      </c>
      <c r="DF359" s="144"/>
      <c r="DG359" s="136" t="e">
        <f t="shared" si="492"/>
        <v>#REF!</v>
      </c>
      <c r="DH359" s="152"/>
    </row>
    <row r="360" spans="1:112" ht="15.5" x14ac:dyDescent="0.35">
      <c r="A360" s="71">
        <v>45</v>
      </c>
      <c r="B360" s="345" t="str">
        <f t="shared" ref="B360" si="531">B308</f>
        <v>SSSTTT  Luc</v>
      </c>
      <c r="C360" s="71" t="str">
        <f t="shared" si="527"/>
        <v>Luc</v>
      </c>
      <c r="D360" s="9" t="str">
        <f t="shared" si="441"/>
        <v/>
      </c>
      <c r="E360" s="6">
        <f t="shared" si="518"/>
        <v>1561046</v>
      </c>
      <c r="F360" s="73"/>
      <c r="G360" s="73"/>
      <c r="H360" s="73"/>
      <c r="I360" s="73"/>
      <c r="J360" s="73"/>
      <c r="K360" s="73"/>
      <c r="L360" s="73"/>
      <c r="M360" s="169"/>
      <c r="N360" s="73"/>
      <c r="O360" s="73"/>
      <c r="P360" s="73"/>
      <c r="Q360" s="73"/>
      <c r="R360" s="73"/>
      <c r="S360" s="73"/>
      <c r="T360" s="73"/>
      <c r="U360" s="73"/>
      <c r="V360" s="73"/>
      <c r="W360" s="73"/>
      <c r="X360" s="289"/>
      <c r="Y360" s="2" t="e">
        <f>IF(C360&lt;&gt;"",VLOOKUP(C360,#REF!,2,FALSE),"")</f>
        <v>#REF!</v>
      </c>
      <c r="Z360" s="2" t="str">
        <f t="shared" si="508"/>
        <v>US CRÉTEIL</v>
      </c>
      <c r="AA360" s="50" t="str">
        <f t="shared" si="451"/>
        <v/>
      </c>
      <c r="AB360" s="34" t="e">
        <f t="shared" si="452"/>
        <v>#REF!</v>
      </c>
      <c r="AC360" s="2" t="str">
        <f t="shared" si="453"/>
        <v>SSSTTT  Luc  Luc</v>
      </c>
      <c r="AD360" s="2">
        <f t="shared" si="454"/>
        <v>0</v>
      </c>
      <c r="AE360" s="39"/>
      <c r="AF360" s="40" t="str">
        <f>IF(AE360&lt;&gt;"",VLOOKUP(AE360,#REF!,2,FALSE),"")</f>
        <v/>
      </c>
      <c r="AM360" s="140" t="e">
        <f t="shared" si="455"/>
        <v>#REF!</v>
      </c>
      <c r="AN360" s="157"/>
      <c r="AO360" s="136" t="e">
        <f t="shared" si="456"/>
        <v>#REF!</v>
      </c>
      <c r="AP360" s="152"/>
      <c r="AQ360" s="140" t="e">
        <f t="shared" si="457"/>
        <v>#REF!</v>
      </c>
      <c r="AR360" s="144"/>
      <c r="AS360" s="136" t="e">
        <f t="shared" si="458"/>
        <v>#REF!</v>
      </c>
      <c r="AT360" s="152"/>
      <c r="AU360" s="140" t="e">
        <f t="shared" si="459"/>
        <v>#REF!</v>
      </c>
      <c r="AV360" s="157"/>
      <c r="AW360" s="136" t="e">
        <f t="shared" si="460"/>
        <v>#REF!</v>
      </c>
      <c r="AX360" s="152"/>
      <c r="AY360" s="140" t="e">
        <f t="shared" si="461"/>
        <v>#REF!</v>
      </c>
      <c r="AZ360" s="144"/>
      <c r="BA360" s="136" t="e">
        <f t="shared" si="462"/>
        <v>#REF!</v>
      </c>
      <c r="BB360" s="152"/>
      <c r="BC360" s="140" t="e">
        <f t="shared" si="463"/>
        <v>#REF!</v>
      </c>
      <c r="BD360" s="144"/>
      <c r="BE360" s="136" t="e">
        <f t="shared" si="464"/>
        <v>#REF!</v>
      </c>
      <c r="BF360" s="152"/>
      <c r="BG360" s="140" t="e">
        <f t="shared" si="465"/>
        <v>#REF!</v>
      </c>
      <c r="BH360" s="144"/>
      <c r="BI360" s="136" t="e">
        <f t="shared" si="466"/>
        <v>#REF!</v>
      </c>
      <c r="BJ360" s="152"/>
      <c r="BK360" s="140" t="e">
        <f t="shared" si="467"/>
        <v>#REF!</v>
      </c>
      <c r="BL360" s="144"/>
      <c r="BM360" s="136" t="e">
        <f t="shared" si="468"/>
        <v>#REF!</v>
      </c>
      <c r="BN360" s="152"/>
      <c r="BO360" s="140" t="e">
        <f t="shared" si="469"/>
        <v>#REF!</v>
      </c>
      <c r="BP360" s="144"/>
      <c r="BQ360" s="136" t="e">
        <f t="shared" si="470"/>
        <v>#REF!</v>
      </c>
      <c r="BR360" s="152"/>
      <c r="BS360" s="140" t="e">
        <f t="shared" si="471"/>
        <v>#REF!</v>
      </c>
      <c r="BT360" s="144"/>
      <c r="BU360" s="136" t="e">
        <f t="shared" si="472"/>
        <v>#REF!</v>
      </c>
      <c r="BV360" s="152"/>
      <c r="BW360" s="140" t="e">
        <f t="shared" si="473"/>
        <v>#REF!</v>
      </c>
      <c r="BX360" s="144"/>
      <c r="BY360" s="136" t="e">
        <f t="shared" si="474"/>
        <v>#REF!</v>
      </c>
      <c r="BZ360" s="152"/>
      <c r="CA360" s="140" t="e">
        <f t="shared" si="475"/>
        <v>#REF!</v>
      </c>
      <c r="CB360" s="144"/>
      <c r="CC360" s="136" t="e">
        <f t="shared" si="476"/>
        <v>#REF!</v>
      </c>
      <c r="CD360" s="152"/>
      <c r="CE360" s="140" t="e">
        <f t="shared" si="477"/>
        <v>#REF!</v>
      </c>
      <c r="CF360" s="144"/>
      <c r="CG360" s="136" t="e">
        <f t="shared" si="478"/>
        <v>#REF!</v>
      </c>
      <c r="CH360" s="152"/>
      <c r="CI360" s="140" t="e">
        <f t="shared" si="479"/>
        <v>#REF!</v>
      </c>
      <c r="CJ360" s="144"/>
      <c r="CK360" s="136" t="e">
        <f t="shared" si="480"/>
        <v>#REF!</v>
      </c>
      <c r="CL360" s="140" t="e">
        <f t="shared" si="481"/>
        <v>#REF!</v>
      </c>
      <c r="CM360" s="144"/>
      <c r="CN360" s="136" t="e">
        <f t="shared" si="482"/>
        <v>#REF!</v>
      </c>
      <c r="CO360" s="152"/>
      <c r="CP360" s="140" t="e">
        <f t="shared" si="483"/>
        <v>#REF!</v>
      </c>
      <c r="CQ360" s="144"/>
      <c r="CR360" s="136" t="e">
        <f t="shared" si="484"/>
        <v>#REF!</v>
      </c>
      <c r="CS360" s="152"/>
      <c r="CT360" s="140" t="e">
        <f t="shared" si="485"/>
        <v>#REF!</v>
      </c>
      <c r="CU360" s="144"/>
      <c r="CV360" s="136" t="e">
        <f t="shared" si="486"/>
        <v>#REF!</v>
      </c>
      <c r="CW360" s="152"/>
      <c r="CX360" s="140" t="e">
        <f t="shared" si="487"/>
        <v>#REF!</v>
      </c>
      <c r="CY360" s="136" t="e">
        <f t="shared" si="488"/>
        <v>#REF!</v>
      </c>
      <c r="CZ360" s="152"/>
      <c r="DA360" s="144" t="e">
        <f t="shared" si="489"/>
        <v>#REF!</v>
      </c>
      <c r="DB360" s="144"/>
      <c r="DC360" s="136" t="e">
        <f t="shared" si="490"/>
        <v>#REF!</v>
      </c>
      <c r="DD360" s="152"/>
      <c r="DE360" s="140" t="e">
        <f t="shared" si="491"/>
        <v>#REF!</v>
      </c>
      <c r="DF360" s="144"/>
      <c r="DG360" s="136" t="e">
        <f t="shared" si="492"/>
        <v>#REF!</v>
      </c>
      <c r="DH360" s="152"/>
    </row>
    <row r="361" spans="1:112" ht="15.5" x14ac:dyDescent="0.35">
      <c r="A361" s="71">
        <v>46</v>
      </c>
      <c r="B361" s="345" t="str">
        <f t="shared" ref="B361" si="532">B309</f>
        <v>TTTUUU  Cryss</v>
      </c>
      <c r="C361" s="71" t="str">
        <f t="shared" si="527"/>
        <v>Cryss</v>
      </c>
      <c r="D361" s="9" t="str">
        <f t="shared" si="441"/>
        <v/>
      </c>
      <c r="E361" s="6">
        <f t="shared" si="518"/>
        <v>1537256</v>
      </c>
      <c r="F361" s="73"/>
      <c r="G361" s="73"/>
      <c r="H361" s="73"/>
      <c r="I361" s="73"/>
      <c r="J361" s="73"/>
      <c r="K361" s="73"/>
      <c r="L361" s="73"/>
      <c r="M361" s="169"/>
      <c r="N361" s="73"/>
      <c r="O361" s="73"/>
      <c r="P361" s="73"/>
      <c r="Q361" s="73"/>
      <c r="R361" s="73"/>
      <c r="S361" s="73"/>
      <c r="T361" s="73"/>
      <c r="U361" s="73"/>
      <c r="V361" s="73"/>
      <c r="W361" s="73"/>
      <c r="X361" s="289"/>
      <c r="Y361" s="2" t="e">
        <f>IF(C361&lt;&gt;"",VLOOKUP(C361,#REF!,2,FALSE),"")</f>
        <v>#REF!</v>
      </c>
      <c r="Z361" s="2" t="str">
        <f t="shared" si="508"/>
        <v>US CRÉTEIL</v>
      </c>
      <c r="AA361" s="50" t="str">
        <f t="shared" si="451"/>
        <v/>
      </c>
      <c r="AB361" s="34" t="e">
        <f t="shared" si="452"/>
        <v>#REF!</v>
      </c>
      <c r="AC361" s="2" t="str">
        <f t="shared" si="453"/>
        <v>TTTUUU  Cryss  Cryss</v>
      </c>
      <c r="AD361" s="2">
        <f t="shared" si="454"/>
        <v>0</v>
      </c>
      <c r="AE361" s="39"/>
      <c r="AF361" s="40" t="str">
        <f>IF(AE361&lt;&gt;"",VLOOKUP(AE361,#REF!,2,FALSE),"")</f>
        <v/>
      </c>
      <c r="AM361" s="140" t="e">
        <f t="shared" si="455"/>
        <v>#REF!</v>
      </c>
      <c r="AN361" s="157"/>
      <c r="AO361" s="136" t="e">
        <f t="shared" si="456"/>
        <v>#REF!</v>
      </c>
      <c r="AP361" s="152"/>
      <c r="AQ361" s="140" t="e">
        <f t="shared" si="457"/>
        <v>#REF!</v>
      </c>
      <c r="AR361" s="144"/>
      <c r="AS361" s="136" t="e">
        <f t="shared" si="458"/>
        <v>#REF!</v>
      </c>
      <c r="AT361" s="152"/>
      <c r="AU361" s="140" t="e">
        <f t="shared" si="459"/>
        <v>#REF!</v>
      </c>
      <c r="AV361" s="157"/>
      <c r="AW361" s="136" t="e">
        <f t="shared" si="460"/>
        <v>#REF!</v>
      </c>
      <c r="AX361" s="152"/>
      <c r="AY361" s="140" t="e">
        <f t="shared" si="461"/>
        <v>#REF!</v>
      </c>
      <c r="AZ361" s="144"/>
      <c r="BA361" s="136" t="e">
        <f t="shared" si="462"/>
        <v>#REF!</v>
      </c>
      <c r="BB361" s="152"/>
      <c r="BC361" s="140" t="e">
        <f t="shared" si="463"/>
        <v>#REF!</v>
      </c>
      <c r="BD361" s="144"/>
      <c r="BE361" s="136" t="e">
        <f t="shared" si="464"/>
        <v>#REF!</v>
      </c>
      <c r="BF361" s="152"/>
      <c r="BG361" s="140" t="e">
        <f t="shared" si="465"/>
        <v>#REF!</v>
      </c>
      <c r="BH361" s="144"/>
      <c r="BI361" s="136" t="e">
        <f t="shared" si="466"/>
        <v>#REF!</v>
      </c>
      <c r="BJ361" s="152"/>
      <c r="BK361" s="140" t="e">
        <f t="shared" si="467"/>
        <v>#REF!</v>
      </c>
      <c r="BL361" s="144"/>
      <c r="BM361" s="136" t="e">
        <f t="shared" si="468"/>
        <v>#REF!</v>
      </c>
      <c r="BN361" s="152"/>
      <c r="BO361" s="140" t="e">
        <f t="shared" si="469"/>
        <v>#REF!</v>
      </c>
      <c r="BP361" s="144"/>
      <c r="BQ361" s="136" t="e">
        <f t="shared" si="470"/>
        <v>#REF!</v>
      </c>
      <c r="BR361" s="152"/>
      <c r="BS361" s="140" t="e">
        <f t="shared" si="471"/>
        <v>#REF!</v>
      </c>
      <c r="BT361" s="144"/>
      <c r="BU361" s="136" t="e">
        <f t="shared" si="472"/>
        <v>#REF!</v>
      </c>
      <c r="BV361" s="152"/>
      <c r="BW361" s="140" t="e">
        <f t="shared" si="473"/>
        <v>#REF!</v>
      </c>
      <c r="BX361" s="144"/>
      <c r="BY361" s="136" t="e">
        <f t="shared" si="474"/>
        <v>#REF!</v>
      </c>
      <c r="BZ361" s="152"/>
      <c r="CA361" s="140" t="e">
        <f t="shared" si="475"/>
        <v>#REF!</v>
      </c>
      <c r="CB361" s="144"/>
      <c r="CC361" s="136" t="e">
        <f t="shared" si="476"/>
        <v>#REF!</v>
      </c>
      <c r="CD361" s="152"/>
      <c r="CE361" s="140" t="e">
        <f t="shared" si="477"/>
        <v>#REF!</v>
      </c>
      <c r="CF361" s="144"/>
      <c r="CG361" s="136" t="e">
        <f t="shared" si="478"/>
        <v>#REF!</v>
      </c>
      <c r="CH361" s="152"/>
      <c r="CI361" s="140" t="e">
        <f t="shared" si="479"/>
        <v>#REF!</v>
      </c>
      <c r="CJ361" s="144"/>
      <c r="CK361" s="136" t="e">
        <f t="shared" si="480"/>
        <v>#REF!</v>
      </c>
      <c r="CL361" s="140" t="e">
        <f t="shared" si="481"/>
        <v>#REF!</v>
      </c>
      <c r="CM361" s="144"/>
      <c r="CN361" s="136" t="e">
        <f t="shared" si="482"/>
        <v>#REF!</v>
      </c>
      <c r="CO361" s="152"/>
      <c r="CP361" s="140" t="e">
        <f t="shared" si="483"/>
        <v>#REF!</v>
      </c>
      <c r="CQ361" s="144"/>
      <c r="CR361" s="136" t="e">
        <f t="shared" si="484"/>
        <v>#REF!</v>
      </c>
      <c r="CS361" s="152"/>
      <c r="CT361" s="140" t="e">
        <f t="shared" si="485"/>
        <v>#REF!</v>
      </c>
      <c r="CU361" s="144"/>
      <c r="CV361" s="136" t="e">
        <f t="shared" si="486"/>
        <v>#REF!</v>
      </c>
      <c r="CW361" s="152"/>
      <c r="CX361" s="140" t="e">
        <f t="shared" si="487"/>
        <v>#REF!</v>
      </c>
      <c r="CY361" s="136" t="e">
        <f t="shared" si="488"/>
        <v>#REF!</v>
      </c>
      <c r="CZ361" s="152"/>
      <c r="DA361" s="144" t="e">
        <f t="shared" si="489"/>
        <v>#REF!</v>
      </c>
      <c r="DB361" s="144"/>
      <c r="DC361" s="136" t="e">
        <f t="shared" si="490"/>
        <v>#REF!</v>
      </c>
      <c r="DD361" s="152"/>
      <c r="DE361" s="140" t="e">
        <f t="shared" si="491"/>
        <v>#REF!</v>
      </c>
      <c r="DF361" s="144"/>
      <c r="DG361" s="136" t="e">
        <f t="shared" si="492"/>
        <v>#REF!</v>
      </c>
      <c r="DH361" s="152"/>
    </row>
    <row r="362" spans="1:112" ht="15.5" x14ac:dyDescent="0.35">
      <c r="A362" s="71">
        <v>47</v>
      </c>
      <c r="B362" s="345" t="str">
        <f t="shared" ref="B362" si="533">B310</f>
        <v>UUUVVV  Sambou</v>
      </c>
      <c r="C362" s="71" t="str">
        <f t="shared" si="527"/>
        <v>Sambou</v>
      </c>
      <c r="D362" s="9" t="str">
        <f t="shared" si="441"/>
        <v/>
      </c>
      <c r="E362" s="6">
        <f t="shared" si="518"/>
        <v>1939734</v>
      </c>
      <c r="F362" s="73"/>
      <c r="G362" s="73"/>
      <c r="H362" s="73"/>
      <c r="I362" s="73"/>
      <c r="J362" s="73"/>
      <c r="K362" s="73"/>
      <c r="L362" s="73"/>
      <c r="M362" s="169"/>
      <c r="N362" s="73"/>
      <c r="O362" s="73"/>
      <c r="P362" s="73"/>
      <c r="Q362" s="73"/>
      <c r="R362" s="73"/>
      <c r="S362" s="73"/>
      <c r="T362" s="73"/>
      <c r="U362" s="73"/>
      <c r="V362" s="73"/>
      <c r="W362" s="73"/>
      <c r="X362" s="289"/>
      <c r="Y362" s="2" t="e">
        <f>IF(C362&lt;&gt;"",VLOOKUP(C362,#REF!,2,FALSE),"")</f>
        <v>#REF!</v>
      </c>
      <c r="Z362" s="2" t="str">
        <f t="shared" si="508"/>
        <v>US CRÉTEIL</v>
      </c>
      <c r="AA362" s="50" t="str">
        <f t="shared" si="451"/>
        <v/>
      </c>
      <c r="AB362" s="34" t="e">
        <f t="shared" si="452"/>
        <v>#REF!</v>
      </c>
      <c r="AC362" s="2" t="str">
        <f t="shared" si="453"/>
        <v>UUUVVV  Sambou  Sambou</v>
      </c>
      <c r="AD362" s="2">
        <f t="shared" si="454"/>
        <v>0</v>
      </c>
      <c r="AE362" s="39"/>
      <c r="AF362" s="40" t="str">
        <f>IF(AE362&lt;&gt;"",VLOOKUP(AE362,#REF!,2,FALSE),"")</f>
        <v/>
      </c>
      <c r="AM362" s="140" t="e">
        <f t="shared" si="455"/>
        <v>#REF!</v>
      </c>
      <c r="AN362" s="157"/>
      <c r="AO362" s="136" t="e">
        <f t="shared" si="456"/>
        <v>#REF!</v>
      </c>
      <c r="AP362" s="152"/>
      <c r="AQ362" s="140" t="e">
        <f t="shared" si="457"/>
        <v>#REF!</v>
      </c>
      <c r="AR362" s="144"/>
      <c r="AS362" s="136" t="e">
        <f t="shared" si="458"/>
        <v>#REF!</v>
      </c>
      <c r="AT362" s="152"/>
      <c r="AU362" s="140" t="e">
        <f t="shared" si="459"/>
        <v>#REF!</v>
      </c>
      <c r="AV362" s="157"/>
      <c r="AW362" s="136" t="e">
        <f t="shared" si="460"/>
        <v>#REF!</v>
      </c>
      <c r="AX362" s="152"/>
      <c r="AY362" s="140" t="e">
        <f t="shared" si="461"/>
        <v>#REF!</v>
      </c>
      <c r="AZ362" s="144"/>
      <c r="BA362" s="136" t="e">
        <f t="shared" si="462"/>
        <v>#REF!</v>
      </c>
      <c r="BB362" s="152"/>
      <c r="BC362" s="140" t="e">
        <f t="shared" si="463"/>
        <v>#REF!</v>
      </c>
      <c r="BD362" s="144"/>
      <c r="BE362" s="136" t="e">
        <f t="shared" si="464"/>
        <v>#REF!</v>
      </c>
      <c r="BF362" s="152"/>
      <c r="BG362" s="140" t="e">
        <f t="shared" si="465"/>
        <v>#REF!</v>
      </c>
      <c r="BH362" s="144"/>
      <c r="BI362" s="136" t="e">
        <f t="shared" si="466"/>
        <v>#REF!</v>
      </c>
      <c r="BJ362" s="152"/>
      <c r="BK362" s="140" t="e">
        <f t="shared" si="467"/>
        <v>#REF!</v>
      </c>
      <c r="BL362" s="144"/>
      <c r="BM362" s="136" t="e">
        <f t="shared" si="468"/>
        <v>#REF!</v>
      </c>
      <c r="BN362" s="152"/>
      <c r="BO362" s="140" t="e">
        <f t="shared" si="469"/>
        <v>#REF!</v>
      </c>
      <c r="BP362" s="144"/>
      <c r="BQ362" s="136" t="e">
        <f t="shared" si="470"/>
        <v>#REF!</v>
      </c>
      <c r="BR362" s="152"/>
      <c r="BS362" s="140" t="e">
        <f t="shared" si="471"/>
        <v>#REF!</v>
      </c>
      <c r="BT362" s="144"/>
      <c r="BU362" s="136" t="e">
        <f t="shared" si="472"/>
        <v>#REF!</v>
      </c>
      <c r="BV362" s="152"/>
      <c r="BW362" s="140" t="e">
        <f t="shared" si="473"/>
        <v>#REF!</v>
      </c>
      <c r="BX362" s="144"/>
      <c r="BY362" s="136" t="e">
        <f t="shared" si="474"/>
        <v>#REF!</v>
      </c>
      <c r="BZ362" s="152"/>
      <c r="CA362" s="140" t="e">
        <f t="shared" si="475"/>
        <v>#REF!</v>
      </c>
      <c r="CB362" s="144"/>
      <c r="CC362" s="136" t="e">
        <f t="shared" si="476"/>
        <v>#REF!</v>
      </c>
      <c r="CD362" s="152"/>
      <c r="CE362" s="140" t="e">
        <f t="shared" si="477"/>
        <v>#REF!</v>
      </c>
      <c r="CF362" s="144"/>
      <c r="CG362" s="136" t="e">
        <f t="shared" si="478"/>
        <v>#REF!</v>
      </c>
      <c r="CH362" s="152"/>
      <c r="CI362" s="140" t="e">
        <f t="shared" si="479"/>
        <v>#REF!</v>
      </c>
      <c r="CJ362" s="144"/>
      <c r="CK362" s="136" t="e">
        <f t="shared" si="480"/>
        <v>#REF!</v>
      </c>
      <c r="CL362" s="140" t="e">
        <f t="shared" si="481"/>
        <v>#REF!</v>
      </c>
      <c r="CM362" s="144"/>
      <c r="CN362" s="136" t="e">
        <f t="shared" si="482"/>
        <v>#REF!</v>
      </c>
      <c r="CO362" s="152"/>
      <c r="CP362" s="140" t="e">
        <f t="shared" si="483"/>
        <v>#REF!</v>
      </c>
      <c r="CQ362" s="144"/>
      <c r="CR362" s="136" t="e">
        <f t="shared" si="484"/>
        <v>#REF!</v>
      </c>
      <c r="CS362" s="152"/>
      <c r="CT362" s="140" t="e">
        <f t="shared" si="485"/>
        <v>#REF!</v>
      </c>
      <c r="CU362" s="144"/>
      <c r="CV362" s="136" t="e">
        <f t="shared" si="486"/>
        <v>#REF!</v>
      </c>
      <c r="CW362" s="152"/>
      <c r="CX362" s="140" t="e">
        <f t="shared" si="487"/>
        <v>#REF!</v>
      </c>
      <c r="CY362" s="136" t="e">
        <f t="shared" si="488"/>
        <v>#REF!</v>
      </c>
      <c r="CZ362" s="152"/>
      <c r="DA362" s="144" t="e">
        <f t="shared" si="489"/>
        <v>#REF!</v>
      </c>
      <c r="DB362" s="144"/>
      <c r="DC362" s="136" t="e">
        <f t="shared" si="490"/>
        <v>#REF!</v>
      </c>
      <c r="DD362" s="152"/>
      <c r="DE362" s="140" t="e">
        <f t="shared" si="491"/>
        <v>#REF!</v>
      </c>
      <c r="DF362" s="144"/>
      <c r="DG362" s="136" t="e">
        <f t="shared" si="492"/>
        <v>#REF!</v>
      </c>
      <c r="DH362" s="152"/>
    </row>
    <row r="363" spans="1:112" ht="15.5" x14ac:dyDescent="0.35">
      <c r="A363" s="71">
        <v>48</v>
      </c>
      <c r="B363" s="345" t="str">
        <f t="shared" ref="B363" si="534">B311</f>
        <v>VVVVXXX  Dylan</v>
      </c>
      <c r="C363" s="71" t="str">
        <f t="shared" si="527"/>
        <v>Dylan</v>
      </c>
      <c r="D363" s="9" t="str">
        <f t="shared" si="441"/>
        <v/>
      </c>
      <c r="E363" s="6">
        <f t="shared" si="518"/>
        <v>1939723</v>
      </c>
      <c r="F363" s="73"/>
      <c r="G363" s="73"/>
      <c r="H363" s="73"/>
      <c r="I363" s="73"/>
      <c r="J363" s="73"/>
      <c r="K363" s="73"/>
      <c r="L363" s="73"/>
      <c r="M363" s="169"/>
      <c r="N363" s="73"/>
      <c r="O363" s="73"/>
      <c r="P363" s="73"/>
      <c r="Q363" s="73"/>
      <c r="R363" s="73"/>
      <c r="S363" s="73"/>
      <c r="T363" s="73"/>
      <c r="U363" s="73"/>
      <c r="V363" s="73"/>
      <c r="W363" s="73"/>
      <c r="X363" s="289"/>
      <c r="Y363" s="2" t="e">
        <f>IF(C363&lt;&gt;"",VLOOKUP(C363,#REF!,2,FALSE),"")</f>
        <v>#REF!</v>
      </c>
      <c r="Z363" s="2" t="str">
        <f t="shared" si="508"/>
        <v>US CRÉTEIL</v>
      </c>
      <c r="AA363" s="50" t="str">
        <f t="shared" si="451"/>
        <v/>
      </c>
      <c r="AB363" s="34" t="e">
        <f t="shared" si="452"/>
        <v>#REF!</v>
      </c>
      <c r="AC363" s="2" t="str">
        <f t="shared" si="453"/>
        <v>VVVVXXX  Dylan  Dylan</v>
      </c>
      <c r="AD363" s="2">
        <f t="shared" si="454"/>
        <v>0</v>
      </c>
      <c r="AE363" s="39"/>
      <c r="AF363" s="40" t="str">
        <f>IF(AE363&lt;&gt;"",VLOOKUP(AE363,#REF!,2,FALSE),"")</f>
        <v/>
      </c>
      <c r="AM363" s="140" t="e">
        <f t="shared" si="455"/>
        <v>#REF!</v>
      </c>
      <c r="AN363" s="157"/>
      <c r="AO363" s="136" t="e">
        <f t="shared" si="456"/>
        <v>#REF!</v>
      </c>
      <c r="AP363" s="152"/>
      <c r="AQ363" s="140" t="e">
        <f t="shared" si="457"/>
        <v>#REF!</v>
      </c>
      <c r="AR363" s="144"/>
      <c r="AS363" s="136" t="e">
        <f t="shared" si="458"/>
        <v>#REF!</v>
      </c>
      <c r="AT363" s="152"/>
      <c r="AU363" s="140" t="e">
        <f t="shared" si="459"/>
        <v>#REF!</v>
      </c>
      <c r="AV363" s="157"/>
      <c r="AW363" s="136" t="e">
        <f t="shared" si="460"/>
        <v>#REF!</v>
      </c>
      <c r="AX363" s="152"/>
      <c r="AY363" s="140" t="e">
        <f t="shared" si="461"/>
        <v>#REF!</v>
      </c>
      <c r="AZ363" s="144"/>
      <c r="BA363" s="136" t="e">
        <f t="shared" si="462"/>
        <v>#REF!</v>
      </c>
      <c r="BB363" s="152"/>
      <c r="BC363" s="140" t="e">
        <f t="shared" si="463"/>
        <v>#REF!</v>
      </c>
      <c r="BD363" s="144"/>
      <c r="BE363" s="136" t="e">
        <f t="shared" si="464"/>
        <v>#REF!</v>
      </c>
      <c r="BF363" s="152"/>
      <c r="BG363" s="140" t="e">
        <f t="shared" si="465"/>
        <v>#REF!</v>
      </c>
      <c r="BH363" s="144"/>
      <c r="BI363" s="136" t="e">
        <f t="shared" si="466"/>
        <v>#REF!</v>
      </c>
      <c r="BJ363" s="152"/>
      <c r="BK363" s="140" t="e">
        <f t="shared" si="467"/>
        <v>#REF!</v>
      </c>
      <c r="BL363" s="144"/>
      <c r="BM363" s="136" t="e">
        <f t="shared" si="468"/>
        <v>#REF!</v>
      </c>
      <c r="BN363" s="152"/>
      <c r="BO363" s="140" t="e">
        <f t="shared" si="469"/>
        <v>#REF!</v>
      </c>
      <c r="BP363" s="144"/>
      <c r="BQ363" s="136" t="e">
        <f t="shared" si="470"/>
        <v>#REF!</v>
      </c>
      <c r="BR363" s="152"/>
      <c r="BS363" s="140" t="e">
        <f t="shared" si="471"/>
        <v>#REF!</v>
      </c>
      <c r="BT363" s="144"/>
      <c r="BU363" s="136" t="e">
        <f t="shared" si="472"/>
        <v>#REF!</v>
      </c>
      <c r="BV363" s="152"/>
      <c r="BW363" s="140" t="e">
        <f t="shared" si="473"/>
        <v>#REF!</v>
      </c>
      <c r="BX363" s="144"/>
      <c r="BY363" s="136" t="e">
        <f t="shared" si="474"/>
        <v>#REF!</v>
      </c>
      <c r="BZ363" s="152"/>
      <c r="CA363" s="140" t="e">
        <f t="shared" si="475"/>
        <v>#REF!</v>
      </c>
      <c r="CB363" s="144"/>
      <c r="CC363" s="136" t="e">
        <f t="shared" si="476"/>
        <v>#REF!</v>
      </c>
      <c r="CD363" s="152"/>
      <c r="CE363" s="140" t="e">
        <f t="shared" si="477"/>
        <v>#REF!</v>
      </c>
      <c r="CF363" s="144"/>
      <c r="CG363" s="136" t="e">
        <f t="shared" si="478"/>
        <v>#REF!</v>
      </c>
      <c r="CH363" s="152"/>
      <c r="CI363" s="140" t="e">
        <f t="shared" si="479"/>
        <v>#REF!</v>
      </c>
      <c r="CJ363" s="144"/>
      <c r="CK363" s="136" t="e">
        <f t="shared" si="480"/>
        <v>#REF!</v>
      </c>
      <c r="CL363" s="140" t="e">
        <f t="shared" si="481"/>
        <v>#REF!</v>
      </c>
      <c r="CM363" s="144"/>
      <c r="CN363" s="136" t="e">
        <f t="shared" si="482"/>
        <v>#REF!</v>
      </c>
      <c r="CO363" s="152"/>
      <c r="CP363" s="140" t="e">
        <f t="shared" si="483"/>
        <v>#REF!</v>
      </c>
      <c r="CQ363" s="144"/>
      <c r="CR363" s="136" t="e">
        <f t="shared" si="484"/>
        <v>#REF!</v>
      </c>
      <c r="CS363" s="152"/>
      <c r="CT363" s="140" t="e">
        <f t="shared" si="485"/>
        <v>#REF!</v>
      </c>
      <c r="CU363" s="144"/>
      <c r="CV363" s="136" t="e">
        <f t="shared" si="486"/>
        <v>#REF!</v>
      </c>
      <c r="CW363" s="152"/>
      <c r="CX363" s="140" t="e">
        <f t="shared" si="487"/>
        <v>#REF!</v>
      </c>
      <c r="CY363" s="136" t="e">
        <f t="shared" si="488"/>
        <v>#REF!</v>
      </c>
      <c r="CZ363" s="152"/>
      <c r="DA363" s="144" t="e">
        <f t="shared" si="489"/>
        <v>#REF!</v>
      </c>
      <c r="DB363" s="144"/>
      <c r="DC363" s="136" t="e">
        <f t="shared" si="490"/>
        <v>#REF!</v>
      </c>
      <c r="DD363" s="152"/>
      <c r="DE363" s="140" t="e">
        <f t="shared" si="491"/>
        <v>#REF!</v>
      </c>
      <c r="DF363" s="144"/>
      <c r="DG363" s="136" t="e">
        <f t="shared" si="492"/>
        <v>#REF!</v>
      </c>
      <c r="DH363" s="152"/>
    </row>
    <row r="364" spans="1:112" ht="15.5" x14ac:dyDescent="0.35">
      <c r="A364" s="71">
        <v>49</v>
      </c>
      <c r="B364" s="345" t="str">
        <f t="shared" ref="B364" si="535">B312</f>
        <v>XXXYYY  Lucie</v>
      </c>
      <c r="C364" s="71" t="str">
        <f t="shared" si="527"/>
        <v>Lucie</v>
      </c>
      <c r="D364" s="9" t="str">
        <f t="shared" si="441"/>
        <v/>
      </c>
      <c r="E364" s="6">
        <f t="shared" si="518"/>
        <v>1939738</v>
      </c>
      <c r="F364" s="73"/>
      <c r="G364" s="73"/>
      <c r="H364" s="73"/>
      <c r="I364" s="73"/>
      <c r="J364" s="73"/>
      <c r="K364" s="73"/>
      <c r="L364" s="73"/>
      <c r="M364" s="169"/>
      <c r="N364" s="73"/>
      <c r="O364" s="73"/>
      <c r="P364" s="73"/>
      <c r="Q364" s="73"/>
      <c r="R364" s="73"/>
      <c r="S364" s="73"/>
      <c r="T364" s="73"/>
      <c r="U364" s="73"/>
      <c r="V364" s="73"/>
      <c r="W364" s="73"/>
      <c r="X364" s="289"/>
      <c r="Y364" s="2" t="e">
        <f>IF(C364&lt;&gt;"",VLOOKUP(C364,#REF!,2,FALSE),"")</f>
        <v>#REF!</v>
      </c>
      <c r="Z364" s="2" t="str">
        <f t="shared" si="508"/>
        <v>US CRÉTEIL</v>
      </c>
      <c r="AA364" s="50" t="str">
        <f t="shared" si="451"/>
        <v/>
      </c>
      <c r="AB364" s="34" t="e">
        <f t="shared" si="452"/>
        <v>#REF!</v>
      </c>
      <c r="AC364" s="2" t="str">
        <f t="shared" si="453"/>
        <v>XXXYYY  Lucie  Lucie</v>
      </c>
      <c r="AD364" s="2">
        <f t="shared" si="454"/>
        <v>0</v>
      </c>
      <c r="AE364" s="39"/>
      <c r="AF364" s="40" t="str">
        <f>IF(AE364&lt;&gt;"",VLOOKUP(AE364,#REF!,2,FALSE),"")</f>
        <v/>
      </c>
      <c r="AM364" s="140" t="e">
        <f t="shared" si="455"/>
        <v>#REF!</v>
      </c>
      <c r="AN364" s="157"/>
      <c r="AO364" s="136" t="e">
        <f t="shared" si="456"/>
        <v>#REF!</v>
      </c>
      <c r="AP364" s="152"/>
      <c r="AQ364" s="140" t="e">
        <f t="shared" si="457"/>
        <v>#REF!</v>
      </c>
      <c r="AR364" s="144"/>
      <c r="AS364" s="136" t="e">
        <f t="shared" si="458"/>
        <v>#REF!</v>
      </c>
      <c r="AT364" s="152"/>
      <c r="AU364" s="140" t="e">
        <f t="shared" si="459"/>
        <v>#REF!</v>
      </c>
      <c r="AV364" s="157"/>
      <c r="AW364" s="136" t="e">
        <f t="shared" si="460"/>
        <v>#REF!</v>
      </c>
      <c r="AX364" s="152"/>
      <c r="AY364" s="140" t="e">
        <f t="shared" si="461"/>
        <v>#REF!</v>
      </c>
      <c r="AZ364" s="144"/>
      <c r="BA364" s="136" t="e">
        <f t="shared" si="462"/>
        <v>#REF!</v>
      </c>
      <c r="BB364" s="152"/>
      <c r="BC364" s="140" t="e">
        <f t="shared" si="463"/>
        <v>#REF!</v>
      </c>
      <c r="BD364" s="144"/>
      <c r="BE364" s="136" t="e">
        <f t="shared" si="464"/>
        <v>#REF!</v>
      </c>
      <c r="BF364" s="152"/>
      <c r="BG364" s="140" t="e">
        <f t="shared" si="465"/>
        <v>#REF!</v>
      </c>
      <c r="BH364" s="144"/>
      <c r="BI364" s="136" t="e">
        <f t="shared" si="466"/>
        <v>#REF!</v>
      </c>
      <c r="BJ364" s="152"/>
      <c r="BK364" s="140" t="e">
        <f t="shared" si="467"/>
        <v>#REF!</v>
      </c>
      <c r="BL364" s="144"/>
      <c r="BM364" s="136" t="e">
        <f t="shared" si="468"/>
        <v>#REF!</v>
      </c>
      <c r="BN364" s="152"/>
      <c r="BO364" s="140" t="e">
        <f t="shared" si="469"/>
        <v>#REF!</v>
      </c>
      <c r="BP364" s="144"/>
      <c r="BQ364" s="136" t="e">
        <f t="shared" si="470"/>
        <v>#REF!</v>
      </c>
      <c r="BR364" s="152"/>
      <c r="BS364" s="140" t="e">
        <f t="shared" si="471"/>
        <v>#REF!</v>
      </c>
      <c r="BT364" s="144"/>
      <c r="BU364" s="136" t="e">
        <f t="shared" si="472"/>
        <v>#REF!</v>
      </c>
      <c r="BV364" s="152"/>
      <c r="BW364" s="140" t="e">
        <f t="shared" si="473"/>
        <v>#REF!</v>
      </c>
      <c r="BX364" s="144"/>
      <c r="BY364" s="136" t="e">
        <f t="shared" si="474"/>
        <v>#REF!</v>
      </c>
      <c r="BZ364" s="152"/>
      <c r="CA364" s="140" t="e">
        <f t="shared" si="475"/>
        <v>#REF!</v>
      </c>
      <c r="CB364" s="144"/>
      <c r="CC364" s="136" t="e">
        <f t="shared" si="476"/>
        <v>#REF!</v>
      </c>
      <c r="CD364" s="152"/>
      <c r="CE364" s="140" t="e">
        <f t="shared" si="477"/>
        <v>#REF!</v>
      </c>
      <c r="CF364" s="144"/>
      <c r="CG364" s="136" t="e">
        <f t="shared" si="478"/>
        <v>#REF!</v>
      </c>
      <c r="CH364" s="152"/>
      <c r="CI364" s="140" t="e">
        <f t="shared" si="479"/>
        <v>#REF!</v>
      </c>
      <c r="CJ364" s="144"/>
      <c r="CK364" s="136" t="e">
        <f t="shared" si="480"/>
        <v>#REF!</v>
      </c>
      <c r="CL364" s="140" t="e">
        <f t="shared" si="481"/>
        <v>#REF!</v>
      </c>
      <c r="CM364" s="144"/>
      <c r="CN364" s="136" t="e">
        <f t="shared" si="482"/>
        <v>#REF!</v>
      </c>
      <c r="CO364" s="152"/>
      <c r="CP364" s="140" t="e">
        <f t="shared" si="483"/>
        <v>#REF!</v>
      </c>
      <c r="CQ364" s="144"/>
      <c r="CR364" s="136" t="e">
        <f t="shared" si="484"/>
        <v>#REF!</v>
      </c>
      <c r="CS364" s="152"/>
      <c r="CT364" s="140" t="e">
        <f t="shared" si="485"/>
        <v>#REF!</v>
      </c>
      <c r="CU364" s="144"/>
      <c r="CV364" s="136" t="e">
        <f t="shared" si="486"/>
        <v>#REF!</v>
      </c>
      <c r="CW364" s="152"/>
      <c r="CX364" s="140" t="e">
        <f t="shared" si="487"/>
        <v>#REF!</v>
      </c>
      <c r="CY364" s="136" t="e">
        <f t="shared" si="488"/>
        <v>#REF!</v>
      </c>
      <c r="CZ364" s="152"/>
      <c r="DA364" s="144" t="e">
        <f t="shared" si="489"/>
        <v>#REF!</v>
      </c>
      <c r="DB364" s="144"/>
      <c r="DC364" s="136" t="e">
        <f t="shared" si="490"/>
        <v>#REF!</v>
      </c>
      <c r="DD364" s="152"/>
      <c r="DE364" s="140" t="e">
        <f t="shared" si="491"/>
        <v>#REF!</v>
      </c>
      <c r="DF364" s="144"/>
      <c r="DG364" s="136" t="e">
        <f t="shared" si="492"/>
        <v>#REF!</v>
      </c>
      <c r="DH364" s="152"/>
    </row>
    <row r="365" spans="1:112" ht="16" thickBot="1" x14ac:dyDescent="0.4">
      <c r="A365" s="72">
        <v>50</v>
      </c>
      <c r="B365" s="346" t="str">
        <f t="shared" ref="B365" si="536">B313</f>
        <v>YYYZZZ  Eva</v>
      </c>
      <c r="C365" s="290" t="str">
        <f t="shared" si="527"/>
        <v>Eva</v>
      </c>
      <c r="D365" s="291" t="str">
        <f t="shared" si="441"/>
        <v/>
      </c>
      <c r="E365" s="292">
        <f t="shared" si="518"/>
        <v>1026527</v>
      </c>
      <c r="F365" s="293"/>
      <c r="G365" s="293"/>
      <c r="H365" s="293"/>
      <c r="I365" s="293"/>
      <c r="J365" s="293"/>
      <c r="K365" s="293"/>
      <c r="L365" s="293"/>
      <c r="M365" s="294"/>
      <c r="N365" s="293"/>
      <c r="O365" s="293"/>
      <c r="P365" s="293"/>
      <c r="Q365" s="293"/>
      <c r="R365" s="293"/>
      <c r="S365" s="293"/>
      <c r="T365" s="293"/>
      <c r="U365" s="293"/>
      <c r="V365" s="293"/>
      <c r="W365" s="293"/>
      <c r="X365" s="295"/>
      <c r="Y365" s="2" t="e">
        <f>IF(C365&lt;&gt;"",VLOOKUP(C365,#REF!,2,FALSE),"")</f>
        <v>#REF!</v>
      </c>
      <c r="Z365" s="2" t="str">
        <f t="shared" si="508"/>
        <v>US CRÉTEIL</v>
      </c>
      <c r="AA365" s="50" t="str">
        <f t="shared" si="451"/>
        <v/>
      </c>
      <c r="AB365" s="34" t="e">
        <f t="shared" si="452"/>
        <v>#REF!</v>
      </c>
      <c r="AC365" s="2" t="str">
        <f t="shared" si="453"/>
        <v>YYYZZZ  Eva  Eva</v>
      </c>
      <c r="AD365" s="2">
        <f t="shared" si="454"/>
        <v>0</v>
      </c>
      <c r="AE365" s="39"/>
      <c r="AF365" s="40" t="str">
        <f>IF(AE365&lt;&gt;"",VLOOKUP(AE365,#REF!,2,FALSE),"")</f>
        <v/>
      </c>
      <c r="AM365" s="140" t="e">
        <f t="shared" si="455"/>
        <v>#REF!</v>
      </c>
      <c r="AN365" s="157"/>
      <c r="AO365" s="136" t="e">
        <f t="shared" si="456"/>
        <v>#REF!</v>
      </c>
      <c r="AP365" s="152"/>
      <c r="AQ365" s="140" t="e">
        <f t="shared" si="457"/>
        <v>#REF!</v>
      </c>
      <c r="AR365" s="144"/>
      <c r="AS365" s="136" t="e">
        <f t="shared" si="458"/>
        <v>#REF!</v>
      </c>
      <c r="AT365" s="152"/>
      <c r="AU365" s="140" t="e">
        <f t="shared" si="459"/>
        <v>#REF!</v>
      </c>
      <c r="AV365" s="157"/>
      <c r="AW365" s="136" t="e">
        <f t="shared" si="460"/>
        <v>#REF!</v>
      </c>
      <c r="AX365" s="152"/>
      <c r="AY365" s="140" t="e">
        <f t="shared" si="461"/>
        <v>#REF!</v>
      </c>
      <c r="AZ365" s="144"/>
      <c r="BA365" s="136" t="e">
        <f t="shared" si="462"/>
        <v>#REF!</v>
      </c>
      <c r="BB365" s="152"/>
      <c r="BC365" s="140" t="e">
        <f t="shared" si="463"/>
        <v>#REF!</v>
      </c>
      <c r="BD365" s="144"/>
      <c r="BE365" s="136" t="e">
        <f t="shared" si="464"/>
        <v>#REF!</v>
      </c>
      <c r="BF365" s="152"/>
      <c r="BG365" s="140" t="e">
        <f t="shared" si="465"/>
        <v>#REF!</v>
      </c>
      <c r="BH365" s="144"/>
      <c r="BI365" s="136" t="e">
        <f t="shared" si="466"/>
        <v>#REF!</v>
      </c>
      <c r="BJ365" s="152"/>
      <c r="BK365" s="140" t="e">
        <f t="shared" si="467"/>
        <v>#REF!</v>
      </c>
      <c r="BL365" s="144"/>
      <c r="BM365" s="136" t="e">
        <f t="shared" si="468"/>
        <v>#REF!</v>
      </c>
      <c r="BN365" s="152"/>
      <c r="BO365" s="140" t="e">
        <f t="shared" si="469"/>
        <v>#REF!</v>
      </c>
      <c r="BP365" s="144"/>
      <c r="BQ365" s="136" t="e">
        <f t="shared" si="470"/>
        <v>#REF!</v>
      </c>
      <c r="BR365" s="152"/>
      <c r="BS365" s="140" t="e">
        <f t="shared" si="471"/>
        <v>#REF!</v>
      </c>
      <c r="BT365" s="144"/>
      <c r="BU365" s="136" t="e">
        <f t="shared" si="472"/>
        <v>#REF!</v>
      </c>
      <c r="BV365" s="152"/>
      <c r="BW365" s="140" t="e">
        <f t="shared" si="473"/>
        <v>#REF!</v>
      </c>
      <c r="BX365" s="144"/>
      <c r="BY365" s="136" t="e">
        <f t="shared" si="474"/>
        <v>#REF!</v>
      </c>
      <c r="BZ365" s="152"/>
      <c r="CA365" s="140" t="e">
        <f t="shared" si="475"/>
        <v>#REF!</v>
      </c>
      <c r="CB365" s="144"/>
      <c r="CC365" s="136" t="e">
        <f t="shared" si="476"/>
        <v>#REF!</v>
      </c>
      <c r="CD365" s="152"/>
      <c r="CE365" s="140" t="e">
        <f t="shared" si="477"/>
        <v>#REF!</v>
      </c>
      <c r="CF365" s="144"/>
      <c r="CG365" s="136" t="e">
        <f t="shared" si="478"/>
        <v>#REF!</v>
      </c>
      <c r="CH365" s="152"/>
      <c r="CI365" s="140" t="e">
        <f t="shared" si="479"/>
        <v>#REF!</v>
      </c>
      <c r="CJ365" s="144"/>
      <c r="CK365" s="136" t="e">
        <f t="shared" si="480"/>
        <v>#REF!</v>
      </c>
      <c r="CL365" s="140" t="e">
        <f t="shared" si="481"/>
        <v>#REF!</v>
      </c>
      <c r="CM365" s="144"/>
      <c r="CN365" s="136" t="e">
        <f t="shared" si="482"/>
        <v>#REF!</v>
      </c>
      <c r="CO365" s="152"/>
      <c r="CP365" s="140" t="e">
        <f t="shared" si="483"/>
        <v>#REF!</v>
      </c>
      <c r="CQ365" s="144"/>
      <c r="CR365" s="136" t="e">
        <f t="shared" si="484"/>
        <v>#REF!</v>
      </c>
      <c r="CS365" s="152"/>
      <c r="CT365" s="140" t="e">
        <f t="shared" si="485"/>
        <v>#REF!</v>
      </c>
      <c r="CU365" s="144"/>
      <c r="CV365" s="136" t="e">
        <f t="shared" si="486"/>
        <v>#REF!</v>
      </c>
      <c r="CW365" s="152"/>
      <c r="CX365" s="140" t="e">
        <f t="shared" si="487"/>
        <v>#REF!</v>
      </c>
      <c r="CY365" s="136" t="e">
        <f t="shared" si="488"/>
        <v>#REF!</v>
      </c>
      <c r="CZ365" s="152"/>
      <c r="DA365" s="144" t="e">
        <f t="shared" si="489"/>
        <v>#REF!</v>
      </c>
      <c r="DB365" s="144"/>
      <c r="DC365" s="136" t="e">
        <f t="shared" si="490"/>
        <v>#REF!</v>
      </c>
      <c r="DD365" s="152"/>
      <c r="DE365" s="140" t="e">
        <f t="shared" si="491"/>
        <v>#REF!</v>
      </c>
      <c r="DF365" s="144"/>
      <c r="DG365" s="136" t="e">
        <f t="shared" si="492"/>
        <v>#REF!</v>
      </c>
      <c r="DH365" s="152"/>
    </row>
    <row r="366" spans="1:112" ht="27.75" customHeight="1" thickBot="1" x14ac:dyDescent="0.4">
      <c r="C366" s="51"/>
      <c r="D366" s="52"/>
      <c r="E366" s="51"/>
      <c r="AA366" s="50"/>
      <c r="AB366" s="34"/>
      <c r="AD366" s="2">
        <f t="shared" si="454"/>
        <v>0</v>
      </c>
      <c r="AE366" s="39"/>
      <c r="AF366" s="40" t="str">
        <f>IF(AE366&lt;&gt;"",VLOOKUP(AE366,#REF!,2,FALSE),"")</f>
        <v/>
      </c>
      <c r="AM366" s="140">
        <f t="shared" si="455"/>
        <v>0</v>
      </c>
      <c r="AN366" s="157"/>
      <c r="AO366" s="136">
        <f t="shared" si="456"/>
        <v>0</v>
      </c>
      <c r="AP366" s="152"/>
      <c r="AQ366" s="140">
        <f t="shared" si="457"/>
        <v>0</v>
      </c>
      <c r="AR366" s="144"/>
      <c r="AS366" s="136">
        <f t="shared" si="458"/>
        <v>0</v>
      </c>
      <c r="AT366" s="152"/>
      <c r="AU366" s="140">
        <f t="shared" si="459"/>
        <v>0</v>
      </c>
      <c r="AV366" s="157"/>
      <c r="AW366" s="136">
        <f t="shared" si="460"/>
        <v>0</v>
      </c>
      <c r="AX366" s="152"/>
      <c r="AY366" s="140">
        <f t="shared" si="461"/>
        <v>0</v>
      </c>
      <c r="AZ366" s="144"/>
      <c r="BA366" s="136">
        <f t="shared" si="462"/>
        <v>0</v>
      </c>
      <c r="BB366" s="152"/>
      <c r="BC366" s="140">
        <f t="shared" si="463"/>
        <v>0</v>
      </c>
      <c r="BD366" s="144"/>
      <c r="BE366" s="136">
        <f t="shared" si="464"/>
        <v>0</v>
      </c>
      <c r="BF366" s="152"/>
      <c r="BG366" s="140">
        <f t="shared" si="465"/>
        <v>0</v>
      </c>
      <c r="BH366" s="144"/>
      <c r="BI366" s="136">
        <f t="shared" si="466"/>
        <v>0</v>
      </c>
      <c r="BJ366" s="152"/>
      <c r="BK366" s="140">
        <f t="shared" si="467"/>
        <v>0</v>
      </c>
      <c r="BL366" s="144"/>
      <c r="BM366" s="136">
        <f t="shared" si="468"/>
        <v>0</v>
      </c>
      <c r="BN366" s="152"/>
      <c r="BO366" s="140">
        <f t="shared" si="469"/>
        <v>0</v>
      </c>
      <c r="BP366" s="144"/>
      <c r="BQ366" s="136">
        <f t="shared" si="470"/>
        <v>0</v>
      </c>
      <c r="BR366" s="152"/>
      <c r="BS366" s="140">
        <f t="shared" si="471"/>
        <v>0</v>
      </c>
      <c r="BT366" s="144"/>
      <c r="BU366" s="136">
        <f t="shared" si="472"/>
        <v>0</v>
      </c>
      <c r="BV366" s="152"/>
      <c r="BW366" s="140">
        <f t="shared" si="473"/>
        <v>0</v>
      </c>
      <c r="BX366" s="144"/>
      <c r="BY366" s="136">
        <f t="shared" si="474"/>
        <v>0</v>
      </c>
      <c r="BZ366" s="152"/>
      <c r="CA366" s="140">
        <f t="shared" si="475"/>
        <v>0</v>
      </c>
      <c r="CB366" s="144"/>
      <c r="CC366" s="136">
        <f t="shared" si="476"/>
        <v>0</v>
      </c>
      <c r="CD366" s="152"/>
      <c r="CE366" s="140">
        <f t="shared" si="477"/>
        <v>0</v>
      </c>
      <c r="CF366" s="144"/>
      <c r="CG366" s="136">
        <f t="shared" si="478"/>
        <v>0</v>
      </c>
      <c r="CH366" s="152"/>
      <c r="CI366" s="140">
        <f t="shared" si="479"/>
        <v>0</v>
      </c>
      <c r="CJ366" s="144"/>
      <c r="CK366" s="136">
        <f t="shared" si="480"/>
        <v>0</v>
      </c>
      <c r="CL366" s="140">
        <f t="shared" si="481"/>
        <v>0</v>
      </c>
      <c r="CM366" s="144"/>
      <c r="CN366" s="136">
        <f t="shared" si="482"/>
        <v>0</v>
      </c>
      <c r="CO366" s="152"/>
      <c r="CP366" s="140">
        <f t="shared" si="483"/>
        <v>0</v>
      </c>
      <c r="CQ366" s="144"/>
      <c r="CR366" s="136">
        <f t="shared" si="484"/>
        <v>0</v>
      </c>
      <c r="CS366" s="152"/>
      <c r="CT366" s="140">
        <f t="shared" si="485"/>
        <v>0</v>
      </c>
      <c r="CU366" s="144"/>
      <c r="CV366" s="136">
        <f t="shared" si="486"/>
        <v>0</v>
      </c>
      <c r="CW366" s="152"/>
      <c r="CX366" s="140">
        <f t="shared" si="487"/>
        <v>0</v>
      </c>
      <c r="CY366" s="136">
        <f t="shared" si="488"/>
        <v>0</v>
      </c>
      <c r="CZ366" s="152"/>
      <c r="DA366" s="144">
        <f t="shared" si="489"/>
        <v>0</v>
      </c>
      <c r="DB366" s="144"/>
      <c r="DC366" s="136">
        <f t="shared" si="490"/>
        <v>0</v>
      </c>
      <c r="DD366" s="152"/>
      <c r="DE366" s="140">
        <f t="shared" si="491"/>
        <v>0</v>
      </c>
      <c r="DF366" s="144"/>
      <c r="DG366" s="136">
        <f t="shared" si="492"/>
        <v>0</v>
      </c>
      <c r="DH366" s="152"/>
    </row>
    <row r="367" spans="1:112" ht="24" thickBot="1" x14ac:dyDescent="0.4">
      <c r="B367" s="281">
        <f>Calendrier!$X33</f>
        <v>43320</v>
      </c>
      <c r="C367" s="525">
        <f>COUNTIF(D368:D417,$AE$2)</f>
        <v>0</v>
      </c>
      <c r="D367" s="530"/>
      <c r="E367" s="531"/>
      <c r="F367" s="528" t="str">
        <f>Calendrier!BO10</f>
        <v>H</v>
      </c>
      <c r="G367" s="528"/>
      <c r="H367" s="528"/>
      <c r="I367" s="528"/>
      <c r="J367" s="528"/>
      <c r="K367" s="528"/>
      <c r="L367" s="528"/>
      <c r="M367" s="528"/>
      <c r="N367" s="528"/>
      <c r="O367" s="528"/>
      <c r="P367" s="528"/>
      <c r="Q367" s="528"/>
      <c r="R367" s="528"/>
      <c r="S367" s="528"/>
      <c r="T367" s="528"/>
      <c r="U367" s="528"/>
      <c r="V367" s="528"/>
      <c r="W367" s="528"/>
      <c r="X367" s="529"/>
      <c r="AA367" s="50"/>
      <c r="AB367" s="34"/>
      <c r="AE367" s="39"/>
      <c r="AF367" s="40" t="str">
        <f>IF(AE367&lt;&gt;"",VLOOKUP(AE367,#REF!,2,FALSE),"")</f>
        <v/>
      </c>
      <c r="AM367" s="140">
        <f t="shared" si="455"/>
        <v>0</v>
      </c>
      <c r="AN367" s="157"/>
      <c r="AO367" s="136">
        <f t="shared" si="456"/>
        <v>0</v>
      </c>
      <c r="AP367" s="152"/>
      <c r="AQ367" s="140">
        <f t="shared" si="457"/>
        <v>0</v>
      </c>
      <c r="AR367" s="144"/>
      <c r="AS367" s="136">
        <f t="shared" si="458"/>
        <v>0</v>
      </c>
      <c r="AT367" s="152"/>
      <c r="AU367" s="140">
        <f t="shared" si="459"/>
        <v>0</v>
      </c>
      <c r="AV367" s="157"/>
      <c r="AW367" s="136">
        <f t="shared" si="460"/>
        <v>0</v>
      </c>
      <c r="AX367" s="152"/>
      <c r="AY367" s="140">
        <f t="shared" si="461"/>
        <v>0</v>
      </c>
      <c r="AZ367" s="144"/>
      <c r="BA367" s="136">
        <f t="shared" si="462"/>
        <v>0</v>
      </c>
      <c r="BB367" s="152"/>
      <c r="BC367" s="140">
        <f t="shared" si="463"/>
        <v>0</v>
      </c>
      <c r="BD367" s="144"/>
      <c r="BE367" s="136">
        <f t="shared" si="464"/>
        <v>0</v>
      </c>
      <c r="BF367" s="152"/>
      <c r="BG367" s="140">
        <f t="shared" si="465"/>
        <v>0</v>
      </c>
      <c r="BH367" s="144"/>
      <c r="BI367" s="136">
        <f t="shared" si="466"/>
        <v>0</v>
      </c>
      <c r="BJ367" s="152"/>
      <c r="BK367" s="140">
        <f t="shared" si="467"/>
        <v>0</v>
      </c>
      <c r="BL367" s="144"/>
      <c r="BM367" s="136">
        <f t="shared" si="468"/>
        <v>0</v>
      </c>
      <c r="BN367" s="152"/>
      <c r="BO367" s="140">
        <f t="shared" si="469"/>
        <v>0</v>
      </c>
      <c r="BP367" s="144"/>
      <c r="BQ367" s="136">
        <f t="shared" si="470"/>
        <v>0</v>
      </c>
      <c r="BR367" s="152"/>
      <c r="BS367" s="140">
        <f t="shared" si="471"/>
        <v>0</v>
      </c>
      <c r="BT367" s="144"/>
      <c r="BU367" s="136">
        <f t="shared" si="472"/>
        <v>0</v>
      </c>
      <c r="BV367" s="152"/>
      <c r="BW367" s="140">
        <f t="shared" si="473"/>
        <v>0</v>
      </c>
      <c r="BX367" s="144"/>
      <c r="BY367" s="136">
        <f t="shared" si="474"/>
        <v>0</v>
      </c>
      <c r="BZ367" s="152"/>
      <c r="CA367" s="140">
        <f t="shared" si="475"/>
        <v>0</v>
      </c>
      <c r="CB367" s="144"/>
      <c r="CC367" s="136">
        <f t="shared" si="476"/>
        <v>0</v>
      </c>
      <c r="CD367" s="152"/>
      <c r="CE367" s="140">
        <f t="shared" si="477"/>
        <v>0</v>
      </c>
      <c r="CF367" s="144"/>
      <c r="CG367" s="136">
        <f t="shared" si="478"/>
        <v>0</v>
      </c>
      <c r="CH367" s="152"/>
      <c r="CI367" s="140">
        <f t="shared" si="479"/>
        <v>0</v>
      </c>
      <c r="CJ367" s="144"/>
      <c r="CK367" s="136">
        <f t="shared" si="480"/>
        <v>0</v>
      </c>
      <c r="CL367" s="140">
        <f t="shared" si="481"/>
        <v>0</v>
      </c>
      <c r="CM367" s="144"/>
      <c r="CN367" s="136">
        <f t="shared" si="482"/>
        <v>0</v>
      </c>
      <c r="CO367" s="152"/>
      <c r="CP367" s="140">
        <f t="shared" si="483"/>
        <v>0</v>
      </c>
      <c r="CQ367" s="144"/>
      <c r="CR367" s="136">
        <f t="shared" si="484"/>
        <v>0</v>
      </c>
      <c r="CS367" s="152"/>
      <c r="CT367" s="140">
        <f t="shared" si="485"/>
        <v>0</v>
      </c>
      <c r="CU367" s="144"/>
      <c r="CV367" s="136">
        <f t="shared" si="486"/>
        <v>0</v>
      </c>
      <c r="CW367" s="152"/>
      <c r="CX367" s="140">
        <f t="shared" si="487"/>
        <v>0</v>
      </c>
      <c r="CY367" s="136">
        <f t="shared" si="488"/>
        <v>0</v>
      </c>
      <c r="CZ367" s="152"/>
      <c r="DA367" s="144">
        <f t="shared" si="489"/>
        <v>0</v>
      </c>
      <c r="DB367" s="144"/>
      <c r="DC367" s="136">
        <f t="shared" si="490"/>
        <v>0</v>
      </c>
      <c r="DD367" s="152"/>
      <c r="DE367" s="140">
        <f t="shared" si="491"/>
        <v>0</v>
      </c>
      <c r="DF367" s="144"/>
      <c r="DG367" s="136">
        <f t="shared" si="492"/>
        <v>0</v>
      </c>
      <c r="DH367" s="152"/>
    </row>
    <row r="368" spans="1:112" ht="15.5" x14ac:dyDescent="0.35">
      <c r="A368" s="70">
        <v>1</v>
      </c>
      <c r="B368" s="343" t="str">
        <f>B316</f>
        <v>AAA  LUC</v>
      </c>
      <c r="C368" s="282" t="str">
        <f t="shared" ref="C368:C387" si="537">C4</f>
        <v>LUC</v>
      </c>
      <c r="D368" s="283" t="str">
        <f t="shared" ref="D368:D417" si="538">IF(AD368&lt;&gt;$AE$1,$AE$2,"")</f>
        <v/>
      </c>
      <c r="E368" s="284">
        <f t="shared" ref="E368:E399" si="539">E4</f>
        <v>409092</v>
      </c>
      <c r="F368" s="285"/>
      <c r="G368" s="285"/>
      <c r="H368" s="285"/>
      <c r="I368" s="285"/>
      <c r="J368" s="285"/>
      <c r="K368" s="285"/>
      <c r="L368" s="285"/>
      <c r="M368" s="286"/>
      <c r="N368" s="285"/>
      <c r="O368" s="285"/>
      <c r="P368" s="285"/>
      <c r="Q368" s="285"/>
      <c r="R368" s="285"/>
      <c r="S368" s="285"/>
      <c r="T368" s="285"/>
      <c r="U368" s="285"/>
      <c r="V368" s="285"/>
      <c r="W368" s="285"/>
      <c r="X368" s="287"/>
      <c r="Y368" s="2" t="e">
        <f>IF(C368&lt;&gt;"",VLOOKUP(C368,#REF!,2,FALSE),"")</f>
        <v>#REF!</v>
      </c>
      <c r="Z368" s="2" t="str">
        <f t="shared" si="508"/>
        <v>US CRÉTEIL</v>
      </c>
      <c r="AA368" s="50" t="str">
        <f t="shared" si="451"/>
        <v/>
      </c>
      <c r="AB368" s="34" t="e">
        <f t="shared" si="452"/>
        <v>#REF!</v>
      </c>
      <c r="AC368" s="2" t="str">
        <f t="shared" si="453"/>
        <v>AAA  LUC  LUC</v>
      </c>
      <c r="AD368" s="2">
        <f t="shared" si="454"/>
        <v>0</v>
      </c>
      <c r="AE368" s="39"/>
      <c r="AF368" s="40" t="str">
        <f>IF(AE368&lt;&gt;"",VLOOKUP(AE368,#REF!,2,FALSE),"")</f>
        <v/>
      </c>
      <c r="AM368" s="140" t="e">
        <f t="shared" si="455"/>
        <v>#REF!</v>
      </c>
      <c r="AN368" s="157"/>
      <c r="AO368" s="136" t="e">
        <f t="shared" si="456"/>
        <v>#REF!</v>
      </c>
      <c r="AP368" s="152"/>
      <c r="AQ368" s="140" t="e">
        <f t="shared" si="457"/>
        <v>#REF!</v>
      </c>
      <c r="AR368" s="144"/>
      <c r="AS368" s="136" t="e">
        <f t="shared" si="458"/>
        <v>#REF!</v>
      </c>
      <c r="AT368" s="152"/>
      <c r="AU368" s="140" t="e">
        <f t="shared" si="459"/>
        <v>#REF!</v>
      </c>
      <c r="AV368" s="157"/>
      <c r="AW368" s="136" t="e">
        <f t="shared" si="460"/>
        <v>#REF!</v>
      </c>
      <c r="AX368" s="152"/>
      <c r="AY368" s="140" t="e">
        <f t="shared" si="461"/>
        <v>#REF!</v>
      </c>
      <c r="AZ368" s="144"/>
      <c r="BA368" s="136" t="e">
        <f t="shared" si="462"/>
        <v>#REF!</v>
      </c>
      <c r="BB368" s="152"/>
      <c r="BC368" s="140" t="e">
        <f t="shared" si="463"/>
        <v>#REF!</v>
      </c>
      <c r="BD368" s="144"/>
      <c r="BE368" s="136" t="e">
        <f t="shared" si="464"/>
        <v>#REF!</v>
      </c>
      <c r="BF368" s="152"/>
      <c r="BG368" s="140" t="e">
        <f t="shared" si="465"/>
        <v>#REF!</v>
      </c>
      <c r="BH368" s="144"/>
      <c r="BI368" s="136" t="e">
        <f t="shared" si="466"/>
        <v>#REF!</v>
      </c>
      <c r="BJ368" s="152"/>
      <c r="BK368" s="140" t="e">
        <f t="shared" si="467"/>
        <v>#REF!</v>
      </c>
      <c r="BL368" s="144"/>
      <c r="BM368" s="136" t="e">
        <f t="shared" si="468"/>
        <v>#REF!</v>
      </c>
      <c r="BN368" s="152"/>
      <c r="BO368" s="140" t="e">
        <f t="shared" si="469"/>
        <v>#REF!</v>
      </c>
      <c r="BP368" s="144"/>
      <c r="BQ368" s="136" t="e">
        <f t="shared" si="470"/>
        <v>#REF!</v>
      </c>
      <c r="BR368" s="152"/>
      <c r="BS368" s="140" t="e">
        <f t="shared" si="471"/>
        <v>#REF!</v>
      </c>
      <c r="BT368" s="144"/>
      <c r="BU368" s="136" t="e">
        <f t="shared" si="472"/>
        <v>#REF!</v>
      </c>
      <c r="BV368" s="152"/>
      <c r="BW368" s="140" t="e">
        <f t="shared" si="473"/>
        <v>#REF!</v>
      </c>
      <c r="BX368" s="144"/>
      <c r="BY368" s="136" t="e">
        <f t="shared" si="474"/>
        <v>#REF!</v>
      </c>
      <c r="BZ368" s="152"/>
      <c r="CA368" s="140" t="e">
        <f t="shared" si="475"/>
        <v>#REF!</v>
      </c>
      <c r="CB368" s="144"/>
      <c r="CC368" s="136" t="e">
        <f t="shared" si="476"/>
        <v>#REF!</v>
      </c>
      <c r="CD368" s="152"/>
      <c r="CE368" s="140" t="e">
        <f t="shared" si="477"/>
        <v>#REF!</v>
      </c>
      <c r="CF368" s="144"/>
      <c r="CG368" s="136" t="e">
        <f t="shared" si="478"/>
        <v>#REF!</v>
      </c>
      <c r="CH368" s="152"/>
      <c r="CI368" s="140" t="e">
        <f t="shared" si="479"/>
        <v>#REF!</v>
      </c>
      <c r="CJ368" s="144"/>
      <c r="CK368" s="136" t="e">
        <f t="shared" si="480"/>
        <v>#REF!</v>
      </c>
      <c r="CL368" s="140" t="e">
        <f t="shared" si="481"/>
        <v>#REF!</v>
      </c>
      <c r="CM368" s="144"/>
      <c r="CN368" s="136" t="e">
        <f t="shared" si="482"/>
        <v>#REF!</v>
      </c>
      <c r="CO368" s="152"/>
      <c r="CP368" s="140" t="e">
        <f t="shared" si="483"/>
        <v>#REF!</v>
      </c>
      <c r="CQ368" s="144"/>
      <c r="CR368" s="136" t="e">
        <f t="shared" si="484"/>
        <v>#REF!</v>
      </c>
      <c r="CS368" s="152"/>
      <c r="CT368" s="140" t="e">
        <f t="shared" si="485"/>
        <v>#REF!</v>
      </c>
      <c r="CU368" s="144"/>
      <c r="CV368" s="136" t="e">
        <f t="shared" si="486"/>
        <v>#REF!</v>
      </c>
      <c r="CW368" s="152"/>
      <c r="CX368" s="140" t="e">
        <f t="shared" si="487"/>
        <v>#REF!</v>
      </c>
      <c r="CY368" s="136" t="e">
        <f t="shared" si="488"/>
        <v>#REF!</v>
      </c>
      <c r="CZ368" s="152"/>
      <c r="DA368" s="144" t="e">
        <f t="shared" si="489"/>
        <v>#REF!</v>
      </c>
      <c r="DB368" s="144"/>
      <c r="DC368" s="136" t="e">
        <f t="shared" si="490"/>
        <v>#REF!</v>
      </c>
      <c r="DD368" s="152"/>
      <c r="DE368" s="140" t="e">
        <f t="shared" si="491"/>
        <v>#REF!</v>
      </c>
      <c r="DF368" s="144"/>
      <c r="DG368" s="136" t="e">
        <f t="shared" si="492"/>
        <v>#REF!</v>
      </c>
      <c r="DH368" s="152"/>
    </row>
    <row r="369" spans="1:112" ht="15.5" x14ac:dyDescent="0.35">
      <c r="A369" s="71">
        <v>2</v>
      </c>
      <c r="B369" s="309" t="str">
        <f>B317</f>
        <v>BBB  isabelle</v>
      </c>
      <c r="C369" s="71" t="str">
        <f t="shared" si="537"/>
        <v>isabelle</v>
      </c>
      <c r="D369" s="9" t="str">
        <f t="shared" si="538"/>
        <v/>
      </c>
      <c r="E369" s="6">
        <f t="shared" si="539"/>
        <v>707564</v>
      </c>
      <c r="F369" s="74"/>
      <c r="G369" s="74"/>
      <c r="H369" s="74"/>
      <c r="I369" s="74"/>
      <c r="J369" s="74"/>
      <c r="K369" s="74"/>
      <c r="L369" s="74"/>
      <c r="M369" s="168"/>
      <c r="N369" s="74"/>
      <c r="O369" s="74"/>
      <c r="P369" s="74"/>
      <c r="Q369" s="74"/>
      <c r="R369" s="74"/>
      <c r="S369" s="74"/>
      <c r="T369" s="74"/>
      <c r="U369" s="74"/>
      <c r="V369" s="74"/>
      <c r="W369" s="74"/>
      <c r="X369" s="288"/>
      <c r="Y369" s="2" t="e">
        <f>IF(C369&lt;&gt;"",VLOOKUP(C369,#REF!,2,FALSE),"")</f>
        <v>#REF!</v>
      </c>
      <c r="Z369" s="2" t="str">
        <f t="shared" si="508"/>
        <v>US CRÉTEIL</v>
      </c>
      <c r="AA369" s="50" t="str">
        <f t="shared" si="451"/>
        <v/>
      </c>
      <c r="AB369" s="34" t="e">
        <f t="shared" si="452"/>
        <v>#REF!</v>
      </c>
      <c r="AC369" s="2" t="str">
        <f t="shared" si="453"/>
        <v>BBB  isabelle  isabelle</v>
      </c>
      <c r="AD369" s="2">
        <f t="shared" si="454"/>
        <v>0</v>
      </c>
      <c r="AE369" s="39"/>
      <c r="AF369" s="40" t="str">
        <f>IF(AE369&lt;&gt;"",VLOOKUP(AE369,#REF!,2,FALSE),"")</f>
        <v/>
      </c>
      <c r="AM369" s="140" t="e">
        <f t="shared" si="455"/>
        <v>#REF!</v>
      </c>
      <c r="AN369" s="157"/>
      <c r="AO369" s="136" t="e">
        <f t="shared" si="456"/>
        <v>#REF!</v>
      </c>
      <c r="AP369" s="152"/>
      <c r="AQ369" s="140" t="e">
        <f t="shared" si="457"/>
        <v>#REF!</v>
      </c>
      <c r="AR369" s="144"/>
      <c r="AS369" s="136" t="e">
        <f t="shared" si="458"/>
        <v>#REF!</v>
      </c>
      <c r="AT369" s="152"/>
      <c r="AU369" s="140" t="e">
        <f t="shared" si="459"/>
        <v>#REF!</v>
      </c>
      <c r="AV369" s="157"/>
      <c r="AW369" s="136" t="e">
        <f t="shared" si="460"/>
        <v>#REF!</v>
      </c>
      <c r="AX369" s="152"/>
      <c r="AY369" s="140" t="e">
        <f t="shared" si="461"/>
        <v>#REF!</v>
      </c>
      <c r="AZ369" s="144"/>
      <c r="BA369" s="136" t="e">
        <f t="shared" si="462"/>
        <v>#REF!</v>
      </c>
      <c r="BB369" s="152"/>
      <c r="BC369" s="140" t="e">
        <f t="shared" si="463"/>
        <v>#REF!</v>
      </c>
      <c r="BD369" s="144"/>
      <c r="BE369" s="136" t="e">
        <f t="shared" si="464"/>
        <v>#REF!</v>
      </c>
      <c r="BF369" s="152"/>
      <c r="BG369" s="140" t="e">
        <f t="shared" si="465"/>
        <v>#REF!</v>
      </c>
      <c r="BH369" s="144"/>
      <c r="BI369" s="136" t="e">
        <f t="shared" si="466"/>
        <v>#REF!</v>
      </c>
      <c r="BJ369" s="152"/>
      <c r="BK369" s="140" t="e">
        <f t="shared" si="467"/>
        <v>#REF!</v>
      </c>
      <c r="BL369" s="144"/>
      <c r="BM369" s="136" t="e">
        <f t="shared" si="468"/>
        <v>#REF!</v>
      </c>
      <c r="BN369" s="152"/>
      <c r="BO369" s="140" t="e">
        <f t="shared" si="469"/>
        <v>#REF!</v>
      </c>
      <c r="BP369" s="144"/>
      <c r="BQ369" s="136" t="e">
        <f t="shared" si="470"/>
        <v>#REF!</v>
      </c>
      <c r="BR369" s="152"/>
      <c r="BS369" s="140" t="e">
        <f t="shared" si="471"/>
        <v>#REF!</v>
      </c>
      <c r="BT369" s="144"/>
      <c r="BU369" s="136" t="e">
        <f t="shared" si="472"/>
        <v>#REF!</v>
      </c>
      <c r="BV369" s="152"/>
      <c r="BW369" s="140" t="e">
        <f t="shared" si="473"/>
        <v>#REF!</v>
      </c>
      <c r="BX369" s="144"/>
      <c r="BY369" s="136" t="e">
        <f t="shared" si="474"/>
        <v>#REF!</v>
      </c>
      <c r="BZ369" s="152"/>
      <c r="CA369" s="140" t="e">
        <f t="shared" si="475"/>
        <v>#REF!</v>
      </c>
      <c r="CB369" s="144"/>
      <c r="CC369" s="136" t="e">
        <f t="shared" si="476"/>
        <v>#REF!</v>
      </c>
      <c r="CD369" s="152"/>
      <c r="CE369" s="140" t="e">
        <f t="shared" si="477"/>
        <v>#REF!</v>
      </c>
      <c r="CF369" s="144"/>
      <c r="CG369" s="136" t="e">
        <f t="shared" si="478"/>
        <v>#REF!</v>
      </c>
      <c r="CH369" s="152"/>
      <c r="CI369" s="140" t="e">
        <f t="shared" si="479"/>
        <v>#REF!</v>
      </c>
      <c r="CJ369" s="144"/>
      <c r="CK369" s="136" t="e">
        <f t="shared" si="480"/>
        <v>#REF!</v>
      </c>
      <c r="CL369" s="140" t="e">
        <f t="shared" si="481"/>
        <v>#REF!</v>
      </c>
      <c r="CM369" s="144"/>
      <c r="CN369" s="136" t="e">
        <f t="shared" si="482"/>
        <v>#REF!</v>
      </c>
      <c r="CO369" s="152"/>
      <c r="CP369" s="140" t="e">
        <f t="shared" si="483"/>
        <v>#REF!</v>
      </c>
      <c r="CQ369" s="144"/>
      <c r="CR369" s="136" t="e">
        <f t="shared" si="484"/>
        <v>#REF!</v>
      </c>
      <c r="CS369" s="152"/>
      <c r="CT369" s="140" t="e">
        <f t="shared" si="485"/>
        <v>#REF!</v>
      </c>
      <c r="CU369" s="144"/>
      <c r="CV369" s="136" t="e">
        <f t="shared" si="486"/>
        <v>#REF!</v>
      </c>
      <c r="CW369" s="152"/>
      <c r="CX369" s="140" t="e">
        <f t="shared" si="487"/>
        <v>#REF!</v>
      </c>
      <c r="CY369" s="136" t="e">
        <f t="shared" si="488"/>
        <v>#REF!</v>
      </c>
      <c r="CZ369" s="152"/>
      <c r="DA369" s="144" t="e">
        <f t="shared" si="489"/>
        <v>#REF!</v>
      </c>
      <c r="DB369" s="144"/>
      <c r="DC369" s="136" t="e">
        <f t="shared" si="490"/>
        <v>#REF!</v>
      </c>
      <c r="DD369" s="152"/>
      <c r="DE369" s="140" t="e">
        <f t="shared" si="491"/>
        <v>#REF!</v>
      </c>
      <c r="DF369" s="144"/>
      <c r="DG369" s="136" t="e">
        <f t="shared" si="492"/>
        <v>#REF!</v>
      </c>
      <c r="DH369" s="152"/>
    </row>
    <row r="370" spans="1:112" ht="15.5" x14ac:dyDescent="0.35">
      <c r="A370" s="71">
        <v>3</v>
      </c>
      <c r="B370" s="345" t="str">
        <f t="shared" ref="B370" si="540">B318</f>
        <v>KJKLJDFKJG  Agathe</v>
      </c>
      <c r="C370" s="71" t="str">
        <f t="shared" si="537"/>
        <v>Agathe</v>
      </c>
      <c r="D370" s="9" t="str">
        <f t="shared" si="538"/>
        <v/>
      </c>
      <c r="E370" s="6">
        <f t="shared" si="539"/>
        <v>1467847</v>
      </c>
      <c r="F370" s="74"/>
      <c r="G370" s="74"/>
      <c r="H370" s="74"/>
      <c r="I370" s="74"/>
      <c r="J370" s="74"/>
      <c r="K370" s="74"/>
      <c r="L370" s="74"/>
      <c r="M370" s="168"/>
      <c r="N370" s="74"/>
      <c r="O370" s="74"/>
      <c r="P370" s="74"/>
      <c r="Q370" s="74"/>
      <c r="R370" s="74"/>
      <c r="S370" s="74"/>
      <c r="T370" s="74"/>
      <c r="U370" s="74"/>
      <c r="V370" s="74"/>
      <c r="W370" s="74"/>
      <c r="X370" s="288"/>
      <c r="Y370" s="2" t="e">
        <f>IF(C370&lt;&gt;"",VLOOKUP(C370,#REF!,2,FALSE),"")</f>
        <v>#REF!</v>
      </c>
      <c r="Z370" s="2" t="str">
        <f t="shared" si="508"/>
        <v>US CRÉTEIL</v>
      </c>
      <c r="AA370" s="50" t="str">
        <f t="shared" si="451"/>
        <v/>
      </c>
      <c r="AB370" s="34" t="e">
        <f t="shared" si="452"/>
        <v>#REF!</v>
      </c>
      <c r="AC370" s="2" t="str">
        <f t="shared" si="453"/>
        <v>KJKLJDFKJG  Agathe  Agathe</v>
      </c>
      <c r="AD370" s="2">
        <f t="shared" si="454"/>
        <v>0</v>
      </c>
      <c r="AE370" s="39"/>
      <c r="AF370" s="40" t="str">
        <f>IF(AE370&lt;&gt;"",VLOOKUP(AE370,#REF!,2,FALSE),"")</f>
        <v/>
      </c>
      <c r="AM370" s="140" t="e">
        <f t="shared" si="455"/>
        <v>#REF!</v>
      </c>
      <c r="AN370" s="157"/>
      <c r="AO370" s="136" t="e">
        <f t="shared" si="456"/>
        <v>#REF!</v>
      </c>
      <c r="AP370" s="152"/>
      <c r="AQ370" s="140" t="e">
        <f t="shared" si="457"/>
        <v>#REF!</v>
      </c>
      <c r="AR370" s="144"/>
      <c r="AS370" s="136" t="e">
        <f t="shared" si="458"/>
        <v>#REF!</v>
      </c>
      <c r="AT370" s="152"/>
      <c r="AU370" s="140" t="e">
        <f t="shared" si="459"/>
        <v>#REF!</v>
      </c>
      <c r="AV370" s="157"/>
      <c r="AW370" s="136" t="e">
        <f t="shared" si="460"/>
        <v>#REF!</v>
      </c>
      <c r="AX370" s="152"/>
      <c r="AY370" s="140" t="e">
        <f t="shared" si="461"/>
        <v>#REF!</v>
      </c>
      <c r="AZ370" s="144"/>
      <c r="BA370" s="136" t="e">
        <f t="shared" si="462"/>
        <v>#REF!</v>
      </c>
      <c r="BB370" s="152"/>
      <c r="BC370" s="140" t="e">
        <f t="shared" si="463"/>
        <v>#REF!</v>
      </c>
      <c r="BD370" s="144"/>
      <c r="BE370" s="136" t="e">
        <f t="shared" si="464"/>
        <v>#REF!</v>
      </c>
      <c r="BF370" s="152"/>
      <c r="BG370" s="140" t="e">
        <f t="shared" si="465"/>
        <v>#REF!</v>
      </c>
      <c r="BH370" s="144"/>
      <c r="BI370" s="136" t="e">
        <f t="shared" si="466"/>
        <v>#REF!</v>
      </c>
      <c r="BJ370" s="152"/>
      <c r="BK370" s="140" t="e">
        <f t="shared" si="467"/>
        <v>#REF!</v>
      </c>
      <c r="BL370" s="144"/>
      <c r="BM370" s="136" t="e">
        <f t="shared" si="468"/>
        <v>#REF!</v>
      </c>
      <c r="BN370" s="152"/>
      <c r="BO370" s="140" t="e">
        <f t="shared" si="469"/>
        <v>#REF!</v>
      </c>
      <c r="BP370" s="144"/>
      <c r="BQ370" s="136" t="e">
        <f t="shared" si="470"/>
        <v>#REF!</v>
      </c>
      <c r="BR370" s="152"/>
      <c r="BS370" s="140" t="e">
        <f t="shared" si="471"/>
        <v>#REF!</v>
      </c>
      <c r="BT370" s="144"/>
      <c r="BU370" s="136" t="e">
        <f t="shared" si="472"/>
        <v>#REF!</v>
      </c>
      <c r="BV370" s="152"/>
      <c r="BW370" s="140" t="e">
        <f t="shared" si="473"/>
        <v>#REF!</v>
      </c>
      <c r="BX370" s="144"/>
      <c r="BY370" s="136" t="e">
        <f t="shared" si="474"/>
        <v>#REF!</v>
      </c>
      <c r="BZ370" s="152"/>
      <c r="CA370" s="140" t="e">
        <f t="shared" si="475"/>
        <v>#REF!</v>
      </c>
      <c r="CB370" s="144"/>
      <c r="CC370" s="136" t="e">
        <f t="shared" si="476"/>
        <v>#REF!</v>
      </c>
      <c r="CD370" s="152"/>
      <c r="CE370" s="140" t="e">
        <f t="shared" si="477"/>
        <v>#REF!</v>
      </c>
      <c r="CF370" s="144"/>
      <c r="CG370" s="136" t="e">
        <f t="shared" si="478"/>
        <v>#REF!</v>
      </c>
      <c r="CH370" s="152"/>
      <c r="CI370" s="140" t="e">
        <f t="shared" si="479"/>
        <v>#REF!</v>
      </c>
      <c r="CJ370" s="144"/>
      <c r="CK370" s="136" t="e">
        <f t="shared" si="480"/>
        <v>#REF!</v>
      </c>
      <c r="CL370" s="140" t="e">
        <f t="shared" si="481"/>
        <v>#REF!</v>
      </c>
      <c r="CM370" s="144"/>
      <c r="CN370" s="136" t="e">
        <f t="shared" si="482"/>
        <v>#REF!</v>
      </c>
      <c r="CO370" s="152"/>
      <c r="CP370" s="140" t="e">
        <f t="shared" si="483"/>
        <v>#REF!</v>
      </c>
      <c r="CQ370" s="144"/>
      <c r="CR370" s="136" t="e">
        <f t="shared" si="484"/>
        <v>#REF!</v>
      </c>
      <c r="CS370" s="152"/>
      <c r="CT370" s="140" t="e">
        <f t="shared" si="485"/>
        <v>#REF!</v>
      </c>
      <c r="CU370" s="144"/>
      <c r="CV370" s="136" t="e">
        <f t="shared" si="486"/>
        <v>#REF!</v>
      </c>
      <c r="CW370" s="152"/>
      <c r="CX370" s="140" t="e">
        <f t="shared" si="487"/>
        <v>#REF!</v>
      </c>
      <c r="CY370" s="136" t="e">
        <f t="shared" si="488"/>
        <v>#REF!</v>
      </c>
      <c r="CZ370" s="152"/>
      <c r="DA370" s="144" t="e">
        <f t="shared" si="489"/>
        <v>#REF!</v>
      </c>
      <c r="DB370" s="144"/>
      <c r="DC370" s="136" t="e">
        <f t="shared" si="490"/>
        <v>#REF!</v>
      </c>
      <c r="DD370" s="152"/>
      <c r="DE370" s="140" t="e">
        <f t="shared" si="491"/>
        <v>#REF!</v>
      </c>
      <c r="DF370" s="144"/>
      <c r="DG370" s="136" t="e">
        <f t="shared" si="492"/>
        <v>#REF!</v>
      </c>
      <c r="DH370" s="152"/>
    </row>
    <row r="371" spans="1:112" ht="15.5" x14ac:dyDescent="0.35">
      <c r="A371" s="71">
        <v>4</v>
      </c>
      <c r="B371" s="345" t="str">
        <f t="shared" ref="B371" si="541">B319</f>
        <v>DDD  Léa</v>
      </c>
      <c r="C371" s="71" t="str">
        <f t="shared" si="537"/>
        <v>Léa</v>
      </c>
      <c r="D371" s="9" t="str">
        <f t="shared" si="538"/>
        <v/>
      </c>
      <c r="E371" s="6">
        <f t="shared" si="539"/>
        <v>1263818</v>
      </c>
      <c r="F371" s="74"/>
      <c r="G371" s="74"/>
      <c r="H371" s="74"/>
      <c r="I371" s="74"/>
      <c r="J371" s="74"/>
      <c r="K371" s="74"/>
      <c r="L371" s="74"/>
      <c r="M371" s="168"/>
      <c r="N371" s="74"/>
      <c r="O371" s="74"/>
      <c r="P371" s="74"/>
      <c r="Q371" s="74"/>
      <c r="R371" s="74"/>
      <c r="S371" s="74"/>
      <c r="T371" s="74"/>
      <c r="U371" s="74"/>
      <c r="V371" s="74"/>
      <c r="W371" s="74"/>
      <c r="X371" s="288"/>
      <c r="Y371" s="2" t="e">
        <f>IF(C371&lt;&gt;"",VLOOKUP(C371,#REF!,2,FALSE),"")</f>
        <v>#REF!</v>
      </c>
      <c r="Z371" s="2" t="str">
        <f t="shared" si="508"/>
        <v>US CRÉTEIL</v>
      </c>
      <c r="AA371" s="50" t="str">
        <f t="shared" si="451"/>
        <v/>
      </c>
      <c r="AB371" s="34" t="e">
        <f t="shared" si="452"/>
        <v>#REF!</v>
      </c>
      <c r="AC371" s="2" t="str">
        <f t="shared" si="453"/>
        <v>DDD  Léa  Léa</v>
      </c>
      <c r="AD371" s="2">
        <f t="shared" si="454"/>
        <v>0</v>
      </c>
      <c r="AE371" s="39"/>
      <c r="AF371" s="40" t="str">
        <f>IF(AE371&lt;&gt;"",VLOOKUP(AE371,#REF!,2,FALSE),"")</f>
        <v/>
      </c>
      <c r="AM371" s="140" t="e">
        <f t="shared" si="455"/>
        <v>#REF!</v>
      </c>
      <c r="AN371" s="157"/>
      <c r="AO371" s="136" t="e">
        <f t="shared" si="456"/>
        <v>#REF!</v>
      </c>
      <c r="AP371" s="152"/>
      <c r="AQ371" s="140" t="e">
        <f t="shared" si="457"/>
        <v>#REF!</v>
      </c>
      <c r="AR371" s="144"/>
      <c r="AS371" s="136" t="e">
        <f t="shared" si="458"/>
        <v>#REF!</v>
      </c>
      <c r="AT371" s="152"/>
      <c r="AU371" s="140" t="e">
        <f t="shared" si="459"/>
        <v>#REF!</v>
      </c>
      <c r="AV371" s="157"/>
      <c r="AW371" s="136" t="e">
        <f t="shared" si="460"/>
        <v>#REF!</v>
      </c>
      <c r="AX371" s="152"/>
      <c r="AY371" s="140" t="e">
        <f t="shared" si="461"/>
        <v>#REF!</v>
      </c>
      <c r="AZ371" s="144"/>
      <c r="BA371" s="136" t="e">
        <f t="shared" si="462"/>
        <v>#REF!</v>
      </c>
      <c r="BB371" s="152"/>
      <c r="BC371" s="140" t="e">
        <f t="shared" si="463"/>
        <v>#REF!</v>
      </c>
      <c r="BD371" s="144"/>
      <c r="BE371" s="136" t="e">
        <f t="shared" si="464"/>
        <v>#REF!</v>
      </c>
      <c r="BF371" s="152"/>
      <c r="BG371" s="140" t="e">
        <f t="shared" si="465"/>
        <v>#REF!</v>
      </c>
      <c r="BH371" s="144"/>
      <c r="BI371" s="136" t="e">
        <f t="shared" si="466"/>
        <v>#REF!</v>
      </c>
      <c r="BJ371" s="152"/>
      <c r="BK371" s="140" t="e">
        <f t="shared" si="467"/>
        <v>#REF!</v>
      </c>
      <c r="BL371" s="144"/>
      <c r="BM371" s="136" t="e">
        <f t="shared" si="468"/>
        <v>#REF!</v>
      </c>
      <c r="BN371" s="152"/>
      <c r="BO371" s="140" t="e">
        <f t="shared" si="469"/>
        <v>#REF!</v>
      </c>
      <c r="BP371" s="144"/>
      <c r="BQ371" s="136" t="e">
        <f t="shared" si="470"/>
        <v>#REF!</v>
      </c>
      <c r="BR371" s="152"/>
      <c r="BS371" s="140" t="e">
        <f t="shared" si="471"/>
        <v>#REF!</v>
      </c>
      <c r="BT371" s="144"/>
      <c r="BU371" s="136" t="e">
        <f t="shared" si="472"/>
        <v>#REF!</v>
      </c>
      <c r="BV371" s="152"/>
      <c r="BW371" s="140" t="e">
        <f t="shared" si="473"/>
        <v>#REF!</v>
      </c>
      <c r="BX371" s="144"/>
      <c r="BY371" s="136" t="e">
        <f t="shared" si="474"/>
        <v>#REF!</v>
      </c>
      <c r="BZ371" s="152"/>
      <c r="CA371" s="140" t="e">
        <f t="shared" si="475"/>
        <v>#REF!</v>
      </c>
      <c r="CB371" s="144"/>
      <c r="CC371" s="136" t="e">
        <f t="shared" si="476"/>
        <v>#REF!</v>
      </c>
      <c r="CD371" s="152"/>
      <c r="CE371" s="140" t="e">
        <f t="shared" si="477"/>
        <v>#REF!</v>
      </c>
      <c r="CF371" s="144"/>
      <c r="CG371" s="136" t="e">
        <f t="shared" si="478"/>
        <v>#REF!</v>
      </c>
      <c r="CH371" s="152"/>
      <c r="CI371" s="140" t="e">
        <f t="shared" si="479"/>
        <v>#REF!</v>
      </c>
      <c r="CJ371" s="144"/>
      <c r="CK371" s="136" t="e">
        <f t="shared" si="480"/>
        <v>#REF!</v>
      </c>
      <c r="CL371" s="140" t="e">
        <f t="shared" si="481"/>
        <v>#REF!</v>
      </c>
      <c r="CM371" s="144"/>
      <c r="CN371" s="136" t="e">
        <f t="shared" si="482"/>
        <v>#REF!</v>
      </c>
      <c r="CO371" s="152"/>
      <c r="CP371" s="140" t="e">
        <f t="shared" si="483"/>
        <v>#REF!</v>
      </c>
      <c r="CQ371" s="144"/>
      <c r="CR371" s="136" t="e">
        <f t="shared" si="484"/>
        <v>#REF!</v>
      </c>
      <c r="CS371" s="152"/>
      <c r="CT371" s="140" t="e">
        <f t="shared" si="485"/>
        <v>#REF!</v>
      </c>
      <c r="CU371" s="144"/>
      <c r="CV371" s="136" t="e">
        <f t="shared" si="486"/>
        <v>#REF!</v>
      </c>
      <c r="CW371" s="152"/>
      <c r="CX371" s="140" t="e">
        <f t="shared" si="487"/>
        <v>#REF!</v>
      </c>
      <c r="CY371" s="136" t="e">
        <f t="shared" si="488"/>
        <v>#REF!</v>
      </c>
      <c r="CZ371" s="152"/>
      <c r="DA371" s="144" t="e">
        <f t="shared" si="489"/>
        <v>#REF!</v>
      </c>
      <c r="DB371" s="144"/>
      <c r="DC371" s="136" t="e">
        <f t="shared" si="490"/>
        <v>#REF!</v>
      </c>
      <c r="DD371" s="152"/>
      <c r="DE371" s="140" t="e">
        <f t="shared" si="491"/>
        <v>#REF!</v>
      </c>
      <c r="DF371" s="144"/>
      <c r="DG371" s="136" t="e">
        <f t="shared" si="492"/>
        <v>#REF!</v>
      </c>
      <c r="DH371" s="152"/>
    </row>
    <row r="372" spans="1:112" ht="15.5" x14ac:dyDescent="0.35">
      <c r="A372" s="71">
        <v>5</v>
      </c>
      <c r="B372" s="345" t="str">
        <f t="shared" ref="B372" si="542">B320</f>
        <v>KUYFRJGF  Mélissa</v>
      </c>
      <c r="C372" s="71" t="str">
        <f t="shared" si="537"/>
        <v>Mélissa</v>
      </c>
      <c r="D372" s="9" t="str">
        <f t="shared" si="538"/>
        <v/>
      </c>
      <c r="E372" s="6">
        <f t="shared" si="539"/>
        <v>1499588</v>
      </c>
      <c r="F372" s="74"/>
      <c r="G372" s="74"/>
      <c r="H372" s="74"/>
      <c r="I372" s="74"/>
      <c r="J372" s="74"/>
      <c r="K372" s="74"/>
      <c r="L372" s="74"/>
      <c r="M372" s="168"/>
      <c r="N372" s="74"/>
      <c r="O372" s="74"/>
      <c r="P372" s="74"/>
      <c r="Q372" s="74"/>
      <c r="R372" s="74"/>
      <c r="S372" s="74"/>
      <c r="T372" s="74"/>
      <c r="U372" s="74"/>
      <c r="V372" s="74"/>
      <c r="W372" s="74"/>
      <c r="X372" s="288"/>
      <c r="Y372" s="2" t="e">
        <f>IF(C372&lt;&gt;"",VLOOKUP(C372,#REF!,2,FALSE),"")</f>
        <v>#REF!</v>
      </c>
      <c r="Z372" s="2" t="str">
        <f t="shared" si="508"/>
        <v>US CRÉTEIL</v>
      </c>
      <c r="AA372" s="50" t="str">
        <f t="shared" si="451"/>
        <v/>
      </c>
      <c r="AB372" s="34" t="e">
        <f t="shared" si="452"/>
        <v>#REF!</v>
      </c>
      <c r="AC372" s="2" t="str">
        <f t="shared" si="453"/>
        <v>KUYFRJGF  Mélissa  Mélissa</v>
      </c>
      <c r="AD372" s="2">
        <f t="shared" si="454"/>
        <v>0</v>
      </c>
      <c r="AE372" s="39"/>
      <c r="AF372" s="40" t="str">
        <f>IF(AE372&lt;&gt;"",VLOOKUP(AE372,#REF!,2,FALSE),"")</f>
        <v/>
      </c>
      <c r="AM372" s="140" t="e">
        <f t="shared" si="455"/>
        <v>#REF!</v>
      </c>
      <c r="AN372" s="157"/>
      <c r="AO372" s="136" t="e">
        <f t="shared" si="456"/>
        <v>#REF!</v>
      </c>
      <c r="AP372" s="152"/>
      <c r="AQ372" s="140" t="e">
        <f t="shared" si="457"/>
        <v>#REF!</v>
      </c>
      <c r="AR372" s="144"/>
      <c r="AS372" s="136" t="e">
        <f t="shared" si="458"/>
        <v>#REF!</v>
      </c>
      <c r="AT372" s="152"/>
      <c r="AU372" s="140" t="e">
        <f t="shared" si="459"/>
        <v>#REF!</v>
      </c>
      <c r="AV372" s="157"/>
      <c r="AW372" s="136" t="e">
        <f t="shared" si="460"/>
        <v>#REF!</v>
      </c>
      <c r="AX372" s="152"/>
      <c r="AY372" s="140" t="e">
        <f t="shared" si="461"/>
        <v>#REF!</v>
      </c>
      <c r="AZ372" s="144"/>
      <c r="BA372" s="136" t="e">
        <f t="shared" si="462"/>
        <v>#REF!</v>
      </c>
      <c r="BB372" s="152"/>
      <c r="BC372" s="140" t="e">
        <f t="shared" si="463"/>
        <v>#REF!</v>
      </c>
      <c r="BD372" s="144"/>
      <c r="BE372" s="136" t="e">
        <f t="shared" si="464"/>
        <v>#REF!</v>
      </c>
      <c r="BF372" s="152"/>
      <c r="BG372" s="140" t="e">
        <f t="shared" si="465"/>
        <v>#REF!</v>
      </c>
      <c r="BH372" s="144"/>
      <c r="BI372" s="136" t="e">
        <f t="shared" si="466"/>
        <v>#REF!</v>
      </c>
      <c r="BJ372" s="152"/>
      <c r="BK372" s="140" t="e">
        <f t="shared" si="467"/>
        <v>#REF!</v>
      </c>
      <c r="BL372" s="144"/>
      <c r="BM372" s="136" t="e">
        <f t="shared" si="468"/>
        <v>#REF!</v>
      </c>
      <c r="BN372" s="152"/>
      <c r="BO372" s="140" t="e">
        <f t="shared" si="469"/>
        <v>#REF!</v>
      </c>
      <c r="BP372" s="144"/>
      <c r="BQ372" s="136" t="e">
        <f t="shared" si="470"/>
        <v>#REF!</v>
      </c>
      <c r="BR372" s="152"/>
      <c r="BS372" s="140" t="e">
        <f t="shared" si="471"/>
        <v>#REF!</v>
      </c>
      <c r="BT372" s="144"/>
      <c r="BU372" s="136" t="e">
        <f t="shared" si="472"/>
        <v>#REF!</v>
      </c>
      <c r="BV372" s="152"/>
      <c r="BW372" s="140" t="e">
        <f t="shared" si="473"/>
        <v>#REF!</v>
      </c>
      <c r="BX372" s="144"/>
      <c r="BY372" s="136" t="e">
        <f t="shared" si="474"/>
        <v>#REF!</v>
      </c>
      <c r="BZ372" s="152"/>
      <c r="CA372" s="140" t="e">
        <f t="shared" si="475"/>
        <v>#REF!</v>
      </c>
      <c r="CB372" s="144"/>
      <c r="CC372" s="136" t="e">
        <f t="shared" si="476"/>
        <v>#REF!</v>
      </c>
      <c r="CD372" s="152"/>
      <c r="CE372" s="140" t="e">
        <f t="shared" si="477"/>
        <v>#REF!</v>
      </c>
      <c r="CF372" s="144"/>
      <c r="CG372" s="136" t="e">
        <f t="shared" si="478"/>
        <v>#REF!</v>
      </c>
      <c r="CH372" s="152"/>
      <c r="CI372" s="140" t="e">
        <f t="shared" si="479"/>
        <v>#REF!</v>
      </c>
      <c r="CJ372" s="144"/>
      <c r="CK372" s="136" t="e">
        <f t="shared" si="480"/>
        <v>#REF!</v>
      </c>
      <c r="CL372" s="140" t="e">
        <f t="shared" si="481"/>
        <v>#REF!</v>
      </c>
      <c r="CM372" s="144"/>
      <c r="CN372" s="136" t="e">
        <f t="shared" si="482"/>
        <v>#REF!</v>
      </c>
      <c r="CO372" s="152"/>
      <c r="CP372" s="140" t="e">
        <f t="shared" si="483"/>
        <v>#REF!</v>
      </c>
      <c r="CQ372" s="144"/>
      <c r="CR372" s="136" t="e">
        <f t="shared" si="484"/>
        <v>#REF!</v>
      </c>
      <c r="CS372" s="152"/>
      <c r="CT372" s="140" t="e">
        <f t="shared" si="485"/>
        <v>#REF!</v>
      </c>
      <c r="CU372" s="144"/>
      <c r="CV372" s="136" t="e">
        <f t="shared" si="486"/>
        <v>#REF!</v>
      </c>
      <c r="CW372" s="152"/>
      <c r="CX372" s="140" t="e">
        <f t="shared" si="487"/>
        <v>#REF!</v>
      </c>
      <c r="CY372" s="136" t="e">
        <f t="shared" si="488"/>
        <v>#REF!</v>
      </c>
      <c r="CZ372" s="152"/>
      <c r="DA372" s="144" t="e">
        <f t="shared" si="489"/>
        <v>#REF!</v>
      </c>
      <c r="DB372" s="144"/>
      <c r="DC372" s="136" t="e">
        <f t="shared" si="490"/>
        <v>#REF!</v>
      </c>
      <c r="DD372" s="152"/>
      <c r="DE372" s="140" t="e">
        <f t="shared" si="491"/>
        <v>#REF!</v>
      </c>
      <c r="DF372" s="144"/>
      <c r="DG372" s="136" t="e">
        <f t="shared" si="492"/>
        <v>#REF!</v>
      </c>
      <c r="DH372" s="152"/>
    </row>
    <row r="373" spans="1:112" ht="15.5" x14ac:dyDescent="0.35">
      <c r="A373" s="71">
        <v>6</v>
      </c>
      <c r="B373" s="345" t="str">
        <f t="shared" ref="B373" si="543">B321</f>
        <v>FFF  Eric</v>
      </c>
      <c r="C373" s="71" t="str">
        <f t="shared" si="537"/>
        <v>Eric</v>
      </c>
      <c r="D373" s="9" t="str">
        <f t="shared" si="538"/>
        <v/>
      </c>
      <c r="E373" s="6">
        <f t="shared" si="539"/>
        <v>1499669</v>
      </c>
      <c r="F373" s="74"/>
      <c r="G373" s="74"/>
      <c r="H373" s="74"/>
      <c r="I373" s="74"/>
      <c r="J373" s="74"/>
      <c r="K373" s="74"/>
      <c r="L373" s="74"/>
      <c r="M373" s="168"/>
      <c r="N373" s="74"/>
      <c r="O373" s="74"/>
      <c r="P373" s="74"/>
      <c r="Q373" s="74"/>
      <c r="R373" s="74"/>
      <c r="S373" s="74"/>
      <c r="T373" s="74"/>
      <c r="U373" s="74"/>
      <c r="V373" s="74"/>
      <c r="W373" s="74"/>
      <c r="X373" s="288"/>
      <c r="Y373" s="2" t="e">
        <f>IF(C373&lt;&gt;"",VLOOKUP(C373,#REF!,2,FALSE),"")</f>
        <v>#REF!</v>
      </c>
      <c r="Z373" s="2" t="str">
        <f t="shared" si="508"/>
        <v>US CRÉTEIL</v>
      </c>
      <c r="AA373" s="50" t="str">
        <f t="shared" si="451"/>
        <v/>
      </c>
      <c r="AB373" s="34" t="e">
        <f t="shared" si="452"/>
        <v>#REF!</v>
      </c>
      <c r="AC373" s="2" t="str">
        <f t="shared" si="453"/>
        <v>FFF  Eric  Eric</v>
      </c>
      <c r="AD373" s="2">
        <f t="shared" si="454"/>
        <v>0</v>
      </c>
      <c r="AE373" s="39"/>
      <c r="AF373" s="40" t="str">
        <f>IF(AE373&lt;&gt;"",VLOOKUP(AE373,#REF!,2,FALSE),"")</f>
        <v/>
      </c>
      <c r="AM373" s="140" t="e">
        <f t="shared" si="455"/>
        <v>#REF!</v>
      </c>
      <c r="AN373" s="157"/>
      <c r="AO373" s="136" t="e">
        <f t="shared" si="456"/>
        <v>#REF!</v>
      </c>
      <c r="AP373" s="152"/>
      <c r="AQ373" s="140" t="e">
        <f t="shared" si="457"/>
        <v>#REF!</v>
      </c>
      <c r="AR373" s="144"/>
      <c r="AS373" s="136" t="e">
        <f t="shared" si="458"/>
        <v>#REF!</v>
      </c>
      <c r="AT373" s="152"/>
      <c r="AU373" s="140" t="e">
        <f t="shared" si="459"/>
        <v>#REF!</v>
      </c>
      <c r="AV373" s="157"/>
      <c r="AW373" s="136" t="e">
        <f t="shared" si="460"/>
        <v>#REF!</v>
      </c>
      <c r="AX373" s="152"/>
      <c r="AY373" s="140" t="e">
        <f t="shared" si="461"/>
        <v>#REF!</v>
      </c>
      <c r="AZ373" s="144"/>
      <c r="BA373" s="136" t="e">
        <f t="shared" si="462"/>
        <v>#REF!</v>
      </c>
      <c r="BB373" s="152"/>
      <c r="BC373" s="140" t="e">
        <f t="shared" si="463"/>
        <v>#REF!</v>
      </c>
      <c r="BD373" s="144"/>
      <c r="BE373" s="136" t="e">
        <f t="shared" si="464"/>
        <v>#REF!</v>
      </c>
      <c r="BF373" s="152"/>
      <c r="BG373" s="140" t="e">
        <f t="shared" si="465"/>
        <v>#REF!</v>
      </c>
      <c r="BH373" s="144"/>
      <c r="BI373" s="136" t="e">
        <f t="shared" si="466"/>
        <v>#REF!</v>
      </c>
      <c r="BJ373" s="152"/>
      <c r="BK373" s="140" t="e">
        <f t="shared" si="467"/>
        <v>#REF!</v>
      </c>
      <c r="BL373" s="144"/>
      <c r="BM373" s="136" t="e">
        <f t="shared" si="468"/>
        <v>#REF!</v>
      </c>
      <c r="BN373" s="152"/>
      <c r="BO373" s="140" t="e">
        <f t="shared" si="469"/>
        <v>#REF!</v>
      </c>
      <c r="BP373" s="144"/>
      <c r="BQ373" s="136" t="e">
        <f t="shared" si="470"/>
        <v>#REF!</v>
      </c>
      <c r="BR373" s="152"/>
      <c r="BS373" s="140" t="e">
        <f t="shared" si="471"/>
        <v>#REF!</v>
      </c>
      <c r="BT373" s="144"/>
      <c r="BU373" s="136" t="e">
        <f t="shared" si="472"/>
        <v>#REF!</v>
      </c>
      <c r="BV373" s="152"/>
      <c r="BW373" s="140" t="e">
        <f t="shared" si="473"/>
        <v>#REF!</v>
      </c>
      <c r="BX373" s="144"/>
      <c r="BY373" s="136" t="e">
        <f t="shared" si="474"/>
        <v>#REF!</v>
      </c>
      <c r="BZ373" s="152"/>
      <c r="CA373" s="140" t="e">
        <f t="shared" si="475"/>
        <v>#REF!</v>
      </c>
      <c r="CB373" s="144"/>
      <c r="CC373" s="136" t="e">
        <f t="shared" si="476"/>
        <v>#REF!</v>
      </c>
      <c r="CD373" s="152"/>
      <c r="CE373" s="140" t="e">
        <f t="shared" si="477"/>
        <v>#REF!</v>
      </c>
      <c r="CF373" s="144"/>
      <c r="CG373" s="136" t="e">
        <f t="shared" si="478"/>
        <v>#REF!</v>
      </c>
      <c r="CH373" s="152"/>
      <c r="CI373" s="140" t="e">
        <f t="shared" si="479"/>
        <v>#REF!</v>
      </c>
      <c r="CJ373" s="144"/>
      <c r="CK373" s="136" t="e">
        <f t="shared" si="480"/>
        <v>#REF!</v>
      </c>
      <c r="CL373" s="140" t="e">
        <f t="shared" si="481"/>
        <v>#REF!</v>
      </c>
      <c r="CM373" s="144"/>
      <c r="CN373" s="136" t="e">
        <f t="shared" si="482"/>
        <v>#REF!</v>
      </c>
      <c r="CO373" s="152"/>
      <c r="CP373" s="140" t="e">
        <f t="shared" si="483"/>
        <v>#REF!</v>
      </c>
      <c r="CQ373" s="144"/>
      <c r="CR373" s="136" t="e">
        <f t="shared" si="484"/>
        <v>#REF!</v>
      </c>
      <c r="CS373" s="152"/>
      <c r="CT373" s="140" t="e">
        <f t="shared" si="485"/>
        <v>#REF!</v>
      </c>
      <c r="CU373" s="144"/>
      <c r="CV373" s="136" t="e">
        <f t="shared" si="486"/>
        <v>#REF!</v>
      </c>
      <c r="CW373" s="152"/>
      <c r="CX373" s="140" t="e">
        <f t="shared" si="487"/>
        <v>#REF!</v>
      </c>
      <c r="CY373" s="136" t="e">
        <f t="shared" si="488"/>
        <v>#REF!</v>
      </c>
      <c r="CZ373" s="152"/>
      <c r="DA373" s="144" t="e">
        <f t="shared" si="489"/>
        <v>#REF!</v>
      </c>
      <c r="DB373" s="144"/>
      <c r="DC373" s="136" t="e">
        <f t="shared" si="490"/>
        <v>#REF!</v>
      </c>
      <c r="DD373" s="152"/>
      <c r="DE373" s="140" t="e">
        <f t="shared" si="491"/>
        <v>#REF!</v>
      </c>
      <c r="DF373" s="144"/>
      <c r="DG373" s="136" t="e">
        <f t="shared" si="492"/>
        <v>#REF!</v>
      </c>
      <c r="DH373" s="152"/>
    </row>
    <row r="374" spans="1:112" ht="15.5" x14ac:dyDescent="0.35">
      <c r="A374" s="71">
        <v>7</v>
      </c>
      <c r="B374" s="345" t="str">
        <f t="shared" ref="B374" si="544">B322</f>
        <v>GGG  Lucie</v>
      </c>
      <c r="C374" s="71" t="str">
        <f t="shared" si="537"/>
        <v>Lucie</v>
      </c>
      <c r="D374" s="9" t="str">
        <f t="shared" si="538"/>
        <v/>
      </c>
      <c r="E374" s="6">
        <f t="shared" si="539"/>
        <v>1680038</v>
      </c>
      <c r="F374" s="74"/>
      <c r="G374" s="74"/>
      <c r="H374" s="74"/>
      <c r="I374" s="74"/>
      <c r="J374" s="74"/>
      <c r="K374" s="74"/>
      <c r="L374" s="74"/>
      <c r="M374" s="168"/>
      <c r="N374" s="74"/>
      <c r="O374" s="74"/>
      <c r="P374" s="74"/>
      <c r="Q374" s="74"/>
      <c r="R374" s="74"/>
      <c r="S374" s="74"/>
      <c r="T374" s="74"/>
      <c r="U374" s="74"/>
      <c r="V374" s="74"/>
      <c r="W374" s="74"/>
      <c r="X374" s="288"/>
      <c r="Y374" s="2" t="e">
        <f>IF(C374&lt;&gt;"",VLOOKUP(C374,#REF!,2,FALSE),"")</f>
        <v>#REF!</v>
      </c>
      <c r="Z374" s="2" t="str">
        <f t="shared" si="508"/>
        <v>US CRÉTEIL</v>
      </c>
      <c r="AA374" s="50" t="str">
        <f t="shared" si="451"/>
        <v/>
      </c>
      <c r="AB374" s="34" t="e">
        <f t="shared" si="452"/>
        <v>#REF!</v>
      </c>
      <c r="AC374" s="2" t="str">
        <f t="shared" si="453"/>
        <v>GGG  Lucie  Lucie</v>
      </c>
      <c r="AD374" s="2">
        <f t="shared" si="454"/>
        <v>0</v>
      </c>
      <c r="AE374" s="39"/>
      <c r="AF374" s="40" t="str">
        <f>IF(AE374&lt;&gt;"",VLOOKUP(AE374,#REF!,2,FALSE),"")</f>
        <v/>
      </c>
      <c r="AM374" s="140" t="e">
        <f t="shared" si="455"/>
        <v>#REF!</v>
      </c>
      <c r="AN374" s="157"/>
      <c r="AO374" s="136" t="e">
        <f t="shared" si="456"/>
        <v>#REF!</v>
      </c>
      <c r="AP374" s="152"/>
      <c r="AQ374" s="140" t="e">
        <f t="shared" si="457"/>
        <v>#REF!</v>
      </c>
      <c r="AR374" s="144"/>
      <c r="AS374" s="136" t="e">
        <f t="shared" si="458"/>
        <v>#REF!</v>
      </c>
      <c r="AT374" s="152"/>
      <c r="AU374" s="140" t="e">
        <f t="shared" si="459"/>
        <v>#REF!</v>
      </c>
      <c r="AV374" s="157"/>
      <c r="AW374" s="136" t="e">
        <f t="shared" si="460"/>
        <v>#REF!</v>
      </c>
      <c r="AX374" s="152"/>
      <c r="AY374" s="140" t="e">
        <f t="shared" si="461"/>
        <v>#REF!</v>
      </c>
      <c r="AZ374" s="144"/>
      <c r="BA374" s="136" t="e">
        <f t="shared" si="462"/>
        <v>#REF!</v>
      </c>
      <c r="BB374" s="152"/>
      <c r="BC374" s="140" t="e">
        <f t="shared" si="463"/>
        <v>#REF!</v>
      </c>
      <c r="BD374" s="144"/>
      <c r="BE374" s="136" t="e">
        <f t="shared" si="464"/>
        <v>#REF!</v>
      </c>
      <c r="BF374" s="152"/>
      <c r="BG374" s="140" t="e">
        <f t="shared" si="465"/>
        <v>#REF!</v>
      </c>
      <c r="BH374" s="144"/>
      <c r="BI374" s="136" t="e">
        <f t="shared" si="466"/>
        <v>#REF!</v>
      </c>
      <c r="BJ374" s="152"/>
      <c r="BK374" s="140" t="e">
        <f t="shared" si="467"/>
        <v>#REF!</v>
      </c>
      <c r="BL374" s="144"/>
      <c r="BM374" s="136" t="e">
        <f t="shared" si="468"/>
        <v>#REF!</v>
      </c>
      <c r="BN374" s="152"/>
      <c r="BO374" s="140" t="e">
        <f t="shared" si="469"/>
        <v>#REF!</v>
      </c>
      <c r="BP374" s="144"/>
      <c r="BQ374" s="136" t="e">
        <f t="shared" si="470"/>
        <v>#REF!</v>
      </c>
      <c r="BR374" s="152"/>
      <c r="BS374" s="140" t="e">
        <f t="shared" si="471"/>
        <v>#REF!</v>
      </c>
      <c r="BT374" s="144"/>
      <c r="BU374" s="136" t="e">
        <f t="shared" si="472"/>
        <v>#REF!</v>
      </c>
      <c r="BV374" s="152"/>
      <c r="BW374" s="140" t="e">
        <f t="shared" si="473"/>
        <v>#REF!</v>
      </c>
      <c r="BX374" s="144"/>
      <c r="BY374" s="136" t="e">
        <f t="shared" si="474"/>
        <v>#REF!</v>
      </c>
      <c r="BZ374" s="152"/>
      <c r="CA374" s="140" t="e">
        <f t="shared" si="475"/>
        <v>#REF!</v>
      </c>
      <c r="CB374" s="144"/>
      <c r="CC374" s="136" t="e">
        <f t="shared" si="476"/>
        <v>#REF!</v>
      </c>
      <c r="CD374" s="152"/>
      <c r="CE374" s="140" t="e">
        <f t="shared" si="477"/>
        <v>#REF!</v>
      </c>
      <c r="CF374" s="144"/>
      <c r="CG374" s="136" t="e">
        <f t="shared" si="478"/>
        <v>#REF!</v>
      </c>
      <c r="CH374" s="152"/>
      <c r="CI374" s="140" t="e">
        <f t="shared" si="479"/>
        <v>#REF!</v>
      </c>
      <c r="CJ374" s="144"/>
      <c r="CK374" s="136" t="e">
        <f t="shared" si="480"/>
        <v>#REF!</v>
      </c>
      <c r="CL374" s="140" t="e">
        <f t="shared" si="481"/>
        <v>#REF!</v>
      </c>
      <c r="CM374" s="144"/>
      <c r="CN374" s="136" t="e">
        <f t="shared" si="482"/>
        <v>#REF!</v>
      </c>
      <c r="CO374" s="152"/>
      <c r="CP374" s="140" t="e">
        <f t="shared" si="483"/>
        <v>#REF!</v>
      </c>
      <c r="CQ374" s="144"/>
      <c r="CR374" s="136" t="e">
        <f t="shared" si="484"/>
        <v>#REF!</v>
      </c>
      <c r="CS374" s="152"/>
      <c r="CT374" s="140" t="e">
        <f t="shared" si="485"/>
        <v>#REF!</v>
      </c>
      <c r="CU374" s="144"/>
      <c r="CV374" s="136" t="e">
        <f t="shared" si="486"/>
        <v>#REF!</v>
      </c>
      <c r="CW374" s="152"/>
      <c r="CX374" s="140" t="e">
        <f t="shared" si="487"/>
        <v>#REF!</v>
      </c>
      <c r="CY374" s="136" t="e">
        <f t="shared" si="488"/>
        <v>#REF!</v>
      </c>
      <c r="CZ374" s="152"/>
      <c r="DA374" s="144" t="e">
        <f t="shared" si="489"/>
        <v>#REF!</v>
      </c>
      <c r="DB374" s="144"/>
      <c r="DC374" s="136" t="e">
        <f t="shared" si="490"/>
        <v>#REF!</v>
      </c>
      <c r="DD374" s="152"/>
      <c r="DE374" s="140" t="e">
        <f t="shared" si="491"/>
        <v>#REF!</v>
      </c>
      <c r="DF374" s="144"/>
      <c r="DG374" s="136" t="e">
        <f t="shared" si="492"/>
        <v>#REF!</v>
      </c>
      <c r="DH374" s="152"/>
    </row>
    <row r="375" spans="1:112" ht="15.5" x14ac:dyDescent="0.35">
      <c r="A375" s="71">
        <v>8</v>
      </c>
      <c r="B375" s="345" t="str">
        <f t="shared" ref="B375" si="545">B323</f>
        <v>HHH  Eva</v>
      </c>
      <c r="C375" s="71" t="str">
        <f t="shared" si="537"/>
        <v>Eva</v>
      </c>
      <c r="D375" s="9" t="str">
        <f t="shared" si="538"/>
        <v/>
      </c>
      <c r="E375" s="6">
        <f t="shared" si="539"/>
        <v>1577746</v>
      </c>
      <c r="F375" s="74"/>
      <c r="G375" s="74"/>
      <c r="H375" s="74"/>
      <c r="I375" s="74"/>
      <c r="J375" s="74"/>
      <c r="K375" s="74"/>
      <c r="L375" s="74"/>
      <c r="M375" s="168"/>
      <c r="N375" s="74"/>
      <c r="O375" s="74"/>
      <c r="P375" s="74"/>
      <c r="Q375" s="74"/>
      <c r="R375" s="74"/>
      <c r="S375" s="74"/>
      <c r="T375" s="74"/>
      <c r="U375" s="74"/>
      <c r="V375" s="74"/>
      <c r="W375" s="74"/>
      <c r="X375" s="288"/>
      <c r="Y375" s="2" t="e">
        <f>IF(C375&lt;&gt;"",VLOOKUP(C375,#REF!,2,FALSE),"")</f>
        <v>#REF!</v>
      </c>
      <c r="Z375" s="2" t="str">
        <f t="shared" si="508"/>
        <v>US CRÉTEIL</v>
      </c>
      <c r="AA375" s="50" t="str">
        <f t="shared" si="451"/>
        <v/>
      </c>
      <c r="AB375" s="34" t="e">
        <f t="shared" si="452"/>
        <v>#REF!</v>
      </c>
      <c r="AC375" s="2" t="str">
        <f t="shared" si="453"/>
        <v>HHH  Eva  Eva</v>
      </c>
      <c r="AD375" s="2">
        <f t="shared" si="454"/>
        <v>0</v>
      </c>
      <c r="AE375" s="39"/>
      <c r="AF375" s="40" t="str">
        <f>IF(AE375&lt;&gt;"",VLOOKUP(AE375,#REF!,2,FALSE),"")</f>
        <v/>
      </c>
      <c r="AM375" s="140" t="e">
        <f t="shared" si="455"/>
        <v>#REF!</v>
      </c>
      <c r="AN375" s="157"/>
      <c r="AO375" s="136" t="e">
        <f t="shared" si="456"/>
        <v>#REF!</v>
      </c>
      <c r="AP375" s="152"/>
      <c r="AQ375" s="140" t="e">
        <f t="shared" si="457"/>
        <v>#REF!</v>
      </c>
      <c r="AR375" s="144"/>
      <c r="AS375" s="136" t="e">
        <f t="shared" si="458"/>
        <v>#REF!</v>
      </c>
      <c r="AT375" s="152"/>
      <c r="AU375" s="140" t="e">
        <f t="shared" si="459"/>
        <v>#REF!</v>
      </c>
      <c r="AV375" s="157"/>
      <c r="AW375" s="136" t="e">
        <f t="shared" si="460"/>
        <v>#REF!</v>
      </c>
      <c r="AX375" s="152"/>
      <c r="AY375" s="140" t="e">
        <f t="shared" si="461"/>
        <v>#REF!</v>
      </c>
      <c r="AZ375" s="144"/>
      <c r="BA375" s="136" t="e">
        <f t="shared" si="462"/>
        <v>#REF!</v>
      </c>
      <c r="BB375" s="152"/>
      <c r="BC375" s="140" t="e">
        <f t="shared" si="463"/>
        <v>#REF!</v>
      </c>
      <c r="BD375" s="144"/>
      <c r="BE375" s="136" t="e">
        <f t="shared" si="464"/>
        <v>#REF!</v>
      </c>
      <c r="BF375" s="152"/>
      <c r="BG375" s="140" t="e">
        <f t="shared" si="465"/>
        <v>#REF!</v>
      </c>
      <c r="BH375" s="144"/>
      <c r="BI375" s="136" t="e">
        <f t="shared" si="466"/>
        <v>#REF!</v>
      </c>
      <c r="BJ375" s="152"/>
      <c r="BK375" s="140" t="e">
        <f t="shared" si="467"/>
        <v>#REF!</v>
      </c>
      <c r="BL375" s="144"/>
      <c r="BM375" s="136" t="e">
        <f t="shared" si="468"/>
        <v>#REF!</v>
      </c>
      <c r="BN375" s="152"/>
      <c r="BO375" s="140" t="e">
        <f t="shared" si="469"/>
        <v>#REF!</v>
      </c>
      <c r="BP375" s="144"/>
      <c r="BQ375" s="136" t="e">
        <f t="shared" si="470"/>
        <v>#REF!</v>
      </c>
      <c r="BR375" s="152"/>
      <c r="BS375" s="140" t="e">
        <f t="shared" si="471"/>
        <v>#REF!</v>
      </c>
      <c r="BT375" s="144"/>
      <c r="BU375" s="136" t="e">
        <f t="shared" si="472"/>
        <v>#REF!</v>
      </c>
      <c r="BV375" s="152"/>
      <c r="BW375" s="140" t="e">
        <f t="shared" si="473"/>
        <v>#REF!</v>
      </c>
      <c r="BX375" s="144"/>
      <c r="BY375" s="136" t="e">
        <f t="shared" si="474"/>
        <v>#REF!</v>
      </c>
      <c r="BZ375" s="152"/>
      <c r="CA375" s="140" t="e">
        <f t="shared" si="475"/>
        <v>#REF!</v>
      </c>
      <c r="CB375" s="144"/>
      <c r="CC375" s="136" t="e">
        <f t="shared" si="476"/>
        <v>#REF!</v>
      </c>
      <c r="CD375" s="152"/>
      <c r="CE375" s="140" t="e">
        <f t="shared" si="477"/>
        <v>#REF!</v>
      </c>
      <c r="CF375" s="144"/>
      <c r="CG375" s="136" t="e">
        <f t="shared" si="478"/>
        <v>#REF!</v>
      </c>
      <c r="CH375" s="152"/>
      <c r="CI375" s="140" t="e">
        <f t="shared" si="479"/>
        <v>#REF!</v>
      </c>
      <c r="CJ375" s="144"/>
      <c r="CK375" s="136" t="e">
        <f t="shared" si="480"/>
        <v>#REF!</v>
      </c>
      <c r="CL375" s="140" t="e">
        <f t="shared" si="481"/>
        <v>#REF!</v>
      </c>
      <c r="CM375" s="144"/>
      <c r="CN375" s="136" t="e">
        <f t="shared" si="482"/>
        <v>#REF!</v>
      </c>
      <c r="CO375" s="152"/>
      <c r="CP375" s="140" t="e">
        <f t="shared" si="483"/>
        <v>#REF!</v>
      </c>
      <c r="CQ375" s="144"/>
      <c r="CR375" s="136" t="e">
        <f t="shared" si="484"/>
        <v>#REF!</v>
      </c>
      <c r="CS375" s="152"/>
      <c r="CT375" s="140" t="e">
        <f t="shared" si="485"/>
        <v>#REF!</v>
      </c>
      <c r="CU375" s="144"/>
      <c r="CV375" s="136" t="e">
        <f t="shared" si="486"/>
        <v>#REF!</v>
      </c>
      <c r="CW375" s="152"/>
      <c r="CX375" s="140" t="e">
        <f t="shared" si="487"/>
        <v>#REF!</v>
      </c>
      <c r="CY375" s="136" t="e">
        <f t="shared" si="488"/>
        <v>#REF!</v>
      </c>
      <c r="CZ375" s="152"/>
      <c r="DA375" s="144" t="e">
        <f t="shared" si="489"/>
        <v>#REF!</v>
      </c>
      <c r="DB375" s="144"/>
      <c r="DC375" s="136" t="e">
        <f t="shared" si="490"/>
        <v>#REF!</v>
      </c>
      <c r="DD375" s="152"/>
      <c r="DE375" s="140" t="e">
        <f t="shared" si="491"/>
        <v>#REF!</v>
      </c>
      <c r="DF375" s="144"/>
      <c r="DG375" s="136" t="e">
        <f t="shared" si="492"/>
        <v>#REF!</v>
      </c>
      <c r="DH375" s="152"/>
    </row>
    <row r="376" spans="1:112" ht="15.5" x14ac:dyDescent="0.35">
      <c r="A376" s="71">
        <v>9</v>
      </c>
      <c r="B376" s="345" t="str">
        <f t="shared" ref="B376" si="546">B324</f>
        <v>PERNOIS  LUC</v>
      </c>
      <c r="C376" s="71" t="str">
        <f t="shared" si="537"/>
        <v>LUC</v>
      </c>
      <c r="D376" s="9" t="str">
        <f t="shared" si="538"/>
        <v/>
      </c>
      <c r="E376" s="6">
        <f t="shared" si="539"/>
        <v>707564</v>
      </c>
      <c r="F376" s="74"/>
      <c r="G376" s="74"/>
      <c r="H376" s="74"/>
      <c r="I376" s="74"/>
      <c r="J376" s="74"/>
      <c r="K376" s="74"/>
      <c r="L376" s="74"/>
      <c r="M376" s="168"/>
      <c r="N376" s="74"/>
      <c r="O376" s="74"/>
      <c r="P376" s="74"/>
      <c r="Q376" s="74"/>
      <c r="R376" s="74"/>
      <c r="S376" s="74"/>
      <c r="T376" s="74"/>
      <c r="U376" s="74"/>
      <c r="V376" s="74"/>
      <c r="W376" s="74"/>
      <c r="X376" s="288"/>
      <c r="Y376" s="2" t="e">
        <f>IF(C376&lt;&gt;"",VLOOKUP(C376,#REF!,2,FALSE),"")</f>
        <v>#REF!</v>
      </c>
      <c r="Z376" s="2" t="str">
        <f t="shared" si="508"/>
        <v>US CRÉTEIL</v>
      </c>
      <c r="AA376" s="50" t="str">
        <f t="shared" si="451"/>
        <v/>
      </c>
      <c r="AB376" s="34" t="e">
        <f t="shared" si="452"/>
        <v>#REF!</v>
      </c>
      <c r="AC376" s="2" t="str">
        <f t="shared" si="453"/>
        <v>PERNOIS  LUC  LUC</v>
      </c>
      <c r="AD376" s="2">
        <f t="shared" si="454"/>
        <v>0</v>
      </c>
      <c r="AE376" s="39"/>
      <c r="AF376" s="40" t="str">
        <f>IF(AE376&lt;&gt;"",VLOOKUP(AE376,#REF!,2,FALSE),"")</f>
        <v/>
      </c>
      <c r="AM376" s="140" t="e">
        <f t="shared" si="455"/>
        <v>#REF!</v>
      </c>
      <c r="AN376" s="157"/>
      <c r="AO376" s="136" t="e">
        <f t="shared" si="456"/>
        <v>#REF!</v>
      </c>
      <c r="AP376" s="152"/>
      <c r="AQ376" s="140" t="e">
        <f t="shared" si="457"/>
        <v>#REF!</v>
      </c>
      <c r="AR376" s="144"/>
      <c r="AS376" s="136" t="e">
        <f t="shared" si="458"/>
        <v>#REF!</v>
      </c>
      <c r="AT376" s="152"/>
      <c r="AU376" s="140" t="e">
        <f t="shared" si="459"/>
        <v>#REF!</v>
      </c>
      <c r="AV376" s="157"/>
      <c r="AW376" s="136" t="e">
        <f t="shared" si="460"/>
        <v>#REF!</v>
      </c>
      <c r="AX376" s="152"/>
      <c r="AY376" s="140" t="e">
        <f t="shared" si="461"/>
        <v>#REF!</v>
      </c>
      <c r="AZ376" s="144"/>
      <c r="BA376" s="136" t="e">
        <f t="shared" si="462"/>
        <v>#REF!</v>
      </c>
      <c r="BB376" s="152"/>
      <c r="BC376" s="140" t="e">
        <f t="shared" si="463"/>
        <v>#REF!</v>
      </c>
      <c r="BD376" s="144"/>
      <c r="BE376" s="136" t="e">
        <f t="shared" si="464"/>
        <v>#REF!</v>
      </c>
      <c r="BF376" s="152"/>
      <c r="BG376" s="140" t="e">
        <f t="shared" si="465"/>
        <v>#REF!</v>
      </c>
      <c r="BH376" s="144"/>
      <c r="BI376" s="136" t="e">
        <f t="shared" si="466"/>
        <v>#REF!</v>
      </c>
      <c r="BJ376" s="152"/>
      <c r="BK376" s="140" t="e">
        <f t="shared" si="467"/>
        <v>#REF!</v>
      </c>
      <c r="BL376" s="144"/>
      <c r="BM376" s="136" t="e">
        <f t="shared" si="468"/>
        <v>#REF!</v>
      </c>
      <c r="BN376" s="152"/>
      <c r="BO376" s="140" t="e">
        <f t="shared" si="469"/>
        <v>#REF!</v>
      </c>
      <c r="BP376" s="144"/>
      <c r="BQ376" s="136" t="e">
        <f t="shared" si="470"/>
        <v>#REF!</v>
      </c>
      <c r="BR376" s="152"/>
      <c r="BS376" s="140" t="e">
        <f t="shared" si="471"/>
        <v>#REF!</v>
      </c>
      <c r="BT376" s="144"/>
      <c r="BU376" s="136" t="e">
        <f t="shared" si="472"/>
        <v>#REF!</v>
      </c>
      <c r="BV376" s="152"/>
      <c r="BW376" s="140" t="e">
        <f t="shared" si="473"/>
        <v>#REF!</v>
      </c>
      <c r="BX376" s="144"/>
      <c r="BY376" s="136" t="e">
        <f t="shared" si="474"/>
        <v>#REF!</v>
      </c>
      <c r="BZ376" s="152"/>
      <c r="CA376" s="140" t="e">
        <f t="shared" si="475"/>
        <v>#REF!</v>
      </c>
      <c r="CB376" s="144"/>
      <c r="CC376" s="136" t="e">
        <f t="shared" si="476"/>
        <v>#REF!</v>
      </c>
      <c r="CD376" s="152"/>
      <c r="CE376" s="140" t="e">
        <f t="shared" si="477"/>
        <v>#REF!</v>
      </c>
      <c r="CF376" s="144"/>
      <c r="CG376" s="136" t="e">
        <f t="shared" si="478"/>
        <v>#REF!</v>
      </c>
      <c r="CH376" s="152"/>
      <c r="CI376" s="140" t="e">
        <f t="shared" si="479"/>
        <v>#REF!</v>
      </c>
      <c r="CJ376" s="144"/>
      <c r="CK376" s="136" t="e">
        <f t="shared" si="480"/>
        <v>#REF!</v>
      </c>
      <c r="CL376" s="140" t="e">
        <f t="shared" si="481"/>
        <v>#REF!</v>
      </c>
      <c r="CM376" s="144"/>
      <c r="CN376" s="136" t="e">
        <f t="shared" si="482"/>
        <v>#REF!</v>
      </c>
      <c r="CO376" s="152"/>
      <c r="CP376" s="140" t="e">
        <f t="shared" si="483"/>
        <v>#REF!</v>
      </c>
      <c r="CQ376" s="144"/>
      <c r="CR376" s="136" t="e">
        <f t="shared" si="484"/>
        <v>#REF!</v>
      </c>
      <c r="CS376" s="152"/>
      <c r="CT376" s="140" t="e">
        <f t="shared" si="485"/>
        <v>#REF!</v>
      </c>
      <c r="CU376" s="144"/>
      <c r="CV376" s="136" t="e">
        <f t="shared" si="486"/>
        <v>#REF!</v>
      </c>
      <c r="CW376" s="152"/>
      <c r="CX376" s="140" t="e">
        <f t="shared" si="487"/>
        <v>#REF!</v>
      </c>
      <c r="CY376" s="136" t="e">
        <f t="shared" si="488"/>
        <v>#REF!</v>
      </c>
      <c r="CZ376" s="152"/>
      <c r="DA376" s="144" t="e">
        <f t="shared" si="489"/>
        <v>#REF!</v>
      </c>
      <c r="DB376" s="144"/>
      <c r="DC376" s="136" t="e">
        <f t="shared" si="490"/>
        <v>#REF!</v>
      </c>
      <c r="DD376" s="152"/>
      <c r="DE376" s="140" t="e">
        <f t="shared" si="491"/>
        <v>#REF!</v>
      </c>
      <c r="DF376" s="144"/>
      <c r="DG376" s="136" t="e">
        <f t="shared" si="492"/>
        <v>#REF!</v>
      </c>
      <c r="DH376" s="152"/>
    </row>
    <row r="377" spans="1:112" ht="15.5" x14ac:dyDescent="0.35">
      <c r="A377" s="71">
        <v>10</v>
      </c>
      <c r="B377" s="345" t="str">
        <f t="shared" ref="B377" si="547">B325</f>
        <v>JJJ  Mélania</v>
      </c>
      <c r="C377" s="71" t="str">
        <f t="shared" si="537"/>
        <v>Mélania</v>
      </c>
      <c r="D377" s="9" t="str">
        <f t="shared" si="538"/>
        <v/>
      </c>
      <c r="E377" s="6">
        <f t="shared" si="539"/>
        <v>1926597</v>
      </c>
      <c r="F377" s="74"/>
      <c r="G377" s="74"/>
      <c r="H377" s="74"/>
      <c r="I377" s="74"/>
      <c r="J377" s="74"/>
      <c r="K377" s="74"/>
      <c r="L377" s="74"/>
      <c r="M377" s="168"/>
      <c r="N377" s="74"/>
      <c r="O377" s="74"/>
      <c r="P377" s="74"/>
      <c r="Q377" s="74"/>
      <c r="R377" s="74"/>
      <c r="S377" s="74"/>
      <c r="T377" s="74"/>
      <c r="U377" s="74"/>
      <c r="V377" s="74"/>
      <c r="W377" s="74"/>
      <c r="X377" s="288"/>
      <c r="Y377" s="2" t="e">
        <f>IF(C377&lt;&gt;"",VLOOKUP(C377,#REF!,2,FALSE),"")</f>
        <v>#REF!</v>
      </c>
      <c r="Z377" s="2" t="str">
        <f t="shared" si="508"/>
        <v>US CRÉTEIL</v>
      </c>
      <c r="AA377" s="50" t="str">
        <f t="shared" si="451"/>
        <v/>
      </c>
      <c r="AB377" s="34" t="e">
        <f t="shared" si="452"/>
        <v>#REF!</v>
      </c>
      <c r="AC377" s="2" t="str">
        <f t="shared" si="453"/>
        <v>JJJ  Mélania  Mélania</v>
      </c>
      <c r="AD377" s="2">
        <f t="shared" si="454"/>
        <v>0</v>
      </c>
      <c r="AE377" s="39"/>
      <c r="AF377" s="40" t="str">
        <f>IF(AE377&lt;&gt;"",VLOOKUP(AE377,#REF!,2,FALSE),"")</f>
        <v/>
      </c>
      <c r="AM377" s="140" t="e">
        <f t="shared" si="455"/>
        <v>#REF!</v>
      </c>
      <c r="AN377" s="157"/>
      <c r="AO377" s="136" t="e">
        <f t="shared" si="456"/>
        <v>#REF!</v>
      </c>
      <c r="AP377" s="152"/>
      <c r="AQ377" s="140" t="e">
        <f t="shared" si="457"/>
        <v>#REF!</v>
      </c>
      <c r="AR377" s="144"/>
      <c r="AS377" s="136" t="e">
        <f t="shared" si="458"/>
        <v>#REF!</v>
      </c>
      <c r="AT377" s="152"/>
      <c r="AU377" s="140" t="e">
        <f t="shared" si="459"/>
        <v>#REF!</v>
      </c>
      <c r="AV377" s="157"/>
      <c r="AW377" s="136" t="e">
        <f t="shared" si="460"/>
        <v>#REF!</v>
      </c>
      <c r="AX377" s="152"/>
      <c r="AY377" s="140" t="e">
        <f t="shared" si="461"/>
        <v>#REF!</v>
      </c>
      <c r="AZ377" s="144"/>
      <c r="BA377" s="136" t="e">
        <f t="shared" si="462"/>
        <v>#REF!</v>
      </c>
      <c r="BB377" s="152"/>
      <c r="BC377" s="140" t="e">
        <f t="shared" si="463"/>
        <v>#REF!</v>
      </c>
      <c r="BD377" s="144"/>
      <c r="BE377" s="136" t="e">
        <f t="shared" si="464"/>
        <v>#REF!</v>
      </c>
      <c r="BF377" s="152"/>
      <c r="BG377" s="140" t="e">
        <f t="shared" si="465"/>
        <v>#REF!</v>
      </c>
      <c r="BH377" s="144"/>
      <c r="BI377" s="136" t="e">
        <f t="shared" si="466"/>
        <v>#REF!</v>
      </c>
      <c r="BJ377" s="152"/>
      <c r="BK377" s="140" t="e">
        <f t="shared" si="467"/>
        <v>#REF!</v>
      </c>
      <c r="BL377" s="144"/>
      <c r="BM377" s="136" t="e">
        <f t="shared" si="468"/>
        <v>#REF!</v>
      </c>
      <c r="BN377" s="152"/>
      <c r="BO377" s="140" t="e">
        <f t="shared" si="469"/>
        <v>#REF!</v>
      </c>
      <c r="BP377" s="144"/>
      <c r="BQ377" s="136" t="e">
        <f t="shared" si="470"/>
        <v>#REF!</v>
      </c>
      <c r="BR377" s="152"/>
      <c r="BS377" s="140" t="e">
        <f t="shared" si="471"/>
        <v>#REF!</v>
      </c>
      <c r="BT377" s="144"/>
      <c r="BU377" s="136" t="e">
        <f t="shared" si="472"/>
        <v>#REF!</v>
      </c>
      <c r="BV377" s="152"/>
      <c r="BW377" s="140" t="e">
        <f t="shared" si="473"/>
        <v>#REF!</v>
      </c>
      <c r="BX377" s="144"/>
      <c r="BY377" s="136" t="e">
        <f t="shared" si="474"/>
        <v>#REF!</v>
      </c>
      <c r="BZ377" s="152"/>
      <c r="CA377" s="140" t="e">
        <f t="shared" si="475"/>
        <v>#REF!</v>
      </c>
      <c r="CB377" s="144"/>
      <c r="CC377" s="136" t="e">
        <f t="shared" si="476"/>
        <v>#REF!</v>
      </c>
      <c r="CD377" s="152"/>
      <c r="CE377" s="140" t="e">
        <f t="shared" si="477"/>
        <v>#REF!</v>
      </c>
      <c r="CF377" s="144"/>
      <c r="CG377" s="136" t="e">
        <f t="shared" si="478"/>
        <v>#REF!</v>
      </c>
      <c r="CH377" s="152"/>
      <c r="CI377" s="140" t="e">
        <f t="shared" si="479"/>
        <v>#REF!</v>
      </c>
      <c r="CJ377" s="144"/>
      <c r="CK377" s="136" t="e">
        <f t="shared" si="480"/>
        <v>#REF!</v>
      </c>
      <c r="CL377" s="140" t="e">
        <f t="shared" si="481"/>
        <v>#REF!</v>
      </c>
      <c r="CM377" s="144"/>
      <c r="CN377" s="136" t="e">
        <f t="shared" si="482"/>
        <v>#REF!</v>
      </c>
      <c r="CO377" s="152"/>
      <c r="CP377" s="140" t="e">
        <f t="shared" si="483"/>
        <v>#REF!</v>
      </c>
      <c r="CQ377" s="144"/>
      <c r="CR377" s="136" t="e">
        <f t="shared" si="484"/>
        <v>#REF!</v>
      </c>
      <c r="CS377" s="152"/>
      <c r="CT377" s="140" t="e">
        <f t="shared" si="485"/>
        <v>#REF!</v>
      </c>
      <c r="CU377" s="144"/>
      <c r="CV377" s="136" t="e">
        <f t="shared" si="486"/>
        <v>#REF!</v>
      </c>
      <c r="CW377" s="152"/>
      <c r="CX377" s="140" t="e">
        <f t="shared" si="487"/>
        <v>#REF!</v>
      </c>
      <c r="CY377" s="136" t="e">
        <f t="shared" si="488"/>
        <v>#REF!</v>
      </c>
      <c r="CZ377" s="152"/>
      <c r="DA377" s="144" t="e">
        <f t="shared" si="489"/>
        <v>#REF!</v>
      </c>
      <c r="DB377" s="144"/>
      <c r="DC377" s="136" t="e">
        <f t="shared" si="490"/>
        <v>#REF!</v>
      </c>
      <c r="DD377" s="152"/>
      <c r="DE377" s="140" t="e">
        <f t="shared" si="491"/>
        <v>#REF!</v>
      </c>
      <c r="DF377" s="144"/>
      <c r="DG377" s="136" t="e">
        <f t="shared" si="492"/>
        <v>#REF!</v>
      </c>
      <c r="DH377" s="152"/>
    </row>
    <row r="378" spans="1:112" ht="15.5" x14ac:dyDescent="0.35">
      <c r="A378" s="71">
        <v>11</v>
      </c>
      <c r="B378" s="345" t="str">
        <f t="shared" ref="B378" si="548">B326</f>
        <v>KKK  Mélanie</v>
      </c>
      <c r="C378" s="71" t="str">
        <f t="shared" si="537"/>
        <v>Mélanie</v>
      </c>
      <c r="D378" s="9" t="str">
        <f t="shared" si="538"/>
        <v/>
      </c>
      <c r="E378" s="6">
        <f t="shared" si="539"/>
        <v>1698208</v>
      </c>
      <c r="F378" s="74"/>
      <c r="G378" s="74"/>
      <c r="H378" s="74"/>
      <c r="I378" s="74"/>
      <c r="J378" s="74"/>
      <c r="K378" s="74"/>
      <c r="L378" s="74"/>
      <c r="M378" s="168"/>
      <c r="N378" s="74"/>
      <c r="O378" s="74"/>
      <c r="P378" s="74"/>
      <c r="Q378" s="74"/>
      <c r="R378" s="74"/>
      <c r="S378" s="74"/>
      <c r="T378" s="74"/>
      <c r="U378" s="74"/>
      <c r="V378" s="74"/>
      <c r="W378" s="74"/>
      <c r="X378" s="288"/>
      <c r="Y378" s="2" t="e">
        <f>IF(C378&lt;&gt;"",VLOOKUP(C378,#REF!,2,FALSE),"")</f>
        <v>#REF!</v>
      </c>
      <c r="Z378" s="2" t="str">
        <f t="shared" si="508"/>
        <v>US CRÉTEIL</v>
      </c>
      <c r="AA378" s="50" t="str">
        <f t="shared" si="451"/>
        <v/>
      </c>
      <c r="AB378" s="34" t="e">
        <f t="shared" si="452"/>
        <v>#REF!</v>
      </c>
      <c r="AC378" s="2" t="str">
        <f t="shared" si="453"/>
        <v>KKK  Mélanie  Mélanie</v>
      </c>
      <c r="AD378" s="2">
        <f t="shared" si="454"/>
        <v>0</v>
      </c>
      <c r="AE378" s="39"/>
      <c r="AF378" s="40" t="str">
        <f>IF(AE378&lt;&gt;"",VLOOKUP(AE378,#REF!,2,FALSE),"")</f>
        <v/>
      </c>
      <c r="AM378" s="140" t="e">
        <f t="shared" si="455"/>
        <v>#REF!</v>
      </c>
      <c r="AN378" s="157"/>
      <c r="AO378" s="136" t="e">
        <f t="shared" si="456"/>
        <v>#REF!</v>
      </c>
      <c r="AP378" s="152"/>
      <c r="AQ378" s="140" t="e">
        <f t="shared" si="457"/>
        <v>#REF!</v>
      </c>
      <c r="AR378" s="144"/>
      <c r="AS378" s="136" t="e">
        <f t="shared" si="458"/>
        <v>#REF!</v>
      </c>
      <c r="AT378" s="152"/>
      <c r="AU378" s="140" t="e">
        <f t="shared" si="459"/>
        <v>#REF!</v>
      </c>
      <c r="AV378" s="157"/>
      <c r="AW378" s="136" t="e">
        <f t="shared" si="460"/>
        <v>#REF!</v>
      </c>
      <c r="AX378" s="152"/>
      <c r="AY378" s="140" t="e">
        <f t="shared" si="461"/>
        <v>#REF!</v>
      </c>
      <c r="AZ378" s="144"/>
      <c r="BA378" s="136" t="e">
        <f t="shared" si="462"/>
        <v>#REF!</v>
      </c>
      <c r="BB378" s="152"/>
      <c r="BC378" s="140" t="e">
        <f t="shared" si="463"/>
        <v>#REF!</v>
      </c>
      <c r="BD378" s="144"/>
      <c r="BE378" s="136" t="e">
        <f t="shared" si="464"/>
        <v>#REF!</v>
      </c>
      <c r="BF378" s="152"/>
      <c r="BG378" s="140" t="e">
        <f t="shared" si="465"/>
        <v>#REF!</v>
      </c>
      <c r="BH378" s="144"/>
      <c r="BI378" s="136" t="e">
        <f t="shared" si="466"/>
        <v>#REF!</v>
      </c>
      <c r="BJ378" s="152"/>
      <c r="BK378" s="140" t="e">
        <f t="shared" si="467"/>
        <v>#REF!</v>
      </c>
      <c r="BL378" s="144"/>
      <c r="BM378" s="136" t="e">
        <f t="shared" si="468"/>
        <v>#REF!</v>
      </c>
      <c r="BN378" s="152"/>
      <c r="BO378" s="140" t="e">
        <f t="shared" si="469"/>
        <v>#REF!</v>
      </c>
      <c r="BP378" s="144"/>
      <c r="BQ378" s="136" t="e">
        <f t="shared" si="470"/>
        <v>#REF!</v>
      </c>
      <c r="BR378" s="152"/>
      <c r="BS378" s="140" t="e">
        <f t="shared" si="471"/>
        <v>#REF!</v>
      </c>
      <c r="BT378" s="144"/>
      <c r="BU378" s="136" t="e">
        <f t="shared" si="472"/>
        <v>#REF!</v>
      </c>
      <c r="BV378" s="152"/>
      <c r="BW378" s="140" t="e">
        <f t="shared" si="473"/>
        <v>#REF!</v>
      </c>
      <c r="BX378" s="144"/>
      <c r="BY378" s="136" t="e">
        <f t="shared" si="474"/>
        <v>#REF!</v>
      </c>
      <c r="BZ378" s="152"/>
      <c r="CA378" s="140" t="e">
        <f t="shared" si="475"/>
        <v>#REF!</v>
      </c>
      <c r="CB378" s="144"/>
      <c r="CC378" s="136" t="e">
        <f t="shared" si="476"/>
        <v>#REF!</v>
      </c>
      <c r="CD378" s="152"/>
      <c r="CE378" s="140" t="e">
        <f t="shared" si="477"/>
        <v>#REF!</v>
      </c>
      <c r="CF378" s="144"/>
      <c r="CG378" s="136" t="e">
        <f t="shared" si="478"/>
        <v>#REF!</v>
      </c>
      <c r="CH378" s="152"/>
      <c r="CI378" s="140" t="e">
        <f t="shared" si="479"/>
        <v>#REF!</v>
      </c>
      <c r="CJ378" s="144"/>
      <c r="CK378" s="136" t="e">
        <f t="shared" si="480"/>
        <v>#REF!</v>
      </c>
      <c r="CL378" s="140" t="e">
        <f t="shared" si="481"/>
        <v>#REF!</v>
      </c>
      <c r="CM378" s="144"/>
      <c r="CN378" s="136" t="e">
        <f t="shared" si="482"/>
        <v>#REF!</v>
      </c>
      <c r="CO378" s="152"/>
      <c r="CP378" s="140" t="e">
        <f t="shared" si="483"/>
        <v>#REF!</v>
      </c>
      <c r="CQ378" s="144"/>
      <c r="CR378" s="136" t="e">
        <f t="shared" si="484"/>
        <v>#REF!</v>
      </c>
      <c r="CS378" s="152"/>
      <c r="CT378" s="140" t="e">
        <f t="shared" si="485"/>
        <v>#REF!</v>
      </c>
      <c r="CU378" s="144"/>
      <c r="CV378" s="136" t="e">
        <f t="shared" si="486"/>
        <v>#REF!</v>
      </c>
      <c r="CW378" s="152"/>
      <c r="CX378" s="140" t="e">
        <f t="shared" si="487"/>
        <v>#REF!</v>
      </c>
      <c r="CY378" s="136" t="e">
        <f t="shared" si="488"/>
        <v>#REF!</v>
      </c>
      <c r="CZ378" s="152"/>
      <c r="DA378" s="144" t="e">
        <f t="shared" si="489"/>
        <v>#REF!</v>
      </c>
      <c r="DB378" s="144"/>
      <c r="DC378" s="136" t="e">
        <f t="shared" si="490"/>
        <v>#REF!</v>
      </c>
      <c r="DD378" s="152"/>
      <c r="DE378" s="140" t="e">
        <f t="shared" si="491"/>
        <v>#REF!</v>
      </c>
      <c r="DF378" s="144"/>
      <c r="DG378" s="136" t="e">
        <f t="shared" si="492"/>
        <v>#REF!</v>
      </c>
      <c r="DH378" s="152"/>
    </row>
    <row r="379" spans="1:112" ht="15.5" x14ac:dyDescent="0.35">
      <c r="A379" s="71">
        <v>12</v>
      </c>
      <c r="B379" s="345" t="str">
        <f t="shared" ref="B379" si="549">B327</f>
        <v>LLL  Cryss</v>
      </c>
      <c r="C379" s="71" t="str">
        <f t="shared" si="537"/>
        <v>Cryss</v>
      </c>
      <c r="D379" s="9" t="str">
        <f t="shared" si="538"/>
        <v/>
      </c>
      <c r="E379" s="6">
        <f t="shared" si="539"/>
        <v>1590592</v>
      </c>
      <c r="F379" s="74"/>
      <c r="G379" s="74"/>
      <c r="H379" s="74"/>
      <c r="I379" s="74"/>
      <c r="J379" s="74"/>
      <c r="K379" s="74"/>
      <c r="L379" s="74"/>
      <c r="M379" s="168"/>
      <c r="N379" s="74"/>
      <c r="O379" s="74"/>
      <c r="P379" s="74"/>
      <c r="Q379" s="74"/>
      <c r="R379" s="74"/>
      <c r="S379" s="74"/>
      <c r="T379" s="74"/>
      <c r="U379" s="74"/>
      <c r="V379" s="74"/>
      <c r="W379" s="74"/>
      <c r="X379" s="288"/>
      <c r="Y379" s="2" t="e">
        <f>IF(C379&lt;&gt;"",VLOOKUP(C379,#REF!,2,FALSE),"")</f>
        <v>#REF!</v>
      </c>
      <c r="Z379" s="2" t="str">
        <f t="shared" si="508"/>
        <v>US CRÉTEIL</v>
      </c>
      <c r="AA379" s="50" t="str">
        <f t="shared" si="451"/>
        <v/>
      </c>
      <c r="AB379" s="34" t="e">
        <f t="shared" si="452"/>
        <v>#REF!</v>
      </c>
      <c r="AC379" s="2" t="str">
        <f t="shared" si="453"/>
        <v>LLL  Cryss  Cryss</v>
      </c>
      <c r="AD379" s="2">
        <f t="shared" si="454"/>
        <v>0</v>
      </c>
      <c r="AE379" s="39"/>
      <c r="AF379" s="40" t="str">
        <f>IF(AE379&lt;&gt;"",VLOOKUP(AE379,#REF!,2,FALSE),"")</f>
        <v/>
      </c>
      <c r="AM379" s="140" t="e">
        <f t="shared" si="455"/>
        <v>#REF!</v>
      </c>
      <c r="AN379" s="157"/>
      <c r="AO379" s="136" t="e">
        <f t="shared" si="456"/>
        <v>#REF!</v>
      </c>
      <c r="AP379" s="152"/>
      <c r="AQ379" s="140" t="e">
        <f t="shared" si="457"/>
        <v>#REF!</v>
      </c>
      <c r="AR379" s="144"/>
      <c r="AS379" s="136" t="e">
        <f t="shared" si="458"/>
        <v>#REF!</v>
      </c>
      <c r="AT379" s="152"/>
      <c r="AU379" s="140" t="e">
        <f t="shared" si="459"/>
        <v>#REF!</v>
      </c>
      <c r="AV379" s="157"/>
      <c r="AW379" s="136" t="e">
        <f t="shared" si="460"/>
        <v>#REF!</v>
      </c>
      <c r="AX379" s="152"/>
      <c r="AY379" s="140" t="e">
        <f t="shared" si="461"/>
        <v>#REF!</v>
      </c>
      <c r="AZ379" s="144"/>
      <c r="BA379" s="136" t="e">
        <f t="shared" si="462"/>
        <v>#REF!</v>
      </c>
      <c r="BB379" s="152"/>
      <c r="BC379" s="140" t="e">
        <f t="shared" si="463"/>
        <v>#REF!</v>
      </c>
      <c r="BD379" s="144"/>
      <c r="BE379" s="136" t="e">
        <f t="shared" si="464"/>
        <v>#REF!</v>
      </c>
      <c r="BF379" s="152"/>
      <c r="BG379" s="140" t="e">
        <f t="shared" si="465"/>
        <v>#REF!</v>
      </c>
      <c r="BH379" s="144"/>
      <c r="BI379" s="136" t="e">
        <f t="shared" si="466"/>
        <v>#REF!</v>
      </c>
      <c r="BJ379" s="152"/>
      <c r="BK379" s="140" t="e">
        <f t="shared" si="467"/>
        <v>#REF!</v>
      </c>
      <c r="BL379" s="144"/>
      <c r="BM379" s="136" t="e">
        <f t="shared" si="468"/>
        <v>#REF!</v>
      </c>
      <c r="BN379" s="152"/>
      <c r="BO379" s="140" t="e">
        <f t="shared" si="469"/>
        <v>#REF!</v>
      </c>
      <c r="BP379" s="144"/>
      <c r="BQ379" s="136" t="e">
        <f t="shared" si="470"/>
        <v>#REF!</v>
      </c>
      <c r="BR379" s="152"/>
      <c r="BS379" s="140" t="e">
        <f t="shared" si="471"/>
        <v>#REF!</v>
      </c>
      <c r="BT379" s="144"/>
      <c r="BU379" s="136" t="e">
        <f t="shared" si="472"/>
        <v>#REF!</v>
      </c>
      <c r="BV379" s="152"/>
      <c r="BW379" s="140" t="e">
        <f t="shared" si="473"/>
        <v>#REF!</v>
      </c>
      <c r="BX379" s="144"/>
      <c r="BY379" s="136" t="e">
        <f t="shared" si="474"/>
        <v>#REF!</v>
      </c>
      <c r="BZ379" s="152"/>
      <c r="CA379" s="140" t="e">
        <f t="shared" si="475"/>
        <v>#REF!</v>
      </c>
      <c r="CB379" s="144"/>
      <c r="CC379" s="136" t="e">
        <f t="shared" si="476"/>
        <v>#REF!</v>
      </c>
      <c r="CD379" s="152"/>
      <c r="CE379" s="140" t="e">
        <f t="shared" si="477"/>
        <v>#REF!</v>
      </c>
      <c r="CF379" s="144"/>
      <c r="CG379" s="136" t="e">
        <f t="shared" si="478"/>
        <v>#REF!</v>
      </c>
      <c r="CH379" s="152"/>
      <c r="CI379" s="140" t="e">
        <f t="shared" si="479"/>
        <v>#REF!</v>
      </c>
      <c r="CJ379" s="144"/>
      <c r="CK379" s="136" t="e">
        <f t="shared" si="480"/>
        <v>#REF!</v>
      </c>
      <c r="CL379" s="140" t="e">
        <f t="shared" si="481"/>
        <v>#REF!</v>
      </c>
      <c r="CM379" s="144"/>
      <c r="CN379" s="136" t="e">
        <f t="shared" si="482"/>
        <v>#REF!</v>
      </c>
      <c r="CO379" s="152"/>
      <c r="CP379" s="140" t="e">
        <f t="shared" si="483"/>
        <v>#REF!</v>
      </c>
      <c r="CQ379" s="144"/>
      <c r="CR379" s="136" t="e">
        <f t="shared" si="484"/>
        <v>#REF!</v>
      </c>
      <c r="CS379" s="152"/>
      <c r="CT379" s="140" t="e">
        <f t="shared" si="485"/>
        <v>#REF!</v>
      </c>
      <c r="CU379" s="144"/>
      <c r="CV379" s="136" t="e">
        <f t="shared" si="486"/>
        <v>#REF!</v>
      </c>
      <c r="CW379" s="152"/>
      <c r="CX379" s="140" t="e">
        <f t="shared" si="487"/>
        <v>#REF!</v>
      </c>
      <c r="CY379" s="136" t="e">
        <f t="shared" si="488"/>
        <v>#REF!</v>
      </c>
      <c r="CZ379" s="152"/>
      <c r="DA379" s="144" t="e">
        <f t="shared" si="489"/>
        <v>#REF!</v>
      </c>
      <c r="DB379" s="144"/>
      <c r="DC379" s="136" t="e">
        <f t="shared" si="490"/>
        <v>#REF!</v>
      </c>
      <c r="DD379" s="152"/>
      <c r="DE379" s="140" t="e">
        <f t="shared" si="491"/>
        <v>#REF!</v>
      </c>
      <c r="DF379" s="144"/>
      <c r="DG379" s="136" t="e">
        <f t="shared" si="492"/>
        <v>#REF!</v>
      </c>
      <c r="DH379" s="152"/>
    </row>
    <row r="380" spans="1:112" ht="15.5" x14ac:dyDescent="0.35">
      <c r="A380" s="71">
        <v>13</v>
      </c>
      <c r="B380" s="345" t="str">
        <f t="shared" ref="B380" si="550">B328</f>
        <v>MMMM  Sambou</v>
      </c>
      <c r="C380" s="71" t="str">
        <f t="shared" si="537"/>
        <v>Sambou</v>
      </c>
      <c r="D380" s="9" t="str">
        <f t="shared" si="538"/>
        <v/>
      </c>
      <c r="E380" s="6">
        <f t="shared" si="539"/>
        <v>1553373</v>
      </c>
      <c r="F380" s="74"/>
      <c r="G380" s="74"/>
      <c r="H380" s="74"/>
      <c r="I380" s="74"/>
      <c r="J380" s="74"/>
      <c r="K380" s="74"/>
      <c r="L380" s="74"/>
      <c r="M380" s="168"/>
      <c r="N380" s="74"/>
      <c r="O380" s="74"/>
      <c r="P380" s="74"/>
      <c r="Q380" s="74"/>
      <c r="R380" s="74"/>
      <c r="S380" s="74"/>
      <c r="T380" s="74"/>
      <c r="U380" s="74"/>
      <c r="V380" s="74"/>
      <c r="W380" s="74"/>
      <c r="X380" s="288"/>
      <c r="Y380" s="2" t="e">
        <f>IF(C380&lt;&gt;"",VLOOKUP(C380,#REF!,2,FALSE),"")</f>
        <v>#REF!</v>
      </c>
      <c r="Z380" s="2" t="str">
        <f t="shared" si="508"/>
        <v>US CRÉTEIL</v>
      </c>
      <c r="AA380" s="50" t="str">
        <f t="shared" si="451"/>
        <v/>
      </c>
      <c r="AB380" s="34" t="e">
        <f t="shared" si="452"/>
        <v>#REF!</v>
      </c>
      <c r="AC380" s="2" t="str">
        <f t="shared" si="453"/>
        <v>MMMM  Sambou  Sambou</v>
      </c>
      <c r="AD380" s="2">
        <f t="shared" si="454"/>
        <v>0</v>
      </c>
      <c r="AE380" s="39"/>
      <c r="AF380" s="40" t="str">
        <f>IF(AE380&lt;&gt;"",VLOOKUP(AE380,#REF!,2,FALSE),"")</f>
        <v/>
      </c>
      <c r="AM380" s="140" t="e">
        <f t="shared" si="455"/>
        <v>#REF!</v>
      </c>
      <c r="AN380" s="157"/>
      <c r="AO380" s="136" t="e">
        <f t="shared" si="456"/>
        <v>#REF!</v>
      </c>
      <c r="AP380" s="152"/>
      <c r="AQ380" s="140" t="e">
        <f t="shared" si="457"/>
        <v>#REF!</v>
      </c>
      <c r="AR380" s="144"/>
      <c r="AS380" s="136" t="e">
        <f t="shared" si="458"/>
        <v>#REF!</v>
      </c>
      <c r="AT380" s="152"/>
      <c r="AU380" s="140" t="e">
        <f t="shared" si="459"/>
        <v>#REF!</v>
      </c>
      <c r="AV380" s="157"/>
      <c r="AW380" s="136" t="e">
        <f t="shared" si="460"/>
        <v>#REF!</v>
      </c>
      <c r="AX380" s="152"/>
      <c r="AY380" s="140" t="e">
        <f t="shared" si="461"/>
        <v>#REF!</v>
      </c>
      <c r="AZ380" s="144"/>
      <c r="BA380" s="136" t="e">
        <f t="shared" si="462"/>
        <v>#REF!</v>
      </c>
      <c r="BB380" s="152"/>
      <c r="BC380" s="140" t="e">
        <f t="shared" si="463"/>
        <v>#REF!</v>
      </c>
      <c r="BD380" s="144"/>
      <c r="BE380" s="136" t="e">
        <f t="shared" si="464"/>
        <v>#REF!</v>
      </c>
      <c r="BF380" s="152"/>
      <c r="BG380" s="140" t="e">
        <f t="shared" si="465"/>
        <v>#REF!</v>
      </c>
      <c r="BH380" s="144"/>
      <c r="BI380" s="136" t="e">
        <f t="shared" si="466"/>
        <v>#REF!</v>
      </c>
      <c r="BJ380" s="152"/>
      <c r="BK380" s="140" t="e">
        <f t="shared" si="467"/>
        <v>#REF!</v>
      </c>
      <c r="BL380" s="144"/>
      <c r="BM380" s="136" t="e">
        <f t="shared" si="468"/>
        <v>#REF!</v>
      </c>
      <c r="BN380" s="152"/>
      <c r="BO380" s="140" t="e">
        <f t="shared" si="469"/>
        <v>#REF!</v>
      </c>
      <c r="BP380" s="144"/>
      <c r="BQ380" s="136" t="e">
        <f t="shared" si="470"/>
        <v>#REF!</v>
      </c>
      <c r="BR380" s="152"/>
      <c r="BS380" s="140" t="e">
        <f t="shared" si="471"/>
        <v>#REF!</v>
      </c>
      <c r="BT380" s="144"/>
      <c r="BU380" s="136" t="e">
        <f t="shared" si="472"/>
        <v>#REF!</v>
      </c>
      <c r="BV380" s="152"/>
      <c r="BW380" s="140" t="e">
        <f t="shared" si="473"/>
        <v>#REF!</v>
      </c>
      <c r="BX380" s="144"/>
      <c r="BY380" s="136" t="e">
        <f t="shared" si="474"/>
        <v>#REF!</v>
      </c>
      <c r="BZ380" s="152"/>
      <c r="CA380" s="140" t="e">
        <f t="shared" si="475"/>
        <v>#REF!</v>
      </c>
      <c r="CB380" s="144"/>
      <c r="CC380" s="136" t="e">
        <f t="shared" si="476"/>
        <v>#REF!</v>
      </c>
      <c r="CD380" s="152"/>
      <c r="CE380" s="140" t="e">
        <f t="shared" si="477"/>
        <v>#REF!</v>
      </c>
      <c r="CF380" s="144"/>
      <c r="CG380" s="136" t="e">
        <f t="shared" si="478"/>
        <v>#REF!</v>
      </c>
      <c r="CH380" s="152"/>
      <c r="CI380" s="140" t="e">
        <f t="shared" si="479"/>
        <v>#REF!</v>
      </c>
      <c r="CJ380" s="144"/>
      <c r="CK380" s="136" t="e">
        <f t="shared" si="480"/>
        <v>#REF!</v>
      </c>
      <c r="CL380" s="140" t="e">
        <f t="shared" si="481"/>
        <v>#REF!</v>
      </c>
      <c r="CM380" s="144"/>
      <c r="CN380" s="136" t="e">
        <f t="shared" si="482"/>
        <v>#REF!</v>
      </c>
      <c r="CO380" s="152"/>
      <c r="CP380" s="140" t="e">
        <f t="shared" si="483"/>
        <v>#REF!</v>
      </c>
      <c r="CQ380" s="144"/>
      <c r="CR380" s="136" t="e">
        <f t="shared" si="484"/>
        <v>#REF!</v>
      </c>
      <c r="CS380" s="152"/>
      <c r="CT380" s="140" t="e">
        <f t="shared" si="485"/>
        <v>#REF!</v>
      </c>
      <c r="CU380" s="144"/>
      <c r="CV380" s="136" t="e">
        <f t="shared" si="486"/>
        <v>#REF!</v>
      </c>
      <c r="CW380" s="152"/>
      <c r="CX380" s="140" t="e">
        <f t="shared" si="487"/>
        <v>#REF!</v>
      </c>
      <c r="CY380" s="136" t="e">
        <f t="shared" si="488"/>
        <v>#REF!</v>
      </c>
      <c r="CZ380" s="152"/>
      <c r="DA380" s="144" t="e">
        <f t="shared" si="489"/>
        <v>#REF!</v>
      </c>
      <c r="DB380" s="144"/>
      <c r="DC380" s="136" t="e">
        <f t="shared" si="490"/>
        <v>#REF!</v>
      </c>
      <c r="DD380" s="152"/>
      <c r="DE380" s="140" t="e">
        <f t="shared" si="491"/>
        <v>#REF!</v>
      </c>
      <c r="DF380" s="144"/>
      <c r="DG380" s="136" t="e">
        <f t="shared" si="492"/>
        <v>#REF!</v>
      </c>
      <c r="DH380" s="152"/>
    </row>
    <row r="381" spans="1:112" ht="15.5" x14ac:dyDescent="0.35">
      <c r="A381" s="71">
        <v>14</v>
      </c>
      <c r="B381" s="345" t="str">
        <f t="shared" ref="B381" si="551">B329</f>
        <v>NNN  Dylan</v>
      </c>
      <c r="C381" s="71" t="str">
        <f t="shared" si="537"/>
        <v>Dylan</v>
      </c>
      <c r="D381" s="9" t="str">
        <f t="shared" si="538"/>
        <v/>
      </c>
      <c r="E381" s="6">
        <f t="shared" si="539"/>
        <v>1746478</v>
      </c>
      <c r="F381" s="74"/>
      <c r="G381" s="74"/>
      <c r="H381" s="74"/>
      <c r="I381" s="74"/>
      <c r="J381" s="74"/>
      <c r="K381" s="74"/>
      <c r="L381" s="74"/>
      <c r="M381" s="168"/>
      <c r="N381" s="74"/>
      <c r="O381" s="74"/>
      <c r="P381" s="74"/>
      <c r="Q381" s="74"/>
      <c r="R381" s="74"/>
      <c r="S381" s="74"/>
      <c r="T381" s="74"/>
      <c r="U381" s="74"/>
      <c r="V381" s="74"/>
      <c r="W381" s="74"/>
      <c r="X381" s="288"/>
      <c r="Y381" s="2" t="e">
        <f>IF(C381&lt;&gt;"",VLOOKUP(C381,#REF!,2,FALSE),"")</f>
        <v>#REF!</v>
      </c>
      <c r="Z381" s="2" t="str">
        <f t="shared" si="508"/>
        <v>US CRÉTEIL</v>
      </c>
      <c r="AA381" s="50" t="str">
        <f t="shared" si="451"/>
        <v/>
      </c>
      <c r="AB381" s="34" t="e">
        <f t="shared" si="452"/>
        <v>#REF!</v>
      </c>
      <c r="AC381" s="2" t="str">
        <f t="shared" si="453"/>
        <v>NNN  Dylan  Dylan</v>
      </c>
      <c r="AD381" s="2">
        <f t="shared" si="454"/>
        <v>0</v>
      </c>
      <c r="AE381" s="39"/>
      <c r="AF381" s="40" t="str">
        <f>IF(AE381&lt;&gt;"",VLOOKUP(AE381,#REF!,2,FALSE),"")</f>
        <v/>
      </c>
      <c r="AM381" s="140" t="e">
        <f t="shared" si="455"/>
        <v>#REF!</v>
      </c>
      <c r="AN381" s="157"/>
      <c r="AO381" s="136" t="e">
        <f t="shared" si="456"/>
        <v>#REF!</v>
      </c>
      <c r="AP381" s="152"/>
      <c r="AQ381" s="140" t="e">
        <f t="shared" si="457"/>
        <v>#REF!</v>
      </c>
      <c r="AR381" s="144"/>
      <c r="AS381" s="136" t="e">
        <f t="shared" si="458"/>
        <v>#REF!</v>
      </c>
      <c r="AT381" s="152"/>
      <c r="AU381" s="140" t="e">
        <f t="shared" si="459"/>
        <v>#REF!</v>
      </c>
      <c r="AV381" s="157"/>
      <c r="AW381" s="136" t="e">
        <f t="shared" si="460"/>
        <v>#REF!</v>
      </c>
      <c r="AX381" s="152"/>
      <c r="AY381" s="140" t="e">
        <f t="shared" si="461"/>
        <v>#REF!</v>
      </c>
      <c r="AZ381" s="144"/>
      <c r="BA381" s="136" t="e">
        <f t="shared" si="462"/>
        <v>#REF!</v>
      </c>
      <c r="BB381" s="152"/>
      <c r="BC381" s="140" t="e">
        <f t="shared" si="463"/>
        <v>#REF!</v>
      </c>
      <c r="BD381" s="144"/>
      <c r="BE381" s="136" t="e">
        <f t="shared" si="464"/>
        <v>#REF!</v>
      </c>
      <c r="BF381" s="152"/>
      <c r="BG381" s="140" t="e">
        <f t="shared" si="465"/>
        <v>#REF!</v>
      </c>
      <c r="BH381" s="144"/>
      <c r="BI381" s="136" t="e">
        <f t="shared" si="466"/>
        <v>#REF!</v>
      </c>
      <c r="BJ381" s="152"/>
      <c r="BK381" s="140" t="e">
        <f t="shared" si="467"/>
        <v>#REF!</v>
      </c>
      <c r="BL381" s="144"/>
      <c r="BM381" s="136" t="e">
        <f t="shared" si="468"/>
        <v>#REF!</v>
      </c>
      <c r="BN381" s="152"/>
      <c r="BO381" s="140" t="e">
        <f t="shared" si="469"/>
        <v>#REF!</v>
      </c>
      <c r="BP381" s="144"/>
      <c r="BQ381" s="136" t="e">
        <f t="shared" si="470"/>
        <v>#REF!</v>
      </c>
      <c r="BR381" s="152"/>
      <c r="BS381" s="140" t="e">
        <f t="shared" si="471"/>
        <v>#REF!</v>
      </c>
      <c r="BT381" s="144"/>
      <c r="BU381" s="136" t="e">
        <f t="shared" si="472"/>
        <v>#REF!</v>
      </c>
      <c r="BV381" s="152"/>
      <c r="BW381" s="140" t="e">
        <f t="shared" si="473"/>
        <v>#REF!</v>
      </c>
      <c r="BX381" s="144"/>
      <c r="BY381" s="136" t="e">
        <f t="shared" si="474"/>
        <v>#REF!</v>
      </c>
      <c r="BZ381" s="152"/>
      <c r="CA381" s="140" t="e">
        <f t="shared" si="475"/>
        <v>#REF!</v>
      </c>
      <c r="CB381" s="144"/>
      <c r="CC381" s="136" t="e">
        <f t="shared" si="476"/>
        <v>#REF!</v>
      </c>
      <c r="CD381" s="152"/>
      <c r="CE381" s="140" t="e">
        <f t="shared" si="477"/>
        <v>#REF!</v>
      </c>
      <c r="CF381" s="144"/>
      <c r="CG381" s="136" t="e">
        <f t="shared" si="478"/>
        <v>#REF!</v>
      </c>
      <c r="CH381" s="152"/>
      <c r="CI381" s="140" t="e">
        <f t="shared" si="479"/>
        <v>#REF!</v>
      </c>
      <c r="CJ381" s="144"/>
      <c r="CK381" s="136" t="e">
        <f t="shared" si="480"/>
        <v>#REF!</v>
      </c>
      <c r="CL381" s="140" t="e">
        <f t="shared" si="481"/>
        <v>#REF!</v>
      </c>
      <c r="CM381" s="144"/>
      <c r="CN381" s="136" t="e">
        <f t="shared" si="482"/>
        <v>#REF!</v>
      </c>
      <c r="CO381" s="152"/>
      <c r="CP381" s="140" t="e">
        <f t="shared" si="483"/>
        <v>#REF!</v>
      </c>
      <c r="CQ381" s="144"/>
      <c r="CR381" s="136" t="e">
        <f t="shared" si="484"/>
        <v>#REF!</v>
      </c>
      <c r="CS381" s="152"/>
      <c r="CT381" s="140" t="e">
        <f t="shared" si="485"/>
        <v>#REF!</v>
      </c>
      <c r="CU381" s="144"/>
      <c r="CV381" s="136" t="e">
        <f t="shared" si="486"/>
        <v>#REF!</v>
      </c>
      <c r="CW381" s="152"/>
      <c r="CX381" s="140" t="e">
        <f t="shared" si="487"/>
        <v>#REF!</v>
      </c>
      <c r="CY381" s="136" t="e">
        <f t="shared" si="488"/>
        <v>#REF!</v>
      </c>
      <c r="CZ381" s="152"/>
      <c r="DA381" s="144" t="e">
        <f t="shared" si="489"/>
        <v>#REF!</v>
      </c>
      <c r="DB381" s="144"/>
      <c r="DC381" s="136" t="e">
        <f t="shared" si="490"/>
        <v>#REF!</v>
      </c>
      <c r="DD381" s="152"/>
      <c r="DE381" s="140" t="e">
        <f t="shared" si="491"/>
        <v>#REF!</v>
      </c>
      <c r="DF381" s="144"/>
      <c r="DG381" s="136" t="e">
        <f t="shared" si="492"/>
        <v>#REF!</v>
      </c>
      <c r="DH381" s="152"/>
    </row>
    <row r="382" spans="1:112" ht="15.5" x14ac:dyDescent="0.35">
      <c r="A382" s="71">
        <v>15</v>
      </c>
      <c r="B382" s="345" t="str">
        <f t="shared" ref="B382" si="552">B330</f>
        <v>OOO  Philippe</v>
      </c>
      <c r="C382" s="71" t="str">
        <f t="shared" si="537"/>
        <v>Philippe</v>
      </c>
      <c r="D382" s="9" t="str">
        <f t="shared" si="538"/>
        <v/>
      </c>
      <c r="E382" s="6">
        <f t="shared" si="539"/>
        <v>1577594</v>
      </c>
      <c r="F382" s="74"/>
      <c r="G382" s="74"/>
      <c r="H382" s="74"/>
      <c r="I382" s="74"/>
      <c r="J382" s="74"/>
      <c r="K382" s="74"/>
      <c r="L382" s="74"/>
      <c r="M382" s="168"/>
      <c r="N382" s="74"/>
      <c r="O382" s="74"/>
      <c r="P382" s="74"/>
      <c r="Q382" s="74"/>
      <c r="R382" s="74"/>
      <c r="S382" s="74"/>
      <c r="T382" s="74"/>
      <c r="U382" s="74"/>
      <c r="V382" s="74"/>
      <c r="W382" s="74"/>
      <c r="X382" s="288"/>
      <c r="Y382" s="2" t="e">
        <f>IF(C382&lt;&gt;"",VLOOKUP(C382,#REF!,2,FALSE),"")</f>
        <v>#REF!</v>
      </c>
      <c r="Z382" s="2" t="str">
        <f t="shared" si="508"/>
        <v>US CRÉTEIL</v>
      </c>
      <c r="AA382" s="50" t="str">
        <f t="shared" si="451"/>
        <v/>
      </c>
      <c r="AB382" s="34" t="e">
        <f t="shared" si="452"/>
        <v>#REF!</v>
      </c>
      <c r="AC382" s="2" t="str">
        <f t="shared" si="453"/>
        <v>OOO  Philippe  Philippe</v>
      </c>
      <c r="AD382" s="2">
        <f t="shared" si="454"/>
        <v>0</v>
      </c>
      <c r="AE382" s="39"/>
      <c r="AF382" s="40" t="str">
        <f>IF(AE382&lt;&gt;"",VLOOKUP(AE382,#REF!,2,FALSE),"")</f>
        <v/>
      </c>
      <c r="AM382" s="140" t="e">
        <f t="shared" si="455"/>
        <v>#REF!</v>
      </c>
      <c r="AN382" s="157"/>
      <c r="AO382" s="136" t="e">
        <f t="shared" si="456"/>
        <v>#REF!</v>
      </c>
      <c r="AP382" s="152"/>
      <c r="AQ382" s="140" t="e">
        <f t="shared" si="457"/>
        <v>#REF!</v>
      </c>
      <c r="AR382" s="144"/>
      <c r="AS382" s="136" t="e">
        <f t="shared" si="458"/>
        <v>#REF!</v>
      </c>
      <c r="AT382" s="152"/>
      <c r="AU382" s="140" t="e">
        <f t="shared" si="459"/>
        <v>#REF!</v>
      </c>
      <c r="AV382" s="157"/>
      <c r="AW382" s="136" t="e">
        <f t="shared" si="460"/>
        <v>#REF!</v>
      </c>
      <c r="AX382" s="152"/>
      <c r="AY382" s="140" t="e">
        <f t="shared" si="461"/>
        <v>#REF!</v>
      </c>
      <c r="AZ382" s="144"/>
      <c r="BA382" s="136" t="e">
        <f t="shared" si="462"/>
        <v>#REF!</v>
      </c>
      <c r="BB382" s="152"/>
      <c r="BC382" s="140" t="e">
        <f t="shared" si="463"/>
        <v>#REF!</v>
      </c>
      <c r="BD382" s="144"/>
      <c r="BE382" s="136" t="e">
        <f t="shared" si="464"/>
        <v>#REF!</v>
      </c>
      <c r="BF382" s="152"/>
      <c r="BG382" s="140" t="e">
        <f t="shared" si="465"/>
        <v>#REF!</v>
      </c>
      <c r="BH382" s="144"/>
      <c r="BI382" s="136" t="e">
        <f t="shared" si="466"/>
        <v>#REF!</v>
      </c>
      <c r="BJ382" s="152"/>
      <c r="BK382" s="140" t="e">
        <f t="shared" si="467"/>
        <v>#REF!</v>
      </c>
      <c r="BL382" s="144"/>
      <c r="BM382" s="136" t="e">
        <f t="shared" si="468"/>
        <v>#REF!</v>
      </c>
      <c r="BN382" s="152"/>
      <c r="BO382" s="140" t="e">
        <f t="shared" si="469"/>
        <v>#REF!</v>
      </c>
      <c r="BP382" s="144"/>
      <c r="BQ382" s="136" t="e">
        <f t="shared" si="470"/>
        <v>#REF!</v>
      </c>
      <c r="BR382" s="152"/>
      <c r="BS382" s="140" t="e">
        <f t="shared" si="471"/>
        <v>#REF!</v>
      </c>
      <c r="BT382" s="144"/>
      <c r="BU382" s="136" t="e">
        <f t="shared" si="472"/>
        <v>#REF!</v>
      </c>
      <c r="BV382" s="152"/>
      <c r="BW382" s="140" t="e">
        <f t="shared" si="473"/>
        <v>#REF!</v>
      </c>
      <c r="BX382" s="144"/>
      <c r="BY382" s="136" t="e">
        <f t="shared" si="474"/>
        <v>#REF!</v>
      </c>
      <c r="BZ382" s="152"/>
      <c r="CA382" s="140" t="e">
        <f t="shared" si="475"/>
        <v>#REF!</v>
      </c>
      <c r="CB382" s="144"/>
      <c r="CC382" s="136" t="e">
        <f t="shared" si="476"/>
        <v>#REF!</v>
      </c>
      <c r="CD382" s="152"/>
      <c r="CE382" s="140" t="e">
        <f t="shared" si="477"/>
        <v>#REF!</v>
      </c>
      <c r="CF382" s="144"/>
      <c r="CG382" s="136" t="e">
        <f t="shared" si="478"/>
        <v>#REF!</v>
      </c>
      <c r="CH382" s="152"/>
      <c r="CI382" s="140" t="e">
        <f t="shared" si="479"/>
        <v>#REF!</v>
      </c>
      <c r="CJ382" s="144"/>
      <c r="CK382" s="136" t="e">
        <f t="shared" si="480"/>
        <v>#REF!</v>
      </c>
      <c r="CL382" s="140" t="e">
        <f t="shared" si="481"/>
        <v>#REF!</v>
      </c>
      <c r="CM382" s="144"/>
      <c r="CN382" s="136" t="e">
        <f t="shared" si="482"/>
        <v>#REF!</v>
      </c>
      <c r="CO382" s="152"/>
      <c r="CP382" s="140" t="e">
        <f t="shared" si="483"/>
        <v>#REF!</v>
      </c>
      <c r="CQ382" s="144"/>
      <c r="CR382" s="136" t="e">
        <f t="shared" si="484"/>
        <v>#REF!</v>
      </c>
      <c r="CS382" s="152"/>
      <c r="CT382" s="140" t="e">
        <f t="shared" si="485"/>
        <v>#REF!</v>
      </c>
      <c r="CU382" s="144"/>
      <c r="CV382" s="136" t="e">
        <f t="shared" si="486"/>
        <v>#REF!</v>
      </c>
      <c r="CW382" s="152"/>
      <c r="CX382" s="140" t="e">
        <f t="shared" si="487"/>
        <v>#REF!</v>
      </c>
      <c r="CY382" s="136" t="e">
        <f t="shared" si="488"/>
        <v>#REF!</v>
      </c>
      <c r="CZ382" s="152"/>
      <c r="DA382" s="144" t="e">
        <f t="shared" si="489"/>
        <v>#REF!</v>
      </c>
      <c r="DB382" s="144"/>
      <c r="DC382" s="136" t="e">
        <f t="shared" si="490"/>
        <v>#REF!</v>
      </c>
      <c r="DD382" s="152"/>
      <c r="DE382" s="140" t="e">
        <f t="shared" si="491"/>
        <v>#REF!</v>
      </c>
      <c r="DF382" s="144"/>
      <c r="DG382" s="136" t="e">
        <f t="shared" si="492"/>
        <v>#REF!</v>
      </c>
      <c r="DH382" s="152"/>
    </row>
    <row r="383" spans="1:112" ht="15.5" x14ac:dyDescent="0.35">
      <c r="A383" s="71">
        <v>16</v>
      </c>
      <c r="B383" s="345" t="str">
        <f t="shared" ref="B383" si="553">B331</f>
        <v>PPP  Oumar</v>
      </c>
      <c r="C383" s="71" t="str">
        <f t="shared" si="537"/>
        <v>Oumar</v>
      </c>
      <c r="D383" s="9" t="str">
        <f t="shared" si="538"/>
        <v/>
      </c>
      <c r="E383" s="6">
        <f t="shared" si="539"/>
        <v>1577755</v>
      </c>
      <c r="F383" s="74"/>
      <c r="G383" s="74"/>
      <c r="H383" s="74"/>
      <c r="I383" s="74"/>
      <c r="J383" s="74"/>
      <c r="K383" s="74"/>
      <c r="L383" s="74"/>
      <c r="M383" s="168"/>
      <c r="N383" s="74"/>
      <c r="O383" s="74"/>
      <c r="P383" s="74"/>
      <c r="Q383" s="74"/>
      <c r="R383" s="74"/>
      <c r="S383" s="74"/>
      <c r="T383" s="74"/>
      <c r="U383" s="74"/>
      <c r="V383" s="74"/>
      <c r="W383" s="74"/>
      <c r="X383" s="288"/>
      <c r="Y383" s="2" t="e">
        <f>IF(C383&lt;&gt;"",VLOOKUP(C383,#REF!,2,FALSE),"")</f>
        <v>#REF!</v>
      </c>
      <c r="Z383" s="2" t="str">
        <f t="shared" si="508"/>
        <v>US CRÉTEIL</v>
      </c>
      <c r="AA383" s="50" t="str">
        <f t="shared" si="451"/>
        <v/>
      </c>
      <c r="AB383" s="34" t="e">
        <f t="shared" si="452"/>
        <v>#REF!</v>
      </c>
      <c r="AC383" s="2" t="str">
        <f t="shared" si="453"/>
        <v>PPP  Oumar  Oumar</v>
      </c>
      <c r="AD383" s="2">
        <f t="shared" si="454"/>
        <v>0</v>
      </c>
      <c r="AE383" s="39"/>
      <c r="AF383" s="40" t="str">
        <f>IF(AE383&lt;&gt;"",VLOOKUP(AE383,#REF!,2,FALSE),"")</f>
        <v/>
      </c>
      <c r="AM383" s="140" t="e">
        <f t="shared" si="455"/>
        <v>#REF!</v>
      </c>
      <c r="AN383" s="157"/>
      <c r="AO383" s="136" t="e">
        <f t="shared" si="456"/>
        <v>#REF!</v>
      </c>
      <c r="AP383" s="152"/>
      <c r="AQ383" s="140" t="e">
        <f t="shared" si="457"/>
        <v>#REF!</v>
      </c>
      <c r="AR383" s="144"/>
      <c r="AS383" s="136" t="e">
        <f t="shared" si="458"/>
        <v>#REF!</v>
      </c>
      <c r="AT383" s="152"/>
      <c r="AU383" s="140" t="e">
        <f t="shared" si="459"/>
        <v>#REF!</v>
      </c>
      <c r="AV383" s="157"/>
      <c r="AW383" s="136" t="e">
        <f t="shared" si="460"/>
        <v>#REF!</v>
      </c>
      <c r="AX383" s="152"/>
      <c r="AY383" s="140" t="e">
        <f t="shared" si="461"/>
        <v>#REF!</v>
      </c>
      <c r="AZ383" s="144"/>
      <c r="BA383" s="136" t="e">
        <f t="shared" si="462"/>
        <v>#REF!</v>
      </c>
      <c r="BB383" s="152"/>
      <c r="BC383" s="140" t="e">
        <f t="shared" si="463"/>
        <v>#REF!</v>
      </c>
      <c r="BD383" s="144"/>
      <c r="BE383" s="136" t="e">
        <f t="shared" si="464"/>
        <v>#REF!</v>
      </c>
      <c r="BF383" s="152"/>
      <c r="BG383" s="140" t="e">
        <f t="shared" si="465"/>
        <v>#REF!</v>
      </c>
      <c r="BH383" s="144"/>
      <c r="BI383" s="136" t="e">
        <f t="shared" si="466"/>
        <v>#REF!</v>
      </c>
      <c r="BJ383" s="152"/>
      <c r="BK383" s="140" t="e">
        <f t="shared" si="467"/>
        <v>#REF!</v>
      </c>
      <c r="BL383" s="144"/>
      <c r="BM383" s="136" t="e">
        <f t="shared" si="468"/>
        <v>#REF!</v>
      </c>
      <c r="BN383" s="152"/>
      <c r="BO383" s="140" t="e">
        <f t="shared" si="469"/>
        <v>#REF!</v>
      </c>
      <c r="BP383" s="144"/>
      <c r="BQ383" s="136" t="e">
        <f t="shared" si="470"/>
        <v>#REF!</v>
      </c>
      <c r="BR383" s="152"/>
      <c r="BS383" s="140" t="e">
        <f t="shared" si="471"/>
        <v>#REF!</v>
      </c>
      <c r="BT383" s="144"/>
      <c r="BU383" s="136" t="e">
        <f t="shared" si="472"/>
        <v>#REF!</v>
      </c>
      <c r="BV383" s="152"/>
      <c r="BW383" s="140" t="e">
        <f t="shared" si="473"/>
        <v>#REF!</v>
      </c>
      <c r="BX383" s="144"/>
      <c r="BY383" s="136" t="e">
        <f t="shared" si="474"/>
        <v>#REF!</v>
      </c>
      <c r="BZ383" s="152"/>
      <c r="CA383" s="140" t="e">
        <f t="shared" si="475"/>
        <v>#REF!</v>
      </c>
      <c r="CB383" s="144"/>
      <c r="CC383" s="136" t="e">
        <f t="shared" si="476"/>
        <v>#REF!</v>
      </c>
      <c r="CD383" s="152"/>
      <c r="CE383" s="140" t="e">
        <f t="shared" si="477"/>
        <v>#REF!</v>
      </c>
      <c r="CF383" s="144"/>
      <c r="CG383" s="136" t="e">
        <f t="shared" si="478"/>
        <v>#REF!</v>
      </c>
      <c r="CH383" s="152"/>
      <c r="CI383" s="140" t="e">
        <f t="shared" si="479"/>
        <v>#REF!</v>
      </c>
      <c r="CJ383" s="144"/>
      <c r="CK383" s="136" t="e">
        <f t="shared" si="480"/>
        <v>#REF!</v>
      </c>
      <c r="CL383" s="140" t="e">
        <f t="shared" si="481"/>
        <v>#REF!</v>
      </c>
      <c r="CM383" s="144"/>
      <c r="CN383" s="136" t="e">
        <f t="shared" si="482"/>
        <v>#REF!</v>
      </c>
      <c r="CO383" s="152"/>
      <c r="CP383" s="140" t="e">
        <f t="shared" si="483"/>
        <v>#REF!</v>
      </c>
      <c r="CQ383" s="144"/>
      <c r="CR383" s="136" t="e">
        <f t="shared" si="484"/>
        <v>#REF!</v>
      </c>
      <c r="CS383" s="152"/>
      <c r="CT383" s="140" t="e">
        <f t="shared" si="485"/>
        <v>#REF!</v>
      </c>
      <c r="CU383" s="144"/>
      <c r="CV383" s="136" t="e">
        <f t="shared" si="486"/>
        <v>#REF!</v>
      </c>
      <c r="CW383" s="152"/>
      <c r="CX383" s="140" t="e">
        <f t="shared" si="487"/>
        <v>#REF!</v>
      </c>
      <c r="CY383" s="136" t="e">
        <f t="shared" si="488"/>
        <v>#REF!</v>
      </c>
      <c r="CZ383" s="152"/>
      <c r="DA383" s="144" t="e">
        <f t="shared" si="489"/>
        <v>#REF!</v>
      </c>
      <c r="DB383" s="144"/>
      <c r="DC383" s="136" t="e">
        <f t="shared" si="490"/>
        <v>#REF!</v>
      </c>
      <c r="DD383" s="152"/>
      <c r="DE383" s="140" t="e">
        <f t="shared" si="491"/>
        <v>#REF!</v>
      </c>
      <c r="DF383" s="144"/>
      <c r="DG383" s="136" t="e">
        <f t="shared" si="492"/>
        <v>#REF!</v>
      </c>
      <c r="DH383" s="152"/>
    </row>
    <row r="384" spans="1:112" ht="15.5" x14ac:dyDescent="0.35">
      <c r="A384" s="71">
        <v>17</v>
      </c>
      <c r="B384" s="345" t="str">
        <f t="shared" ref="B384" si="554">B332</f>
        <v>QQQ  Ibrahim</v>
      </c>
      <c r="C384" s="71" t="str">
        <f t="shared" si="537"/>
        <v>Ibrahim</v>
      </c>
      <c r="D384" s="9" t="str">
        <f t="shared" si="538"/>
        <v/>
      </c>
      <c r="E384" s="6">
        <f t="shared" si="539"/>
        <v>1346497</v>
      </c>
      <c r="F384" s="74"/>
      <c r="G384" s="74"/>
      <c r="H384" s="74"/>
      <c r="I384" s="74"/>
      <c r="J384" s="74"/>
      <c r="K384" s="74"/>
      <c r="L384" s="74"/>
      <c r="M384" s="168"/>
      <c r="N384" s="74"/>
      <c r="O384" s="74"/>
      <c r="P384" s="74"/>
      <c r="Q384" s="74"/>
      <c r="R384" s="74"/>
      <c r="S384" s="74"/>
      <c r="T384" s="74"/>
      <c r="U384" s="74"/>
      <c r="V384" s="74"/>
      <c r="W384" s="74"/>
      <c r="X384" s="288"/>
      <c r="Y384" s="2" t="e">
        <f>IF(C384&lt;&gt;"",VLOOKUP(C384,#REF!,2,FALSE),"")</f>
        <v>#REF!</v>
      </c>
      <c r="Z384" s="2" t="str">
        <f t="shared" si="508"/>
        <v>US CRÉTEIL</v>
      </c>
      <c r="AA384" s="50" t="str">
        <f t="shared" si="451"/>
        <v/>
      </c>
      <c r="AB384" s="34" t="e">
        <f t="shared" si="452"/>
        <v>#REF!</v>
      </c>
      <c r="AC384" s="2" t="str">
        <f t="shared" si="453"/>
        <v>QQQ  Ibrahim  Ibrahim</v>
      </c>
      <c r="AD384" s="2">
        <f t="shared" si="454"/>
        <v>0</v>
      </c>
      <c r="AE384" s="39"/>
      <c r="AF384" s="40" t="str">
        <f>IF(AE384&lt;&gt;"",VLOOKUP(AE384,#REF!,2,FALSE),"")</f>
        <v/>
      </c>
      <c r="AM384" s="140" t="e">
        <f t="shared" si="455"/>
        <v>#REF!</v>
      </c>
      <c r="AN384" s="157"/>
      <c r="AO384" s="136" t="e">
        <f t="shared" si="456"/>
        <v>#REF!</v>
      </c>
      <c r="AP384" s="152"/>
      <c r="AQ384" s="140" t="e">
        <f t="shared" si="457"/>
        <v>#REF!</v>
      </c>
      <c r="AR384" s="144"/>
      <c r="AS384" s="136" t="e">
        <f t="shared" si="458"/>
        <v>#REF!</v>
      </c>
      <c r="AT384" s="152"/>
      <c r="AU384" s="140" t="e">
        <f t="shared" si="459"/>
        <v>#REF!</v>
      </c>
      <c r="AV384" s="157"/>
      <c r="AW384" s="136" t="e">
        <f t="shared" si="460"/>
        <v>#REF!</v>
      </c>
      <c r="AX384" s="152"/>
      <c r="AY384" s="140" t="e">
        <f t="shared" si="461"/>
        <v>#REF!</v>
      </c>
      <c r="AZ384" s="144"/>
      <c r="BA384" s="136" t="e">
        <f t="shared" si="462"/>
        <v>#REF!</v>
      </c>
      <c r="BB384" s="152"/>
      <c r="BC384" s="140" t="e">
        <f t="shared" si="463"/>
        <v>#REF!</v>
      </c>
      <c r="BD384" s="144"/>
      <c r="BE384" s="136" t="e">
        <f t="shared" si="464"/>
        <v>#REF!</v>
      </c>
      <c r="BF384" s="152"/>
      <c r="BG384" s="140" t="e">
        <f t="shared" si="465"/>
        <v>#REF!</v>
      </c>
      <c r="BH384" s="144"/>
      <c r="BI384" s="136" t="e">
        <f t="shared" si="466"/>
        <v>#REF!</v>
      </c>
      <c r="BJ384" s="152"/>
      <c r="BK384" s="140" t="e">
        <f t="shared" si="467"/>
        <v>#REF!</v>
      </c>
      <c r="BL384" s="144"/>
      <c r="BM384" s="136" t="e">
        <f t="shared" si="468"/>
        <v>#REF!</v>
      </c>
      <c r="BN384" s="152"/>
      <c r="BO384" s="140" t="e">
        <f t="shared" si="469"/>
        <v>#REF!</v>
      </c>
      <c r="BP384" s="144"/>
      <c r="BQ384" s="136" t="e">
        <f t="shared" si="470"/>
        <v>#REF!</v>
      </c>
      <c r="BR384" s="152"/>
      <c r="BS384" s="140" t="e">
        <f t="shared" si="471"/>
        <v>#REF!</v>
      </c>
      <c r="BT384" s="144"/>
      <c r="BU384" s="136" t="e">
        <f t="shared" si="472"/>
        <v>#REF!</v>
      </c>
      <c r="BV384" s="152"/>
      <c r="BW384" s="140" t="e">
        <f t="shared" si="473"/>
        <v>#REF!</v>
      </c>
      <c r="BX384" s="144"/>
      <c r="BY384" s="136" t="e">
        <f t="shared" si="474"/>
        <v>#REF!</v>
      </c>
      <c r="BZ384" s="152"/>
      <c r="CA384" s="140" t="e">
        <f t="shared" si="475"/>
        <v>#REF!</v>
      </c>
      <c r="CB384" s="144"/>
      <c r="CC384" s="136" t="e">
        <f t="shared" si="476"/>
        <v>#REF!</v>
      </c>
      <c r="CD384" s="152"/>
      <c r="CE384" s="140" t="e">
        <f t="shared" si="477"/>
        <v>#REF!</v>
      </c>
      <c r="CF384" s="144"/>
      <c r="CG384" s="136" t="e">
        <f t="shared" si="478"/>
        <v>#REF!</v>
      </c>
      <c r="CH384" s="152"/>
      <c r="CI384" s="140" t="e">
        <f t="shared" si="479"/>
        <v>#REF!</v>
      </c>
      <c r="CJ384" s="144"/>
      <c r="CK384" s="136" t="e">
        <f t="shared" si="480"/>
        <v>#REF!</v>
      </c>
      <c r="CL384" s="140" t="e">
        <f t="shared" si="481"/>
        <v>#REF!</v>
      </c>
      <c r="CM384" s="144"/>
      <c r="CN384" s="136" t="e">
        <f t="shared" si="482"/>
        <v>#REF!</v>
      </c>
      <c r="CO384" s="152"/>
      <c r="CP384" s="140" t="e">
        <f t="shared" si="483"/>
        <v>#REF!</v>
      </c>
      <c r="CQ384" s="144"/>
      <c r="CR384" s="136" t="e">
        <f t="shared" si="484"/>
        <v>#REF!</v>
      </c>
      <c r="CS384" s="152"/>
      <c r="CT384" s="140" t="e">
        <f t="shared" si="485"/>
        <v>#REF!</v>
      </c>
      <c r="CU384" s="144"/>
      <c r="CV384" s="136" t="e">
        <f t="shared" si="486"/>
        <v>#REF!</v>
      </c>
      <c r="CW384" s="152"/>
      <c r="CX384" s="140" t="e">
        <f t="shared" si="487"/>
        <v>#REF!</v>
      </c>
      <c r="CY384" s="136" t="e">
        <f t="shared" si="488"/>
        <v>#REF!</v>
      </c>
      <c r="CZ384" s="152"/>
      <c r="DA384" s="144" t="e">
        <f t="shared" si="489"/>
        <v>#REF!</v>
      </c>
      <c r="DB384" s="144"/>
      <c r="DC384" s="136" t="e">
        <f t="shared" si="490"/>
        <v>#REF!</v>
      </c>
      <c r="DD384" s="152"/>
      <c r="DE384" s="140" t="e">
        <f t="shared" si="491"/>
        <v>#REF!</v>
      </c>
      <c r="DF384" s="144"/>
      <c r="DG384" s="136" t="e">
        <f t="shared" si="492"/>
        <v>#REF!</v>
      </c>
      <c r="DH384" s="152"/>
    </row>
    <row r="385" spans="1:112" ht="15.5" x14ac:dyDescent="0.35">
      <c r="A385" s="71">
        <v>18</v>
      </c>
      <c r="B385" s="345" t="str">
        <f t="shared" ref="B385" si="555">B333</f>
        <v>RRR  Seydou</v>
      </c>
      <c r="C385" s="71" t="str">
        <f t="shared" si="537"/>
        <v>Seydou</v>
      </c>
      <c r="D385" s="9" t="str">
        <f t="shared" si="538"/>
        <v/>
      </c>
      <c r="E385" s="6">
        <f t="shared" si="539"/>
        <v>1748108</v>
      </c>
      <c r="F385" s="74"/>
      <c r="G385" s="74"/>
      <c r="H385" s="74"/>
      <c r="I385" s="74"/>
      <c r="J385" s="74"/>
      <c r="K385" s="74"/>
      <c r="L385" s="74"/>
      <c r="M385" s="168"/>
      <c r="N385" s="74"/>
      <c r="O385" s="74"/>
      <c r="P385" s="74"/>
      <c r="Q385" s="74"/>
      <c r="R385" s="74"/>
      <c r="S385" s="74"/>
      <c r="T385" s="74"/>
      <c r="U385" s="74"/>
      <c r="V385" s="74"/>
      <c r="W385" s="74"/>
      <c r="X385" s="288"/>
      <c r="Y385" s="2" t="e">
        <f>IF(C385&lt;&gt;"",VLOOKUP(C385,#REF!,2,FALSE),"")</f>
        <v>#REF!</v>
      </c>
      <c r="Z385" s="2" t="str">
        <f t="shared" si="508"/>
        <v>US CRÉTEIL</v>
      </c>
      <c r="AA385" s="50" t="str">
        <f t="shared" si="451"/>
        <v/>
      </c>
      <c r="AB385" s="34" t="e">
        <f t="shared" si="452"/>
        <v>#REF!</v>
      </c>
      <c r="AC385" s="2" t="str">
        <f t="shared" si="453"/>
        <v>RRR  Seydou  Seydou</v>
      </c>
      <c r="AD385" s="2">
        <f t="shared" si="454"/>
        <v>0</v>
      </c>
      <c r="AE385" s="39"/>
      <c r="AF385" s="40" t="str">
        <f>IF(AE385&lt;&gt;"",VLOOKUP(AE385,#REF!,2,FALSE),"")</f>
        <v/>
      </c>
      <c r="AM385" s="140" t="e">
        <f t="shared" si="455"/>
        <v>#REF!</v>
      </c>
      <c r="AN385" s="157"/>
      <c r="AO385" s="136" t="e">
        <f t="shared" si="456"/>
        <v>#REF!</v>
      </c>
      <c r="AP385" s="152"/>
      <c r="AQ385" s="140" t="e">
        <f t="shared" si="457"/>
        <v>#REF!</v>
      </c>
      <c r="AR385" s="144"/>
      <c r="AS385" s="136" t="e">
        <f t="shared" si="458"/>
        <v>#REF!</v>
      </c>
      <c r="AT385" s="152"/>
      <c r="AU385" s="140" t="e">
        <f t="shared" si="459"/>
        <v>#REF!</v>
      </c>
      <c r="AV385" s="157"/>
      <c r="AW385" s="136" t="e">
        <f t="shared" si="460"/>
        <v>#REF!</v>
      </c>
      <c r="AX385" s="152"/>
      <c r="AY385" s="140" t="e">
        <f t="shared" si="461"/>
        <v>#REF!</v>
      </c>
      <c r="AZ385" s="144"/>
      <c r="BA385" s="136" t="e">
        <f t="shared" si="462"/>
        <v>#REF!</v>
      </c>
      <c r="BB385" s="152"/>
      <c r="BC385" s="140" t="e">
        <f t="shared" si="463"/>
        <v>#REF!</v>
      </c>
      <c r="BD385" s="144"/>
      <c r="BE385" s="136" t="e">
        <f t="shared" si="464"/>
        <v>#REF!</v>
      </c>
      <c r="BF385" s="152"/>
      <c r="BG385" s="140" t="e">
        <f t="shared" si="465"/>
        <v>#REF!</v>
      </c>
      <c r="BH385" s="144"/>
      <c r="BI385" s="136" t="e">
        <f t="shared" si="466"/>
        <v>#REF!</v>
      </c>
      <c r="BJ385" s="152"/>
      <c r="BK385" s="140" t="e">
        <f t="shared" si="467"/>
        <v>#REF!</v>
      </c>
      <c r="BL385" s="144"/>
      <c r="BM385" s="136" t="e">
        <f t="shared" si="468"/>
        <v>#REF!</v>
      </c>
      <c r="BN385" s="152"/>
      <c r="BO385" s="140" t="e">
        <f t="shared" si="469"/>
        <v>#REF!</v>
      </c>
      <c r="BP385" s="144"/>
      <c r="BQ385" s="136" t="e">
        <f t="shared" si="470"/>
        <v>#REF!</v>
      </c>
      <c r="BR385" s="152"/>
      <c r="BS385" s="140" t="e">
        <f t="shared" si="471"/>
        <v>#REF!</v>
      </c>
      <c r="BT385" s="144"/>
      <c r="BU385" s="136" t="e">
        <f t="shared" si="472"/>
        <v>#REF!</v>
      </c>
      <c r="BV385" s="152"/>
      <c r="BW385" s="140" t="e">
        <f t="shared" si="473"/>
        <v>#REF!</v>
      </c>
      <c r="BX385" s="144"/>
      <c r="BY385" s="136" t="e">
        <f t="shared" si="474"/>
        <v>#REF!</v>
      </c>
      <c r="BZ385" s="152"/>
      <c r="CA385" s="140" t="e">
        <f t="shared" si="475"/>
        <v>#REF!</v>
      </c>
      <c r="CB385" s="144"/>
      <c r="CC385" s="136" t="e">
        <f t="shared" si="476"/>
        <v>#REF!</v>
      </c>
      <c r="CD385" s="152"/>
      <c r="CE385" s="140" t="e">
        <f t="shared" si="477"/>
        <v>#REF!</v>
      </c>
      <c r="CF385" s="144"/>
      <c r="CG385" s="136" t="e">
        <f t="shared" si="478"/>
        <v>#REF!</v>
      </c>
      <c r="CH385" s="152"/>
      <c r="CI385" s="140" t="e">
        <f t="shared" si="479"/>
        <v>#REF!</v>
      </c>
      <c r="CJ385" s="144"/>
      <c r="CK385" s="136" t="e">
        <f t="shared" si="480"/>
        <v>#REF!</v>
      </c>
      <c r="CL385" s="140" t="e">
        <f t="shared" si="481"/>
        <v>#REF!</v>
      </c>
      <c r="CM385" s="144"/>
      <c r="CN385" s="136" t="e">
        <f t="shared" si="482"/>
        <v>#REF!</v>
      </c>
      <c r="CO385" s="152"/>
      <c r="CP385" s="140" t="e">
        <f t="shared" si="483"/>
        <v>#REF!</v>
      </c>
      <c r="CQ385" s="144"/>
      <c r="CR385" s="136" t="e">
        <f t="shared" si="484"/>
        <v>#REF!</v>
      </c>
      <c r="CS385" s="152"/>
      <c r="CT385" s="140" t="e">
        <f t="shared" si="485"/>
        <v>#REF!</v>
      </c>
      <c r="CU385" s="144"/>
      <c r="CV385" s="136" t="e">
        <f t="shared" si="486"/>
        <v>#REF!</v>
      </c>
      <c r="CW385" s="152"/>
      <c r="CX385" s="140" t="e">
        <f t="shared" si="487"/>
        <v>#REF!</v>
      </c>
      <c r="CY385" s="136" t="e">
        <f t="shared" si="488"/>
        <v>#REF!</v>
      </c>
      <c r="CZ385" s="152"/>
      <c r="DA385" s="144" t="e">
        <f t="shared" si="489"/>
        <v>#REF!</v>
      </c>
      <c r="DB385" s="144"/>
      <c r="DC385" s="136" t="e">
        <f t="shared" si="490"/>
        <v>#REF!</v>
      </c>
      <c r="DD385" s="152"/>
      <c r="DE385" s="140" t="e">
        <f t="shared" si="491"/>
        <v>#REF!</v>
      </c>
      <c r="DF385" s="144"/>
      <c r="DG385" s="136" t="e">
        <f t="shared" si="492"/>
        <v>#REF!</v>
      </c>
      <c r="DH385" s="152"/>
    </row>
    <row r="386" spans="1:112" ht="15.5" x14ac:dyDescent="0.35">
      <c r="A386" s="71">
        <v>19</v>
      </c>
      <c r="B386" s="345" t="str">
        <f t="shared" ref="B386" si="556">B334</f>
        <v>SSS  Lucas</v>
      </c>
      <c r="C386" s="71" t="str">
        <f t="shared" si="537"/>
        <v>Lucas</v>
      </c>
      <c r="D386" s="9" t="str">
        <f t="shared" si="538"/>
        <v/>
      </c>
      <c r="E386" s="6">
        <f t="shared" si="539"/>
        <v>1026525</v>
      </c>
      <c r="F386" s="74"/>
      <c r="G386" s="74"/>
      <c r="H386" s="74"/>
      <c r="I386" s="74"/>
      <c r="J386" s="74"/>
      <c r="K386" s="74"/>
      <c r="L386" s="74"/>
      <c r="M386" s="168"/>
      <c r="N386" s="74"/>
      <c r="O386" s="74"/>
      <c r="P386" s="74"/>
      <c r="Q386" s="74"/>
      <c r="R386" s="74"/>
      <c r="S386" s="74"/>
      <c r="T386" s="74"/>
      <c r="U386" s="74"/>
      <c r="V386" s="74"/>
      <c r="W386" s="74"/>
      <c r="X386" s="288"/>
      <c r="Y386" s="2" t="e">
        <f>IF(C386&lt;&gt;"",VLOOKUP(C386,#REF!,2,FALSE),"")</f>
        <v>#REF!</v>
      </c>
      <c r="Z386" s="2" t="str">
        <f t="shared" si="508"/>
        <v>US CRÉTEIL</v>
      </c>
      <c r="AA386" s="50" t="str">
        <f t="shared" si="451"/>
        <v/>
      </c>
      <c r="AB386" s="34" t="e">
        <f t="shared" si="452"/>
        <v>#REF!</v>
      </c>
      <c r="AC386" s="2" t="str">
        <f t="shared" si="453"/>
        <v>SSS  Lucas  Lucas</v>
      </c>
      <c r="AD386" s="2">
        <f t="shared" si="454"/>
        <v>0</v>
      </c>
      <c r="AE386" s="39"/>
      <c r="AF386" s="40" t="str">
        <f>IF(AE386&lt;&gt;"",VLOOKUP(AE386,#REF!,2,FALSE),"")</f>
        <v/>
      </c>
      <c r="AM386" s="140" t="e">
        <f t="shared" si="455"/>
        <v>#REF!</v>
      </c>
      <c r="AN386" s="157"/>
      <c r="AO386" s="136" t="e">
        <f t="shared" si="456"/>
        <v>#REF!</v>
      </c>
      <c r="AP386" s="152"/>
      <c r="AQ386" s="140" t="e">
        <f t="shared" si="457"/>
        <v>#REF!</v>
      </c>
      <c r="AR386" s="144"/>
      <c r="AS386" s="136" t="e">
        <f t="shared" si="458"/>
        <v>#REF!</v>
      </c>
      <c r="AT386" s="152"/>
      <c r="AU386" s="140" t="e">
        <f t="shared" si="459"/>
        <v>#REF!</v>
      </c>
      <c r="AV386" s="157"/>
      <c r="AW386" s="136" t="e">
        <f t="shared" si="460"/>
        <v>#REF!</v>
      </c>
      <c r="AX386" s="152"/>
      <c r="AY386" s="140" t="e">
        <f t="shared" si="461"/>
        <v>#REF!</v>
      </c>
      <c r="AZ386" s="144"/>
      <c r="BA386" s="136" t="e">
        <f t="shared" si="462"/>
        <v>#REF!</v>
      </c>
      <c r="BB386" s="152"/>
      <c r="BC386" s="140" t="e">
        <f t="shared" si="463"/>
        <v>#REF!</v>
      </c>
      <c r="BD386" s="144"/>
      <c r="BE386" s="136" t="e">
        <f t="shared" si="464"/>
        <v>#REF!</v>
      </c>
      <c r="BF386" s="152"/>
      <c r="BG386" s="140" t="e">
        <f t="shared" si="465"/>
        <v>#REF!</v>
      </c>
      <c r="BH386" s="144"/>
      <c r="BI386" s="136" t="e">
        <f t="shared" si="466"/>
        <v>#REF!</v>
      </c>
      <c r="BJ386" s="152"/>
      <c r="BK386" s="140" t="e">
        <f t="shared" si="467"/>
        <v>#REF!</v>
      </c>
      <c r="BL386" s="144"/>
      <c r="BM386" s="136" t="e">
        <f t="shared" si="468"/>
        <v>#REF!</v>
      </c>
      <c r="BN386" s="152"/>
      <c r="BO386" s="140" t="e">
        <f t="shared" si="469"/>
        <v>#REF!</v>
      </c>
      <c r="BP386" s="144"/>
      <c r="BQ386" s="136" t="e">
        <f t="shared" si="470"/>
        <v>#REF!</v>
      </c>
      <c r="BR386" s="152"/>
      <c r="BS386" s="140" t="e">
        <f t="shared" si="471"/>
        <v>#REF!</v>
      </c>
      <c r="BT386" s="144"/>
      <c r="BU386" s="136" t="e">
        <f t="shared" si="472"/>
        <v>#REF!</v>
      </c>
      <c r="BV386" s="152"/>
      <c r="BW386" s="140" t="e">
        <f t="shared" si="473"/>
        <v>#REF!</v>
      </c>
      <c r="BX386" s="144"/>
      <c r="BY386" s="136" t="e">
        <f t="shared" si="474"/>
        <v>#REF!</v>
      </c>
      <c r="BZ386" s="152"/>
      <c r="CA386" s="140" t="e">
        <f t="shared" si="475"/>
        <v>#REF!</v>
      </c>
      <c r="CB386" s="144"/>
      <c r="CC386" s="136" t="e">
        <f t="shared" si="476"/>
        <v>#REF!</v>
      </c>
      <c r="CD386" s="152"/>
      <c r="CE386" s="140" t="e">
        <f t="shared" si="477"/>
        <v>#REF!</v>
      </c>
      <c r="CF386" s="144"/>
      <c r="CG386" s="136" t="e">
        <f t="shared" si="478"/>
        <v>#REF!</v>
      </c>
      <c r="CH386" s="152"/>
      <c r="CI386" s="140" t="e">
        <f t="shared" si="479"/>
        <v>#REF!</v>
      </c>
      <c r="CJ386" s="144"/>
      <c r="CK386" s="136" t="e">
        <f t="shared" si="480"/>
        <v>#REF!</v>
      </c>
      <c r="CL386" s="140" t="e">
        <f t="shared" si="481"/>
        <v>#REF!</v>
      </c>
      <c r="CM386" s="144"/>
      <c r="CN386" s="136" t="e">
        <f t="shared" si="482"/>
        <v>#REF!</v>
      </c>
      <c r="CO386" s="152"/>
      <c r="CP386" s="140" t="e">
        <f t="shared" si="483"/>
        <v>#REF!</v>
      </c>
      <c r="CQ386" s="144"/>
      <c r="CR386" s="136" t="e">
        <f t="shared" si="484"/>
        <v>#REF!</v>
      </c>
      <c r="CS386" s="152"/>
      <c r="CT386" s="140" t="e">
        <f t="shared" si="485"/>
        <v>#REF!</v>
      </c>
      <c r="CU386" s="144"/>
      <c r="CV386" s="136" t="e">
        <f t="shared" si="486"/>
        <v>#REF!</v>
      </c>
      <c r="CW386" s="152"/>
      <c r="CX386" s="140" t="e">
        <f t="shared" si="487"/>
        <v>#REF!</v>
      </c>
      <c r="CY386" s="136" t="e">
        <f t="shared" si="488"/>
        <v>#REF!</v>
      </c>
      <c r="CZ386" s="152"/>
      <c r="DA386" s="144" t="e">
        <f t="shared" si="489"/>
        <v>#REF!</v>
      </c>
      <c r="DB386" s="144"/>
      <c r="DC386" s="136" t="e">
        <f t="shared" si="490"/>
        <v>#REF!</v>
      </c>
      <c r="DD386" s="152"/>
      <c r="DE386" s="140" t="e">
        <f t="shared" si="491"/>
        <v>#REF!</v>
      </c>
      <c r="DF386" s="144"/>
      <c r="DG386" s="136" t="e">
        <f t="shared" si="492"/>
        <v>#REF!</v>
      </c>
      <c r="DH386" s="152"/>
    </row>
    <row r="387" spans="1:112" ht="15.5" x14ac:dyDescent="0.35">
      <c r="A387" s="71">
        <v>20</v>
      </c>
      <c r="B387" s="345" t="str">
        <f t="shared" ref="B387" si="557">B335</f>
        <v>TTT  Samba</v>
      </c>
      <c r="C387" s="71" t="str">
        <f t="shared" si="537"/>
        <v>Samba</v>
      </c>
      <c r="D387" s="9" t="str">
        <f t="shared" si="538"/>
        <v/>
      </c>
      <c r="E387" s="6">
        <f t="shared" si="539"/>
        <v>405929</v>
      </c>
      <c r="F387" s="74"/>
      <c r="G387" s="74"/>
      <c r="H387" s="74"/>
      <c r="I387" s="74"/>
      <c r="J387" s="74"/>
      <c r="K387" s="74"/>
      <c r="L387" s="74"/>
      <c r="M387" s="168"/>
      <c r="N387" s="74"/>
      <c r="O387" s="74"/>
      <c r="P387" s="74"/>
      <c r="Q387" s="74"/>
      <c r="R387" s="74"/>
      <c r="S387" s="74"/>
      <c r="T387" s="74"/>
      <c r="U387" s="74"/>
      <c r="V387" s="74"/>
      <c r="W387" s="74"/>
      <c r="X387" s="288"/>
      <c r="Y387" s="2" t="e">
        <f>IF(C387&lt;&gt;"",VLOOKUP(C387,#REF!,2,FALSE),"")</f>
        <v>#REF!</v>
      </c>
      <c r="Z387" s="2" t="str">
        <f t="shared" si="508"/>
        <v>US CRÉTEIL</v>
      </c>
      <c r="AA387" s="50" t="str">
        <f t="shared" si="451"/>
        <v/>
      </c>
      <c r="AB387" s="34" t="e">
        <f t="shared" si="452"/>
        <v>#REF!</v>
      </c>
      <c r="AC387" s="2" t="str">
        <f t="shared" si="453"/>
        <v>TTT  Samba  Samba</v>
      </c>
      <c r="AD387" s="2">
        <f t="shared" si="454"/>
        <v>0</v>
      </c>
      <c r="AE387" s="39"/>
      <c r="AF387" s="40" t="str">
        <f>IF(AE387&lt;&gt;"",VLOOKUP(AE387,#REF!,2,FALSE),"")</f>
        <v/>
      </c>
      <c r="AM387" s="140" t="e">
        <f t="shared" si="455"/>
        <v>#REF!</v>
      </c>
      <c r="AN387" s="157"/>
      <c r="AO387" s="136" t="e">
        <f t="shared" si="456"/>
        <v>#REF!</v>
      </c>
      <c r="AP387" s="152"/>
      <c r="AQ387" s="140" t="e">
        <f t="shared" si="457"/>
        <v>#REF!</v>
      </c>
      <c r="AR387" s="144"/>
      <c r="AS387" s="136" t="e">
        <f t="shared" si="458"/>
        <v>#REF!</v>
      </c>
      <c r="AT387" s="152"/>
      <c r="AU387" s="140" t="e">
        <f t="shared" si="459"/>
        <v>#REF!</v>
      </c>
      <c r="AV387" s="157"/>
      <c r="AW387" s="136" t="e">
        <f t="shared" si="460"/>
        <v>#REF!</v>
      </c>
      <c r="AX387" s="152"/>
      <c r="AY387" s="140" t="e">
        <f t="shared" si="461"/>
        <v>#REF!</v>
      </c>
      <c r="AZ387" s="144"/>
      <c r="BA387" s="136" t="e">
        <f t="shared" si="462"/>
        <v>#REF!</v>
      </c>
      <c r="BB387" s="152"/>
      <c r="BC387" s="140" t="e">
        <f t="shared" si="463"/>
        <v>#REF!</v>
      </c>
      <c r="BD387" s="144"/>
      <c r="BE387" s="136" t="e">
        <f t="shared" si="464"/>
        <v>#REF!</v>
      </c>
      <c r="BF387" s="152"/>
      <c r="BG387" s="140" t="e">
        <f t="shared" si="465"/>
        <v>#REF!</v>
      </c>
      <c r="BH387" s="144"/>
      <c r="BI387" s="136" t="e">
        <f t="shared" si="466"/>
        <v>#REF!</v>
      </c>
      <c r="BJ387" s="152"/>
      <c r="BK387" s="140" t="e">
        <f t="shared" si="467"/>
        <v>#REF!</v>
      </c>
      <c r="BL387" s="144"/>
      <c r="BM387" s="136" t="e">
        <f t="shared" si="468"/>
        <v>#REF!</v>
      </c>
      <c r="BN387" s="152"/>
      <c r="BO387" s="140" t="e">
        <f t="shared" si="469"/>
        <v>#REF!</v>
      </c>
      <c r="BP387" s="144"/>
      <c r="BQ387" s="136" t="e">
        <f t="shared" si="470"/>
        <v>#REF!</v>
      </c>
      <c r="BR387" s="152"/>
      <c r="BS387" s="140" t="e">
        <f t="shared" si="471"/>
        <v>#REF!</v>
      </c>
      <c r="BT387" s="144"/>
      <c r="BU387" s="136" t="e">
        <f t="shared" si="472"/>
        <v>#REF!</v>
      </c>
      <c r="BV387" s="152"/>
      <c r="BW387" s="140" t="e">
        <f t="shared" si="473"/>
        <v>#REF!</v>
      </c>
      <c r="BX387" s="144"/>
      <c r="BY387" s="136" t="e">
        <f t="shared" si="474"/>
        <v>#REF!</v>
      </c>
      <c r="BZ387" s="152"/>
      <c r="CA387" s="140" t="e">
        <f t="shared" si="475"/>
        <v>#REF!</v>
      </c>
      <c r="CB387" s="144"/>
      <c r="CC387" s="136" t="e">
        <f t="shared" si="476"/>
        <v>#REF!</v>
      </c>
      <c r="CD387" s="152"/>
      <c r="CE387" s="140" t="e">
        <f t="shared" si="477"/>
        <v>#REF!</v>
      </c>
      <c r="CF387" s="144"/>
      <c r="CG387" s="136" t="e">
        <f t="shared" si="478"/>
        <v>#REF!</v>
      </c>
      <c r="CH387" s="152"/>
      <c r="CI387" s="140" t="e">
        <f t="shared" si="479"/>
        <v>#REF!</v>
      </c>
      <c r="CJ387" s="144"/>
      <c r="CK387" s="136" t="e">
        <f t="shared" si="480"/>
        <v>#REF!</v>
      </c>
      <c r="CL387" s="140" t="e">
        <f t="shared" si="481"/>
        <v>#REF!</v>
      </c>
      <c r="CM387" s="144"/>
      <c r="CN387" s="136" t="e">
        <f t="shared" si="482"/>
        <v>#REF!</v>
      </c>
      <c r="CO387" s="152"/>
      <c r="CP387" s="140" t="e">
        <f t="shared" si="483"/>
        <v>#REF!</v>
      </c>
      <c r="CQ387" s="144"/>
      <c r="CR387" s="136" t="e">
        <f t="shared" si="484"/>
        <v>#REF!</v>
      </c>
      <c r="CS387" s="152"/>
      <c r="CT387" s="140" t="e">
        <f t="shared" si="485"/>
        <v>#REF!</v>
      </c>
      <c r="CU387" s="144"/>
      <c r="CV387" s="136" t="e">
        <f t="shared" si="486"/>
        <v>#REF!</v>
      </c>
      <c r="CW387" s="152"/>
      <c r="CX387" s="140" t="e">
        <f t="shared" si="487"/>
        <v>#REF!</v>
      </c>
      <c r="CY387" s="136" t="e">
        <f t="shared" si="488"/>
        <v>#REF!</v>
      </c>
      <c r="CZ387" s="152"/>
      <c r="DA387" s="144" t="e">
        <f t="shared" si="489"/>
        <v>#REF!</v>
      </c>
      <c r="DB387" s="144"/>
      <c r="DC387" s="136" t="e">
        <f t="shared" si="490"/>
        <v>#REF!</v>
      </c>
      <c r="DD387" s="152"/>
      <c r="DE387" s="140" t="e">
        <f t="shared" si="491"/>
        <v>#REF!</v>
      </c>
      <c r="DF387" s="144"/>
      <c r="DG387" s="136" t="e">
        <f t="shared" si="492"/>
        <v>#REF!</v>
      </c>
      <c r="DH387" s="152"/>
    </row>
    <row r="388" spans="1:112" ht="15.5" x14ac:dyDescent="0.35">
      <c r="A388" s="71">
        <v>21</v>
      </c>
      <c r="B388" s="345" t="str">
        <f t="shared" ref="B388" si="558">B336</f>
        <v>UUU  Miguel</v>
      </c>
      <c r="C388" s="71" t="str">
        <f t="shared" ref="C388:C407" si="559">C24</f>
        <v>Miguel</v>
      </c>
      <c r="D388" s="9" t="str">
        <f t="shared" si="538"/>
        <v/>
      </c>
      <c r="E388" s="6">
        <f t="shared" si="539"/>
        <v>1513486</v>
      </c>
      <c r="F388" s="74"/>
      <c r="G388" s="74"/>
      <c r="H388" s="74"/>
      <c r="I388" s="74"/>
      <c r="J388" s="74"/>
      <c r="K388" s="74"/>
      <c r="L388" s="74"/>
      <c r="M388" s="168"/>
      <c r="N388" s="74"/>
      <c r="O388" s="74"/>
      <c r="P388" s="74"/>
      <c r="Q388" s="74"/>
      <c r="R388" s="74"/>
      <c r="S388" s="74"/>
      <c r="T388" s="74"/>
      <c r="U388" s="74"/>
      <c r="V388" s="74"/>
      <c r="W388" s="74"/>
      <c r="X388" s="288"/>
      <c r="Y388" s="2" t="e">
        <f>IF(C388&lt;&gt;"",VLOOKUP(C388,#REF!,2,FALSE),"")</f>
        <v>#REF!</v>
      </c>
      <c r="Z388" s="2" t="str">
        <f t="shared" si="508"/>
        <v>US CRÉTEIL</v>
      </c>
      <c r="AA388" s="50" t="str">
        <f t="shared" si="451"/>
        <v/>
      </c>
      <c r="AB388" s="34" t="e">
        <f t="shared" si="452"/>
        <v>#REF!</v>
      </c>
      <c r="AC388" s="2" t="str">
        <f t="shared" si="453"/>
        <v>UUU  Miguel  Miguel</v>
      </c>
      <c r="AD388" s="2">
        <f t="shared" si="454"/>
        <v>0</v>
      </c>
      <c r="AE388" s="39"/>
      <c r="AF388" s="40" t="str">
        <f>IF(AE388&lt;&gt;"",VLOOKUP(AE388,#REF!,2,FALSE),"")</f>
        <v/>
      </c>
      <c r="AM388" s="140" t="e">
        <f t="shared" si="455"/>
        <v>#REF!</v>
      </c>
      <c r="AN388" s="157"/>
      <c r="AO388" s="136" t="e">
        <f t="shared" si="456"/>
        <v>#REF!</v>
      </c>
      <c r="AP388" s="152"/>
      <c r="AQ388" s="140" t="e">
        <f t="shared" si="457"/>
        <v>#REF!</v>
      </c>
      <c r="AR388" s="144"/>
      <c r="AS388" s="136" t="e">
        <f t="shared" si="458"/>
        <v>#REF!</v>
      </c>
      <c r="AT388" s="152"/>
      <c r="AU388" s="140" t="e">
        <f t="shared" si="459"/>
        <v>#REF!</v>
      </c>
      <c r="AV388" s="157"/>
      <c r="AW388" s="136" t="e">
        <f t="shared" si="460"/>
        <v>#REF!</v>
      </c>
      <c r="AX388" s="152"/>
      <c r="AY388" s="140" t="e">
        <f t="shared" si="461"/>
        <v>#REF!</v>
      </c>
      <c r="AZ388" s="144"/>
      <c r="BA388" s="136" t="e">
        <f t="shared" si="462"/>
        <v>#REF!</v>
      </c>
      <c r="BB388" s="152"/>
      <c r="BC388" s="140" t="e">
        <f t="shared" si="463"/>
        <v>#REF!</v>
      </c>
      <c r="BD388" s="144"/>
      <c r="BE388" s="136" t="e">
        <f t="shared" si="464"/>
        <v>#REF!</v>
      </c>
      <c r="BF388" s="152"/>
      <c r="BG388" s="140" t="e">
        <f t="shared" si="465"/>
        <v>#REF!</v>
      </c>
      <c r="BH388" s="144"/>
      <c r="BI388" s="136" t="e">
        <f t="shared" si="466"/>
        <v>#REF!</v>
      </c>
      <c r="BJ388" s="152"/>
      <c r="BK388" s="140" t="e">
        <f t="shared" si="467"/>
        <v>#REF!</v>
      </c>
      <c r="BL388" s="144"/>
      <c r="BM388" s="136" t="e">
        <f t="shared" si="468"/>
        <v>#REF!</v>
      </c>
      <c r="BN388" s="152"/>
      <c r="BO388" s="140" t="e">
        <f t="shared" si="469"/>
        <v>#REF!</v>
      </c>
      <c r="BP388" s="144"/>
      <c r="BQ388" s="136" t="e">
        <f t="shared" si="470"/>
        <v>#REF!</v>
      </c>
      <c r="BR388" s="152"/>
      <c r="BS388" s="140" t="e">
        <f t="shared" si="471"/>
        <v>#REF!</v>
      </c>
      <c r="BT388" s="144"/>
      <c r="BU388" s="136" t="e">
        <f t="shared" si="472"/>
        <v>#REF!</v>
      </c>
      <c r="BV388" s="152"/>
      <c r="BW388" s="140" t="e">
        <f t="shared" si="473"/>
        <v>#REF!</v>
      </c>
      <c r="BX388" s="144"/>
      <c r="BY388" s="136" t="e">
        <f t="shared" si="474"/>
        <v>#REF!</v>
      </c>
      <c r="BZ388" s="152"/>
      <c r="CA388" s="140" t="e">
        <f t="shared" si="475"/>
        <v>#REF!</v>
      </c>
      <c r="CB388" s="144"/>
      <c r="CC388" s="136" t="e">
        <f t="shared" si="476"/>
        <v>#REF!</v>
      </c>
      <c r="CD388" s="152"/>
      <c r="CE388" s="140" t="e">
        <f t="shared" si="477"/>
        <v>#REF!</v>
      </c>
      <c r="CF388" s="144"/>
      <c r="CG388" s="136" t="e">
        <f t="shared" si="478"/>
        <v>#REF!</v>
      </c>
      <c r="CH388" s="152"/>
      <c r="CI388" s="140" t="e">
        <f t="shared" si="479"/>
        <v>#REF!</v>
      </c>
      <c r="CJ388" s="144"/>
      <c r="CK388" s="136" t="e">
        <f t="shared" si="480"/>
        <v>#REF!</v>
      </c>
      <c r="CL388" s="140" t="e">
        <f t="shared" si="481"/>
        <v>#REF!</v>
      </c>
      <c r="CM388" s="144"/>
      <c r="CN388" s="136" t="e">
        <f t="shared" si="482"/>
        <v>#REF!</v>
      </c>
      <c r="CO388" s="152"/>
      <c r="CP388" s="140" t="e">
        <f t="shared" si="483"/>
        <v>#REF!</v>
      </c>
      <c r="CQ388" s="144"/>
      <c r="CR388" s="136" t="e">
        <f t="shared" si="484"/>
        <v>#REF!</v>
      </c>
      <c r="CS388" s="152"/>
      <c r="CT388" s="140" t="e">
        <f t="shared" si="485"/>
        <v>#REF!</v>
      </c>
      <c r="CU388" s="144"/>
      <c r="CV388" s="136" t="e">
        <f t="shared" si="486"/>
        <v>#REF!</v>
      </c>
      <c r="CW388" s="152"/>
      <c r="CX388" s="140" t="e">
        <f t="shared" si="487"/>
        <v>#REF!</v>
      </c>
      <c r="CY388" s="136" t="e">
        <f t="shared" si="488"/>
        <v>#REF!</v>
      </c>
      <c r="CZ388" s="152"/>
      <c r="DA388" s="144" t="e">
        <f t="shared" si="489"/>
        <v>#REF!</v>
      </c>
      <c r="DB388" s="144"/>
      <c r="DC388" s="136" t="e">
        <f t="shared" si="490"/>
        <v>#REF!</v>
      </c>
      <c r="DD388" s="152"/>
      <c r="DE388" s="140" t="e">
        <f t="shared" si="491"/>
        <v>#REF!</v>
      </c>
      <c r="DF388" s="144"/>
      <c r="DG388" s="136" t="e">
        <f t="shared" si="492"/>
        <v>#REF!</v>
      </c>
      <c r="DH388" s="152"/>
    </row>
    <row r="389" spans="1:112" ht="15.5" x14ac:dyDescent="0.35">
      <c r="A389" s="71">
        <v>22</v>
      </c>
      <c r="B389" s="345" t="str">
        <f t="shared" ref="B389" si="560">B337</f>
        <v>VVV  Nicolas</v>
      </c>
      <c r="C389" s="71" t="str">
        <f t="shared" si="559"/>
        <v>Nicolas</v>
      </c>
      <c r="D389" s="9" t="str">
        <f t="shared" si="538"/>
        <v/>
      </c>
      <c r="E389" s="6">
        <f t="shared" si="539"/>
        <v>1797650</v>
      </c>
      <c r="F389" s="74"/>
      <c r="G389" s="74"/>
      <c r="H389" s="74"/>
      <c r="I389" s="74"/>
      <c r="J389" s="74"/>
      <c r="K389" s="74"/>
      <c r="L389" s="74"/>
      <c r="M389" s="168"/>
      <c r="N389" s="74"/>
      <c r="O389" s="74"/>
      <c r="P389" s="74"/>
      <c r="Q389" s="74"/>
      <c r="R389" s="74"/>
      <c r="S389" s="74"/>
      <c r="T389" s="74"/>
      <c r="U389" s="74"/>
      <c r="V389" s="74"/>
      <c r="W389" s="74"/>
      <c r="X389" s="288"/>
      <c r="Y389" s="2" t="e">
        <f>IF(C389&lt;&gt;"",VLOOKUP(C389,#REF!,2,FALSE),"")</f>
        <v>#REF!</v>
      </c>
      <c r="Z389" s="2" t="str">
        <f t="shared" si="508"/>
        <v>US CRÉTEIL</v>
      </c>
      <c r="AA389" s="50" t="str">
        <f t="shared" ref="AA389:AA452" si="561">(D389)</f>
        <v/>
      </c>
      <c r="AB389" s="34" t="e">
        <f t="shared" ref="AB389:AB452" si="562">IF(Y389="femme",$AD$1,$AD$2)</f>
        <v>#REF!</v>
      </c>
      <c r="AC389" s="2" t="str">
        <f t="shared" ref="AC389:AC452" si="563">(B389&amp;"  "&amp;C389)</f>
        <v>VVV  Nicolas  Nicolas</v>
      </c>
      <c r="AD389" s="2">
        <f t="shared" ref="AD389:AD452" si="564">COUNTA(F389:X389)</f>
        <v>0</v>
      </c>
      <c r="AE389" s="39"/>
      <c r="AF389" s="40" t="str">
        <f>IF(AE389&lt;&gt;"",VLOOKUP(AE389,#REF!,2,FALSE),"")</f>
        <v/>
      </c>
      <c r="AM389" s="140" t="e">
        <f t="shared" ref="AM389:AM452" si="565">IF($Y389=$AC$1,F389,$AI$1)</f>
        <v>#REF!</v>
      </c>
      <c r="AN389" s="157"/>
      <c r="AO389" s="136" t="e">
        <f t="shared" ref="AO389:AO452" si="566">IF($Y389=$AC$2,F389,$AI$1)</f>
        <v>#REF!</v>
      </c>
      <c r="AP389" s="152"/>
      <c r="AQ389" s="140" t="e">
        <f t="shared" ref="AQ389:AQ452" si="567">IF($Y389=$AC$1,G389,$AI$1)</f>
        <v>#REF!</v>
      </c>
      <c r="AR389" s="144"/>
      <c r="AS389" s="136" t="e">
        <f t="shared" ref="AS389:AS452" si="568">IF($Y389=$AC$2,G389,$AI$1)</f>
        <v>#REF!</v>
      </c>
      <c r="AT389" s="152"/>
      <c r="AU389" s="140" t="e">
        <f t="shared" ref="AU389:AU452" si="569">IF($Y389=$AC$1,H389,$AI$1)</f>
        <v>#REF!</v>
      </c>
      <c r="AV389" s="157"/>
      <c r="AW389" s="136" t="e">
        <f t="shared" ref="AW389:AW452" si="570">IF($Y389=$AC$2,H389,$AI$1)</f>
        <v>#REF!</v>
      </c>
      <c r="AX389" s="152"/>
      <c r="AY389" s="140" t="e">
        <f t="shared" ref="AY389:AY452" si="571">IF($Y389=$AC$1,I389,$AI$1)</f>
        <v>#REF!</v>
      </c>
      <c r="AZ389" s="144"/>
      <c r="BA389" s="136" t="e">
        <f t="shared" ref="BA389:BA452" si="572">IF($Y389=$AC$2,I389,$AI$1)</f>
        <v>#REF!</v>
      </c>
      <c r="BB389" s="152"/>
      <c r="BC389" s="140" t="e">
        <f t="shared" ref="BC389:BC452" si="573">IF($Y389=$AC$1,J389,$AI$1)</f>
        <v>#REF!</v>
      </c>
      <c r="BD389" s="144"/>
      <c r="BE389" s="136" t="e">
        <f t="shared" ref="BE389:BE452" si="574">IF($Y389=$AC$2,J389,$AI$1)</f>
        <v>#REF!</v>
      </c>
      <c r="BF389" s="152"/>
      <c r="BG389" s="140" t="e">
        <f t="shared" ref="BG389:BG452" si="575">IF($Y389=$AC$1,K389,$AI$1)</f>
        <v>#REF!</v>
      </c>
      <c r="BH389" s="144"/>
      <c r="BI389" s="136" t="e">
        <f t="shared" ref="BI389:BI452" si="576">IF($Y389=$AC$2,K389,$AI$1)</f>
        <v>#REF!</v>
      </c>
      <c r="BJ389" s="152"/>
      <c r="BK389" s="140" t="e">
        <f t="shared" ref="BK389:BK452" si="577">IF($Y389=$AC$1,L389,$AI$1)</f>
        <v>#REF!</v>
      </c>
      <c r="BL389" s="144"/>
      <c r="BM389" s="136" t="e">
        <f t="shared" ref="BM389:BM452" si="578">IF($Y389=$AC$2,L389,$AI$1)</f>
        <v>#REF!</v>
      </c>
      <c r="BN389" s="152"/>
      <c r="BO389" s="140" t="e">
        <f t="shared" ref="BO389:BO452" si="579">IF($Y389=$AC$1,M389,$AI$1)</f>
        <v>#REF!</v>
      </c>
      <c r="BP389" s="144"/>
      <c r="BQ389" s="136" t="e">
        <f t="shared" ref="BQ389:BQ452" si="580">IF($Y389=$AC$2,M389,$AI$1)</f>
        <v>#REF!</v>
      </c>
      <c r="BR389" s="152"/>
      <c r="BS389" s="140" t="e">
        <f t="shared" ref="BS389:BS452" si="581">IF($Y389=$AC$1,N389,$AI$1)</f>
        <v>#REF!</v>
      </c>
      <c r="BT389" s="144"/>
      <c r="BU389" s="136" t="e">
        <f t="shared" ref="BU389:BU452" si="582">IF($Y389=$AC$2,N389,$AI$1)</f>
        <v>#REF!</v>
      </c>
      <c r="BV389" s="152"/>
      <c r="BW389" s="140" t="e">
        <f t="shared" ref="BW389:BW452" si="583">IF($Y389=$AC$1,O389,$AI$1)</f>
        <v>#REF!</v>
      </c>
      <c r="BX389" s="144"/>
      <c r="BY389" s="136" t="e">
        <f t="shared" ref="BY389:BY452" si="584">IF($Y389=$AC$2,O389,$AI$1)</f>
        <v>#REF!</v>
      </c>
      <c r="BZ389" s="152"/>
      <c r="CA389" s="140" t="e">
        <f t="shared" ref="CA389:CA452" si="585">IF($Y389=$AC$1,O389,$AI$1)</f>
        <v>#REF!</v>
      </c>
      <c r="CB389" s="144"/>
      <c r="CC389" s="136" t="e">
        <f t="shared" ref="CC389:CC452" si="586">IF($Y389=$AC$2,P389,$AI$1)</f>
        <v>#REF!</v>
      </c>
      <c r="CD389" s="152"/>
      <c r="CE389" s="140" t="e">
        <f t="shared" ref="CE389:CE452" si="587">IF($Y389=$AC$1,P389,$AI$1)</f>
        <v>#REF!</v>
      </c>
      <c r="CF389" s="144"/>
      <c r="CG389" s="136" t="e">
        <f t="shared" ref="CG389:CG452" si="588">IF($Y389=$AC$2,Q389,$AI$1)</f>
        <v>#REF!</v>
      </c>
      <c r="CH389" s="152"/>
      <c r="CI389" s="140" t="e">
        <f t="shared" ref="CI389:CI452" si="589">IF($Y389=$AC$1,Q389,$AI$1)</f>
        <v>#REF!</v>
      </c>
      <c r="CJ389" s="144"/>
      <c r="CK389" s="136" t="e">
        <f t="shared" ref="CK389:CK452" si="590">IF($Y389=$AC$2,R389,$AI$1)</f>
        <v>#REF!</v>
      </c>
      <c r="CL389" s="140" t="e">
        <f t="shared" ref="CL389:CL452" si="591">IF($Y389=$AC$1,R389,$AI$1)</f>
        <v>#REF!</v>
      </c>
      <c r="CM389" s="144"/>
      <c r="CN389" s="136" t="e">
        <f t="shared" ref="CN389:CN452" si="592">IF($Y389=$AC$2,S389,$AI$1)</f>
        <v>#REF!</v>
      </c>
      <c r="CO389" s="152"/>
      <c r="CP389" s="140" t="e">
        <f t="shared" ref="CP389:CP452" si="593">IF($Y389=$AC$1,S389,$AI$1)</f>
        <v>#REF!</v>
      </c>
      <c r="CQ389" s="144"/>
      <c r="CR389" s="136" t="e">
        <f t="shared" ref="CR389:CR452" si="594">IF($Y389=$AC$2,T389,$AI$1)</f>
        <v>#REF!</v>
      </c>
      <c r="CS389" s="152"/>
      <c r="CT389" s="140" t="e">
        <f t="shared" ref="CT389:CT452" si="595">IF($Y389=$AC$1,T389,$AI$1)</f>
        <v>#REF!</v>
      </c>
      <c r="CU389" s="144"/>
      <c r="CV389" s="136" t="e">
        <f t="shared" ref="CV389:CV452" si="596">IF($Y389=$AC$2,U389,$AI$1)</f>
        <v>#REF!</v>
      </c>
      <c r="CW389" s="152"/>
      <c r="CX389" s="140" t="e">
        <f t="shared" ref="CX389:CX452" si="597">IF($Y389=$AC$1,U389,$AI$1)</f>
        <v>#REF!</v>
      </c>
      <c r="CY389" s="136" t="e">
        <f t="shared" ref="CY389:CY452" si="598">IF($Y389=$AC$2,V389,$AI$1)</f>
        <v>#REF!</v>
      </c>
      <c r="CZ389" s="152"/>
      <c r="DA389" s="144" t="e">
        <f t="shared" ref="DA389:DA452" si="599">IF($Y389=$AC$1,V389,$AI$1)</f>
        <v>#REF!</v>
      </c>
      <c r="DB389" s="144"/>
      <c r="DC389" s="136" t="e">
        <f t="shared" ref="DC389:DC452" si="600">IF($Y389=$AC$2,W389,$AI$1)</f>
        <v>#REF!</v>
      </c>
      <c r="DD389" s="152"/>
      <c r="DE389" s="140" t="e">
        <f t="shared" ref="DE389:DE452" si="601">IF($Y389=$AC$1,W389,$AI$1)</f>
        <v>#REF!</v>
      </c>
      <c r="DF389" s="144"/>
      <c r="DG389" s="136" t="e">
        <f t="shared" ref="DG389:DG452" si="602">IF($Y389=$AC$2,X389,$AI$1)</f>
        <v>#REF!</v>
      </c>
      <c r="DH389" s="152"/>
    </row>
    <row r="390" spans="1:112" ht="15.5" x14ac:dyDescent="0.35">
      <c r="A390" s="71">
        <v>23</v>
      </c>
      <c r="B390" s="345" t="str">
        <f t="shared" ref="B390" si="603">B338</f>
        <v>WWW  Bilal</v>
      </c>
      <c r="C390" s="71" t="str">
        <f t="shared" si="559"/>
        <v>Bilal</v>
      </c>
      <c r="D390" s="9" t="str">
        <f t="shared" si="538"/>
        <v/>
      </c>
      <c r="E390" s="6">
        <f t="shared" si="539"/>
        <v>604004</v>
      </c>
      <c r="F390" s="74"/>
      <c r="G390" s="74"/>
      <c r="H390" s="74"/>
      <c r="I390" s="74"/>
      <c r="J390" s="74"/>
      <c r="K390" s="74"/>
      <c r="L390" s="74"/>
      <c r="M390" s="168"/>
      <c r="N390" s="74"/>
      <c r="O390" s="74"/>
      <c r="P390" s="74"/>
      <c r="Q390" s="74"/>
      <c r="R390" s="74"/>
      <c r="S390" s="74"/>
      <c r="T390" s="74"/>
      <c r="U390" s="74"/>
      <c r="V390" s="74"/>
      <c r="W390" s="74"/>
      <c r="X390" s="288"/>
      <c r="Y390" s="2" t="e">
        <f>IF(C390&lt;&gt;"",VLOOKUP(C390,#REF!,2,FALSE),"")</f>
        <v>#REF!</v>
      </c>
      <c r="Z390" s="2" t="str">
        <f t="shared" si="508"/>
        <v>US CRÉTEIL</v>
      </c>
      <c r="AA390" s="50" t="str">
        <f t="shared" si="561"/>
        <v/>
      </c>
      <c r="AB390" s="34" t="e">
        <f t="shared" si="562"/>
        <v>#REF!</v>
      </c>
      <c r="AC390" s="2" t="str">
        <f t="shared" si="563"/>
        <v>WWW  Bilal  Bilal</v>
      </c>
      <c r="AD390" s="2">
        <f t="shared" si="564"/>
        <v>0</v>
      </c>
      <c r="AE390" s="39"/>
      <c r="AF390" s="40" t="str">
        <f>IF(AE390&lt;&gt;"",VLOOKUP(AE390,#REF!,2,FALSE),"")</f>
        <v/>
      </c>
      <c r="AM390" s="140" t="e">
        <f t="shared" si="565"/>
        <v>#REF!</v>
      </c>
      <c r="AN390" s="157"/>
      <c r="AO390" s="136" t="e">
        <f t="shared" si="566"/>
        <v>#REF!</v>
      </c>
      <c r="AP390" s="152"/>
      <c r="AQ390" s="140" t="e">
        <f t="shared" si="567"/>
        <v>#REF!</v>
      </c>
      <c r="AR390" s="144"/>
      <c r="AS390" s="136" t="e">
        <f t="shared" si="568"/>
        <v>#REF!</v>
      </c>
      <c r="AT390" s="152"/>
      <c r="AU390" s="140" t="e">
        <f t="shared" si="569"/>
        <v>#REF!</v>
      </c>
      <c r="AV390" s="157"/>
      <c r="AW390" s="136" t="e">
        <f t="shared" si="570"/>
        <v>#REF!</v>
      </c>
      <c r="AX390" s="152"/>
      <c r="AY390" s="140" t="e">
        <f t="shared" si="571"/>
        <v>#REF!</v>
      </c>
      <c r="AZ390" s="144"/>
      <c r="BA390" s="136" t="e">
        <f t="shared" si="572"/>
        <v>#REF!</v>
      </c>
      <c r="BB390" s="152"/>
      <c r="BC390" s="140" t="e">
        <f t="shared" si="573"/>
        <v>#REF!</v>
      </c>
      <c r="BD390" s="144"/>
      <c r="BE390" s="136" t="e">
        <f t="shared" si="574"/>
        <v>#REF!</v>
      </c>
      <c r="BF390" s="152"/>
      <c r="BG390" s="140" t="e">
        <f t="shared" si="575"/>
        <v>#REF!</v>
      </c>
      <c r="BH390" s="144"/>
      <c r="BI390" s="136" t="e">
        <f t="shared" si="576"/>
        <v>#REF!</v>
      </c>
      <c r="BJ390" s="152"/>
      <c r="BK390" s="140" t="e">
        <f t="shared" si="577"/>
        <v>#REF!</v>
      </c>
      <c r="BL390" s="144"/>
      <c r="BM390" s="136" t="e">
        <f t="shared" si="578"/>
        <v>#REF!</v>
      </c>
      <c r="BN390" s="152"/>
      <c r="BO390" s="140" t="e">
        <f t="shared" si="579"/>
        <v>#REF!</v>
      </c>
      <c r="BP390" s="144"/>
      <c r="BQ390" s="136" t="e">
        <f t="shared" si="580"/>
        <v>#REF!</v>
      </c>
      <c r="BR390" s="152"/>
      <c r="BS390" s="140" t="e">
        <f t="shared" si="581"/>
        <v>#REF!</v>
      </c>
      <c r="BT390" s="144"/>
      <c r="BU390" s="136" t="e">
        <f t="shared" si="582"/>
        <v>#REF!</v>
      </c>
      <c r="BV390" s="152"/>
      <c r="BW390" s="140" t="e">
        <f t="shared" si="583"/>
        <v>#REF!</v>
      </c>
      <c r="BX390" s="144"/>
      <c r="BY390" s="136" t="e">
        <f t="shared" si="584"/>
        <v>#REF!</v>
      </c>
      <c r="BZ390" s="152"/>
      <c r="CA390" s="140" t="e">
        <f t="shared" si="585"/>
        <v>#REF!</v>
      </c>
      <c r="CB390" s="144"/>
      <c r="CC390" s="136" t="e">
        <f t="shared" si="586"/>
        <v>#REF!</v>
      </c>
      <c r="CD390" s="152"/>
      <c r="CE390" s="140" t="e">
        <f t="shared" si="587"/>
        <v>#REF!</v>
      </c>
      <c r="CF390" s="144"/>
      <c r="CG390" s="136" t="e">
        <f t="shared" si="588"/>
        <v>#REF!</v>
      </c>
      <c r="CH390" s="152"/>
      <c r="CI390" s="140" t="e">
        <f t="shared" si="589"/>
        <v>#REF!</v>
      </c>
      <c r="CJ390" s="144"/>
      <c r="CK390" s="136" t="e">
        <f t="shared" si="590"/>
        <v>#REF!</v>
      </c>
      <c r="CL390" s="140" t="e">
        <f t="shared" si="591"/>
        <v>#REF!</v>
      </c>
      <c r="CM390" s="144"/>
      <c r="CN390" s="136" t="e">
        <f t="shared" si="592"/>
        <v>#REF!</v>
      </c>
      <c r="CO390" s="152"/>
      <c r="CP390" s="140" t="e">
        <f t="shared" si="593"/>
        <v>#REF!</v>
      </c>
      <c r="CQ390" s="144"/>
      <c r="CR390" s="136" t="e">
        <f t="shared" si="594"/>
        <v>#REF!</v>
      </c>
      <c r="CS390" s="152"/>
      <c r="CT390" s="140" t="e">
        <f t="shared" si="595"/>
        <v>#REF!</v>
      </c>
      <c r="CU390" s="144"/>
      <c r="CV390" s="136" t="e">
        <f t="shared" si="596"/>
        <v>#REF!</v>
      </c>
      <c r="CW390" s="152"/>
      <c r="CX390" s="140" t="e">
        <f t="shared" si="597"/>
        <v>#REF!</v>
      </c>
      <c r="CY390" s="136" t="e">
        <f t="shared" si="598"/>
        <v>#REF!</v>
      </c>
      <c r="CZ390" s="152"/>
      <c r="DA390" s="144" t="e">
        <f t="shared" si="599"/>
        <v>#REF!</v>
      </c>
      <c r="DB390" s="144"/>
      <c r="DC390" s="136" t="e">
        <f t="shared" si="600"/>
        <v>#REF!</v>
      </c>
      <c r="DD390" s="152"/>
      <c r="DE390" s="140" t="e">
        <f t="shared" si="601"/>
        <v>#REF!</v>
      </c>
      <c r="DF390" s="144"/>
      <c r="DG390" s="136" t="e">
        <f t="shared" si="602"/>
        <v>#REF!</v>
      </c>
      <c r="DH390" s="152"/>
    </row>
    <row r="391" spans="1:112" ht="15.5" x14ac:dyDescent="0.35">
      <c r="A391" s="71">
        <v>24</v>
      </c>
      <c r="B391" s="345" t="str">
        <f t="shared" ref="B391" si="604">B339</f>
        <v>XXX  Florent</v>
      </c>
      <c r="C391" s="71" t="str">
        <f t="shared" si="559"/>
        <v>Florent</v>
      </c>
      <c r="D391" s="9" t="str">
        <f t="shared" si="538"/>
        <v/>
      </c>
      <c r="E391" s="6">
        <f t="shared" si="539"/>
        <v>1046319</v>
      </c>
      <c r="F391" s="73"/>
      <c r="G391" s="73"/>
      <c r="H391" s="73"/>
      <c r="I391" s="73"/>
      <c r="J391" s="73"/>
      <c r="K391" s="73"/>
      <c r="L391" s="73"/>
      <c r="M391" s="168"/>
      <c r="N391" s="73"/>
      <c r="O391" s="73"/>
      <c r="P391" s="73"/>
      <c r="Q391" s="73"/>
      <c r="R391" s="73"/>
      <c r="S391" s="73"/>
      <c r="T391" s="73"/>
      <c r="U391" s="74"/>
      <c r="V391" s="73"/>
      <c r="W391" s="73"/>
      <c r="X391" s="289"/>
      <c r="Y391" s="2" t="e">
        <f>IF(C391&lt;&gt;"",VLOOKUP(C391,#REF!,2,FALSE),"")</f>
        <v>#REF!</v>
      </c>
      <c r="Z391" s="2" t="str">
        <f t="shared" si="508"/>
        <v>US CRÉTEIL</v>
      </c>
      <c r="AA391" s="50" t="str">
        <f t="shared" si="561"/>
        <v/>
      </c>
      <c r="AB391" s="34" t="e">
        <f t="shared" si="562"/>
        <v>#REF!</v>
      </c>
      <c r="AC391" s="2" t="str">
        <f t="shared" si="563"/>
        <v>XXX  Florent  Florent</v>
      </c>
      <c r="AD391" s="2">
        <f t="shared" si="564"/>
        <v>0</v>
      </c>
      <c r="AE391" s="39"/>
      <c r="AF391" s="40" t="str">
        <f>IF(AE391&lt;&gt;"",VLOOKUP(AE391,#REF!,2,FALSE),"")</f>
        <v/>
      </c>
      <c r="AM391" s="140" t="e">
        <f t="shared" si="565"/>
        <v>#REF!</v>
      </c>
      <c r="AN391" s="157"/>
      <c r="AO391" s="136" t="e">
        <f t="shared" si="566"/>
        <v>#REF!</v>
      </c>
      <c r="AP391" s="152"/>
      <c r="AQ391" s="140" t="e">
        <f t="shared" si="567"/>
        <v>#REF!</v>
      </c>
      <c r="AR391" s="144"/>
      <c r="AS391" s="136" t="e">
        <f t="shared" si="568"/>
        <v>#REF!</v>
      </c>
      <c r="AT391" s="152"/>
      <c r="AU391" s="140" t="e">
        <f t="shared" si="569"/>
        <v>#REF!</v>
      </c>
      <c r="AV391" s="157"/>
      <c r="AW391" s="136" t="e">
        <f t="shared" si="570"/>
        <v>#REF!</v>
      </c>
      <c r="AX391" s="152"/>
      <c r="AY391" s="140" t="e">
        <f t="shared" si="571"/>
        <v>#REF!</v>
      </c>
      <c r="AZ391" s="144"/>
      <c r="BA391" s="136" t="e">
        <f t="shared" si="572"/>
        <v>#REF!</v>
      </c>
      <c r="BB391" s="152"/>
      <c r="BC391" s="140" t="e">
        <f t="shared" si="573"/>
        <v>#REF!</v>
      </c>
      <c r="BD391" s="144"/>
      <c r="BE391" s="136" t="e">
        <f t="shared" si="574"/>
        <v>#REF!</v>
      </c>
      <c r="BF391" s="152"/>
      <c r="BG391" s="140" t="e">
        <f t="shared" si="575"/>
        <v>#REF!</v>
      </c>
      <c r="BH391" s="144"/>
      <c r="BI391" s="136" t="e">
        <f t="shared" si="576"/>
        <v>#REF!</v>
      </c>
      <c r="BJ391" s="152"/>
      <c r="BK391" s="140" t="e">
        <f t="shared" si="577"/>
        <v>#REF!</v>
      </c>
      <c r="BL391" s="144"/>
      <c r="BM391" s="136" t="e">
        <f t="shared" si="578"/>
        <v>#REF!</v>
      </c>
      <c r="BN391" s="152"/>
      <c r="BO391" s="140" t="e">
        <f t="shared" si="579"/>
        <v>#REF!</v>
      </c>
      <c r="BP391" s="144"/>
      <c r="BQ391" s="136" t="e">
        <f t="shared" si="580"/>
        <v>#REF!</v>
      </c>
      <c r="BR391" s="152"/>
      <c r="BS391" s="140" t="e">
        <f t="shared" si="581"/>
        <v>#REF!</v>
      </c>
      <c r="BT391" s="144"/>
      <c r="BU391" s="136" t="e">
        <f t="shared" si="582"/>
        <v>#REF!</v>
      </c>
      <c r="BV391" s="152"/>
      <c r="BW391" s="140" t="e">
        <f t="shared" si="583"/>
        <v>#REF!</v>
      </c>
      <c r="BX391" s="144"/>
      <c r="BY391" s="136" t="e">
        <f t="shared" si="584"/>
        <v>#REF!</v>
      </c>
      <c r="BZ391" s="152"/>
      <c r="CA391" s="140" t="e">
        <f t="shared" si="585"/>
        <v>#REF!</v>
      </c>
      <c r="CB391" s="144"/>
      <c r="CC391" s="136" t="e">
        <f t="shared" si="586"/>
        <v>#REF!</v>
      </c>
      <c r="CD391" s="152"/>
      <c r="CE391" s="140" t="e">
        <f t="shared" si="587"/>
        <v>#REF!</v>
      </c>
      <c r="CF391" s="144"/>
      <c r="CG391" s="136" t="e">
        <f t="shared" si="588"/>
        <v>#REF!</v>
      </c>
      <c r="CH391" s="152"/>
      <c r="CI391" s="140" t="e">
        <f t="shared" si="589"/>
        <v>#REF!</v>
      </c>
      <c r="CJ391" s="144"/>
      <c r="CK391" s="136" t="e">
        <f t="shared" si="590"/>
        <v>#REF!</v>
      </c>
      <c r="CL391" s="140" t="e">
        <f t="shared" si="591"/>
        <v>#REF!</v>
      </c>
      <c r="CM391" s="144"/>
      <c r="CN391" s="136" t="e">
        <f t="shared" si="592"/>
        <v>#REF!</v>
      </c>
      <c r="CO391" s="152"/>
      <c r="CP391" s="140" t="e">
        <f t="shared" si="593"/>
        <v>#REF!</v>
      </c>
      <c r="CQ391" s="144"/>
      <c r="CR391" s="136" t="e">
        <f t="shared" si="594"/>
        <v>#REF!</v>
      </c>
      <c r="CS391" s="152"/>
      <c r="CT391" s="140" t="e">
        <f t="shared" si="595"/>
        <v>#REF!</v>
      </c>
      <c r="CU391" s="144"/>
      <c r="CV391" s="136" t="e">
        <f t="shared" si="596"/>
        <v>#REF!</v>
      </c>
      <c r="CW391" s="152"/>
      <c r="CX391" s="140" t="e">
        <f t="shared" si="597"/>
        <v>#REF!</v>
      </c>
      <c r="CY391" s="136" t="e">
        <f t="shared" si="598"/>
        <v>#REF!</v>
      </c>
      <c r="CZ391" s="152"/>
      <c r="DA391" s="144" t="e">
        <f t="shared" si="599"/>
        <v>#REF!</v>
      </c>
      <c r="DB391" s="144"/>
      <c r="DC391" s="136" t="e">
        <f t="shared" si="600"/>
        <v>#REF!</v>
      </c>
      <c r="DD391" s="152"/>
      <c r="DE391" s="140" t="e">
        <f t="shared" si="601"/>
        <v>#REF!</v>
      </c>
      <c r="DF391" s="144"/>
      <c r="DG391" s="136" t="e">
        <f t="shared" si="602"/>
        <v>#REF!</v>
      </c>
      <c r="DH391" s="152"/>
    </row>
    <row r="392" spans="1:112" ht="15.5" x14ac:dyDescent="0.35">
      <c r="A392" s="71">
        <v>25</v>
      </c>
      <c r="B392" s="345" t="str">
        <f t="shared" ref="B392" si="605">B340</f>
        <v>YYYY  Célia</v>
      </c>
      <c r="C392" s="71" t="str">
        <f t="shared" si="559"/>
        <v>Célia</v>
      </c>
      <c r="D392" s="9" t="str">
        <f t="shared" si="538"/>
        <v/>
      </c>
      <c r="E392" s="6">
        <f t="shared" si="539"/>
        <v>1561046</v>
      </c>
      <c r="F392" s="73"/>
      <c r="G392" s="73"/>
      <c r="H392" s="73"/>
      <c r="I392" s="73"/>
      <c r="J392" s="73"/>
      <c r="K392" s="73"/>
      <c r="L392" s="73"/>
      <c r="M392" s="168"/>
      <c r="N392" s="73"/>
      <c r="O392" s="73"/>
      <c r="P392" s="73"/>
      <c r="Q392" s="73"/>
      <c r="R392" s="73"/>
      <c r="S392" s="73"/>
      <c r="T392" s="73"/>
      <c r="U392" s="74"/>
      <c r="V392" s="73"/>
      <c r="W392" s="73"/>
      <c r="X392" s="289"/>
      <c r="Y392" s="2" t="e">
        <f>IF(C392&lt;&gt;"",VLOOKUP(C392,#REF!,2,FALSE),"")</f>
        <v>#REF!</v>
      </c>
      <c r="Z392" s="2" t="str">
        <f t="shared" si="508"/>
        <v>US CRÉTEIL</v>
      </c>
      <c r="AA392" s="50" t="str">
        <f t="shared" si="561"/>
        <v/>
      </c>
      <c r="AB392" s="34" t="e">
        <f t="shared" si="562"/>
        <v>#REF!</v>
      </c>
      <c r="AC392" s="2" t="str">
        <f t="shared" si="563"/>
        <v>YYYY  Célia  Célia</v>
      </c>
      <c r="AD392" s="2">
        <f t="shared" si="564"/>
        <v>0</v>
      </c>
      <c r="AE392" s="39"/>
      <c r="AF392" s="40" t="str">
        <f>IF(AE392&lt;&gt;"",VLOOKUP(AE392,#REF!,2,FALSE),"")</f>
        <v/>
      </c>
      <c r="AM392" s="140" t="e">
        <f t="shared" si="565"/>
        <v>#REF!</v>
      </c>
      <c r="AN392" s="157"/>
      <c r="AO392" s="136" t="e">
        <f t="shared" si="566"/>
        <v>#REF!</v>
      </c>
      <c r="AP392" s="152"/>
      <c r="AQ392" s="140" t="e">
        <f t="shared" si="567"/>
        <v>#REF!</v>
      </c>
      <c r="AR392" s="144"/>
      <c r="AS392" s="136" t="e">
        <f t="shared" si="568"/>
        <v>#REF!</v>
      </c>
      <c r="AT392" s="152"/>
      <c r="AU392" s="140" t="e">
        <f t="shared" si="569"/>
        <v>#REF!</v>
      </c>
      <c r="AV392" s="157"/>
      <c r="AW392" s="136" t="e">
        <f t="shared" si="570"/>
        <v>#REF!</v>
      </c>
      <c r="AX392" s="152"/>
      <c r="AY392" s="140" t="e">
        <f t="shared" si="571"/>
        <v>#REF!</v>
      </c>
      <c r="AZ392" s="144"/>
      <c r="BA392" s="136" t="e">
        <f t="shared" si="572"/>
        <v>#REF!</v>
      </c>
      <c r="BB392" s="152"/>
      <c r="BC392" s="140" t="e">
        <f t="shared" si="573"/>
        <v>#REF!</v>
      </c>
      <c r="BD392" s="144"/>
      <c r="BE392" s="136" t="e">
        <f t="shared" si="574"/>
        <v>#REF!</v>
      </c>
      <c r="BF392" s="152"/>
      <c r="BG392" s="140" t="e">
        <f t="shared" si="575"/>
        <v>#REF!</v>
      </c>
      <c r="BH392" s="144"/>
      <c r="BI392" s="136" t="e">
        <f t="shared" si="576"/>
        <v>#REF!</v>
      </c>
      <c r="BJ392" s="152"/>
      <c r="BK392" s="140" t="e">
        <f t="shared" si="577"/>
        <v>#REF!</v>
      </c>
      <c r="BL392" s="144"/>
      <c r="BM392" s="136" t="e">
        <f t="shared" si="578"/>
        <v>#REF!</v>
      </c>
      <c r="BN392" s="152"/>
      <c r="BO392" s="140" t="e">
        <f t="shared" si="579"/>
        <v>#REF!</v>
      </c>
      <c r="BP392" s="144"/>
      <c r="BQ392" s="136" t="e">
        <f t="shared" si="580"/>
        <v>#REF!</v>
      </c>
      <c r="BR392" s="152"/>
      <c r="BS392" s="140" t="e">
        <f t="shared" si="581"/>
        <v>#REF!</v>
      </c>
      <c r="BT392" s="144"/>
      <c r="BU392" s="136" t="e">
        <f t="shared" si="582"/>
        <v>#REF!</v>
      </c>
      <c r="BV392" s="152"/>
      <c r="BW392" s="140" t="e">
        <f t="shared" si="583"/>
        <v>#REF!</v>
      </c>
      <c r="BX392" s="144"/>
      <c r="BY392" s="136" t="e">
        <f t="shared" si="584"/>
        <v>#REF!</v>
      </c>
      <c r="BZ392" s="152"/>
      <c r="CA392" s="140" t="e">
        <f t="shared" si="585"/>
        <v>#REF!</v>
      </c>
      <c r="CB392" s="144"/>
      <c r="CC392" s="136" t="e">
        <f t="shared" si="586"/>
        <v>#REF!</v>
      </c>
      <c r="CD392" s="152"/>
      <c r="CE392" s="140" t="e">
        <f t="shared" si="587"/>
        <v>#REF!</v>
      </c>
      <c r="CF392" s="144"/>
      <c r="CG392" s="136" t="e">
        <f t="shared" si="588"/>
        <v>#REF!</v>
      </c>
      <c r="CH392" s="152"/>
      <c r="CI392" s="140" t="e">
        <f t="shared" si="589"/>
        <v>#REF!</v>
      </c>
      <c r="CJ392" s="144"/>
      <c r="CK392" s="136" t="e">
        <f t="shared" si="590"/>
        <v>#REF!</v>
      </c>
      <c r="CL392" s="140" t="e">
        <f t="shared" si="591"/>
        <v>#REF!</v>
      </c>
      <c r="CM392" s="144"/>
      <c r="CN392" s="136" t="e">
        <f t="shared" si="592"/>
        <v>#REF!</v>
      </c>
      <c r="CO392" s="152"/>
      <c r="CP392" s="140" t="e">
        <f t="shared" si="593"/>
        <v>#REF!</v>
      </c>
      <c r="CQ392" s="144"/>
      <c r="CR392" s="136" t="e">
        <f t="shared" si="594"/>
        <v>#REF!</v>
      </c>
      <c r="CS392" s="152"/>
      <c r="CT392" s="140" t="e">
        <f t="shared" si="595"/>
        <v>#REF!</v>
      </c>
      <c r="CU392" s="144"/>
      <c r="CV392" s="136" t="e">
        <f t="shared" si="596"/>
        <v>#REF!</v>
      </c>
      <c r="CW392" s="152"/>
      <c r="CX392" s="140" t="e">
        <f t="shared" si="597"/>
        <v>#REF!</v>
      </c>
      <c r="CY392" s="136" t="e">
        <f t="shared" si="598"/>
        <v>#REF!</v>
      </c>
      <c r="CZ392" s="152"/>
      <c r="DA392" s="144" t="e">
        <f t="shared" si="599"/>
        <v>#REF!</v>
      </c>
      <c r="DB392" s="144"/>
      <c r="DC392" s="136" t="e">
        <f t="shared" si="600"/>
        <v>#REF!</v>
      </c>
      <c r="DD392" s="152"/>
      <c r="DE392" s="140" t="e">
        <f t="shared" si="601"/>
        <v>#REF!</v>
      </c>
      <c r="DF392" s="144"/>
      <c r="DG392" s="136" t="e">
        <f t="shared" si="602"/>
        <v>#REF!</v>
      </c>
      <c r="DH392" s="152"/>
    </row>
    <row r="393" spans="1:112" ht="15.5" x14ac:dyDescent="0.35">
      <c r="A393" s="71">
        <v>26</v>
      </c>
      <c r="B393" s="345" t="str">
        <f t="shared" ref="B393" si="606">B341</f>
        <v>ZZZ  Rehu Magnifié</v>
      </c>
      <c r="C393" s="71" t="str">
        <f t="shared" si="559"/>
        <v>Rehu Magnifié</v>
      </c>
      <c r="D393" s="9" t="str">
        <f t="shared" si="538"/>
        <v/>
      </c>
      <c r="E393" s="6">
        <f t="shared" si="539"/>
        <v>1537256</v>
      </c>
      <c r="F393" s="73"/>
      <c r="G393" s="73"/>
      <c r="H393" s="73"/>
      <c r="I393" s="73"/>
      <c r="J393" s="73"/>
      <c r="K393" s="73"/>
      <c r="L393" s="73"/>
      <c r="M393" s="168"/>
      <c r="N393" s="73"/>
      <c r="O393" s="73"/>
      <c r="P393" s="73"/>
      <c r="Q393" s="73"/>
      <c r="R393" s="73"/>
      <c r="S393" s="73"/>
      <c r="T393" s="73"/>
      <c r="U393" s="74"/>
      <c r="V393" s="73"/>
      <c r="W393" s="73"/>
      <c r="X393" s="289"/>
      <c r="Y393" s="2" t="e">
        <f>IF(C393&lt;&gt;"",VLOOKUP(C393,#REF!,2,FALSE),"")</f>
        <v>#REF!</v>
      </c>
      <c r="Z393" s="2" t="str">
        <f t="shared" si="508"/>
        <v>US CRÉTEIL</v>
      </c>
      <c r="AA393" s="50" t="str">
        <f t="shared" si="561"/>
        <v/>
      </c>
      <c r="AB393" s="34" t="e">
        <f t="shared" si="562"/>
        <v>#REF!</v>
      </c>
      <c r="AC393" s="2" t="str">
        <f t="shared" si="563"/>
        <v>ZZZ  Rehu Magnifié  Rehu Magnifié</v>
      </c>
      <c r="AD393" s="2">
        <f t="shared" si="564"/>
        <v>0</v>
      </c>
      <c r="AE393" s="39"/>
      <c r="AF393" s="40" t="str">
        <f>IF(AE393&lt;&gt;"",VLOOKUP(AE393,#REF!,2,FALSE),"")</f>
        <v/>
      </c>
      <c r="AM393" s="140" t="e">
        <f t="shared" si="565"/>
        <v>#REF!</v>
      </c>
      <c r="AN393" s="157"/>
      <c r="AO393" s="136" t="e">
        <f t="shared" si="566"/>
        <v>#REF!</v>
      </c>
      <c r="AP393" s="152"/>
      <c r="AQ393" s="140" t="e">
        <f t="shared" si="567"/>
        <v>#REF!</v>
      </c>
      <c r="AR393" s="144"/>
      <c r="AS393" s="136" t="e">
        <f t="shared" si="568"/>
        <v>#REF!</v>
      </c>
      <c r="AT393" s="152"/>
      <c r="AU393" s="140" t="e">
        <f t="shared" si="569"/>
        <v>#REF!</v>
      </c>
      <c r="AV393" s="157"/>
      <c r="AW393" s="136" t="e">
        <f t="shared" si="570"/>
        <v>#REF!</v>
      </c>
      <c r="AX393" s="152"/>
      <c r="AY393" s="140" t="e">
        <f t="shared" si="571"/>
        <v>#REF!</v>
      </c>
      <c r="AZ393" s="144"/>
      <c r="BA393" s="136" t="e">
        <f t="shared" si="572"/>
        <v>#REF!</v>
      </c>
      <c r="BB393" s="152"/>
      <c r="BC393" s="140" t="e">
        <f t="shared" si="573"/>
        <v>#REF!</v>
      </c>
      <c r="BD393" s="144"/>
      <c r="BE393" s="136" t="e">
        <f t="shared" si="574"/>
        <v>#REF!</v>
      </c>
      <c r="BF393" s="152"/>
      <c r="BG393" s="140" t="e">
        <f t="shared" si="575"/>
        <v>#REF!</v>
      </c>
      <c r="BH393" s="144"/>
      <c r="BI393" s="136" t="e">
        <f t="shared" si="576"/>
        <v>#REF!</v>
      </c>
      <c r="BJ393" s="152"/>
      <c r="BK393" s="140" t="e">
        <f t="shared" si="577"/>
        <v>#REF!</v>
      </c>
      <c r="BL393" s="144"/>
      <c r="BM393" s="136" t="e">
        <f t="shared" si="578"/>
        <v>#REF!</v>
      </c>
      <c r="BN393" s="152"/>
      <c r="BO393" s="140" t="e">
        <f t="shared" si="579"/>
        <v>#REF!</v>
      </c>
      <c r="BP393" s="144"/>
      <c r="BQ393" s="136" t="e">
        <f t="shared" si="580"/>
        <v>#REF!</v>
      </c>
      <c r="BR393" s="152"/>
      <c r="BS393" s="140" t="e">
        <f t="shared" si="581"/>
        <v>#REF!</v>
      </c>
      <c r="BT393" s="144"/>
      <c r="BU393" s="136" t="e">
        <f t="shared" si="582"/>
        <v>#REF!</v>
      </c>
      <c r="BV393" s="152"/>
      <c r="BW393" s="140" t="e">
        <f t="shared" si="583"/>
        <v>#REF!</v>
      </c>
      <c r="BX393" s="144"/>
      <c r="BY393" s="136" t="e">
        <f t="shared" si="584"/>
        <v>#REF!</v>
      </c>
      <c r="BZ393" s="152"/>
      <c r="CA393" s="140" t="e">
        <f t="shared" si="585"/>
        <v>#REF!</v>
      </c>
      <c r="CB393" s="144"/>
      <c r="CC393" s="136" t="e">
        <f t="shared" si="586"/>
        <v>#REF!</v>
      </c>
      <c r="CD393" s="152"/>
      <c r="CE393" s="140" t="e">
        <f t="shared" si="587"/>
        <v>#REF!</v>
      </c>
      <c r="CF393" s="144"/>
      <c r="CG393" s="136" t="e">
        <f t="shared" si="588"/>
        <v>#REF!</v>
      </c>
      <c r="CH393" s="152"/>
      <c r="CI393" s="140" t="e">
        <f t="shared" si="589"/>
        <v>#REF!</v>
      </c>
      <c r="CJ393" s="144"/>
      <c r="CK393" s="136" t="e">
        <f t="shared" si="590"/>
        <v>#REF!</v>
      </c>
      <c r="CL393" s="140" t="e">
        <f t="shared" si="591"/>
        <v>#REF!</v>
      </c>
      <c r="CM393" s="144"/>
      <c r="CN393" s="136" t="e">
        <f t="shared" si="592"/>
        <v>#REF!</v>
      </c>
      <c r="CO393" s="152"/>
      <c r="CP393" s="140" t="e">
        <f t="shared" si="593"/>
        <v>#REF!</v>
      </c>
      <c r="CQ393" s="144"/>
      <c r="CR393" s="136" t="e">
        <f t="shared" si="594"/>
        <v>#REF!</v>
      </c>
      <c r="CS393" s="152"/>
      <c r="CT393" s="140" t="e">
        <f t="shared" si="595"/>
        <v>#REF!</v>
      </c>
      <c r="CU393" s="144"/>
      <c r="CV393" s="136" t="e">
        <f t="shared" si="596"/>
        <v>#REF!</v>
      </c>
      <c r="CW393" s="152"/>
      <c r="CX393" s="140" t="e">
        <f t="shared" si="597"/>
        <v>#REF!</v>
      </c>
      <c r="CY393" s="136" t="e">
        <f t="shared" si="598"/>
        <v>#REF!</v>
      </c>
      <c r="CZ393" s="152"/>
      <c r="DA393" s="144" t="e">
        <f t="shared" si="599"/>
        <v>#REF!</v>
      </c>
      <c r="DB393" s="144"/>
      <c r="DC393" s="136" t="e">
        <f t="shared" si="600"/>
        <v>#REF!</v>
      </c>
      <c r="DD393" s="152"/>
      <c r="DE393" s="140" t="e">
        <f t="shared" si="601"/>
        <v>#REF!</v>
      </c>
      <c r="DF393" s="144"/>
      <c r="DG393" s="136" t="e">
        <f t="shared" si="602"/>
        <v>#REF!</v>
      </c>
      <c r="DH393" s="152"/>
    </row>
    <row r="394" spans="1:112" ht="15.5" x14ac:dyDescent="0.35">
      <c r="A394" s="71">
        <v>27</v>
      </c>
      <c r="B394" s="345" t="str">
        <f t="shared" ref="B394" si="607">B342</f>
        <v>AAABBB  Prisca</v>
      </c>
      <c r="C394" s="71" t="str">
        <f t="shared" si="559"/>
        <v>Prisca</v>
      </c>
      <c r="D394" s="9" t="str">
        <f t="shared" si="538"/>
        <v/>
      </c>
      <c r="E394" s="6">
        <f t="shared" si="539"/>
        <v>1939734</v>
      </c>
      <c r="F394" s="73"/>
      <c r="G394" s="73"/>
      <c r="H394" s="73"/>
      <c r="I394" s="73"/>
      <c r="J394" s="73"/>
      <c r="K394" s="73"/>
      <c r="L394" s="73"/>
      <c r="M394" s="168"/>
      <c r="N394" s="73"/>
      <c r="O394" s="73"/>
      <c r="P394" s="73"/>
      <c r="Q394" s="73"/>
      <c r="R394" s="73"/>
      <c r="S394" s="73"/>
      <c r="T394" s="73"/>
      <c r="U394" s="74"/>
      <c r="V394" s="73"/>
      <c r="W394" s="73"/>
      <c r="X394" s="289"/>
      <c r="Y394" s="2" t="e">
        <f>IF(C394&lt;&gt;"",VLOOKUP(C394,#REF!,2,FALSE),"")</f>
        <v>#REF!</v>
      </c>
      <c r="Z394" s="2" t="str">
        <f t="shared" si="508"/>
        <v>US CRÉTEIL</v>
      </c>
      <c r="AA394" s="50" t="str">
        <f t="shared" si="561"/>
        <v/>
      </c>
      <c r="AB394" s="34" t="e">
        <f t="shared" si="562"/>
        <v>#REF!</v>
      </c>
      <c r="AC394" s="2" t="str">
        <f t="shared" si="563"/>
        <v>AAABBB  Prisca  Prisca</v>
      </c>
      <c r="AD394" s="2">
        <f t="shared" si="564"/>
        <v>0</v>
      </c>
      <c r="AE394" s="39"/>
      <c r="AF394" s="40" t="str">
        <f>IF(AE394&lt;&gt;"",VLOOKUP(AE394,#REF!,2,FALSE),"")</f>
        <v/>
      </c>
      <c r="AM394" s="140" t="e">
        <f t="shared" si="565"/>
        <v>#REF!</v>
      </c>
      <c r="AN394" s="157"/>
      <c r="AO394" s="136" t="e">
        <f t="shared" si="566"/>
        <v>#REF!</v>
      </c>
      <c r="AP394" s="152"/>
      <c r="AQ394" s="140" t="e">
        <f t="shared" si="567"/>
        <v>#REF!</v>
      </c>
      <c r="AR394" s="144"/>
      <c r="AS394" s="136" t="e">
        <f t="shared" si="568"/>
        <v>#REF!</v>
      </c>
      <c r="AT394" s="152"/>
      <c r="AU394" s="140" t="e">
        <f t="shared" si="569"/>
        <v>#REF!</v>
      </c>
      <c r="AV394" s="157"/>
      <c r="AW394" s="136" t="e">
        <f t="shared" si="570"/>
        <v>#REF!</v>
      </c>
      <c r="AX394" s="152"/>
      <c r="AY394" s="140" t="e">
        <f t="shared" si="571"/>
        <v>#REF!</v>
      </c>
      <c r="AZ394" s="144"/>
      <c r="BA394" s="136" t="e">
        <f t="shared" si="572"/>
        <v>#REF!</v>
      </c>
      <c r="BB394" s="152"/>
      <c r="BC394" s="140" t="e">
        <f t="shared" si="573"/>
        <v>#REF!</v>
      </c>
      <c r="BD394" s="144"/>
      <c r="BE394" s="136" t="e">
        <f t="shared" si="574"/>
        <v>#REF!</v>
      </c>
      <c r="BF394" s="152"/>
      <c r="BG394" s="140" t="e">
        <f t="shared" si="575"/>
        <v>#REF!</v>
      </c>
      <c r="BH394" s="144"/>
      <c r="BI394" s="136" t="e">
        <f t="shared" si="576"/>
        <v>#REF!</v>
      </c>
      <c r="BJ394" s="152"/>
      <c r="BK394" s="140" t="e">
        <f t="shared" si="577"/>
        <v>#REF!</v>
      </c>
      <c r="BL394" s="144"/>
      <c r="BM394" s="136" t="e">
        <f t="shared" si="578"/>
        <v>#REF!</v>
      </c>
      <c r="BN394" s="152"/>
      <c r="BO394" s="140" t="e">
        <f t="shared" si="579"/>
        <v>#REF!</v>
      </c>
      <c r="BP394" s="144"/>
      <c r="BQ394" s="136" t="e">
        <f t="shared" si="580"/>
        <v>#REF!</v>
      </c>
      <c r="BR394" s="152"/>
      <c r="BS394" s="140" t="e">
        <f t="shared" si="581"/>
        <v>#REF!</v>
      </c>
      <c r="BT394" s="144"/>
      <c r="BU394" s="136" t="e">
        <f t="shared" si="582"/>
        <v>#REF!</v>
      </c>
      <c r="BV394" s="152"/>
      <c r="BW394" s="140" t="e">
        <f t="shared" si="583"/>
        <v>#REF!</v>
      </c>
      <c r="BX394" s="144"/>
      <c r="BY394" s="136" t="e">
        <f t="shared" si="584"/>
        <v>#REF!</v>
      </c>
      <c r="BZ394" s="152"/>
      <c r="CA394" s="140" t="e">
        <f t="shared" si="585"/>
        <v>#REF!</v>
      </c>
      <c r="CB394" s="144"/>
      <c r="CC394" s="136" t="e">
        <f t="shared" si="586"/>
        <v>#REF!</v>
      </c>
      <c r="CD394" s="152"/>
      <c r="CE394" s="140" t="e">
        <f t="shared" si="587"/>
        <v>#REF!</v>
      </c>
      <c r="CF394" s="144"/>
      <c r="CG394" s="136" t="e">
        <f t="shared" si="588"/>
        <v>#REF!</v>
      </c>
      <c r="CH394" s="152"/>
      <c r="CI394" s="140" t="e">
        <f t="shared" si="589"/>
        <v>#REF!</v>
      </c>
      <c r="CJ394" s="144"/>
      <c r="CK394" s="136" t="e">
        <f t="shared" si="590"/>
        <v>#REF!</v>
      </c>
      <c r="CL394" s="140" t="e">
        <f t="shared" si="591"/>
        <v>#REF!</v>
      </c>
      <c r="CM394" s="144"/>
      <c r="CN394" s="136" t="e">
        <f t="shared" si="592"/>
        <v>#REF!</v>
      </c>
      <c r="CO394" s="152"/>
      <c r="CP394" s="140" t="e">
        <f t="shared" si="593"/>
        <v>#REF!</v>
      </c>
      <c r="CQ394" s="144"/>
      <c r="CR394" s="136" t="e">
        <f t="shared" si="594"/>
        <v>#REF!</v>
      </c>
      <c r="CS394" s="152"/>
      <c r="CT394" s="140" t="e">
        <f t="shared" si="595"/>
        <v>#REF!</v>
      </c>
      <c r="CU394" s="144"/>
      <c r="CV394" s="136" t="e">
        <f t="shared" si="596"/>
        <v>#REF!</v>
      </c>
      <c r="CW394" s="152"/>
      <c r="CX394" s="140" t="e">
        <f t="shared" si="597"/>
        <v>#REF!</v>
      </c>
      <c r="CY394" s="136" t="e">
        <f t="shared" si="598"/>
        <v>#REF!</v>
      </c>
      <c r="CZ394" s="152"/>
      <c r="DA394" s="144" t="e">
        <f t="shared" si="599"/>
        <v>#REF!</v>
      </c>
      <c r="DB394" s="144"/>
      <c r="DC394" s="136" t="e">
        <f t="shared" si="600"/>
        <v>#REF!</v>
      </c>
      <c r="DD394" s="152"/>
      <c r="DE394" s="140" t="e">
        <f t="shared" si="601"/>
        <v>#REF!</v>
      </c>
      <c r="DF394" s="144"/>
      <c r="DG394" s="136" t="e">
        <f t="shared" si="602"/>
        <v>#REF!</v>
      </c>
      <c r="DH394" s="152"/>
    </row>
    <row r="395" spans="1:112" ht="15.5" x14ac:dyDescent="0.35">
      <c r="A395" s="71">
        <v>28</v>
      </c>
      <c r="B395" s="345" t="str">
        <f t="shared" ref="B395" si="608">B343</f>
        <v>BBBCCC  Océane</v>
      </c>
      <c r="C395" s="71" t="str">
        <f t="shared" si="559"/>
        <v>Océane</v>
      </c>
      <c r="D395" s="9" t="str">
        <f t="shared" si="538"/>
        <v/>
      </c>
      <c r="E395" s="6">
        <f t="shared" si="539"/>
        <v>1939723</v>
      </c>
      <c r="F395" s="73"/>
      <c r="G395" s="73"/>
      <c r="H395" s="73"/>
      <c r="I395" s="73"/>
      <c r="J395" s="73"/>
      <c r="K395" s="73"/>
      <c r="L395" s="73"/>
      <c r="M395" s="168"/>
      <c r="N395" s="73"/>
      <c r="O395" s="73"/>
      <c r="P395" s="73"/>
      <c r="Q395" s="73"/>
      <c r="R395" s="73"/>
      <c r="S395" s="73"/>
      <c r="T395" s="73"/>
      <c r="U395" s="74"/>
      <c r="V395" s="73"/>
      <c r="W395" s="73"/>
      <c r="X395" s="289"/>
      <c r="Y395" s="2" t="e">
        <f>IF(C395&lt;&gt;"",VLOOKUP(C395,#REF!,2,FALSE),"")</f>
        <v>#REF!</v>
      </c>
      <c r="Z395" s="2" t="str">
        <f t="shared" si="508"/>
        <v>US CRÉTEIL</v>
      </c>
      <c r="AA395" s="50" t="str">
        <f t="shared" si="561"/>
        <v/>
      </c>
      <c r="AB395" s="34" t="e">
        <f t="shared" si="562"/>
        <v>#REF!</v>
      </c>
      <c r="AC395" s="2" t="str">
        <f t="shared" si="563"/>
        <v>BBBCCC  Océane  Océane</v>
      </c>
      <c r="AD395" s="2">
        <f t="shared" si="564"/>
        <v>0</v>
      </c>
      <c r="AE395" s="39"/>
      <c r="AF395" s="40" t="str">
        <f>IF(AE395&lt;&gt;"",VLOOKUP(AE395,#REF!,2,FALSE),"")</f>
        <v/>
      </c>
      <c r="AM395" s="140" t="e">
        <f t="shared" si="565"/>
        <v>#REF!</v>
      </c>
      <c r="AN395" s="157"/>
      <c r="AO395" s="136" t="e">
        <f t="shared" si="566"/>
        <v>#REF!</v>
      </c>
      <c r="AP395" s="152"/>
      <c r="AQ395" s="140" t="e">
        <f t="shared" si="567"/>
        <v>#REF!</v>
      </c>
      <c r="AR395" s="144"/>
      <c r="AS395" s="136" t="e">
        <f t="shared" si="568"/>
        <v>#REF!</v>
      </c>
      <c r="AT395" s="152"/>
      <c r="AU395" s="140" t="e">
        <f t="shared" si="569"/>
        <v>#REF!</v>
      </c>
      <c r="AV395" s="157"/>
      <c r="AW395" s="136" t="e">
        <f t="shared" si="570"/>
        <v>#REF!</v>
      </c>
      <c r="AX395" s="152"/>
      <c r="AY395" s="140" t="e">
        <f t="shared" si="571"/>
        <v>#REF!</v>
      </c>
      <c r="AZ395" s="144"/>
      <c r="BA395" s="136" t="e">
        <f t="shared" si="572"/>
        <v>#REF!</v>
      </c>
      <c r="BB395" s="152"/>
      <c r="BC395" s="140" t="e">
        <f t="shared" si="573"/>
        <v>#REF!</v>
      </c>
      <c r="BD395" s="144"/>
      <c r="BE395" s="136" t="e">
        <f t="shared" si="574"/>
        <v>#REF!</v>
      </c>
      <c r="BF395" s="152"/>
      <c r="BG395" s="140" t="e">
        <f t="shared" si="575"/>
        <v>#REF!</v>
      </c>
      <c r="BH395" s="144"/>
      <c r="BI395" s="136" t="e">
        <f t="shared" si="576"/>
        <v>#REF!</v>
      </c>
      <c r="BJ395" s="152"/>
      <c r="BK395" s="140" t="e">
        <f t="shared" si="577"/>
        <v>#REF!</v>
      </c>
      <c r="BL395" s="144"/>
      <c r="BM395" s="136" t="e">
        <f t="shared" si="578"/>
        <v>#REF!</v>
      </c>
      <c r="BN395" s="152"/>
      <c r="BO395" s="140" t="e">
        <f t="shared" si="579"/>
        <v>#REF!</v>
      </c>
      <c r="BP395" s="144"/>
      <c r="BQ395" s="136" t="e">
        <f t="shared" si="580"/>
        <v>#REF!</v>
      </c>
      <c r="BR395" s="152"/>
      <c r="BS395" s="140" t="e">
        <f t="shared" si="581"/>
        <v>#REF!</v>
      </c>
      <c r="BT395" s="144"/>
      <c r="BU395" s="136" t="e">
        <f t="shared" si="582"/>
        <v>#REF!</v>
      </c>
      <c r="BV395" s="152"/>
      <c r="BW395" s="140" t="e">
        <f t="shared" si="583"/>
        <v>#REF!</v>
      </c>
      <c r="BX395" s="144"/>
      <c r="BY395" s="136" t="e">
        <f t="shared" si="584"/>
        <v>#REF!</v>
      </c>
      <c r="BZ395" s="152"/>
      <c r="CA395" s="140" t="e">
        <f t="shared" si="585"/>
        <v>#REF!</v>
      </c>
      <c r="CB395" s="144"/>
      <c r="CC395" s="136" t="e">
        <f t="shared" si="586"/>
        <v>#REF!</v>
      </c>
      <c r="CD395" s="152"/>
      <c r="CE395" s="140" t="e">
        <f t="shared" si="587"/>
        <v>#REF!</v>
      </c>
      <c r="CF395" s="144"/>
      <c r="CG395" s="136" t="e">
        <f t="shared" si="588"/>
        <v>#REF!</v>
      </c>
      <c r="CH395" s="152"/>
      <c r="CI395" s="140" t="e">
        <f t="shared" si="589"/>
        <v>#REF!</v>
      </c>
      <c r="CJ395" s="144"/>
      <c r="CK395" s="136" t="e">
        <f t="shared" si="590"/>
        <v>#REF!</v>
      </c>
      <c r="CL395" s="140" t="e">
        <f t="shared" si="591"/>
        <v>#REF!</v>
      </c>
      <c r="CM395" s="144"/>
      <c r="CN395" s="136" t="e">
        <f t="shared" si="592"/>
        <v>#REF!</v>
      </c>
      <c r="CO395" s="152"/>
      <c r="CP395" s="140" t="e">
        <f t="shared" si="593"/>
        <v>#REF!</v>
      </c>
      <c r="CQ395" s="144"/>
      <c r="CR395" s="136" t="e">
        <f t="shared" si="594"/>
        <v>#REF!</v>
      </c>
      <c r="CS395" s="152"/>
      <c r="CT395" s="140" t="e">
        <f t="shared" si="595"/>
        <v>#REF!</v>
      </c>
      <c r="CU395" s="144"/>
      <c r="CV395" s="136" t="e">
        <f t="shared" si="596"/>
        <v>#REF!</v>
      </c>
      <c r="CW395" s="152"/>
      <c r="CX395" s="140" t="e">
        <f t="shared" si="597"/>
        <v>#REF!</v>
      </c>
      <c r="CY395" s="136" t="e">
        <f t="shared" si="598"/>
        <v>#REF!</v>
      </c>
      <c r="CZ395" s="152"/>
      <c r="DA395" s="144" t="e">
        <f t="shared" si="599"/>
        <v>#REF!</v>
      </c>
      <c r="DB395" s="144"/>
      <c r="DC395" s="136" t="e">
        <f t="shared" si="600"/>
        <v>#REF!</v>
      </c>
      <c r="DD395" s="152"/>
      <c r="DE395" s="140" t="e">
        <f t="shared" si="601"/>
        <v>#REF!</v>
      </c>
      <c r="DF395" s="144"/>
      <c r="DG395" s="136" t="e">
        <f t="shared" si="602"/>
        <v>#REF!</v>
      </c>
      <c r="DH395" s="152"/>
    </row>
    <row r="396" spans="1:112" ht="15.5" x14ac:dyDescent="0.35">
      <c r="A396" s="71">
        <v>29</v>
      </c>
      <c r="B396" s="345" t="str">
        <f t="shared" ref="B396" si="609">B344</f>
        <v>CCCDDD  Balkis-Imane</v>
      </c>
      <c r="C396" s="71" t="str">
        <f t="shared" si="559"/>
        <v>Balkis-Imane</v>
      </c>
      <c r="D396" s="9" t="str">
        <f t="shared" si="538"/>
        <v/>
      </c>
      <c r="E396" s="6">
        <f t="shared" si="539"/>
        <v>1939738</v>
      </c>
      <c r="F396" s="73"/>
      <c r="G396" s="73"/>
      <c r="H396" s="73"/>
      <c r="I396" s="73"/>
      <c r="J396" s="73"/>
      <c r="K396" s="73"/>
      <c r="L396" s="73"/>
      <c r="M396" s="168"/>
      <c r="N396" s="73"/>
      <c r="O396" s="73"/>
      <c r="P396" s="73"/>
      <c r="Q396" s="73"/>
      <c r="R396" s="73"/>
      <c r="S396" s="73"/>
      <c r="T396" s="73"/>
      <c r="U396" s="74"/>
      <c r="V396" s="73"/>
      <c r="W396" s="73"/>
      <c r="X396" s="289"/>
      <c r="Y396" s="2" t="e">
        <f>IF(C396&lt;&gt;"",VLOOKUP(C396,#REF!,2,FALSE),"")</f>
        <v>#REF!</v>
      </c>
      <c r="Z396" s="2" t="str">
        <f t="shared" si="508"/>
        <v>US CRÉTEIL</v>
      </c>
      <c r="AA396" s="50" t="str">
        <f t="shared" si="561"/>
        <v/>
      </c>
      <c r="AB396" s="34" t="e">
        <f t="shared" si="562"/>
        <v>#REF!</v>
      </c>
      <c r="AC396" s="2" t="str">
        <f t="shared" si="563"/>
        <v>CCCDDD  Balkis-Imane  Balkis-Imane</v>
      </c>
      <c r="AD396" s="2">
        <f t="shared" si="564"/>
        <v>0</v>
      </c>
      <c r="AE396" s="39"/>
      <c r="AF396" s="40" t="str">
        <f>IF(AE396&lt;&gt;"",VLOOKUP(AE396,#REF!,2,FALSE),"")</f>
        <v/>
      </c>
      <c r="AM396" s="140" t="e">
        <f t="shared" si="565"/>
        <v>#REF!</v>
      </c>
      <c r="AN396" s="157"/>
      <c r="AO396" s="136" t="e">
        <f t="shared" si="566"/>
        <v>#REF!</v>
      </c>
      <c r="AP396" s="152"/>
      <c r="AQ396" s="140" t="e">
        <f t="shared" si="567"/>
        <v>#REF!</v>
      </c>
      <c r="AR396" s="144"/>
      <c r="AS396" s="136" t="e">
        <f t="shared" si="568"/>
        <v>#REF!</v>
      </c>
      <c r="AT396" s="152"/>
      <c r="AU396" s="140" t="e">
        <f t="shared" si="569"/>
        <v>#REF!</v>
      </c>
      <c r="AV396" s="157"/>
      <c r="AW396" s="136" t="e">
        <f t="shared" si="570"/>
        <v>#REF!</v>
      </c>
      <c r="AX396" s="152"/>
      <c r="AY396" s="140" t="e">
        <f t="shared" si="571"/>
        <v>#REF!</v>
      </c>
      <c r="AZ396" s="144"/>
      <c r="BA396" s="136" t="e">
        <f t="shared" si="572"/>
        <v>#REF!</v>
      </c>
      <c r="BB396" s="152"/>
      <c r="BC396" s="140" t="e">
        <f t="shared" si="573"/>
        <v>#REF!</v>
      </c>
      <c r="BD396" s="144"/>
      <c r="BE396" s="136" t="e">
        <f t="shared" si="574"/>
        <v>#REF!</v>
      </c>
      <c r="BF396" s="152"/>
      <c r="BG396" s="140" t="e">
        <f t="shared" si="575"/>
        <v>#REF!</v>
      </c>
      <c r="BH396" s="144"/>
      <c r="BI396" s="136" t="e">
        <f t="shared" si="576"/>
        <v>#REF!</v>
      </c>
      <c r="BJ396" s="152"/>
      <c r="BK396" s="140" t="e">
        <f t="shared" si="577"/>
        <v>#REF!</v>
      </c>
      <c r="BL396" s="144"/>
      <c r="BM396" s="136" t="e">
        <f t="shared" si="578"/>
        <v>#REF!</v>
      </c>
      <c r="BN396" s="152"/>
      <c r="BO396" s="140" t="e">
        <f t="shared" si="579"/>
        <v>#REF!</v>
      </c>
      <c r="BP396" s="144"/>
      <c r="BQ396" s="136" t="e">
        <f t="shared" si="580"/>
        <v>#REF!</v>
      </c>
      <c r="BR396" s="152"/>
      <c r="BS396" s="140" t="e">
        <f t="shared" si="581"/>
        <v>#REF!</v>
      </c>
      <c r="BT396" s="144"/>
      <c r="BU396" s="136" t="e">
        <f t="shared" si="582"/>
        <v>#REF!</v>
      </c>
      <c r="BV396" s="152"/>
      <c r="BW396" s="140" t="e">
        <f t="shared" si="583"/>
        <v>#REF!</v>
      </c>
      <c r="BX396" s="144"/>
      <c r="BY396" s="136" t="e">
        <f t="shared" si="584"/>
        <v>#REF!</v>
      </c>
      <c r="BZ396" s="152"/>
      <c r="CA396" s="140" t="e">
        <f t="shared" si="585"/>
        <v>#REF!</v>
      </c>
      <c r="CB396" s="144"/>
      <c r="CC396" s="136" t="e">
        <f t="shared" si="586"/>
        <v>#REF!</v>
      </c>
      <c r="CD396" s="152"/>
      <c r="CE396" s="140" t="e">
        <f t="shared" si="587"/>
        <v>#REF!</v>
      </c>
      <c r="CF396" s="144"/>
      <c r="CG396" s="136" t="e">
        <f t="shared" si="588"/>
        <v>#REF!</v>
      </c>
      <c r="CH396" s="152"/>
      <c r="CI396" s="140" t="e">
        <f t="shared" si="589"/>
        <v>#REF!</v>
      </c>
      <c r="CJ396" s="144"/>
      <c r="CK396" s="136" t="e">
        <f t="shared" si="590"/>
        <v>#REF!</v>
      </c>
      <c r="CL396" s="140" t="e">
        <f t="shared" si="591"/>
        <v>#REF!</v>
      </c>
      <c r="CM396" s="144"/>
      <c r="CN396" s="136" t="e">
        <f t="shared" si="592"/>
        <v>#REF!</v>
      </c>
      <c r="CO396" s="152"/>
      <c r="CP396" s="140" t="e">
        <f t="shared" si="593"/>
        <v>#REF!</v>
      </c>
      <c r="CQ396" s="144"/>
      <c r="CR396" s="136" t="e">
        <f t="shared" si="594"/>
        <v>#REF!</v>
      </c>
      <c r="CS396" s="152"/>
      <c r="CT396" s="140" t="e">
        <f t="shared" si="595"/>
        <v>#REF!</v>
      </c>
      <c r="CU396" s="144"/>
      <c r="CV396" s="136" t="e">
        <f t="shared" si="596"/>
        <v>#REF!</v>
      </c>
      <c r="CW396" s="152"/>
      <c r="CX396" s="140" t="e">
        <f t="shared" si="597"/>
        <v>#REF!</v>
      </c>
      <c r="CY396" s="136" t="e">
        <f t="shared" si="598"/>
        <v>#REF!</v>
      </c>
      <c r="CZ396" s="152"/>
      <c r="DA396" s="144" t="e">
        <f t="shared" si="599"/>
        <v>#REF!</v>
      </c>
      <c r="DB396" s="144"/>
      <c r="DC396" s="136" t="e">
        <f t="shared" si="600"/>
        <v>#REF!</v>
      </c>
      <c r="DD396" s="152"/>
      <c r="DE396" s="140" t="e">
        <f t="shared" si="601"/>
        <v>#REF!</v>
      </c>
      <c r="DF396" s="144"/>
      <c r="DG396" s="136" t="e">
        <f t="shared" si="602"/>
        <v>#REF!</v>
      </c>
      <c r="DH396" s="152"/>
    </row>
    <row r="397" spans="1:112" ht="15.5" x14ac:dyDescent="0.35">
      <c r="A397" s="71">
        <v>30</v>
      </c>
      <c r="B397" s="345" t="str">
        <f t="shared" ref="B397" si="610">B345</f>
        <v>DDDEEE  Hamza</v>
      </c>
      <c r="C397" s="71" t="str">
        <f t="shared" si="559"/>
        <v>Hamza</v>
      </c>
      <c r="D397" s="9" t="str">
        <f t="shared" si="538"/>
        <v/>
      </c>
      <c r="E397" s="6">
        <f t="shared" si="539"/>
        <v>611008</v>
      </c>
      <c r="F397" s="73"/>
      <c r="G397" s="73"/>
      <c r="H397" s="73"/>
      <c r="I397" s="73"/>
      <c r="J397" s="73"/>
      <c r="K397" s="73"/>
      <c r="L397" s="73"/>
      <c r="M397" s="168"/>
      <c r="N397" s="73"/>
      <c r="O397" s="73"/>
      <c r="P397" s="73"/>
      <c r="Q397" s="73"/>
      <c r="R397" s="73"/>
      <c r="S397" s="73"/>
      <c r="T397" s="73"/>
      <c r="U397" s="74"/>
      <c r="V397" s="73"/>
      <c r="W397" s="73"/>
      <c r="X397" s="289"/>
      <c r="Y397" s="2" t="e">
        <f>IF(C397&lt;&gt;"",VLOOKUP(C397,#REF!,2,FALSE),"")</f>
        <v>#REF!</v>
      </c>
      <c r="Z397" s="2" t="str">
        <f t="shared" si="508"/>
        <v>US CRÉTEIL</v>
      </c>
      <c r="AA397" s="50" t="str">
        <f t="shared" si="561"/>
        <v/>
      </c>
      <c r="AB397" s="34" t="e">
        <f t="shared" si="562"/>
        <v>#REF!</v>
      </c>
      <c r="AC397" s="2" t="str">
        <f t="shared" si="563"/>
        <v>DDDEEE  Hamza  Hamza</v>
      </c>
      <c r="AD397" s="2">
        <f t="shared" si="564"/>
        <v>0</v>
      </c>
      <c r="AE397" s="39"/>
      <c r="AF397" s="40" t="str">
        <f>IF(AE397&lt;&gt;"",VLOOKUP(AE397,#REF!,2,FALSE),"")</f>
        <v/>
      </c>
      <c r="AM397" s="140" t="e">
        <f t="shared" si="565"/>
        <v>#REF!</v>
      </c>
      <c r="AN397" s="157"/>
      <c r="AO397" s="136" t="e">
        <f t="shared" si="566"/>
        <v>#REF!</v>
      </c>
      <c r="AP397" s="152"/>
      <c r="AQ397" s="140" t="e">
        <f t="shared" si="567"/>
        <v>#REF!</v>
      </c>
      <c r="AR397" s="144"/>
      <c r="AS397" s="136" t="e">
        <f t="shared" si="568"/>
        <v>#REF!</v>
      </c>
      <c r="AT397" s="152"/>
      <c r="AU397" s="140" t="e">
        <f t="shared" si="569"/>
        <v>#REF!</v>
      </c>
      <c r="AV397" s="157"/>
      <c r="AW397" s="136" t="e">
        <f t="shared" si="570"/>
        <v>#REF!</v>
      </c>
      <c r="AX397" s="152"/>
      <c r="AY397" s="140" t="e">
        <f t="shared" si="571"/>
        <v>#REF!</v>
      </c>
      <c r="AZ397" s="144"/>
      <c r="BA397" s="136" t="e">
        <f t="shared" si="572"/>
        <v>#REF!</v>
      </c>
      <c r="BB397" s="152"/>
      <c r="BC397" s="140" t="e">
        <f t="shared" si="573"/>
        <v>#REF!</v>
      </c>
      <c r="BD397" s="144"/>
      <c r="BE397" s="136" t="e">
        <f t="shared" si="574"/>
        <v>#REF!</v>
      </c>
      <c r="BF397" s="152"/>
      <c r="BG397" s="140" t="e">
        <f t="shared" si="575"/>
        <v>#REF!</v>
      </c>
      <c r="BH397" s="144"/>
      <c r="BI397" s="136" t="e">
        <f t="shared" si="576"/>
        <v>#REF!</v>
      </c>
      <c r="BJ397" s="152"/>
      <c r="BK397" s="140" t="e">
        <f t="shared" si="577"/>
        <v>#REF!</v>
      </c>
      <c r="BL397" s="144"/>
      <c r="BM397" s="136" t="e">
        <f t="shared" si="578"/>
        <v>#REF!</v>
      </c>
      <c r="BN397" s="152"/>
      <c r="BO397" s="140" t="e">
        <f t="shared" si="579"/>
        <v>#REF!</v>
      </c>
      <c r="BP397" s="144"/>
      <c r="BQ397" s="136" t="e">
        <f t="shared" si="580"/>
        <v>#REF!</v>
      </c>
      <c r="BR397" s="152"/>
      <c r="BS397" s="140" t="e">
        <f t="shared" si="581"/>
        <v>#REF!</v>
      </c>
      <c r="BT397" s="144"/>
      <c r="BU397" s="136" t="e">
        <f t="shared" si="582"/>
        <v>#REF!</v>
      </c>
      <c r="BV397" s="152"/>
      <c r="BW397" s="140" t="e">
        <f t="shared" si="583"/>
        <v>#REF!</v>
      </c>
      <c r="BX397" s="144"/>
      <c r="BY397" s="136" t="e">
        <f t="shared" si="584"/>
        <v>#REF!</v>
      </c>
      <c r="BZ397" s="152"/>
      <c r="CA397" s="140" t="e">
        <f t="shared" si="585"/>
        <v>#REF!</v>
      </c>
      <c r="CB397" s="144"/>
      <c r="CC397" s="136" t="e">
        <f t="shared" si="586"/>
        <v>#REF!</v>
      </c>
      <c r="CD397" s="152"/>
      <c r="CE397" s="140" t="e">
        <f t="shared" si="587"/>
        <v>#REF!</v>
      </c>
      <c r="CF397" s="144"/>
      <c r="CG397" s="136" t="e">
        <f t="shared" si="588"/>
        <v>#REF!</v>
      </c>
      <c r="CH397" s="152"/>
      <c r="CI397" s="140" t="e">
        <f t="shared" si="589"/>
        <v>#REF!</v>
      </c>
      <c r="CJ397" s="144"/>
      <c r="CK397" s="136" t="e">
        <f t="shared" si="590"/>
        <v>#REF!</v>
      </c>
      <c r="CL397" s="140" t="e">
        <f t="shared" si="591"/>
        <v>#REF!</v>
      </c>
      <c r="CM397" s="144"/>
      <c r="CN397" s="136" t="e">
        <f t="shared" si="592"/>
        <v>#REF!</v>
      </c>
      <c r="CO397" s="152"/>
      <c r="CP397" s="140" t="e">
        <f t="shared" si="593"/>
        <v>#REF!</v>
      </c>
      <c r="CQ397" s="144"/>
      <c r="CR397" s="136" t="e">
        <f t="shared" si="594"/>
        <v>#REF!</v>
      </c>
      <c r="CS397" s="152"/>
      <c r="CT397" s="140" t="e">
        <f t="shared" si="595"/>
        <v>#REF!</v>
      </c>
      <c r="CU397" s="144"/>
      <c r="CV397" s="136" t="e">
        <f t="shared" si="596"/>
        <v>#REF!</v>
      </c>
      <c r="CW397" s="152"/>
      <c r="CX397" s="140" t="e">
        <f t="shared" si="597"/>
        <v>#REF!</v>
      </c>
      <c r="CY397" s="136" t="e">
        <f t="shared" si="598"/>
        <v>#REF!</v>
      </c>
      <c r="CZ397" s="152"/>
      <c r="DA397" s="144" t="e">
        <f t="shared" si="599"/>
        <v>#REF!</v>
      </c>
      <c r="DB397" s="144"/>
      <c r="DC397" s="136" t="e">
        <f t="shared" si="600"/>
        <v>#REF!</v>
      </c>
      <c r="DD397" s="152"/>
      <c r="DE397" s="140" t="e">
        <f t="shared" si="601"/>
        <v>#REF!</v>
      </c>
      <c r="DF397" s="144"/>
      <c r="DG397" s="136" t="e">
        <f t="shared" si="602"/>
        <v>#REF!</v>
      </c>
      <c r="DH397" s="152"/>
    </row>
    <row r="398" spans="1:112" ht="15.5" x14ac:dyDescent="0.35">
      <c r="A398" s="71">
        <v>31</v>
      </c>
      <c r="B398" s="345" t="str">
        <f t="shared" ref="B398" si="611">B346</f>
        <v>EEEFFF  Beverly</v>
      </c>
      <c r="C398" s="71" t="str">
        <f t="shared" si="559"/>
        <v>Beverly</v>
      </c>
      <c r="D398" s="9" t="str">
        <f t="shared" si="538"/>
        <v/>
      </c>
      <c r="E398" s="6">
        <f t="shared" si="539"/>
        <v>1544950</v>
      </c>
      <c r="F398" s="73"/>
      <c r="G398" s="73"/>
      <c r="H398" s="73"/>
      <c r="I398" s="73"/>
      <c r="J398" s="73"/>
      <c r="K398" s="73"/>
      <c r="L398" s="73"/>
      <c r="M398" s="168"/>
      <c r="N398" s="73"/>
      <c r="O398" s="73"/>
      <c r="P398" s="73"/>
      <c r="Q398" s="73"/>
      <c r="R398" s="73"/>
      <c r="S398" s="73"/>
      <c r="T398" s="73"/>
      <c r="U398" s="74"/>
      <c r="V398" s="73"/>
      <c r="W398" s="73"/>
      <c r="X398" s="289"/>
      <c r="Y398" s="2" t="e">
        <f>IF(C398&lt;&gt;"",VLOOKUP(C398,#REF!,2,FALSE),"")</f>
        <v>#REF!</v>
      </c>
      <c r="Z398" s="2" t="str">
        <f t="shared" si="508"/>
        <v>US CRÉTEIL</v>
      </c>
      <c r="AA398" s="50" t="str">
        <f t="shared" si="561"/>
        <v/>
      </c>
      <c r="AB398" s="34" t="e">
        <f t="shared" si="562"/>
        <v>#REF!</v>
      </c>
      <c r="AC398" s="2" t="str">
        <f t="shared" si="563"/>
        <v>EEEFFF  Beverly  Beverly</v>
      </c>
      <c r="AD398" s="2">
        <f t="shared" si="564"/>
        <v>0</v>
      </c>
      <c r="AE398" s="39"/>
      <c r="AF398" s="40" t="str">
        <f>IF(AE398&lt;&gt;"",VLOOKUP(AE398,#REF!,2,FALSE),"")</f>
        <v/>
      </c>
      <c r="AM398" s="140" t="e">
        <f t="shared" si="565"/>
        <v>#REF!</v>
      </c>
      <c r="AN398" s="157"/>
      <c r="AO398" s="136" t="e">
        <f t="shared" si="566"/>
        <v>#REF!</v>
      </c>
      <c r="AP398" s="152"/>
      <c r="AQ398" s="140" t="e">
        <f t="shared" si="567"/>
        <v>#REF!</v>
      </c>
      <c r="AR398" s="144"/>
      <c r="AS398" s="136" t="e">
        <f t="shared" si="568"/>
        <v>#REF!</v>
      </c>
      <c r="AT398" s="152"/>
      <c r="AU398" s="140" t="e">
        <f t="shared" si="569"/>
        <v>#REF!</v>
      </c>
      <c r="AV398" s="157"/>
      <c r="AW398" s="136" t="e">
        <f t="shared" si="570"/>
        <v>#REF!</v>
      </c>
      <c r="AX398" s="152"/>
      <c r="AY398" s="140" t="e">
        <f t="shared" si="571"/>
        <v>#REF!</v>
      </c>
      <c r="AZ398" s="144"/>
      <c r="BA398" s="136" t="e">
        <f t="shared" si="572"/>
        <v>#REF!</v>
      </c>
      <c r="BB398" s="152"/>
      <c r="BC398" s="140" t="e">
        <f t="shared" si="573"/>
        <v>#REF!</v>
      </c>
      <c r="BD398" s="144"/>
      <c r="BE398" s="136" t="e">
        <f t="shared" si="574"/>
        <v>#REF!</v>
      </c>
      <c r="BF398" s="152"/>
      <c r="BG398" s="140" t="e">
        <f t="shared" si="575"/>
        <v>#REF!</v>
      </c>
      <c r="BH398" s="144"/>
      <c r="BI398" s="136" t="e">
        <f t="shared" si="576"/>
        <v>#REF!</v>
      </c>
      <c r="BJ398" s="152"/>
      <c r="BK398" s="140" t="e">
        <f t="shared" si="577"/>
        <v>#REF!</v>
      </c>
      <c r="BL398" s="144"/>
      <c r="BM398" s="136" t="e">
        <f t="shared" si="578"/>
        <v>#REF!</v>
      </c>
      <c r="BN398" s="152"/>
      <c r="BO398" s="140" t="e">
        <f t="shared" si="579"/>
        <v>#REF!</v>
      </c>
      <c r="BP398" s="144"/>
      <c r="BQ398" s="136" t="e">
        <f t="shared" si="580"/>
        <v>#REF!</v>
      </c>
      <c r="BR398" s="152"/>
      <c r="BS398" s="140" t="e">
        <f t="shared" si="581"/>
        <v>#REF!</v>
      </c>
      <c r="BT398" s="144"/>
      <c r="BU398" s="136" t="e">
        <f t="shared" si="582"/>
        <v>#REF!</v>
      </c>
      <c r="BV398" s="152"/>
      <c r="BW398" s="140" t="e">
        <f t="shared" si="583"/>
        <v>#REF!</v>
      </c>
      <c r="BX398" s="144"/>
      <c r="BY398" s="136" t="e">
        <f t="shared" si="584"/>
        <v>#REF!</v>
      </c>
      <c r="BZ398" s="152"/>
      <c r="CA398" s="140" t="e">
        <f t="shared" si="585"/>
        <v>#REF!</v>
      </c>
      <c r="CB398" s="144"/>
      <c r="CC398" s="136" t="e">
        <f t="shared" si="586"/>
        <v>#REF!</v>
      </c>
      <c r="CD398" s="152"/>
      <c r="CE398" s="140" t="e">
        <f t="shared" si="587"/>
        <v>#REF!</v>
      </c>
      <c r="CF398" s="144"/>
      <c r="CG398" s="136" t="e">
        <f t="shared" si="588"/>
        <v>#REF!</v>
      </c>
      <c r="CH398" s="152"/>
      <c r="CI398" s="140" t="e">
        <f t="shared" si="589"/>
        <v>#REF!</v>
      </c>
      <c r="CJ398" s="144"/>
      <c r="CK398" s="136" t="e">
        <f t="shared" si="590"/>
        <v>#REF!</v>
      </c>
      <c r="CL398" s="140" t="e">
        <f t="shared" si="591"/>
        <v>#REF!</v>
      </c>
      <c r="CM398" s="144"/>
      <c r="CN398" s="136" t="e">
        <f t="shared" si="592"/>
        <v>#REF!</v>
      </c>
      <c r="CO398" s="152"/>
      <c r="CP398" s="140" t="e">
        <f t="shared" si="593"/>
        <v>#REF!</v>
      </c>
      <c r="CQ398" s="144"/>
      <c r="CR398" s="136" t="e">
        <f t="shared" si="594"/>
        <v>#REF!</v>
      </c>
      <c r="CS398" s="152"/>
      <c r="CT398" s="140" t="e">
        <f t="shared" si="595"/>
        <v>#REF!</v>
      </c>
      <c r="CU398" s="144"/>
      <c r="CV398" s="136" t="e">
        <f t="shared" si="596"/>
        <v>#REF!</v>
      </c>
      <c r="CW398" s="152"/>
      <c r="CX398" s="140" t="e">
        <f t="shared" si="597"/>
        <v>#REF!</v>
      </c>
      <c r="CY398" s="136" t="e">
        <f t="shared" si="598"/>
        <v>#REF!</v>
      </c>
      <c r="CZ398" s="152"/>
      <c r="DA398" s="144" t="e">
        <f t="shared" si="599"/>
        <v>#REF!</v>
      </c>
      <c r="DB398" s="144"/>
      <c r="DC398" s="136" t="e">
        <f t="shared" si="600"/>
        <v>#REF!</v>
      </c>
      <c r="DD398" s="152"/>
      <c r="DE398" s="140" t="e">
        <f t="shared" si="601"/>
        <v>#REF!</v>
      </c>
      <c r="DF398" s="144"/>
      <c r="DG398" s="136" t="e">
        <f t="shared" si="602"/>
        <v>#REF!</v>
      </c>
      <c r="DH398" s="152"/>
    </row>
    <row r="399" spans="1:112" ht="15.5" x14ac:dyDescent="0.35">
      <c r="A399" s="71">
        <v>32</v>
      </c>
      <c r="B399" s="345" t="str">
        <f t="shared" ref="B399" si="612">B347</f>
        <v>FFFGGG  Flore</v>
      </c>
      <c r="C399" s="71" t="str">
        <f t="shared" si="559"/>
        <v>Flore</v>
      </c>
      <c r="D399" s="9" t="str">
        <f t="shared" si="538"/>
        <v/>
      </c>
      <c r="E399" s="6">
        <f t="shared" si="539"/>
        <v>1840151</v>
      </c>
      <c r="F399" s="73"/>
      <c r="G399" s="73"/>
      <c r="H399" s="73"/>
      <c r="I399" s="73"/>
      <c r="J399" s="73"/>
      <c r="K399" s="73"/>
      <c r="L399" s="73"/>
      <c r="M399" s="168"/>
      <c r="N399" s="73"/>
      <c r="O399" s="73"/>
      <c r="P399" s="73"/>
      <c r="Q399" s="73"/>
      <c r="R399" s="73"/>
      <c r="S399" s="73"/>
      <c r="T399" s="73"/>
      <c r="U399" s="74"/>
      <c r="V399" s="73"/>
      <c r="W399" s="73"/>
      <c r="X399" s="289"/>
      <c r="Y399" s="2" t="e">
        <f>IF(C399&lt;&gt;"",VLOOKUP(C399,#REF!,2,FALSE),"")</f>
        <v>#REF!</v>
      </c>
      <c r="Z399" s="2" t="str">
        <f t="shared" si="508"/>
        <v>US CRÉTEIL</v>
      </c>
      <c r="AA399" s="50" t="str">
        <f t="shared" si="561"/>
        <v/>
      </c>
      <c r="AB399" s="34" t="e">
        <f t="shared" si="562"/>
        <v>#REF!</v>
      </c>
      <c r="AC399" s="2" t="str">
        <f t="shared" si="563"/>
        <v>FFFGGG  Flore  Flore</v>
      </c>
      <c r="AD399" s="2">
        <f t="shared" si="564"/>
        <v>0</v>
      </c>
      <c r="AE399" s="39"/>
      <c r="AF399" s="40" t="str">
        <f>IF(AE399&lt;&gt;"",VLOOKUP(AE399,#REF!,2,FALSE),"")</f>
        <v/>
      </c>
      <c r="AM399" s="140" t="e">
        <f t="shared" si="565"/>
        <v>#REF!</v>
      </c>
      <c r="AN399" s="157"/>
      <c r="AO399" s="136" t="e">
        <f t="shared" si="566"/>
        <v>#REF!</v>
      </c>
      <c r="AP399" s="152"/>
      <c r="AQ399" s="140" t="e">
        <f t="shared" si="567"/>
        <v>#REF!</v>
      </c>
      <c r="AR399" s="144"/>
      <c r="AS399" s="136" t="e">
        <f t="shared" si="568"/>
        <v>#REF!</v>
      </c>
      <c r="AT399" s="152"/>
      <c r="AU399" s="140" t="e">
        <f t="shared" si="569"/>
        <v>#REF!</v>
      </c>
      <c r="AV399" s="157"/>
      <c r="AW399" s="136" t="e">
        <f t="shared" si="570"/>
        <v>#REF!</v>
      </c>
      <c r="AX399" s="152"/>
      <c r="AY399" s="140" t="e">
        <f t="shared" si="571"/>
        <v>#REF!</v>
      </c>
      <c r="AZ399" s="144"/>
      <c r="BA399" s="136" t="e">
        <f t="shared" si="572"/>
        <v>#REF!</v>
      </c>
      <c r="BB399" s="152"/>
      <c r="BC399" s="140" t="e">
        <f t="shared" si="573"/>
        <v>#REF!</v>
      </c>
      <c r="BD399" s="144"/>
      <c r="BE399" s="136" t="e">
        <f t="shared" si="574"/>
        <v>#REF!</v>
      </c>
      <c r="BF399" s="152"/>
      <c r="BG399" s="140" t="e">
        <f t="shared" si="575"/>
        <v>#REF!</v>
      </c>
      <c r="BH399" s="144"/>
      <c r="BI399" s="136" t="e">
        <f t="shared" si="576"/>
        <v>#REF!</v>
      </c>
      <c r="BJ399" s="152"/>
      <c r="BK399" s="140" t="e">
        <f t="shared" si="577"/>
        <v>#REF!</v>
      </c>
      <c r="BL399" s="144"/>
      <c r="BM399" s="136" t="e">
        <f t="shared" si="578"/>
        <v>#REF!</v>
      </c>
      <c r="BN399" s="152"/>
      <c r="BO399" s="140" t="e">
        <f t="shared" si="579"/>
        <v>#REF!</v>
      </c>
      <c r="BP399" s="144"/>
      <c r="BQ399" s="136" t="e">
        <f t="shared" si="580"/>
        <v>#REF!</v>
      </c>
      <c r="BR399" s="152"/>
      <c r="BS399" s="140" t="e">
        <f t="shared" si="581"/>
        <v>#REF!</v>
      </c>
      <c r="BT399" s="144"/>
      <c r="BU399" s="136" t="e">
        <f t="shared" si="582"/>
        <v>#REF!</v>
      </c>
      <c r="BV399" s="152"/>
      <c r="BW399" s="140" t="e">
        <f t="shared" si="583"/>
        <v>#REF!</v>
      </c>
      <c r="BX399" s="144"/>
      <c r="BY399" s="136" t="e">
        <f t="shared" si="584"/>
        <v>#REF!</v>
      </c>
      <c r="BZ399" s="152"/>
      <c r="CA399" s="140" t="e">
        <f t="shared" si="585"/>
        <v>#REF!</v>
      </c>
      <c r="CB399" s="144"/>
      <c r="CC399" s="136" t="e">
        <f t="shared" si="586"/>
        <v>#REF!</v>
      </c>
      <c r="CD399" s="152"/>
      <c r="CE399" s="140" t="e">
        <f t="shared" si="587"/>
        <v>#REF!</v>
      </c>
      <c r="CF399" s="144"/>
      <c r="CG399" s="136" t="e">
        <f t="shared" si="588"/>
        <v>#REF!</v>
      </c>
      <c r="CH399" s="152"/>
      <c r="CI399" s="140" t="e">
        <f t="shared" si="589"/>
        <v>#REF!</v>
      </c>
      <c r="CJ399" s="144"/>
      <c r="CK399" s="136" t="e">
        <f t="shared" si="590"/>
        <v>#REF!</v>
      </c>
      <c r="CL399" s="140" t="e">
        <f t="shared" si="591"/>
        <v>#REF!</v>
      </c>
      <c r="CM399" s="144"/>
      <c r="CN399" s="136" t="e">
        <f t="shared" si="592"/>
        <v>#REF!</v>
      </c>
      <c r="CO399" s="152"/>
      <c r="CP399" s="140" t="e">
        <f t="shared" si="593"/>
        <v>#REF!</v>
      </c>
      <c r="CQ399" s="144"/>
      <c r="CR399" s="136" t="e">
        <f t="shared" si="594"/>
        <v>#REF!</v>
      </c>
      <c r="CS399" s="152"/>
      <c r="CT399" s="140" t="e">
        <f t="shared" si="595"/>
        <v>#REF!</v>
      </c>
      <c r="CU399" s="144"/>
      <c r="CV399" s="136" t="e">
        <f t="shared" si="596"/>
        <v>#REF!</v>
      </c>
      <c r="CW399" s="152"/>
      <c r="CX399" s="140" t="e">
        <f t="shared" si="597"/>
        <v>#REF!</v>
      </c>
      <c r="CY399" s="136" t="e">
        <f t="shared" si="598"/>
        <v>#REF!</v>
      </c>
      <c r="CZ399" s="152"/>
      <c r="DA399" s="144" t="e">
        <f t="shared" si="599"/>
        <v>#REF!</v>
      </c>
      <c r="DB399" s="144"/>
      <c r="DC399" s="136" t="e">
        <f t="shared" si="600"/>
        <v>#REF!</v>
      </c>
      <c r="DD399" s="152"/>
      <c r="DE399" s="140" t="e">
        <f t="shared" si="601"/>
        <v>#REF!</v>
      </c>
      <c r="DF399" s="144"/>
      <c r="DG399" s="136" t="e">
        <f t="shared" si="602"/>
        <v>#REF!</v>
      </c>
      <c r="DH399" s="152"/>
    </row>
    <row r="400" spans="1:112" ht="15.5" x14ac:dyDescent="0.35">
      <c r="A400" s="71">
        <v>33</v>
      </c>
      <c r="B400" s="345" t="str">
        <f t="shared" ref="B400" si="613">B348</f>
        <v>GGGGHHH  Lauryne</v>
      </c>
      <c r="C400" s="71" t="str">
        <f t="shared" si="559"/>
        <v>Lauryne</v>
      </c>
      <c r="D400" s="9" t="str">
        <f t="shared" si="538"/>
        <v/>
      </c>
      <c r="E400" s="6">
        <f t="shared" ref="E400:E417" si="614">E36</f>
        <v>1026527</v>
      </c>
      <c r="F400" s="73"/>
      <c r="G400" s="73"/>
      <c r="H400" s="73"/>
      <c r="I400" s="73"/>
      <c r="J400" s="73"/>
      <c r="K400" s="73"/>
      <c r="L400" s="73"/>
      <c r="M400" s="168"/>
      <c r="N400" s="73"/>
      <c r="O400" s="73"/>
      <c r="P400" s="73"/>
      <c r="Q400" s="73"/>
      <c r="R400" s="73"/>
      <c r="S400" s="73"/>
      <c r="T400" s="73"/>
      <c r="U400" s="74"/>
      <c r="V400" s="73"/>
      <c r="W400" s="73"/>
      <c r="X400" s="289"/>
      <c r="Y400" s="2" t="e">
        <f>IF(C400&lt;&gt;"",VLOOKUP(C400,#REF!,2,FALSE),"")</f>
        <v>#REF!</v>
      </c>
      <c r="Z400" s="2" t="str">
        <f t="shared" si="508"/>
        <v>US CRÉTEIL</v>
      </c>
      <c r="AA400" s="50" t="str">
        <f t="shared" si="561"/>
        <v/>
      </c>
      <c r="AB400" s="34" t="e">
        <f t="shared" si="562"/>
        <v>#REF!</v>
      </c>
      <c r="AC400" s="2" t="str">
        <f t="shared" si="563"/>
        <v>GGGGHHH  Lauryne  Lauryne</v>
      </c>
      <c r="AD400" s="2">
        <f t="shared" si="564"/>
        <v>0</v>
      </c>
      <c r="AE400" s="39"/>
      <c r="AF400" s="40" t="str">
        <f>IF(AE400&lt;&gt;"",VLOOKUP(AE400,#REF!,2,FALSE),"")</f>
        <v/>
      </c>
      <c r="AM400" s="140" t="e">
        <f t="shared" si="565"/>
        <v>#REF!</v>
      </c>
      <c r="AN400" s="157"/>
      <c r="AO400" s="136" t="e">
        <f t="shared" si="566"/>
        <v>#REF!</v>
      </c>
      <c r="AP400" s="152"/>
      <c r="AQ400" s="140" t="e">
        <f t="shared" si="567"/>
        <v>#REF!</v>
      </c>
      <c r="AR400" s="144"/>
      <c r="AS400" s="136" t="e">
        <f t="shared" si="568"/>
        <v>#REF!</v>
      </c>
      <c r="AT400" s="152"/>
      <c r="AU400" s="140" t="e">
        <f t="shared" si="569"/>
        <v>#REF!</v>
      </c>
      <c r="AV400" s="157"/>
      <c r="AW400" s="136" t="e">
        <f t="shared" si="570"/>
        <v>#REF!</v>
      </c>
      <c r="AX400" s="152"/>
      <c r="AY400" s="140" t="e">
        <f t="shared" si="571"/>
        <v>#REF!</v>
      </c>
      <c r="AZ400" s="144"/>
      <c r="BA400" s="136" t="e">
        <f t="shared" si="572"/>
        <v>#REF!</v>
      </c>
      <c r="BB400" s="152"/>
      <c r="BC400" s="140" t="e">
        <f t="shared" si="573"/>
        <v>#REF!</v>
      </c>
      <c r="BD400" s="144"/>
      <c r="BE400" s="136" t="e">
        <f t="shared" si="574"/>
        <v>#REF!</v>
      </c>
      <c r="BF400" s="152"/>
      <c r="BG400" s="140" t="e">
        <f t="shared" si="575"/>
        <v>#REF!</v>
      </c>
      <c r="BH400" s="144"/>
      <c r="BI400" s="136" t="e">
        <f t="shared" si="576"/>
        <v>#REF!</v>
      </c>
      <c r="BJ400" s="152"/>
      <c r="BK400" s="140" t="e">
        <f t="shared" si="577"/>
        <v>#REF!</v>
      </c>
      <c r="BL400" s="144"/>
      <c r="BM400" s="136" t="e">
        <f t="shared" si="578"/>
        <v>#REF!</v>
      </c>
      <c r="BN400" s="152"/>
      <c r="BO400" s="140" t="e">
        <f t="shared" si="579"/>
        <v>#REF!</v>
      </c>
      <c r="BP400" s="144"/>
      <c r="BQ400" s="136" t="e">
        <f t="shared" si="580"/>
        <v>#REF!</v>
      </c>
      <c r="BR400" s="152"/>
      <c r="BS400" s="140" t="e">
        <f t="shared" si="581"/>
        <v>#REF!</v>
      </c>
      <c r="BT400" s="144"/>
      <c r="BU400" s="136" t="e">
        <f t="shared" si="582"/>
        <v>#REF!</v>
      </c>
      <c r="BV400" s="152"/>
      <c r="BW400" s="140" t="e">
        <f t="shared" si="583"/>
        <v>#REF!</v>
      </c>
      <c r="BX400" s="144"/>
      <c r="BY400" s="136" t="e">
        <f t="shared" si="584"/>
        <v>#REF!</v>
      </c>
      <c r="BZ400" s="152"/>
      <c r="CA400" s="140" t="e">
        <f t="shared" si="585"/>
        <v>#REF!</v>
      </c>
      <c r="CB400" s="144"/>
      <c r="CC400" s="136" t="e">
        <f t="shared" si="586"/>
        <v>#REF!</v>
      </c>
      <c r="CD400" s="152"/>
      <c r="CE400" s="140" t="e">
        <f t="shared" si="587"/>
        <v>#REF!</v>
      </c>
      <c r="CF400" s="144"/>
      <c r="CG400" s="136" t="e">
        <f t="shared" si="588"/>
        <v>#REF!</v>
      </c>
      <c r="CH400" s="152"/>
      <c r="CI400" s="140" t="e">
        <f t="shared" si="589"/>
        <v>#REF!</v>
      </c>
      <c r="CJ400" s="144"/>
      <c r="CK400" s="136" t="e">
        <f t="shared" si="590"/>
        <v>#REF!</v>
      </c>
      <c r="CL400" s="140" t="e">
        <f t="shared" si="591"/>
        <v>#REF!</v>
      </c>
      <c r="CM400" s="144"/>
      <c r="CN400" s="136" t="e">
        <f t="shared" si="592"/>
        <v>#REF!</v>
      </c>
      <c r="CO400" s="152"/>
      <c r="CP400" s="140" t="e">
        <f t="shared" si="593"/>
        <v>#REF!</v>
      </c>
      <c r="CQ400" s="144"/>
      <c r="CR400" s="136" t="e">
        <f t="shared" si="594"/>
        <v>#REF!</v>
      </c>
      <c r="CS400" s="152"/>
      <c r="CT400" s="140" t="e">
        <f t="shared" si="595"/>
        <v>#REF!</v>
      </c>
      <c r="CU400" s="144"/>
      <c r="CV400" s="136" t="e">
        <f t="shared" si="596"/>
        <v>#REF!</v>
      </c>
      <c r="CW400" s="152"/>
      <c r="CX400" s="140" t="e">
        <f t="shared" si="597"/>
        <v>#REF!</v>
      </c>
      <c r="CY400" s="136" t="e">
        <f t="shared" si="598"/>
        <v>#REF!</v>
      </c>
      <c r="CZ400" s="152"/>
      <c r="DA400" s="144" t="e">
        <f t="shared" si="599"/>
        <v>#REF!</v>
      </c>
      <c r="DB400" s="144"/>
      <c r="DC400" s="136" t="e">
        <f t="shared" si="600"/>
        <v>#REF!</v>
      </c>
      <c r="DD400" s="152"/>
      <c r="DE400" s="140" t="e">
        <f t="shared" si="601"/>
        <v>#REF!</v>
      </c>
      <c r="DF400" s="144"/>
      <c r="DG400" s="136" t="e">
        <f t="shared" si="602"/>
        <v>#REF!</v>
      </c>
      <c r="DH400" s="152"/>
    </row>
    <row r="401" spans="1:112" ht="15.5" x14ac:dyDescent="0.35">
      <c r="A401" s="71">
        <v>34</v>
      </c>
      <c r="B401" s="345" t="str">
        <f t="shared" ref="B401" si="615">B349</f>
        <v>HHHHIII  Steven</v>
      </c>
      <c r="C401" s="71" t="str">
        <f t="shared" si="559"/>
        <v>Steven</v>
      </c>
      <c r="D401" s="9" t="str">
        <f t="shared" si="538"/>
        <v/>
      </c>
      <c r="E401" s="6">
        <f t="shared" si="614"/>
        <v>1746478</v>
      </c>
      <c r="F401" s="73"/>
      <c r="G401" s="73"/>
      <c r="H401" s="73"/>
      <c r="I401" s="73"/>
      <c r="J401" s="73"/>
      <c r="K401" s="73"/>
      <c r="L401" s="73"/>
      <c r="M401" s="168"/>
      <c r="N401" s="73"/>
      <c r="O401" s="73"/>
      <c r="P401" s="73"/>
      <c r="Q401" s="73"/>
      <c r="R401" s="73"/>
      <c r="S401" s="73"/>
      <c r="T401" s="73"/>
      <c r="U401" s="74"/>
      <c r="V401" s="73"/>
      <c r="W401" s="73"/>
      <c r="X401" s="289"/>
      <c r="Y401" s="2" t="e">
        <f>IF(C401&lt;&gt;"",VLOOKUP(C401,#REF!,2,FALSE),"")</f>
        <v>#REF!</v>
      </c>
      <c r="Z401" s="2" t="str">
        <f t="shared" si="508"/>
        <v>US CRÉTEIL</v>
      </c>
      <c r="AA401" s="50" t="str">
        <f t="shared" si="561"/>
        <v/>
      </c>
      <c r="AB401" s="34" t="e">
        <f t="shared" si="562"/>
        <v>#REF!</v>
      </c>
      <c r="AC401" s="2" t="str">
        <f t="shared" si="563"/>
        <v>HHHHIII  Steven  Steven</v>
      </c>
      <c r="AD401" s="2">
        <f t="shared" si="564"/>
        <v>0</v>
      </c>
      <c r="AE401" s="39"/>
      <c r="AF401" s="40" t="str">
        <f>IF(AE401&lt;&gt;"",VLOOKUP(AE401,#REF!,2,FALSE),"")</f>
        <v/>
      </c>
      <c r="AM401" s="140" t="e">
        <f t="shared" si="565"/>
        <v>#REF!</v>
      </c>
      <c r="AN401" s="157"/>
      <c r="AO401" s="136" t="e">
        <f t="shared" si="566"/>
        <v>#REF!</v>
      </c>
      <c r="AP401" s="152"/>
      <c r="AQ401" s="140" t="e">
        <f t="shared" si="567"/>
        <v>#REF!</v>
      </c>
      <c r="AR401" s="144"/>
      <c r="AS401" s="136" t="e">
        <f t="shared" si="568"/>
        <v>#REF!</v>
      </c>
      <c r="AT401" s="152"/>
      <c r="AU401" s="140" t="e">
        <f t="shared" si="569"/>
        <v>#REF!</v>
      </c>
      <c r="AV401" s="157"/>
      <c r="AW401" s="136" t="e">
        <f t="shared" si="570"/>
        <v>#REF!</v>
      </c>
      <c r="AX401" s="152"/>
      <c r="AY401" s="140" t="e">
        <f t="shared" si="571"/>
        <v>#REF!</v>
      </c>
      <c r="AZ401" s="144"/>
      <c r="BA401" s="136" t="e">
        <f t="shared" si="572"/>
        <v>#REF!</v>
      </c>
      <c r="BB401" s="152"/>
      <c r="BC401" s="140" t="e">
        <f t="shared" si="573"/>
        <v>#REF!</v>
      </c>
      <c r="BD401" s="144"/>
      <c r="BE401" s="136" t="e">
        <f t="shared" si="574"/>
        <v>#REF!</v>
      </c>
      <c r="BF401" s="152"/>
      <c r="BG401" s="140" t="e">
        <f t="shared" si="575"/>
        <v>#REF!</v>
      </c>
      <c r="BH401" s="144"/>
      <c r="BI401" s="136" t="e">
        <f t="shared" si="576"/>
        <v>#REF!</v>
      </c>
      <c r="BJ401" s="152"/>
      <c r="BK401" s="140" t="e">
        <f t="shared" si="577"/>
        <v>#REF!</v>
      </c>
      <c r="BL401" s="144"/>
      <c r="BM401" s="136" t="e">
        <f t="shared" si="578"/>
        <v>#REF!</v>
      </c>
      <c r="BN401" s="152"/>
      <c r="BO401" s="140" t="e">
        <f t="shared" si="579"/>
        <v>#REF!</v>
      </c>
      <c r="BP401" s="144"/>
      <c r="BQ401" s="136" t="e">
        <f t="shared" si="580"/>
        <v>#REF!</v>
      </c>
      <c r="BR401" s="152"/>
      <c r="BS401" s="140" t="e">
        <f t="shared" si="581"/>
        <v>#REF!</v>
      </c>
      <c r="BT401" s="144"/>
      <c r="BU401" s="136" t="e">
        <f t="shared" si="582"/>
        <v>#REF!</v>
      </c>
      <c r="BV401" s="152"/>
      <c r="BW401" s="140" t="e">
        <f t="shared" si="583"/>
        <v>#REF!</v>
      </c>
      <c r="BX401" s="144"/>
      <c r="BY401" s="136" t="e">
        <f t="shared" si="584"/>
        <v>#REF!</v>
      </c>
      <c r="BZ401" s="152"/>
      <c r="CA401" s="140" t="e">
        <f t="shared" si="585"/>
        <v>#REF!</v>
      </c>
      <c r="CB401" s="144"/>
      <c r="CC401" s="136" t="e">
        <f t="shared" si="586"/>
        <v>#REF!</v>
      </c>
      <c r="CD401" s="152"/>
      <c r="CE401" s="140" t="e">
        <f t="shared" si="587"/>
        <v>#REF!</v>
      </c>
      <c r="CF401" s="144"/>
      <c r="CG401" s="136" t="e">
        <f t="shared" si="588"/>
        <v>#REF!</v>
      </c>
      <c r="CH401" s="152"/>
      <c r="CI401" s="140" t="e">
        <f t="shared" si="589"/>
        <v>#REF!</v>
      </c>
      <c r="CJ401" s="144"/>
      <c r="CK401" s="136" t="e">
        <f t="shared" si="590"/>
        <v>#REF!</v>
      </c>
      <c r="CL401" s="140" t="e">
        <f t="shared" si="591"/>
        <v>#REF!</v>
      </c>
      <c r="CM401" s="144"/>
      <c r="CN401" s="136" t="e">
        <f t="shared" si="592"/>
        <v>#REF!</v>
      </c>
      <c r="CO401" s="152"/>
      <c r="CP401" s="140" t="e">
        <f t="shared" si="593"/>
        <v>#REF!</v>
      </c>
      <c r="CQ401" s="144"/>
      <c r="CR401" s="136" t="e">
        <f t="shared" si="594"/>
        <v>#REF!</v>
      </c>
      <c r="CS401" s="152"/>
      <c r="CT401" s="140" t="e">
        <f t="shared" si="595"/>
        <v>#REF!</v>
      </c>
      <c r="CU401" s="144"/>
      <c r="CV401" s="136" t="e">
        <f t="shared" si="596"/>
        <v>#REF!</v>
      </c>
      <c r="CW401" s="152"/>
      <c r="CX401" s="140" t="e">
        <f t="shared" si="597"/>
        <v>#REF!</v>
      </c>
      <c r="CY401" s="136" t="e">
        <f t="shared" si="598"/>
        <v>#REF!</v>
      </c>
      <c r="CZ401" s="152"/>
      <c r="DA401" s="144" t="e">
        <f t="shared" si="599"/>
        <v>#REF!</v>
      </c>
      <c r="DB401" s="144"/>
      <c r="DC401" s="136" t="e">
        <f t="shared" si="600"/>
        <v>#REF!</v>
      </c>
      <c r="DD401" s="152"/>
      <c r="DE401" s="140" t="e">
        <f t="shared" si="601"/>
        <v>#REF!</v>
      </c>
      <c r="DF401" s="144"/>
      <c r="DG401" s="136" t="e">
        <f t="shared" si="602"/>
        <v>#REF!</v>
      </c>
      <c r="DH401" s="152"/>
    </row>
    <row r="402" spans="1:112" ht="15.5" x14ac:dyDescent="0.35">
      <c r="A402" s="71">
        <v>35</v>
      </c>
      <c r="B402" s="345" t="str">
        <f t="shared" ref="B402" si="616">B350</f>
        <v>IIIJJJJJ  PIERRE</v>
      </c>
      <c r="C402" s="71" t="str">
        <f t="shared" si="559"/>
        <v>PIERRE</v>
      </c>
      <c r="D402" s="9" t="str">
        <f t="shared" si="538"/>
        <v/>
      </c>
      <c r="E402" s="6">
        <f t="shared" si="614"/>
        <v>1577594</v>
      </c>
      <c r="F402" s="73"/>
      <c r="G402" s="73"/>
      <c r="H402" s="73"/>
      <c r="I402" s="73"/>
      <c r="J402" s="73"/>
      <c r="K402" s="73"/>
      <c r="L402" s="73"/>
      <c r="M402" s="168"/>
      <c r="N402" s="73"/>
      <c r="O402" s="73"/>
      <c r="P402" s="73"/>
      <c r="Q402" s="73"/>
      <c r="R402" s="73"/>
      <c r="S402" s="73"/>
      <c r="T402" s="73"/>
      <c r="U402" s="74"/>
      <c r="V402" s="73"/>
      <c r="W402" s="73"/>
      <c r="X402" s="289"/>
      <c r="Y402" s="2" t="e">
        <f>IF(C402&lt;&gt;"",VLOOKUP(C402,#REF!,2,FALSE),"")</f>
        <v>#REF!</v>
      </c>
      <c r="Z402" s="2" t="str">
        <f t="shared" si="508"/>
        <v>US CRÉTEIL</v>
      </c>
      <c r="AA402" s="50" t="str">
        <f t="shared" si="561"/>
        <v/>
      </c>
      <c r="AB402" s="34" t="e">
        <f t="shared" si="562"/>
        <v>#REF!</v>
      </c>
      <c r="AC402" s="2" t="str">
        <f t="shared" si="563"/>
        <v>IIIJJJJJ  PIERRE  PIERRE</v>
      </c>
      <c r="AD402" s="2">
        <f t="shared" si="564"/>
        <v>0</v>
      </c>
      <c r="AE402" s="39"/>
      <c r="AF402" s="40" t="str">
        <f>IF(AE402&lt;&gt;"",VLOOKUP(AE402,#REF!,2,FALSE),"")</f>
        <v/>
      </c>
      <c r="AM402" s="140" t="e">
        <f t="shared" si="565"/>
        <v>#REF!</v>
      </c>
      <c r="AN402" s="157"/>
      <c r="AO402" s="136" t="e">
        <f t="shared" si="566"/>
        <v>#REF!</v>
      </c>
      <c r="AP402" s="152"/>
      <c r="AQ402" s="140" t="e">
        <f t="shared" si="567"/>
        <v>#REF!</v>
      </c>
      <c r="AR402" s="144"/>
      <c r="AS402" s="136" t="e">
        <f t="shared" si="568"/>
        <v>#REF!</v>
      </c>
      <c r="AT402" s="152"/>
      <c r="AU402" s="140" t="e">
        <f t="shared" si="569"/>
        <v>#REF!</v>
      </c>
      <c r="AV402" s="157"/>
      <c r="AW402" s="136" t="e">
        <f t="shared" si="570"/>
        <v>#REF!</v>
      </c>
      <c r="AX402" s="152"/>
      <c r="AY402" s="140" t="e">
        <f t="shared" si="571"/>
        <v>#REF!</v>
      </c>
      <c r="AZ402" s="144"/>
      <c r="BA402" s="136" t="e">
        <f t="shared" si="572"/>
        <v>#REF!</v>
      </c>
      <c r="BB402" s="152"/>
      <c r="BC402" s="140" t="e">
        <f t="shared" si="573"/>
        <v>#REF!</v>
      </c>
      <c r="BD402" s="144"/>
      <c r="BE402" s="136" t="e">
        <f t="shared" si="574"/>
        <v>#REF!</v>
      </c>
      <c r="BF402" s="152"/>
      <c r="BG402" s="140" t="e">
        <f t="shared" si="575"/>
        <v>#REF!</v>
      </c>
      <c r="BH402" s="144"/>
      <c r="BI402" s="136" t="e">
        <f t="shared" si="576"/>
        <v>#REF!</v>
      </c>
      <c r="BJ402" s="152"/>
      <c r="BK402" s="140" t="e">
        <f t="shared" si="577"/>
        <v>#REF!</v>
      </c>
      <c r="BL402" s="144"/>
      <c r="BM402" s="136" t="e">
        <f t="shared" si="578"/>
        <v>#REF!</v>
      </c>
      <c r="BN402" s="152"/>
      <c r="BO402" s="140" t="e">
        <f t="shared" si="579"/>
        <v>#REF!</v>
      </c>
      <c r="BP402" s="144"/>
      <c r="BQ402" s="136" t="e">
        <f t="shared" si="580"/>
        <v>#REF!</v>
      </c>
      <c r="BR402" s="152"/>
      <c r="BS402" s="140" t="e">
        <f t="shared" si="581"/>
        <v>#REF!</v>
      </c>
      <c r="BT402" s="144"/>
      <c r="BU402" s="136" t="e">
        <f t="shared" si="582"/>
        <v>#REF!</v>
      </c>
      <c r="BV402" s="152"/>
      <c r="BW402" s="140" t="e">
        <f t="shared" si="583"/>
        <v>#REF!</v>
      </c>
      <c r="BX402" s="144"/>
      <c r="BY402" s="136" t="e">
        <f t="shared" si="584"/>
        <v>#REF!</v>
      </c>
      <c r="BZ402" s="152"/>
      <c r="CA402" s="140" t="e">
        <f t="shared" si="585"/>
        <v>#REF!</v>
      </c>
      <c r="CB402" s="144"/>
      <c r="CC402" s="136" t="e">
        <f t="shared" si="586"/>
        <v>#REF!</v>
      </c>
      <c r="CD402" s="152"/>
      <c r="CE402" s="140" t="e">
        <f t="shared" si="587"/>
        <v>#REF!</v>
      </c>
      <c r="CF402" s="144"/>
      <c r="CG402" s="136" t="e">
        <f t="shared" si="588"/>
        <v>#REF!</v>
      </c>
      <c r="CH402" s="152"/>
      <c r="CI402" s="140" t="e">
        <f t="shared" si="589"/>
        <v>#REF!</v>
      </c>
      <c r="CJ402" s="144"/>
      <c r="CK402" s="136" t="e">
        <f t="shared" si="590"/>
        <v>#REF!</v>
      </c>
      <c r="CL402" s="140" t="e">
        <f t="shared" si="591"/>
        <v>#REF!</v>
      </c>
      <c r="CM402" s="144"/>
      <c r="CN402" s="136" t="e">
        <f t="shared" si="592"/>
        <v>#REF!</v>
      </c>
      <c r="CO402" s="152"/>
      <c r="CP402" s="140" t="e">
        <f t="shared" si="593"/>
        <v>#REF!</v>
      </c>
      <c r="CQ402" s="144"/>
      <c r="CR402" s="136" t="e">
        <f t="shared" si="594"/>
        <v>#REF!</v>
      </c>
      <c r="CS402" s="152"/>
      <c r="CT402" s="140" t="e">
        <f t="shared" si="595"/>
        <v>#REF!</v>
      </c>
      <c r="CU402" s="144"/>
      <c r="CV402" s="136" t="e">
        <f t="shared" si="596"/>
        <v>#REF!</v>
      </c>
      <c r="CW402" s="152"/>
      <c r="CX402" s="140" t="e">
        <f t="shared" si="597"/>
        <v>#REF!</v>
      </c>
      <c r="CY402" s="136" t="e">
        <f t="shared" si="598"/>
        <v>#REF!</v>
      </c>
      <c r="CZ402" s="152"/>
      <c r="DA402" s="144" t="e">
        <f t="shared" si="599"/>
        <v>#REF!</v>
      </c>
      <c r="DB402" s="144"/>
      <c r="DC402" s="136" t="e">
        <f t="shared" si="600"/>
        <v>#REF!</v>
      </c>
      <c r="DD402" s="152"/>
      <c r="DE402" s="140" t="e">
        <f t="shared" si="601"/>
        <v>#REF!</v>
      </c>
      <c r="DF402" s="144"/>
      <c r="DG402" s="136" t="e">
        <f t="shared" si="602"/>
        <v>#REF!</v>
      </c>
      <c r="DH402" s="152"/>
    </row>
    <row r="403" spans="1:112" ht="15.5" x14ac:dyDescent="0.35">
      <c r="A403" s="71">
        <v>36</v>
      </c>
      <c r="B403" s="345" t="str">
        <f t="shared" ref="B403" si="617">B351</f>
        <v>JJJJKKKK  Christelle</v>
      </c>
      <c r="C403" s="71" t="str">
        <f t="shared" si="559"/>
        <v>Christelle</v>
      </c>
      <c r="D403" s="9" t="str">
        <f t="shared" si="538"/>
        <v/>
      </c>
      <c r="E403" s="6">
        <f t="shared" si="614"/>
        <v>1577755</v>
      </c>
      <c r="F403" s="73"/>
      <c r="G403" s="73"/>
      <c r="H403" s="73"/>
      <c r="I403" s="73"/>
      <c r="J403" s="73"/>
      <c r="K403" s="73"/>
      <c r="L403" s="73"/>
      <c r="M403" s="168"/>
      <c r="N403" s="73"/>
      <c r="O403" s="73"/>
      <c r="P403" s="73"/>
      <c r="Q403" s="73"/>
      <c r="R403" s="73"/>
      <c r="S403" s="73"/>
      <c r="T403" s="73"/>
      <c r="U403" s="74"/>
      <c r="V403" s="73"/>
      <c r="W403" s="73"/>
      <c r="X403" s="289"/>
      <c r="Y403" s="2" t="e">
        <f>IF(C403&lt;&gt;"",VLOOKUP(C403,#REF!,2,FALSE),"")</f>
        <v>#REF!</v>
      </c>
      <c r="Z403" s="2" t="str">
        <f t="shared" ref="Z403:Z466" si="618">IF(B403&lt;&gt;"",$Z$1,"")</f>
        <v>US CRÉTEIL</v>
      </c>
      <c r="AA403" s="50" t="str">
        <f t="shared" si="561"/>
        <v/>
      </c>
      <c r="AB403" s="34" t="e">
        <f t="shared" si="562"/>
        <v>#REF!</v>
      </c>
      <c r="AC403" s="2" t="str">
        <f t="shared" si="563"/>
        <v>JJJJKKKK  Christelle  Christelle</v>
      </c>
      <c r="AD403" s="2">
        <f t="shared" si="564"/>
        <v>0</v>
      </c>
      <c r="AE403" s="39"/>
      <c r="AF403" s="40" t="str">
        <f>IF(AE403&lt;&gt;"",VLOOKUP(AE403,#REF!,2,FALSE),"")</f>
        <v/>
      </c>
      <c r="AM403" s="140" t="e">
        <f t="shared" si="565"/>
        <v>#REF!</v>
      </c>
      <c r="AN403" s="157"/>
      <c r="AO403" s="136" t="e">
        <f t="shared" si="566"/>
        <v>#REF!</v>
      </c>
      <c r="AP403" s="152"/>
      <c r="AQ403" s="140" t="e">
        <f t="shared" si="567"/>
        <v>#REF!</v>
      </c>
      <c r="AR403" s="144"/>
      <c r="AS403" s="136" t="e">
        <f t="shared" si="568"/>
        <v>#REF!</v>
      </c>
      <c r="AT403" s="152"/>
      <c r="AU403" s="140" t="e">
        <f t="shared" si="569"/>
        <v>#REF!</v>
      </c>
      <c r="AV403" s="157"/>
      <c r="AW403" s="136" t="e">
        <f t="shared" si="570"/>
        <v>#REF!</v>
      </c>
      <c r="AX403" s="152"/>
      <c r="AY403" s="140" t="e">
        <f t="shared" si="571"/>
        <v>#REF!</v>
      </c>
      <c r="AZ403" s="144"/>
      <c r="BA403" s="136" t="e">
        <f t="shared" si="572"/>
        <v>#REF!</v>
      </c>
      <c r="BB403" s="152"/>
      <c r="BC403" s="140" t="e">
        <f t="shared" si="573"/>
        <v>#REF!</v>
      </c>
      <c r="BD403" s="144"/>
      <c r="BE403" s="136" t="e">
        <f t="shared" si="574"/>
        <v>#REF!</v>
      </c>
      <c r="BF403" s="152"/>
      <c r="BG403" s="140" t="e">
        <f t="shared" si="575"/>
        <v>#REF!</v>
      </c>
      <c r="BH403" s="144"/>
      <c r="BI403" s="136" t="e">
        <f t="shared" si="576"/>
        <v>#REF!</v>
      </c>
      <c r="BJ403" s="152"/>
      <c r="BK403" s="140" t="e">
        <f t="shared" si="577"/>
        <v>#REF!</v>
      </c>
      <c r="BL403" s="144"/>
      <c r="BM403" s="136" t="e">
        <f t="shared" si="578"/>
        <v>#REF!</v>
      </c>
      <c r="BN403" s="152"/>
      <c r="BO403" s="140" t="e">
        <f t="shared" si="579"/>
        <v>#REF!</v>
      </c>
      <c r="BP403" s="144"/>
      <c r="BQ403" s="136" t="e">
        <f t="shared" si="580"/>
        <v>#REF!</v>
      </c>
      <c r="BR403" s="152"/>
      <c r="BS403" s="140" t="e">
        <f t="shared" si="581"/>
        <v>#REF!</v>
      </c>
      <c r="BT403" s="144"/>
      <c r="BU403" s="136" t="e">
        <f t="shared" si="582"/>
        <v>#REF!</v>
      </c>
      <c r="BV403" s="152"/>
      <c r="BW403" s="140" t="e">
        <f t="shared" si="583"/>
        <v>#REF!</v>
      </c>
      <c r="BX403" s="144"/>
      <c r="BY403" s="136" t="e">
        <f t="shared" si="584"/>
        <v>#REF!</v>
      </c>
      <c r="BZ403" s="152"/>
      <c r="CA403" s="140" t="e">
        <f t="shared" si="585"/>
        <v>#REF!</v>
      </c>
      <c r="CB403" s="144"/>
      <c r="CC403" s="136" t="e">
        <f t="shared" si="586"/>
        <v>#REF!</v>
      </c>
      <c r="CD403" s="152"/>
      <c r="CE403" s="140" t="e">
        <f t="shared" si="587"/>
        <v>#REF!</v>
      </c>
      <c r="CF403" s="144"/>
      <c r="CG403" s="136" t="e">
        <f t="shared" si="588"/>
        <v>#REF!</v>
      </c>
      <c r="CH403" s="152"/>
      <c r="CI403" s="140" t="e">
        <f t="shared" si="589"/>
        <v>#REF!</v>
      </c>
      <c r="CJ403" s="144"/>
      <c r="CK403" s="136" t="e">
        <f t="shared" si="590"/>
        <v>#REF!</v>
      </c>
      <c r="CL403" s="140" t="e">
        <f t="shared" si="591"/>
        <v>#REF!</v>
      </c>
      <c r="CM403" s="144"/>
      <c r="CN403" s="136" t="e">
        <f t="shared" si="592"/>
        <v>#REF!</v>
      </c>
      <c r="CO403" s="152"/>
      <c r="CP403" s="140" t="e">
        <f t="shared" si="593"/>
        <v>#REF!</v>
      </c>
      <c r="CQ403" s="144"/>
      <c r="CR403" s="136" t="e">
        <f t="shared" si="594"/>
        <v>#REF!</v>
      </c>
      <c r="CS403" s="152"/>
      <c r="CT403" s="140" t="e">
        <f t="shared" si="595"/>
        <v>#REF!</v>
      </c>
      <c r="CU403" s="144"/>
      <c r="CV403" s="136" t="e">
        <f t="shared" si="596"/>
        <v>#REF!</v>
      </c>
      <c r="CW403" s="152"/>
      <c r="CX403" s="140" t="e">
        <f t="shared" si="597"/>
        <v>#REF!</v>
      </c>
      <c r="CY403" s="136" t="e">
        <f t="shared" si="598"/>
        <v>#REF!</v>
      </c>
      <c r="CZ403" s="152"/>
      <c r="DA403" s="144" t="e">
        <f t="shared" si="599"/>
        <v>#REF!</v>
      </c>
      <c r="DB403" s="144"/>
      <c r="DC403" s="136" t="e">
        <f t="shared" si="600"/>
        <v>#REF!</v>
      </c>
      <c r="DD403" s="152"/>
      <c r="DE403" s="140" t="e">
        <f t="shared" si="601"/>
        <v>#REF!</v>
      </c>
      <c r="DF403" s="144"/>
      <c r="DG403" s="136" t="e">
        <f t="shared" si="602"/>
        <v>#REF!</v>
      </c>
      <c r="DH403" s="152"/>
    </row>
    <row r="404" spans="1:112" ht="15.5" x14ac:dyDescent="0.35">
      <c r="A404" s="71">
        <v>37</v>
      </c>
      <c r="B404" s="345" t="str">
        <f t="shared" ref="B404" si="619">B352</f>
        <v>KKKLLL  Pierre</v>
      </c>
      <c r="C404" s="71" t="str">
        <f t="shared" si="559"/>
        <v>Pierre</v>
      </c>
      <c r="D404" s="9" t="str">
        <f t="shared" si="538"/>
        <v/>
      </c>
      <c r="E404" s="6">
        <f t="shared" si="614"/>
        <v>1346497</v>
      </c>
      <c r="F404" s="73"/>
      <c r="G404" s="73"/>
      <c r="H404" s="73"/>
      <c r="I404" s="73"/>
      <c r="J404" s="73"/>
      <c r="K404" s="73"/>
      <c r="L404" s="73"/>
      <c r="M404" s="168"/>
      <c r="N404" s="73"/>
      <c r="O404" s="73"/>
      <c r="P404" s="73"/>
      <c r="Q404" s="73"/>
      <c r="R404" s="73"/>
      <c r="S404" s="73"/>
      <c r="T404" s="73"/>
      <c r="U404" s="73"/>
      <c r="V404" s="73"/>
      <c r="W404" s="73"/>
      <c r="X404" s="289"/>
      <c r="Y404" s="2" t="e">
        <f>IF(C404&lt;&gt;"",VLOOKUP(C404,#REF!,2,FALSE),"")</f>
        <v>#REF!</v>
      </c>
      <c r="Z404" s="2" t="str">
        <f t="shared" si="618"/>
        <v>US CRÉTEIL</v>
      </c>
      <c r="AA404" s="50" t="str">
        <f t="shared" si="561"/>
        <v/>
      </c>
      <c r="AB404" s="34" t="e">
        <f t="shared" si="562"/>
        <v>#REF!</v>
      </c>
      <c r="AC404" s="2" t="str">
        <f t="shared" si="563"/>
        <v>KKKLLL  Pierre  Pierre</v>
      </c>
      <c r="AD404" s="2">
        <f t="shared" si="564"/>
        <v>0</v>
      </c>
      <c r="AE404" s="39"/>
      <c r="AF404" s="40" t="str">
        <f>IF(AE404&lt;&gt;"",VLOOKUP(AE404,#REF!,2,FALSE),"")</f>
        <v/>
      </c>
      <c r="AM404" s="140" t="e">
        <f t="shared" si="565"/>
        <v>#REF!</v>
      </c>
      <c r="AN404" s="157"/>
      <c r="AO404" s="136" t="e">
        <f t="shared" si="566"/>
        <v>#REF!</v>
      </c>
      <c r="AP404" s="152"/>
      <c r="AQ404" s="140" t="e">
        <f t="shared" si="567"/>
        <v>#REF!</v>
      </c>
      <c r="AR404" s="144"/>
      <c r="AS404" s="136" t="e">
        <f t="shared" si="568"/>
        <v>#REF!</v>
      </c>
      <c r="AT404" s="152"/>
      <c r="AU404" s="140" t="e">
        <f t="shared" si="569"/>
        <v>#REF!</v>
      </c>
      <c r="AV404" s="157"/>
      <c r="AW404" s="136" t="e">
        <f t="shared" si="570"/>
        <v>#REF!</v>
      </c>
      <c r="AX404" s="152"/>
      <c r="AY404" s="140" t="e">
        <f t="shared" si="571"/>
        <v>#REF!</v>
      </c>
      <c r="AZ404" s="144"/>
      <c r="BA404" s="136" t="e">
        <f t="shared" si="572"/>
        <v>#REF!</v>
      </c>
      <c r="BB404" s="152"/>
      <c r="BC404" s="140" t="e">
        <f t="shared" si="573"/>
        <v>#REF!</v>
      </c>
      <c r="BD404" s="144"/>
      <c r="BE404" s="136" t="e">
        <f t="shared" si="574"/>
        <v>#REF!</v>
      </c>
      <c r="BF404" s="152"/>
      <c r="BG404" s="140" t="e">
        <f t="shared" si="575"/>
        <v>#REF!</v>
      </c>
      <c r="BH404" s="144"/>
      <c r="BI404" s="136" t="e">
        <f t="shared" si="576"/>
        <v>#REF!</v>
      </c>
      <c r="BJ404" s="152"/>
      <c r="BK404" s="140" t="e">
        <f t="shared" si="577"/>
        <v>#REF!</v>
      </c>
      <c r="BL404" s="144"/>
      <c r="BM404" s="136" t="e">
        <f t="shared" si="578"/>
        <v>#REF!</v>
      </c>
      <c r="BN404" s="152"/>
      <c r="BO404" s="140" t="e">
        <f t="shared" si="579"/>
        <v>#REF!</v>
      </c>
      <c r="BP404" s="144"/>
      <c r="BQ404" s="136" t="e">
        <f t="shared" si="580"/>
        <v>#REF!</v>
      </c>
      <c r="BR404" s="152"/>
      <c r="BS404" s="140" t="e">
        <f t="shared" si="581"/>
        <v>#REF!</v>
      </c>
      <c r="BT404" s="144"/>
      <c r="BU404" s="136" t="e">
        <f t="shared" si="582"/>
        <v>#REF!</v>
      </c>
      <c r="BV404" s="152"/>
      <c r="BW404" s="140" t="e">
        <f t="shared" si="583"/>
        <v>#REF!</v>
      </c>
      <c r="BX404" s="144"/>
      <c r="BY404" s="136" t="e">
        <f t="shared" si="584"/>
        <v>#REF!</v>
      </c>
      <c r="BZ404" s="152"/>
      <c r="CA404" s="140" t="e">
        <f t="shared" si="585"/>
        <v>#REF!</v>
      </c>
      <c r="CB404" s="144"/>
      <c r="CC404" s="136" t="e">
        <f t="shared" si="586"/>
        <v>#REF!</v>
      </c>
      <c r="CD404" s="152"/>
      <c r="CE404" s="140" t="e">
        <f t="shared" si="587"/>
        <v>#REF!</v>
      </c>
      <c r="CF404" s="144"/>
      <c r="CG404" s="136" t="e">
        <f t="shared" si="588"/>
        <v>#REF!</v>
      </c>
      <c r="CH404" s="152"/>
      <c r="CI404" s="140" t="e">
        <f t="shared" si="589"/>
        <v>#REF!</v>
      </c>
      <c r="CJ404" s="144"/>
      <c r="CK404" s="136" t="e">
        <f t="shared" si="590"/>
        <v>#REF!</v>
      </c>
      <c r="CL404" s="140" t="e">
        <f t="shared" si="591"/>
        <v>#REF!</v>
      </c>
      <c r="CM404" s="144"/>
      <c r="CN404" s="136" t="e">
        <f t="shared" si="592"/>
        <v>#REF!</v>
      </c>
      <c r="CO404" s="152"/>
      <c r="CP404" s="140" t="e">
        <f t="shared" si="593"/>
        <v>#REF!</v>
      </c>
      <c r="CQ404" s="144"/>
      <c r="CR404" s="136" t="e">
        <f t="shared" si="594"/>
        <v>#REF!</v>
      </c>
      <c r="CS404" s="152"/>
      <c r="CT404" s="140" t="e">
        <f t="shared" si="595"/>
        <v>#REF!</v>
      </c>
      <c r="CU404" s="144"/>
      <c r="CV404" s="136" t="e">
        <f t="shared" si="596"/>
        <v>#REF!</v>
      </c>
      <c r="CW404" s="152"/>
      <c r="CX404" s="140" t="e">
        <f t="shared" si="597"/>
        <v>#REF!</v>
      </c>
      <c r="CY404" s="136" t="e">
        <f t="shared" si="598"/>
        <v>#REF!</v>
      </c>
      <c r="CZ404" s="152"/>
      <c r="DA404" s="144" t="e">
        <f t="shared" si="599"/>
        <v>#REF!</v>
      </c>
      <c r="DB404" s="144"/>
      <c r="DC404" s="136" t="e">
        <f t="shared" si="600"/>
        <v>#REF!</v>
      </c>
      <c r="DD404" s="152"/>
      <c r="DE404" s="140" t="e">
        <f t="shared" si="601"/>
        <v>#REF!</v>
      </c>
      <c r="DF404" s="144"/>
      <c r="DG404" s="136" t="e">
        <f t="shared" si="602"/>
        <v>#REF!</v>
      </c>
      <c r="DH404" s="152"/>
    </row>
    <row r="405" spans="1:112" ht="15.5" x14ac:dyDescent="0.35">
      <c r="A405" s="71">
        <v>38</v>
      </c>
      <c r="B405" s="345" t="str">
        <f t="shared" ref="B405" si="620">B353</f>
        <v>LLLLMMMM  Didier</v>
      </c>
      <c r="C405" s="71" t="str">
        <f t="shared" si="559"/>
        <v>Didier</v>
      </c>
      <c r="D405" s="9" t="str">
        <f t="shared" si="538"/>
        <v/>
      </c>
      <c r="E405" s="6">
        <f t="shared" si="614"/>
        <v>1748108</v>
      </c>
      <c r="F405" s="73"/>
      <c r="G405" s="73"/>
      <c r="H405" s="73"/>
      <c r="I405" s="73"/>
      <c r="J405" s="73"/>
      <c r="K405" s="73"/>
      <c r="L405" s="73"/>
      <c r="M405" s="168"/>
      <c r="N405" s="73"/>
      <c r="O405" s="73"/>
      <c r="P405" s="73"/>
      <c r="Q405" s="73"/>
      <c r="R405" s="73"/>
      <c r="S405" s="73"/>
      <c r="T405" s="73"/>
      <c r="U405" s="73"/>
      <c r="V405" s="73"/>
      <c r="W405" s="73"/>
      <c r="X405" s="289"/>
      <c r="Y405" s="2" t="e">
        <f>IF(C405&lt;&gt;"",VLOOKUP(C405,#REF!,2,FALSE),"")</f>
        <v>#REF!</v>
      </c>
      <c r="Z405" s="2" t="str">
        <f t="shared" si="618"/>
        <v>US CRÉTEIL</v>
      </c>
      <c r="AA405" s="50" t="str">
        <f t="shared" si="561"/>
        <v/>
      </c>
      <c r="AB405" s="34" t="e">
        <f t="shared" si="562"/>
        <v>#REF!</v>
      </c>
      <c r="AC405" s="2" t="str">
        <f t="shared" si="563"/>
        <v>LLLLMMMM  Didier  Didier</v>
      </c>
      <c r="AD405" s="2">
        <f t="shared" si="564"/>
        <v>0</v>
      </c>
      <c r="AE405" s="39"/>
      <c r="AF405" s="40" t="str">
        <f>IF(AE405&lt;&gt;"",VLOOKUP(AE405,#REF!,2,FALSE),"")</f>
        <v/>
      </c>
      <c r="AM405" s="140" t="e">
        <f t="shared" si="565"/>
        <v>#REF!</v>
      </c>
      <c r="AN405" s="157"/>
      <c r="AO405" s="136" t="e">
        <f t="shared" si="566"/>
        <v>#REF!</v>
      </c>
      <c r="AP405" s="152"/>
      <c r="AQ405" s="140" t="e">
        <f t="shared" si="567"/>
        <v>#REF!</v>
      </c>
      <c r="AR405" s="144"/>
      <c r="AS405" s="136" t="e">
        <f t="shared" si="568"/>
        <v>#REF!</v>
      </c>
      <c r="AT405" s="152"/>
      <c r="AU405" s="140" t="e">
        <f t="shared" si="569"/>
        <v>#REF!</v>
      </c>
      <c r="AV405" s="157"/>
      <c r="AW405" s="136" t="e">
        <f t="shared" si="570"/>
        <v>#REF!</v>
      </c>
      <c r="AX405" s="152"/>
      <c r="AY405" s="140" t="e">
        <f t="shared" si="571"/>
        <v>#REF!</v>
      </c>
      <c r="AZ405" s="144"/>
      <c r="BA405" s="136" t="e">
        <f t="shared" si="572"/>
        <v>#REF!</v>
      </c>
      <c r="BB405" s="152"/>
      <c r="BC405" s="140" t="e">
        <f t="shared" si="573"/>
        <v>#REF!</v>
      </c>
      <c r="BD405" s="144"/>
      <c r="BE405" s="136" t="e">
        <f t="shared" si="574"/>
        <v>#REF!</v>
      </c>
      <c r="BF405" s="152"/>
      <c r="BG405" s="140" t="e">
        <f t="shared" si="575"/>
        <v>#REF!</v>
      </c>
      <c r="BH405" s="144"/>
      <c r="BI405" s="136" t="e">
        <f t="shared" si="576"/>
        <v>#REF!</v>
      </c>
      <c r="BJ405" s="152"/>
      <c r="BK405" s="140" t="e">
        <f t="shared" si="577"/>
        <v>#REF!</v>
      </c>
      <c r="BL405" s="144"/>
      <c r="BM405" s="136" t="e">
        <f t="shared" si="578"/>
        <v>#REF!</v>
      </c>
      <c r="BN405" s="152"/>
      <c r="BO405" s="140" t="e">
        <f t="shared" si="579"/>
        <v>#REF!</v>
      </c>
      <c r="BP405" s="144"/>
      <c r="BQ405" s="136" t="e">
        <f t="shared" si="580"/>
        <v>#REF!</v>
      </c>
      <c r="BR405" s="152"/>
      <c r="BS405" s="140" t="e">
        <f t="shared" si="581"/>
        <v>#REF!</v>
      </c>
      <c r="BT405" s="144"/>
      <c r="BU405" s="136" t="e">
        <f t="shared" si="582"/>
        <v>#REF!</v>
      </c>
      <c r="BV405" s="152"/>
      <c r="BW405" s="140" t="e">
        <f t="shared" si="583"/>
        <v>#REF!</v>
      </c>
      <c r="BX405" s="144"/>
      <c r="BY405" s="136" t="e">
        <f t="shared" si="584"/>
        <v>#REF!</v>
      </c>
      <c r="BZ405" s="152"/>
      <c r="CA405" s="140" t="e">
        <f t="shared" si="585"/>
        <v>#REF!</v>
      </c>
      <c r="CB405" s="144"/>
      <c r="CC405" s="136" t="e">
        <f t="shared" si="586"/>
        <v>#REF!</v>
      </c>
      <c r="CD405" s="152"/>
      <c r="CE405" s="140" t="e">
        <f t="shared" si="587"/>
        <v>#REF!</v>
      </c>
      <c r="CF405" s="144"/>
      <c r="CG405" s="136" t="e">
        <f t="shared" si="588"/>
        <v>#REF!</v>
      </c>
      <c r="CH405" s="152"/>
      <c r="CI405" s="140" t="e">
        <f t="shared" si="589"/>
        <v>#REF!</v>
      </c>
      <c r="CJ405" s="144"/>
      <c r="CK405" s="136" t="e">
        <f t="shared" si="590"/>
        <v>#REF!</v>
      </c>
      <c r="CL405" s="140" t="e">
        <f t="shared" si="591"/>
        <v>#REF!</v>
      </c>
      <c r="CM405" s="144"/>
      <c r="CN405" s="136" t="e">
        <f t="shared" si="592"/>
        <v>#REF!</v>
      </c>
      <c r="CO405" s="152"/>
      <c r="CP405" s="140" t="e">
        <f t="shared" si="593"/>
        <v>#REF!</v>
      </c>
      <c r="CQ405" s="144"/>
      <c r="CR405" s="136" t="e">
        <f t="shared" si="594"/>
        <v>#REF!</v>
      </c>
      <c r="CS405" s="152"/>
      <c r="CT405" s="140" t="e">
        <f t="shared" si="595"/>
        <v>#REF!</v>
      </c>
      <c r="CU405" s="144"/>
      <c r="CV405" s="136" t="e">
        <f t="shared" si="596"/>
        <v>#REF!</v>
      </c>
      <c r="CW405" s="152"/>
      <c r="CX405" s="140" t="e">
        <f t="shared" si="597"/>
        <v>#REF!</v>
      </c>
      <c r="CY405" s="136" t="e">
        <f t="shared" si="598"/>
        <v>#REF!</v>
      </c>
      <c r="CZ405" s="152"/>
      <c r="DA405" s="144" t="e">
        <f t="shared" si="599"/>
        <v>#REF!</v>
      </c>
      <c r="DB405" s="144"/>
      <c r="DC405" s="136" t="e">
        <f t="shared" si="600"/>
        <v>#REF!</v>
      </c>
      <c r="DD405" s="152"/>
      <c r="DE405" s="140" t="e">
        <f t="shared" si="601"/>
        <v>#REF!</v>
      </c>
      <c r="DF405" s="144"/>
      <c r="DG405" s="136" t="e">
        <f t="shared" si="602"/>
        <v>#REF!</v>
      </c>
      <c r="DH405" s="152"/>
    </row>
    <row r="406" spans="1:112" ht="15.5" x14ac:dyDescent="0.35">
      <c r="A406" s="71">
        <v>39</v>
      </c>
      <c r="B406" s="345" t="str">
        <f t="shared" ref="B406" si="621">B354</f>
        <v>MMMNNN  Barbara</v>
      </c>
      <c r="C406" s="71" t="str">
        <f t="shared" si="559"/>
        <v>Barbara</v>
      </c>
      <c r="D406" s="9" t="str">
        <f t="shared" si="538"/>
        <v/>
      </c>
      <c r="E406" s="6">
        <f t="shared" si="614"/>
        <v>1026525</v>
      </c>
      <c r="F406" s="73"/>
      <c r="G406" s="73"/>
      <c r="H406" s="73"/>
      <c r="I406" s="73"/>
      <c r="J406" s="73"/>
      <c r="K406" s="73"/>
      <c r="L406" s="73"/>
      <c r="M406" s="168"/>
      <c r="N406" s="73"/>
      <c r="O406" s="73"/>
      <c r="P406" s="73"/>
      <c r="Q406" s="73"/>
      <c r="R406" s="73"/>
      <c r="S406" s="73"/>
      <c r="T406" s="73"/>
      <c r="U406" s="73"/>
      <c r="V406" s="73"/>
      <c r="W406" s="73"/>
      <c r="X406" s="289"/>
      <c r="Y406" s="2" t="e">
        <f>IF(C406&lt;&gt;"",VLOOKUP(C406,#REF!,2,FALSE),"")</f>
        <v>#REF!</v>
      </c>
      <c r="Z406" s="2" t="str">
        <f t="shared" si="618"/>
        <v>US CRÉTEIL</v>
      </c>
      <c r="AA406" s="50" t="str">
        <f t="shared" si="561"/>
        <v/>
      </c>
      <c r="AB406" s="34" t="e">
        <f t="shared" si="562"/>
        <v>#REF!</v>
      </c>
      <c r="AC406" s="2" t="str">
        <f t="shared" si="563"/>
        <v>MMMNNN  Barbara  Barbara</v>
      </c>
      <c r="AD406" s="2">
        <f t="shared" si="564"/>
        <v>0</v>
      </c>
      <c r="AE406" s="39"/>
      <c r="AF406" s="40" t="str">
        <f>IF(AE406&lt;&gt;"",VLOOKUP(AE406,#REF!,2,FALSE),"")</f>
        <v/>
      </c>
      <c r="AM406" s="140" t="e">
        <f t="shared" si="565"/>
        <v>#REF!</v>
      </c>
      <c r="AN406" s="157"/>
      <c r="AO406" s="136" t="e">
        <f t="shared" si="566"/>
        <v>#REF!</v>
      </c>
      <c r="AP406" s="152"/>
      <c r="AQ406" s="140" t="e">
        <f t="shared" si="567"/>
        <v>#REF!</v>
      </c>
      <c r="AR406" s="144"/>
      <c r="AS406" s="136" t="e">
        <f t="shared" si="568"/>
        <v>#REF!</v>
      </c>
      <c r="AT406" s="152"/>
      <c r="AU406" s="140" t="e">
        <f t="shared" si="569"/>
        <v>#REF!</v>
      </c>
      <c r="AV406" s="157"/>
      <c r="AW406" s="136" t="e">
        <f t="shared" si="570"/>
        <v>#REF!</v>
      </c>
      <c r="AX406" s="152"/>
      <c r="AY406" s="140" t="e">
        <f t="shared" si="571"/>
        <v>#REF!</v>
      </c>
      <c r="AZ406" s="144"/>
      <c r="BA406" s="136" t="e">
        <f t="shared" si="572"/>
        <v>#REF!</v>
      </c>
      <c r="BB406" s="152"/>
      <c r="BC406" s="140" t="e">
        <f t="shared" si="573"/>
        <v>#REF!</v>
      </c>
      <c r="BD406" s="144"/>
      <c r="BE406" s="136" t="e">
        <f t="shared" si="574"/>
        <v>#REF!</v>
      </c>
      <c r="BF406" s="152"/>
      <c r="BG406" s="140" t="e">
        <f t="shared" si="575"/>
        <v>#REF!</v>
      </c>
      <c r="BH406" s="144"/>
      <c r="BI406" s="136" t="e">
        <f t="shared" si="576"/>
        <v>#REF!</v>
      </c>
      <c r="BJ406" s="152"/>
      <c r="BK406" s="140" t="e">
        <f t="shared" si="577"/>
        <v>#REF!</v>
      </c>
      <c r="BL406" s="144"/>
      <c r="BM406" s="136" t="e">
        <f t="shared" si="578"/>
        <v>#REF!</v>
      </c>
      <c r="BN406" s="152"/>
      <c r="BO406" s="140" t="e">
        <f t="shared" si="579"/>
        <v>#REF!</v>
      </c>
      <c r="BP406" s="144"/>
      <c r="BQ406" s="136" t="e">
        <f t="shared" si="580"/>
        <v>#REF!</v>
      </c>
      <c r="BR406" s="152"/>
      <c r="BS406" s="140" t="e">
        <f t="shared" si="581"/>
        <v>#REF!</v>
      </c>
      <c r="BT406" s="144"/>
      <c r="BU406" s="136" t="e">
        <f t="shared" si="582"/>
        <v>#REF!</v>
      </c>
      <c r="BV406" s="152"/>
      <c r="BW406" s="140" t="e">
        <f t="shared" si="583"/>
        <v>#REF!</v>
      </c>
      <c r="BX406" s="144"/>
      <c r="BY406" s="136" t="e">
        <f t="shared" si="584"/>
        <v>#REF!</v>
      </c>
      <c r="BZ406" s="152"/>
      <c r="CA406" s="140" t="e">
        <f t="shared" si="585"/>
        <v>#REF!</v>
      </c>
      <c r="CB406" s="144"/>
      <c r="CC406" s="136" t="e">
        <f t="shared" si="586"/>
        <v>#REF!</v>
      </c>
      <c r="CD406" s="152"/>
      <c r="CE406" s="140" t="e">
        <f t="shared" si="587"/>
        <v>#REF!</v>
      </c>
      <c r="CF406" s="144"/>
      <c r="CG406" s="136" t="e">
        <f t="shared" si="588"/>
        <v>#REF!</v>
      </c>
      <c r="CH406" s="152"/>
      <c r="CI406" s="140" t="e">
        <f t="shared" si="589"/>
        <v>#REF!</v>
      </c>
      <c r="CJ406" s="144"/>
      <c r="CK406" s="136" t="e">
        <f t="shared" si="590"/>
        <v>#REF!</v>
      </c>
      <c r="CL406" s="140" t="e">
        <f t="shared" si="591"/>
        <v>#REF!</v>
      </c>
      <c r="CM406" s="144"/>
      <c r="CN406" s="136" t="e">
        <f t="shared" si="592"/>
        <v>#REF!</v>
      </c>
      <c r="CO406" s="152"/>
      <c r="CP406" s="140" t="e">
        <f t="shared" si="593"/>
        <v>#REF!</v>
      </c>
      <c r="CQ406" s="144"/>
      <c r="CR406" s="136" t="e">
        <f t="shared" si="594"/>
        <v>#REF!</v>
      </c>
      <c r="CS406" s="152"/>
      <c r="CT406" s="140" t="e">
        <f t="shared" si="595"/>
        <v>#REF!</v>
      </c>
      <c r="CU406" s="144"/>
      <c r="CV406" s="136" t="e">
        <f t="shared" si="596"/>
        <v>#REF!</v>
      </c>
      <c r="CW406" s="152"/>
      <c r="CX406" s="140" t="e">
        <f t="shared" si="597"/>
        <v>#REF!</v>
      </c>
      <c r="CY406" s="136" t="e">
        <f t="shared" si="598"/>
        <v>#REF!</v>
      </c>
      <c r="CZ406" s="152"/>
      <c r="DA406" s="144" t="e">
        <f t="shared" si="599"/>
        <v>#REF!</v>
      </c>
      <c r="DB406" s="144"/>
      <c r="DC406" s="136" t="e">
        <f t="shared" si="600"/>
        <v>#REF!</v>
      </c>
      <c r="DD406" s="152"/>
      <c r="DE406" s="140" t="e">
        <f t="shared" si="601"/>
        <v>#REF!</v>
      </c>
      <c r="DF406" s="144"/>
      <c r="DG406" s="136" t="e">
        <f t="shared" si="602"/>
        <v>#REF!</v>
      </c>
      <c r="DH406" s="152"/>
    </row>
    <row r="407" spans="1:112" ht="15.5" x14ac:dyDescent="0.35">
      <c r="A407" s="71">
        <v>40</v>
      </c>
      <c r="B407" s="345" t="str">
        <f t="shared" ref="B407" si="622">B355</f>
        <v>NNNNOOO  Julie</v>
      </c>
      <c r="C407" s="71" t="str">
        <f t="shared" si="559"/>
        <v>Julie</v>
      </c>
      <c r="D407" s="9" t="str">
        <f t="shared" si="538"/>
        <v/>
      </c>
      <c r="E407" s="6">
        <f t="shared" si="614"/>
        <v>405929</v>
      </c>
      <c r="F407" s="73"/>
      <c r="G407" s="73"/>
      <c r="H407" s="73"/>
      <c r="I407" s="73"/>
      <c r="J407" s="73"/>
      <c r="K407" s="73"/>
      <c r="L407" s="73"/>
      <c r="M407" s="168"/>
      <c r="N407" s="73"/>
      <c r="O407" s="73"/>
      <c r="P407" s="73"/>
      <c r="Q407" s="73"/>
      <c r="R407" s="73"/>
      <c r="S407" s="73"/>
      <c r="T407" s="73"/>
      <c r="U407" s="73"/>
      <c r="V407" s="73"/>
      <c r="W407" s="73"/>
      <c r="X407" s="289"/>
      <c r="Y407" s="2" t="e">
        <f>IF(C407&lt;&gt;"",VLOOKUP(C407,#REF!,2,FALSE),"")</f>
        <v>#REF!</v>
      </c>
      <c r="Z407" s="2" t="str">
        <f t="shared" si="618"/>
        <v>US CRÉTEIL</v>
      </c>
      <c r="AA407" s="50" t="str">
        <f t="shared" si="561"/>
        <v/>
      </c>
      <c r="AB407" s="34" t="e">
        <f t="shared" si="562"/>
        <v>#REF!</v>
      </c>
      <c r="AC407" s="2" t="str">
        <f t="shared" si="563"/>
        <v>NNNNOOO  Julie  Julie</v>
      </c>
      <c r="AD407" s="2">
        <f t="shared" si="564"/>
        <v>0</v>
      </c>
      <c r="AE407" s="39"/>
      <c r="AF407" s="40" t="str">
        <f>IF(AE407&lt;&gt;"",VLOOKUP(AE407,#REF!,2,FALSE),"")</f>
        <v/>
      </c>
      <c r="AM407" s="140" t="e">
        <f t="shared" si="565"/>
        <v>#REF!</v>
      </c>
      <c r="AN407" s="157"/>
      <c r="AO407" s="136" t="e">
        <f t="shared" si="566"/>
        <v>#REF!</v>
      </c>
      <c r="AP407" s="152"/>
      <c r="AQ407" s="140" t="e">
        <f t="shared" si="567"/>
        <v>#REF!</v>
      </c>
      <c r="AR407" s="144"/>
      <c r="AS407" s="136" t="e">
        <f t="shared" si="568"/>
        <v>#REF!</v>
      </c>
      <c r="AT407" s="152"/>
      <c r="AU407" s="140" t="e">
        <f t="shared" si="569"/>
        <v>#REF!</v>
      </c>
      <c r="AV407" s="157"/>
      <c r="AW407" s="136" t="e">
        <f t="shared" si="570"/>
        <v>#REF!</v>
      </c>
      <c r="AX407" s="152"/>
      <c r="AY407" s="140" t="e">
        <f t="shared" si="571"/>
        <v>#REF!</v>
      </c>
      <c r="AZ407" s="144"/>
      <c r="BA407" s="136" t="e">
        <f t="shared" si="572"/>
        <v>#REF!</v>
      </c>
      <c r="BB407" s="152"/>
      <c r="BC407" s="140" t="e">
        <f t="shared" si="573"/>
        <v>#REF!</v>
      </c>
      <c r="BD407" s="144"/>
      <c r="BE407" s="136" t="e">
        <f t="shared" si="574"/>
        <v>#REF!</v>
      </c>
      <c r="BF407" s="152"/>
      <c r="BG407" s="140" t="e">
        <f t="shared" si="575"/>
        <v>#REF!</v>
      </c>
      <c r="BH407" s="144"/>
      <c r="BI407" s="136" t="e">
        <f t="shared" si="576"/>
        <v>#REF!</v>
      </c>
      <c r="BJ407" s="152"/>
      <c r="BK407" s="140" t="e">
        <f t="shared" si="577"/>
        <v>#REF!</v>
      </c>
      <c r="BL407" s="144"/>
      <c r="BM407" s="136" t="e">
        <f t="shared" si="578"/>
        <v>#REF!</v>
      </c>
      <c r="BN407" s="152"/>
      <c r="BO407" s="140" t="e">
        <f t="shared" si="579"/>
        <v>#REF!</v>
      </c>
      <c r="BP407" s="144"/>
      <c r="BQ407" s="136" t="e">
        <f t="shared" si="580"/>
        <v>#REF!</v>
      </c>
      <c r="BR407" s="152"/>
      <c r="BS407" s="140" t="e">
        <f t="shared" si="581"/>
        <v>#REF!</v>
      </c>
      <c r="BT407" s="144"/>
      <c r="BU407" s="136" t="e">
        <f t="shared" si="582"/>
        <v>#REF!</v>
      </c>
      <c r="BV407" s="152"/>
      <c r="BW407" s="140" t="e">
        <f t="shared" si="583"/>
        <v>#REF!</v>
      </c>
      <c r="BX407" s="144"/>
      <c r="BY407" s="136" t="e">
        <f t="shared" si="584"/>
        <v>#REF!</v>
      </c>
      <c r="BZ407" s="152"/>
      <c r="CA407" s="140" t="e">
        <f t="shared" si="585"/>
        <v>#REF!</v>
      </c>
      <c r="CB407" s="144"/>
      <c r="CC407" s="136" t="e">
        <f t="shared" si="586"/>
        <v>#REF!</v>
      </c>
      <c r="CD407" s="152"/>
      <c r="CE407" s="140" t="e">
        <f t="shared" si="587"/>
        <v>#REF!</v>
      </c>
      <c r="CF407" s="144"/>
      <c r="CG407" s="136" t="e">
        <f t="shared" si="588"/>
        <v>#REF!</v>
      </c>
      <c r="CH407" s="152"/>
      <c r="CI407" s="140" t="e">
        <f t="shared" si="589"/>
        <v>#REF!</v>
      </c>
      <c r="CJ407" s="144"/>
      <c r="CK407" s="136" t="e">
        <f t="shared" si="590"/>
        <v>#REF!</v>
      </c>
      <c r="CL407" s="140" t="e">
        <f t="shared" si="591"/>
        <v>#REF!</v>
      </c>
      <c r="CM407" s="144"/>
      <c r="CN407" s="136" t="e">
        <f t="shared" si="592"/>
        <v>#REF!</v>
      </c>
      <c r="CO407" s="152"/>
      <c r="CP407" s="140" t="e">
        <f t="shared" si="593"/>
        <v>#REF!</v>
      </c>
      <c r="CQ407" s="144"/>
      <c r="CR407" s="136" t="e">
        <f t="shared" si="594"/>
        <v>#REF!</v>
      </c>
      <c r="CS407" s="152"/>
      <c r="CT407" s="140" t="e">
        <f t="shared" si="595"/>
        <v>#REF!</v>
      </c>
      <c r="CU407" s="144"/>
      <c r="CV407" s="136" t="e">
        <f t="shared" si="596"/>
        <v>#REF!</v>
      </c>
      <c r="CW407" s="152"/>
      <c r="CX407" s="140" t="e">
        <f t="shared" si="597"/>
        <v>#REF!</v>
      </c>
      <c r="CY407" s="136" t="e">
        <f t="shared" si="598"/>
        <v>#REF!</v>
      </c>
      <c r="CZ407" s="152"/>
      <c r="DA407" s="144" t="e">
        <f t="shared" si="599"/>
        <v>#REF!</v>
      </c>
      <c r="DB407" s="144"/>
      <c r="DC407" s="136" t="e">
        <f t="shared" si="600"/>
        <v>#REF!</v>
      </c>
      <c r="DD407" s="152"/>
      <c r="DE407" s="140" t="e">
        <f t="shared" si="601"/>
        <v>#REF!</v>
      </c>
      <c r="DF407" s="144"/>
      <c r="DG407" s="136" t="e">
        <f t="shared" si="602"/>
        <v>#REF!</v>
      </c>
      <c r="DH407" s="152"/>
    </row>
    <row r="408" spans="1:112" ht="15.5" x14ac:dyDescent="0.35">
      <c r="A408" s="71">
        <v>41</v>
      </c>
      <c r="B408" s="345" t="str">
        <f t="shared" ref="B408" si="623">B356</f>
        <v>OOOPPP  André</v>
      </c>
      <c r="C408" s="71" t="str">
        <f t="shared" ref="C408:C417" si="624">C44</f>
        <v>André</v>
      </c>
      <c r="D408" s="9" t="str">
        <f t="shared" si="538"/>
        <v/>
      </c>
      <c r="E408" s="6">
        <f t="shared" si="614"/>
        <v>1513486</v>
      </c>
      <c r="F408" s="73"/>
      <c r="G408" s="73"/>
      <c r="H408" s="73"/>
      <c r="I408" s="73"/>
      <c r="J408" s="73"/>
      <c r="K408" s="73"/>
      <c r="L408" s="73"/>
      <c r="M408" s="168"/>
      <c r="N408" s="73"/>
      <c r="O408" s="73"/>
      <c r="P408" s="73"/>
      <c r="Q408" s="73"/>
      <c r="R408" s="73"/>
      <c r="S408" s="73"/>
      <c r="T408" s="73"/>
      <c r="U408" s="73"/>
      <c r="V408" s="73"/>
      <c r="W408" s="73"/>
      <c r="X408" s="289"/>
      <c r="Y408" s="2" t="e">
        <f>IF(C408&lt;&gt;"",VLOOKUP(C408,#REF!,2,FALSE),"")</f>
        <v>#REF!</v>
      </c>
      <c r="Z408" s="2" t="str">
        <f t="shared" si="618"/>
        <v>US CRÉTEIL</v>
      </c>
      <c r="AA408" s="50" t="str">
        <f t="shared" si="561"/>
        <v/>
      </c>
      <c r="AB408" s="34" t="e">
        <f t="shared" si="562"/>
        <v>#REF!</v>
      </c>
      <c r="AC408" s="2" t="str">
        <f t="shared" si="563"/>
        <v>OOOPPP  André  André</v>
      </c>
      <c r="AD408" s="2">
        <f t="shared" si="564"/>
        <v>0</v>
      </c>
      <c r="AE408" s="39"/>
      <c r="AF408" s="40" t="str">
        <f>IF(AE408&lt;&gt;"",VLOOKUP(AE408,#REF!,2,FALSE),"")</f>
        <v/>
      </c>
      <c r="AM408" s="140" t="e">
        <f t="shared" si="565"/>
        <v>#REF!</v>
      </c>
      <c r="AN408" s="157"/>
      <c r="AO408" s="136" t="e">
        <f t="shared" si="566"/>
        <v>#REF!</v>
      </c>
      <c r="AP408" s="152"/>
      <c r="AQ408" s="140" t="e">
        <f t="shared" si="567"/>
        <v>#REF!</v>
      </c>
      <c r="AR408" s="144"/>
      <c r="AS408" s="136" t="e">
        <f t="shared" si="568"/>
        <v>#REF!</v>
      </c>
      <c r="AT408" s="152"/>
      <c r="AU408" s="140" t="e">
        <f t="shared" si="569"/>
        <v>#REF!</v>
      </c>
      <c r="AV408" s="157"/>
      <c r="AW408" s="136" t="e">
        <f t="shared" si="570"/>
        <v>#REF!</v>
      </c>
      <c r="AX408" s="152"/>
      <c r="AY408" s="140" t="e">
        <f t="shared" si="571"/>
        <v>#REF!</v>
      </c>
      <c r="AZ408" s="144"/>
      <c r="BA408" s="136" t="e">
        <f t="shared" si="572"/>
        <v>#REF!</v>
      </c>
      <c r="BB408" s="152"/>
      <c r="BC408" s="140" t="e">
        <f t="shared" si="573"/>
        <v>#REF!</v>
      </c>
      <c r="BD408" s="144"/>
      <c r="BE408" s="136" t="e">
        <f t="shared" si="574"/>
        <v>#REF!</v>
      </c>
      <c r="BF408" s="152"/>
      <c r="BG408" s="140" t="e">
        <f t="shared" si="575"/>
        <v>#REF!</v>
      </c>
      <c r="BH408" s="144"/>
      <c r="BI408" s="136" t="e">
        <f t="shared" si="576"/>
        <v>#REF!</v>
      </c>
      <c r="BJ408" s="152"/>
      <c r="BK408" s="140" t="e">
        <f t="shared" si="577"/>
        <v>#REF!</v>
      </c>
      <c r="BL408" s="144"/>
      <c r="BM408" s="136" t="e">
        <f t="shared" si="578"/>
        <v>#REF!</v>
      </c>
      <c r="BN408" s="152"/>
      <c r="BO408" s="140" t="e">
        <f t="shared" si="579"/>
        <v>#REF!</v>
      </c>
      <c r="BP408" s="144"/>
      <c r="BQ408" s="136" t="e">
        <f t="shared" si="580"/>
        <v>#REF!</v>
      </c>
      <c r="BR408" s="152"/>
      <c r="BS408" s="140" t="e">
        <f t="shared" si="581"/>
        <v>#REF!</v>
      </c>
      <c r="BT408" s="144"/>
      <c r="BU408" s="136" t="e">
        <f t="shared" si="582"/>
        <v>#REF!</v>
      </c>
      <c r="BV408" s="152"/>
      <c r="BW408" s="140" t="e">
        <f t="shared" si="583"/>
        <v>#REF!</v>
      </c>
      <c r="BX408" s="144"/>
      <c r="BY408" s="136" t="e">
        <f t="shared" si="584"/>
        <v>#REF!</v>
      </c>
      <c r="BZ408" s="152"/>
      <c r="CA408" s="140" t="e">
        <f t="shared" si="585"/>
        <v>#REF!</v>
      </c>
      <c r="CB408" s="144"/>
      <c r="CC408" s="136" t="e">
        <f t="shared" si="586"/>
        <v>#REF!</v>
      </c>
      <c r="CD408" s="152"/>
      <c r="CE408" s="140" t="e">
        <f t="shared" si="587"/>
        <v>#REF!</v>
      </c>
      <c r="CF408" s="144"/>
      <c r="CG408" s="136" t="e">
        <f t="shared" si="588"/>
        <v>#REF!</v>
      </c>
      <c r="CH408" s="152"/>
      <c r="CI408" s="140" t="e">
        <f t="shared" si="589"/>
        <v>#REF!</v>
      </c>
      <c r="CJ408" s="144"/>
      <c r="CK408" s="136" t="e">
        <f t="shared" si="590"/>
        <v>#REF!</v>
      </c>
      <c r="CL408" s="140" t="e">
        <f t="shared" si="591"/>
        <v>#REF!</v>
      </c>
      <c r="CM408" s="144"/>
      <c r="CN408" s="136" t="e">
        <f t="shared" si="592"/>
        <v>#REF!</v>
      </c>
      <c r="CO408" s="152"/>
      <c r="CP408" s="140" t="e">
        <f t="shared" si="593"/>
        <v>#REF!</v>
      </c>
      <c r="CQ408" s="144"/>
      <c r="CR408" s="136" t="e">
        <f t="shared" si="594"/>
        <v>#REF!</v>
      </c>
      <c r="CS408" s="152"/>
      <c r="CT408" s="140" t="e">
        <f t="shared" si="595"/>
        <v>#REF!</v>
      </c>
      <c r="CU408" s="144"/>
      <c r="CV408" s="136" t="e">
        <f t="shared" si="596"/>
        <v>#REF!</v>
      </c>
      <c r="CW408" s="152"/>
      <c r="CX408" s="140" t="e">
        <f t="shared" si="597"/>
        <v>#REF!</v>
      </c>
      <c r="CY408" s="136" t="e">
        <f t="shared" si="598"/>
        <v>#REF!</v>
      </c>
      <c r="CZ408" s="152"/>
      <c r="DA408" s="144" t="e">
        <f t="shared" si="599"/>
        <v>#REF!</v>
      </c>
      <c r="DB408" s="144"/>
      <c r="DC408" s="136" t="e">
        <f t="shared" si="600"/>
        <v>#REF!</v>
      </c>
      <c r="DD408" s="152"/>
      <c r="DE408" s="140" t="e">
        <f t="shared" si="601"/>
        <v>#REF!</v>
      </c>
      <c r="DF408" s="144"/>
      <c r="DG408" s="136" t="e">
        <f t="shared" si="602"/>
        <v>#REF!</v>
      </c>
      <c r="DH408" s="152"/>
    </row>
    <row r="409" spans="1:112" ht="15.5" x14ac:dyDescent="0.35">
      <c r="A409" s="71">
        <v>42</v>
      </c>
      <c r="B409" s="345" t="str">
        <f t="shared" ref="B409" si="625">B357</f>
        <v>PPPQQQQ  Roland</v>
      </c>
      <c r="C409" s="71" t="str">
        <f t="shared" si="624"/>
        <v>Roland</v>
      </c>
      <c r="D409" s="9" t="str">
        <f t="shared" si="538"/>
        <v/>
      </c>
      <c r="E409" s="6">
        <f t="shared" si="614"/>
        <v>1797650</v>
      </c>
      <c r="F409" s="73"/>
      <c r="G409" s="73"/>
      <c r="H409" s="73"/>
      <c r="I409" s="73"/>
      <c r="J409" s="73"/>
      <c r="K409" s="73"/>
      <c r="L409" s="73"/>
      <c r="M409" s="168"/>
      <c r="N409" s="73"/>
      <c r="O409" s="73"/>
      <c r="P409" s="73"/>
      <c r="Q409" s="73"/>
      <c r="R409" s="73"/>
      <c r="S409" s="73"/>
      <c r="T409" s="73"/>
      <c r="U409" s="73"/>
      <c r="V409" s="73"/>
      <c r="W409" s="73"/>
      <c r="X409" s="289"/>
      <c r="Y409" s="2" t="e">
        <f>IF(C409&lt;&gt;"",VLOOKUP(C409,#REF!,2,FALSE),"")</f>
        <v>#REF!</v>
      </c>
      <c r="Z409" s="2" t="str">
        <f t="shared" si="618"/>
        <v>US CRÉTEIL</v>
      </c>
      <c r="AA409" s="50" t="str">
        <f t="shared" si="561"/>
        <v/>
      </c>
      <c r="AB409" s="34" t="e">
        <f t="shared" si="562"/>
        <v>#REF!</v>
      </c>
      <c r="AC409" s="2" t="str">
        <f t="shared" si="563"/>
        <v>PPPQQQQ  Roland  Roland</v>
      </c>
      <c r="AD409" s="2">
        <f t="shared" si="564"/>
        <v>0</v>
      </c>
      <c r="AE409" s="39"/>
      <c r="AF409" s="40" t="str">
        <f>IF(AE409&lt;&gt;"",VLOOKUP(AE409,#REF!,2,FALSE),"")</f>
        <v/>
      </c>
      <c r="AM409" s="140" t="e">
        <f t="shared" si="565"/>
        <v>#REF!</v>
      </c>
      <c r="AN409" s="157"/>
      <c r="AO409" s="136" t="e">
        <f t="shared" si="566"/>
        <v>#REF!</v>
      </c>
      <c r="AP409" s="152"/>
      <c r="AQ409" s="140" t="e">
        <f t="shared" si="567"/>
        <v>#REF!</v>
      </c>
      <c r="AR409" s="144"/>
      <c r="AS409" s="136" t="e">
        <f t="shared" si="568"/>
        <v>#REF!</v>
      </c>
      <c r="AT409" s="152"/>
      <c r="AU409" s="140" t="e">
        <f t="shared" si="569"/>
        <v>#REF!</v>
      </c>
      <c r="AV409" s="157"/>
      <c r="AW409" s="136" t="e">
        <f t="shared" si="570"/>
        <v>#REF!</v>
      </c>
      <c r="AX409" s="152"/>
      <c r="AY409" s="140" t="e">
        <f t="shared" si="571"/>
        <v>#REF!</v>
      </c>
      <c r="AZ409" s="144"/>
      <c r="BA409" s="136" t="e">
        <f t="shared" si="572"/>
        <v>#REF!</v>
      </c>
      <c r="BB409" s="152"/>
      <c r="BC409" s="140" t="e">
        <f t="shared" si="573"/>
        <v>#REF!</v>
      </c>
      <c r="BD409" s="144"/>
      <c r="BE409" s="136" t="e">
        <f t="shared" si="574"/>
        <v>#REF!</v>
      </c>
      <c r="BF409" s="152"/>
      <c r="BG409" s="140" t="e">
        <f t="shared" si="575"/>
        <v>#REF!</v>
      </c>
      <c r="BH409" s="144"/>
      <c r="BI409" s="136" t="e">
        <f t="shared" si="576"/>
        <v>#REF!</v>
      </c>
      <c r="BJ409" s="152"/>
      <c r="BK409" s="140" t="e">
        <f t="shared" si="577"/>
        <v>#REF!</v>
      </c>
      <c r="BL409" s="144"/>
      <c r="BM409" s="136" t="e">
        <f t="shared" si="578"/>
        <v>#REF!</v>
      </c>
      <c r="BN409" s="152"/>
      <c r="BO409" s="140" t="e">
        <f t="shared" si="579"/>
        <v>#REF!</v>
      </c>
      <c r="BP409" s="144"/>
      <c r="BQ409" s="136" t="e">
        <f t="shared" si="580"/>
        <v>#REF!</v>
      </c>
      <c r="BR409" s="152"/>
      <c r="BS409" s="140" t="e">
        <f t="shared" si="581"/>
        <v>#REF!</v>
      </c>
      <c r="BT409" s="144"/>
      <c r="BU409" s="136" t="e">
        <f t="shared" si="582"/>
        <v>#REF!</v>
      </c>
      <c r="BV409" s="152"/>
      <c r="BW409" s="140" t="e">
        <f t="shared" si="583"/>
        <v>#REF!</v>
      </c>
      <c r="BX409" s="144"/>
      <c r="BY409" s="136" t="e">
        <f t="shared" si="584"/>
        <v>#REF!</v>
      </c>
      <c r="BZ409" s="152"/>
      <c r="CA409" s="140" t="e">
        <f t="shared" si="585"/>
        <v>#REF!</v>
      </c>
      <c r="CB409" s="144"/>
      <c r="CC409" s="136" t="e">
        <f t="shared" si="586"/>
        <v>#REF!</v>
      </c>
      <c r="CD409" s="152"/>
      <c r="CE409" s="140" t="e">
        <f t="shared" si="587"/>
        <v>#REF!</v>
      </c>
      <c r="CF409" s="144"/>
      <c r="CG409" s="136" t="e">
        <f t="shared" si="588"/>
        <v>#REF!</v>
      </c>
      <c r="CH409" s="152"/>
      <c r="CI409" s="140" t="e">
        <f t="shared" si="589"/>
        <v>#REF!</v>
      </c>
      <c r="CJ409" s="144"/>
      <c r="CK409" s="136" t="e">
        <f t="shared" si="590"/>
        <v>#REF!</v>
      </c>
      <c r="CL409" s="140" t="e">
        <f t="shared" si="591"/>
        <v>#REF!</v>
      </c>
      <c r="CM409" s="144"/>
      <c r="CN409" s="136" t="e">
        <f t="shared" si="592"/>
        <v>#REF!</v>
      </c>
      <c r="CO409" s="152"/>
      <c r="CP409" s="140" t="e">
        <f t="shared" si="593"/>
        <v>#REF!</v>
      </c>
      <c r="CQ409" s="144"/>
      <c r="CR409" s="136" t="e">
        <f t="shared" si="594"/>
        <v>#REF!</v>
      </c>
      <c r="CS409" s="152"/>
      <c r="CT409" s="140" t="e">
        <f t="shared" si="595"/>
        <v>#REF!</v>
      </c>
      <c r="CU409" s="144"/>
      <c r="CV409" s="136" t="e">
        <f t="shared" si="596"/>
        <v>#REF!</v>
      </c>
      <c r="CW409" s="152"/>
      <c r="CX409" s="140" t="e">
        <f t="shared" si="597"/>
        <v>#REF!</v>
      </c>
      <c r="CY409" s="136" t="e">
        <f t="shared" si="598"/>
        <v>#REF!</v>
      </c>
      <c r="CZ409" s="152"/>
      <c r="DA409" s="144" t="e">
        <f t="shared" si="599"/>
        <v>#REF!</v>
      </c>
      <c r="DB409" s="144"/>
      <c r="DC409" s="136" t="e">
        <f t="shared" si="600"/>
        <v>#REF!</v>
      </c>
      <c r="DD409" s="152"/>
      <c r="DE409" s="140" t="e">
        <f t="shared" si="601"/>
        <v>#REF!</v>
      </c>
      <c r="DF409" s="144"/>
      <c r="DG409" s="136" t="e">
        <f t="shared" si="602"/>
        <v>#REF!</v>
      </c>
      <c r="DH409" s="152"/>
    </row>
    <row r="410" spans="1:112" ht="15.5" x14ac:dyDescent="0.35">
      <c r="A410" s="71">
        <v>43</v>
      </c>
      <c r="B410" s="345" t="str">
        <f t="shared" ref="B410" si="626">B358</f>
        <v>QQQRRR  Sylvain</v>
      </c>
      <c r="C410" s="71" t="str">
        <f t="shared" si="624"/>
        <v>Sylvain</v>
      </c>
      <c r="D410" s="9" t="str">
        <f t="shared" si="538"/>
        <v/>
      </c>
      <c r="E410" s="6">
        <f t="shared" si="614"/>
        <v>604004</v>
      </c>
      <c r="F410" s="73"/>
      <c r="G410" s="73"/>
      <c r="H410" s="73"/>
      <c r="I410" s="73"/>
      <c r="J410" s="73"/>
      <c r="K410" s="73"/>
      <c r="L410" s="73"/>
      <c r="M410" s="168"/>
      <c r="N410" s="73"/>
      <c r="O410" s="73"/>
      <c r="P410" s="73"/>
      <c r="Q410" s="73"/>
      <c r="R410" s="73"/>
      <c r="S410" s="73"/>
      <c r="T410" s="73"/>
      <c r="U410" s="73"/>
      <c r="V410" s="73"/>
      <c r="W410" s="73"/>
      <c r="X410" s="289"/>
      <c r="Y410" s="2" t="e">
        <f>IF(C410&lt;&gt;"",VLOOKUP(C410,#REF!,2,FALSE),"")</f>
        <v>#REF!</v>
      </c>
      <c r="Z410" s="2" t="str">
        <f t="shared" si="618"/>
        <v>US CRÉTEIL</v>
      </c>
      <c r="AA410" s="50" t="str">
        <f t="shared" si="561"/>
        <v/>
      </c>
      <c r="AB410" s="34" t="e">
        <f t="shared" si="562"/>
        <v>#REF!</v>
      </c>
      <c r="AC410" s="2" t="str">
        <f t="shared" si="563"/>
        <v>QQQRRR  Sylvain  Sylvain</v>
      </c>
      <c r="AD410" s="2">
        <f t="shared" si="564"/>
        <v>0</v>
      </c>
      <c r="AE410" s="39"/>
      <c r="AF410" s="40" t="str">
        <f>IF(AE410&lt;&gt;"",VLOOKUP(AE410,#REF!,2,FALSE),"")</f>
        <v/>
      </c>
      <c r="AM410" s="140" t="e">
        <f t="shared" si="565"/>
        <v>#REF!</v>
      </c>
      <c r="AN410" s="157"/>
      <c r="AO410" s="136" t="e">
        <f t="shared" si="566"/>
        <v>#REF!</v>
      </c>
      <c r="AP410" s="152"/>
      <c r="AQ410" s="140" t="e">
        <f t="shared" si="567"/>
        <v>#REF!</v>
      </c>
      <c r="AR410" s="144"/>
      <c r="AS410" s="136" t="e">
        <f t="shared" si="568"/>
        <v>#REF!</v>
      </c>
      <c r="AT410" s="152"/>
      <c r="AU410" s="140" t="e">
        <f t="shared" si="569"/>
        <v>#REF!</v>
      </c>
      <c r="AV410" s="157"/>
      <c r="AW410" s="136" t="e">
        <f t="shared" si="570"/>
        <v>#REF!</v>
      </c>
      <c r="AX410" s="152"/>
      <c r="AY410" s="140" t="e">
        <f t="shared" si="571"/>
        <v>#REF!</v>
      </c>
      <c r="AZ410" s="144"/>
      <c r="BA410" s="136" t="e">
        <f t="shared" si="572"/>
        <v>#REF!</v>
      </c>
      <c r="BB410" s="152"/>
      <c r="BC410" s="140" t="e">
        <f t="shared" si="573"/>
        <v>#REF!</v>
      </c>
      <c r="BD410" s="144"/>
      <c r="BE410" s="136" t="e">
        <f t="shared" si="574"/>
        <v>#REF!</v>
      </c>
      <c r="BF410" s="152"/>
      <c r="BG410" s="140" t="e">
        <f t="shared" si="575"/>
        <v>#REF!</v>
      </c>
      <c r="BH410" s="144"/>
      <c r="BI410" s="136" t="e">
        <f t="shared" si="576"/>
        <v>#REF!</v>
      </c>
      <c r="BJ410" s="152"/>
      <c r="BK410" s="140" t="e">
        <f t="shared" si="577"/>
        <v>#REF!</v>
      </c>
      <c r="BL410" s="144"/>
      <c r="BM410" s="136" t="e">
        <f t="shared" si="578"/>
        <v>#REF!</v>
      </c>
      <c r="BN410" s="152"/>
      <c r="BO410" s="140" t="e">
        <f t="shared" si="579"/>
        <v>#REF!</v>
      </c>
      <c r="BP410" s="144"/>
      <c r="BQ410" s="136" t="e">
        <f t="shared" si="580"/>
        <v>#REF!</v>
      </c>
      <c r="BR410" s="152"/>
      <c r="BS410" s="140" t="e">
        <f t="shared" si="581"/>
        <v>#REF!</v>
      </c>
      <c r="BT410" s="144"/>
      <c r="BU410" s="136" t="e">
        <f t="shared" si="582"/>
        <v>#REF!</v>
      </c>
      <c r="BV410" s="152"/>
      <c r="BW410" s="140" t="e">
        <f t="shared" si="583"/>
        <v>#REF!</v>
      </c>
      <c r="BX410" s="144"/>
      <c r="BY410" s="136" t="e">
        <f t="shared" si="584"/>
        <v>#REF!</v>
      </c>
      <c r="BZ410" s="152"/>
      <c r="CA410" s="140" t="e">
        <f t="shared" si="585"/>
        <v>#REF!</v>
      </c>
      <c r="CB410" s="144"/>
      <c r="CC410" s="136" t="e">
        <f t="shared" si="586"/>
        <v>#REF!</v>
      </c>
      <c r="CD410" s="152"/>
      <c r="CE410" s="140" t="e">
        <f t="shared" si="587"/>
        <v>#REF!</v>
      </c>
      <c r="CF410" s="144"/>
      <c r="CG410" s="136" t="e">
        <f t="shared" si="588"/>
        <v>#REF!</v>
      </c>
      <c r="CH410" s="152"/>
      <c r="CI410" s="140" t="e">
        <f t="shared" si="589"/>
        <v>#REF!</v>
      </c>
      <c r="CJ410" s="144"/>
      <c r="CK410" s="136" t="e">
        <f t="shared" si="590"/>
        <v>#REF!</v>
      </c>
      <c r="CL410" s="140" t="e">
        <f t="shared" si="591"/>
        <v>#REF!</v>
      </c>
      <c r="CM410" s="144"/>
      <c r="CN410" s="136" t="e">
        <f t="shared" si="592"/>
        <v>#REF!</v>
      </c>
      <c r="CO410" s="152"/>
      <c r="CP410" s="140" t="e">
        <f t="shared" si="593"/>
        <v>#REF!</v>
      </c>
      <c r="CQ410" s="144"/>
      <c r="CR410" s="136" t="e">
        <f t="shared" si="594"/>
        <v>#REF!</v>
      </c>
      <c r="CS410" s="152"/>
      <c r="CT410" s="140" t="e">
        <f t="shared" si="595"/>
        <v>#REF!</v>
      </c>
      <c r="CU410" s="144"/>
      <c r="CV410" s="136" t="e">
        <f t="shared" si="596"/>
        <v>#REF!</v>
      </c>
      <c r="CW410" s="152"/>
      <c r="CX410" s="140" t="e">
        <f t="shared" si="597"/>
        <v>#REF!</v>
      </c>
      <c r="CY410" s="136" t="e">
        <f t="shared" si="598"/>
        <v>#REF!</v>
      </c>
      <c r="CZ410" s="152"/>
      <c r="DA410" s="144" t="e">
        <f t="shared" si="599"/>
        <v>#REF!</v>
      </c>
      <c r="DB410" s="144"/>
      <c r="DC410" s="136" t="e">
        <f t="shared" si="600"/>
        <v>#REF!</v>
      </c>
      <c r="DD410" s="152"/>
      <c r="DE410" s="140" t="e">
        <f t="shared" si="601"/>
        <v>#REF!</v>
      </c>
      <c r="DF410" s="144"/>
      <c r="DG410" s="136" t="e">
        <f t="shared" si="602"/>
        <v>#REF!</v>
      </c>
      <c r="DH410" s="152"/>
    </row>
    <row r="411" spans="1:112" ht="15.5" x14ac:dyDescent="0.35">
      <c r="A411" s="71">
        <v>44</v>
      </c>
      <c r="B411" s="345" t="str">
        <f t="shared" ref="B411" si="627">B359</f>
        <v>RRRSSS  Veronica</v>
      </c>
      <c r="C411" s="71" t="str">
        <f t="shared" si="624"/>
        <v>Veronica</v>
      </c>
      <c r="D411" s="9" t="str">
        <f t="shared" si="538"/>
        <v/>
      </c>
      <c r="E411" s="6">
        <f t="shared" si="614"/>
        <v>1046319</v>
      </c>
      <c r="F411" s="73"/>
      <c r="G411" s="73"/>
      <c r="H411" s="73"/>
      <c r="I411" s="73"/>
      <c r="J411" s="73"/>
      <c r="K411" s="73"/>
      <c r="L411" s="73"/>
      <c r="M411" s="168"/>
      <c r="N411" s="73"/>
      <c r="O411" s="73"/>
      <c r="P411" s="73"/>
      <c r="Q411" s="73"/>
      <c r="R411" s="73"/>
      <c r="S411" s="73"/>
      <c r="T411" s="73"/>
      <c r="U411" s="73"/>
      <c r="V411" s="73"/>
      <c r="W411" s="73"/>
      <c r="X411" s="289"/>
      <c r="Y411" s="2" t="e">
        <f>IF(C411&lt;&gt;"",VLOOKUP(C411,#REF!,2,FALSE),"")</f>
        <v>#REF!</v>
      </c>
      <c r="Z411" s="2" t="str">
        <f t="shared" si="618"/>
        <v>US CRÉTEIL</v>
      </c>
      <c r="AA411" s="50" t="str">
        <f t="shared" si="561"/>
        <v/>
      </c>
      <c r="AB411" s="34" t="e">
        <f t="shared" si="562"/>
        <v>#REF!</v>
      </c>
      <c r="AC411" s="2" t="str">
        <f t="shared" si="563"/>
        <v>RRRSSS  Veronica  Veronica</v>
      </c>
      <c r="AD411" s="2">
        <f t="shared" si="564"/>
        <v>0</v>
      </c>
      <c r="AE411" s="39"/>
      <c r="AF411" s="40" t="str">
        <f>IF(AE411&lt;&gt;"",VLOOKUP(AE411,#REF!,2,FALSE),"")</f>
        <v/>
      </c>
      <c r="AM411" s="140" t="e">
        <f t="shared" si="565"/>
        <v>#REF!</v>
      </c>
      <c r="AN411" s="157"/>
      <c r="AO411" s="136" t="e">
        <f t="shared" si="566"/>
        <v>#REF!</v>
      </c>
      <c r="AP411" s="152"/>
      <c r="AQ411" s="140" t="e">
        <f t="shared" si="567"/>
        <v>#REF!</v>
      </c>
      <c r="AR411" s="144"/>
      <c r="AS411" s="136" t="e">
        <f t="shared" si="568"/>
        <v>#REF!</v>
      </c>
      <c r="AT411" s="152"/>
      <c r="AU411" s="140" t="e">
        <f t="shared" si="569"/>
        <v>#REF!</v>
      </c>
      <c r="AV411" s="157"/>
      <c r="AW411" s="136" t="e">
        <f t="shared" si="570"/>
        <v>#REF!</v>
      </c>
      <c r="AX411" s="152"/>
      <c r="AY411" s="140" t="e">
        <f t="shared" si="571"/>
        <v>#REF!</v>
      </c>
      <c r="AZ411" s="144"/>
      <c r="BA411" s="136" t="e">
        <f t="shared" si="572"/>
        <v>#REF!</v>
      </c>
      <c r="BB411" s="152"/>
      <c r="BC411" s="140" t="e">
        <f t="shared" si="573"/>
        <v>#REF!</v>
      </c>
      <c r="BD411" s="144"/>
      <c r="BE411" s="136" t="e">
        <f t="shared" si="574"/>
        <v>#REF!</v>
      </c>
      <c r="BF411" s="152"/>
      <c r="BG411" s="140" t="e">
        <f t="shared" si="575"/>
        <v>#REF!</v>
      </c>
      <c r="BH411" s="144"/>
      <c r="BI411" s="136" t="e">
        <f t="shared" si="576"/>
        <v>#REF!</v>
      </c>
      <c r="BJ411" s="152"/>
      <c r="BK411" s="140" t="e">
        <f t="shared" si="577"/>
        <v>#REF!</v>
      </c>
      <c r="BL411" s="144"/>
      <c r="BM411" s="136" t="e">
        <f t="shared" si="578"/>
        <v>#REF!</v>
      </c>
      <c r="BN411" s="152"/>
      <c r="BO411" s="140" t="e">
        <f t="shared" si="579"/>
        <v>#REF!</v>
      </c>
      <c r="BP411" s="144"/>
      <c r="BQ411" s="136" t="e">
        <f t="shared" si="580"/>
        <v>#REF!</v>
      </c>
      <c r="BR411" s="152"/>
      <c r="BS411" s="140" t="e">
        <f t="shared" si="581"/>
        <v>#REF!</v>
      </c>
      <c r="BT411" s="144"/>
      <c r="BU411" s="136" t="e">
        <f t="shared" si="582"/>
        <v>#REF!</v>
      </c>
      <c r="BV411" s="152"/>
      <c r="BW411" s="140" t="e">
        <f t="shared" si="583"/>
        <v>#REF!</v>
      </c>
      <c r="BX411" s="144"/>
      <c r="BY411" s="136" t="e">
        <f t="shared" si="584"/>
        <v>#REF!</v>
      </c>
      <c r="BZ411" s="152"/>
      <c r="CA411" s="140" t="e">
        <f t="shared" si="585"/>
        <v>#REF!</v>
      </c>
      <c r="CB411" s="144"/>
      <c r="CC411" s="136" t="e">
        <f t="shared" si="586"/>
        <v>#REF!</v>
      </c>
      <c r="CD411" s="152"/>
      <c r="CE411" s="140" t="e">
        <f t="shared" si="587"/>
        <v>#REF!</v>
      </c>
      <c r="CF411" s="144"/>
      <c r="CG411" s="136" t="e">
        <f t="shared" si="588"/>
        <v>#REF!</v>
      </c>
      <c r="CH411" s="152"/>
      <c r="CI411" s="140" t="e">
        <f t="shared" si="589"/>
        <v>#REF!</v>
      </c>
      <c r="CJ411" s="144"/>
      <c r="CK411" s="136" t="e">
        <f t="shared" si="590"/>
        <v>#REF!</v>
      </c>
      <c r="CL411" s="140" t="e">
        <f t="shared" si="591"/>
        <v>#REF!</v>
      </c>
      <c r="CM411" s="144"/>
      <c r="CN411" s="136" t="e">
        <f t="shared" si="592"/>
        <v>#REF!</v>
      </c>
      <c r="CO411" s="152"/>
      <c r="CP411" s="140" t="e">
        <f t="shared" si="593"/>
        <v>#REF!</v>
      </c>
      <c r="CQ411" s="144"/>
      <c r="CR411" s="136" t="e">
        <f t="shared" si="594"/>
        <v>#REF!</v>
      </c>
      <c r="CS411" s="152"/>
      <c r="CT411" s="140" t="e">
        <f t="shared" si="595"/>
        <v>#REF!</v>
      </c>
      <c r="CU411" s="144"/>
      <c r="CV411" s="136" t="e">
        <f t="shared" si="596"/>
        <v>#REF!</v>
      </c>
      <c r="CW411" s="152"/>
      <c r="CX411" s="140" t="e">
        <f t="shared" si="597"/>
        <v>#REF!</v>
      </c>
      <c r="CY411" s="136" t="e">
        <f t="shared" si="598"/>
        <v>#REF!</v>
      </c>
      <c r="CZ411" s="152"/>
      <c r="DA411" s="144" t="e">
        <f t="shared" si="599"/>
        <v>#REF!</v>
      </c>
      <c r="DB411" s="144"/>
      <c r="DC411" s="136" t="e">
        <f t="shared" si="600"/>
        <v>#REF!</v>
      </c>
      <c r="DD411" s="152"/>
      <c r="DE411" s="140" t="e">
        <f t="shared" si="601"/>
        <v>#REF!</v>
      </c>
      <c r="DF411" s="144"/>
      <c r="DG411" s="136" t="e">
        <f t="shared" si="602"/>
        <v>#REF!</v>
      </c>
      <c r="DH411" s="152"/>
    </row>
    <row r="412" spans="1:112" ht="15.5" x14ac:dyDescent="0.35">
      <c r="A412" s="71">
        <v>45</v>
      </c>
      <c r="B412" s="345" t="str">
        <f t="shared" ref="B412" si="628">B360</f>
        <v>SSSTTT  Luc</v>
      </c>
      <c r="C412" s="71" t="str">
        <f t="shared" si="624"/>
        <v>Luc</v>
      </c>
      <c r="D412" s="9" t="str">
        <f t="shared" si="538"/>
        <v/>
      </c>
      <c r="E412" s="6">
        <f t="shared" si="614"/>
        <v>1561046</v>
      </c>
      <c r="F412" s="73"/>
      <c r="G412" s="73"/>
      <c r="H412" s="73"/>
      <c r="I412" s="73"/>
      <c r="J412" s="73"/>
      <c r="K412" s="73"/>
      <c r="L412" s="73"/>
      <c r="M412" s="168"/>
      <c r="N412" s="73"/>
      <c r="O412" s="73"/>
      <c r="P412" s="73"/>
      <c r="Q412" s="73"/>
      <c r="R412" s="73"/>
      <c r="S412" s="73"/>
      <c r="T412" s="73"/>
      <c r="U412" s="73"/>
      <c r="V412" s="73"/>
      <c r="W412" s="73"/>
      <c r="X412" s="289"/>
      <c r="Y412" s="2" t="e">
        <f>IF(C412&lt;&gt;"",VLOOKUP(C412,#REF!,2,FALSE),"")</f>
        <v>#REF!</v>
      </c>
      <c r="Z412" s="2" t="str">
        <f t="shared" si="618"/>
        <v>US CRÉTEIL</v>
      </c>
      <c r="AA412" s="50" t="str">
        <f t="shared" si="561"/>
        <v/>
      </c>
      <c r="AB412" s="34" t="e">
        <f t="shared" si="562"/>
        <v>#REF!</v>
      </c>
      <c r="AC412" s="2" t="str">
        <f t="shared" si="563"/>
        <v>SSSTTT  Luc  Luc</v>
      </c>
      <c r="AD412" s="2">
        <f t="shared" si="564"/>
        <v>0</v>
      </c>
      <c r="AE412" s="39"/>
      <c r="AF412" s="40" t="str">
        <f>IF(AE412&lt;&gt;"",VLOOKUP(AE412,#REF!,2,FALSE),"")</f>
        <v/>
      </c>
      <c r="AM412" s="140" t="e">
        <f t="shared" si="565"/>
        <v>#REF!</v>
      </c>
      <c r="AN412" s="157"/>
      <c r="AO412" s="136" t="e">
        <f t="shared" si="566"/>
        <v>#REF!</v>
      </c>
      <c r="AP412" s="152"/>
      <c r="AQ412" s="140" t="e">
        <f t="shared" si="567"/>
        <v>#REF!</v>
      </c>
      <c r="AR412" s="144"/>
      <c r="AS412" s="136" t="e">
        <f t="shared" si="568"/>
        <v>#REF!</v>
      </c>
      <c r="AT412" s="152"/>
      <c r="AU412" s="140" t="e">
        <f t="shared" si="569"/>
        <v>#REF!</v>
      </c>
      <c r="AV412" s="157"/>
      <c r="AW412" s="136" t="e">
        <f t="shared" si="570"/>
        <v>#REF!</v>
      </c>
      <c r="AX412" s="152"/>
      <c r="AY412" s="140" t="e">
        <f t="shared" si="571"/>
        <v>#REF!</v>
      </c>
      <c r="AZ412" s="144"/>
      <c r="BA412" s="136" t="e">
        <f t="shared" si="572"/>
        <v>#REF!</v>
      </c>
      <c r="BB412" s="152"/>
      <c r="BC412" s="140" t="e">
        <f t="shared" si="573"/>
        <v>#REF!</v>
      </c>
      <c r="BD412" s="144"/>
      <c r="BE412" s="136" t="e">
        <f t="shared" si="574"/>
        <v>#REF!</v>
      </c>
      <c r="BF412" s="152"/>
      <c r="BG412" s="140" t="e">
        <f t="shared" si="575"/>
        <v>#REF!</v>
      </c>
      <c r="BH412" s="144"/>
      <c r="BI412" s="136" t="e">
        <f t="shared" si="576"/>
        <v>#REF!</v>
      </c>
      <c r="BJ412" s="152"/>
      <c r="BK412" s="140" t="e">
        <f t="shared" si="577"/>
        <v>#REF!</v>
      </c>
      <c r="BL412" s="144"/>
      <c r="BM412" s="136" t="e">
        <f t="shared" si="578"/>
        <v>#REF!</v>
      </c>
      <c r="BN412" s="152"/>
      <c r="BO412" s="140" t="e">
        <f t="shared" si="579"/>
        <v>#REF!</v>
      </c>
      <c r="BP412" s="144"/>
      <c r="BQ412" s="136" t="e">
        <f t="shared" si="580"/>
        <v>#REF!</v>
      </c>
      <c r="BR412" s="152"/>
      <c r="BS412" s="140" t="e">
        <f t="shared" si="581"/>
        <v>#REF!</v>
      </c>
      <c r="BT412" s="144"/>
      <c r="BU412" s="136" t="e">
        <f t="shared" si="582"/>
        <v>#REF!</v>
      </c>
      <c r="BV412" s="152"/>
      <c r="BW412" s="140" t="e">
        <f t="shared" si="583"/>
        <v>#REF!</v>
      </c>
      <c r="BX412" s="144"/>
      <c r="BY412" s="136" t="e">
        <f t="shared" si="584"/>
        <v>#REF!</v>
      </c>
      <c r="BZ412" s="152"/>
      <c r="CA412" s="140" t="e">
        <f t="shared" si="585"/>
        <v>#REF!</v>
      </c>
      <c r="CB412" s="144"/>
      <c r="CC412" s="136" t="e">
        <f t="shared" si="586"/>
        <v>#REF!</v>
      </c>
      <c r="CD412" s="152"/>
      <c r="CE412" s="140" t="e">
        <f t="shared" si="587"/>
        <v>#REF!</v>
      </c>
      <c r="CF412" s="144"/>
      <c r="CG412" s="136" t="e">
        <f t="shared" si="588"/>
        <v>#REF!</v>
      </c>
      <c r="CH412" s="152"/>
      <c r="CI412" s="140" t="e">
        <f t="shared" si="589"/>
        <v>#REF!</v>
      </c>
      <c r="CJ412" s="144"/>
      <c r="CK412" s="136" t="e">
        <f t="shared" si="590"/>
        <v>#REF!</v>
      </c>
      <c r="CL412" s="140" t="e">
        <f t="shared" si="591"/>
        <v>#REF!</v>
      </c>
      <c r="CM412" s="144"/>
      <c r="CN412" s="136" t="e">
        <f t="shared" si="592"/>
        <v>#REF!</v>
      </c>
      <c r="CO412" s="152"/>
      <c r="CP412" s="140" t="e">
        <f t="shared" si="593"/>
        <v>#REF!</v>
      </c>
      <c r="CQ412" s="144"/>
      <c r="CR412" s="136" t="e">
        <f t="shared" si="594"/>
        <v>#REF!</v>
      </c>
      <c r="CS412" s="152"/>
      <c r="CT412" s="140" t="e">
        <f t="shared" si="595"/>
        <v>#REF!</v>
      </c>
      <c r="CU412" s="144"/>
      <c r="CV412" s="136" t="e">
        <f t="shared" si="596"/>
        <v>#REF!</v>
      </c>
      <c r="CW412" s="152"/>
      <c r="CX412" s="140" t="e">
        <f t="shared" si="597"/>
        <v>#REF!</v>
      </c>
      <c r="CY412" s="136" t="e">
        <f t="shared" si="598"/>
        <v>#REF!</v>
      </c>
      <c r="CZ412" s="152"/>
      <c r="DA412" s="144" t="e">
        <f t="shared" si="599"/>
        <v>#REF!</v>
      </c>
      <c r="DB412" s="144"/>
      <c r="DC412" s="136" t="e">
        <f t="shared" si="600"/>
        <v>#REF!</v>
      </c>
      <c r="DD412" s="152"/>
      <c r="DE412" s="140" t="e">
        <f t="shared" si="601"/>
        <v>#REF!</v>
      </c>
      <c r="DF412" s="144"/>
      <c r="DG412" s="136" t="e">
        <f t="shared" si="602"/>
        <v>#REF!</v>
      </c>
      <c r="DH412" s="152"/>
    </row>
    <row r="413" spans="1:112" ht="15.5" x14ac:dyDescent="0.35">
      <c r="A413" s="71">
        <v>46</v>
      </c>
      <c r="B413" s="345" t="str">
        <f t="shared" ref="B413" si="629">B361</f>
        <v>TTTUUU  Cryss</v>
      </c>
      <c r="C413" s="71" t="str">
        <f t="shared" si="624"/>
        <v>Cryss</v>
      </c>
      <c r="D413" s="9" t="str">
        <f t="shared" si="538"/>
        <v/>
      </c>
      <c r="E413" s="6">
        <f t="shared" si="614"/>
        <v>1537256</v>
      </c>
      <c r="F413" s="73"/>
      <c r="G413" s="73"/>
      <c r="H413" s="73"/>
      <c r="I413" s="73"/>
      <c r="J413" s="73"/>
      <c r="K413" s="73"/>
      <c r="L413" s="73"/>
      <c r="M413" s="168"/>
      <c r="N413" s="73"/>
      <c r="O413" s="73"/>
      <c r="P413" s="73"/>
      <c r="Q413" s="73"/>
      <c r="R413" s="73"/>
      <c r="S413" s="73"/>
      <c r="T413" s="73"/>
      <c r="U413" s="73"/>
      <c r="V413" s="73"/>
      <c r="W413" s="73"/>
      <c r="X413" s="289"/>
      <c r="Y413" s="2" t="e">
        <f>IF(C413&lt;&gt;"",VLOOKUP(C413,#REF!,2,FALSE),"")</f>
        <v>#REF!</v>
      </c>
      <c r="Z413" s="2" t="str">
        <f t="shared" si="618"/>
        <v>US CRÉTEIL</v>
      </c>
      <c r="AA413" s="50" t="str">
        <f t="shared" si="561"/>
        <v/>
      </c>
      <c r="AB413" s="34" t="e">
        <f t="shared" si="562"/>
        <v>#REF!</v>
      </c>
      <c r="AC413" s="2" t="str">
        <f t="shared" si="563"/>
        <v>TTTUUU  Cryss  Cryss</v>
      </c>
      <c r="AD413" s="2">
        <f t="shared" si="564"/>
        <v>0</v>
      </c>
      <c r="AE413" s="39"/>
      <c r="AF413" s="40" t="str">
        <f>IF(AE413&lt;&gt;"",VLOOKUP(AE413,#REF!,2,FALSE),"")</f>
        <v/>
      </c>
      <c r="AM413" s="140" t="e">
        <f t="shared" si="565"/>
        <v>#REF!</v>
      </c>
      <c r="AN413" s="157"/>
      <c r="AO413" s="136" t="e">
        <f t="shared" si="566"/>
        <v>#REF!</v>
      </c>
      <c r="AP413" s="152"/>
      <c r="AQ413" s="140" t="e">
        <f t="shared" si="567"/>
        <v>#REF!</v>
      </c>
      <c r="AR413" s="144"/>
      <c r="AS413" s="136" t="e">
        <f t="shared" si="568"/>
        <v>#REF!</v>
      </c>
      <c r="AT413" s="152"/>
      <c r="AU413" s="140" t="e">
        <f t="shared" si="569"/>
        <v>#REF!</v>
      </c>
      <c r="AV413" s="157"/>
      <c r="AW413" s="136" t="e">
        <f t="shared" si="570"/>
        <v>#REF!</v>
      </c>
      <c r="AX413" s="152"/>
      <c r="AY413" s="140" t="e">
        <f t="shared" si="571"/>
        <v>#REF!</v>
      </c>
      <c r="AZ413" s="144"/>
      <c r="BA413" s="136" t="e">
        <f t="shared" si="572"/>
        <v>#REF!</v>
      </c>
      <c r="BB413" s="152"/>
      <c r="BC413" s="140" t="e">
        <f t="shared" si="573"/>
        <v>#REF!</v>
      </c>
      <c r="BD413" s="144"/>
      <c r="BE413" s="136" t="e">
        <f t="shared" si="574"/>
        <v>#REF!</v>
      </c>
      <c r="BF413" s="152"/>
      <c r="BG413" s="140" t="e">
        <f t="shared" si="575"/>
        <v>#REF!</v>
      </c>
      <c r="BH413" s="144"/>
      <c r="BI413" s="136" t="e">
        <f t="shared" si="576"/>
        <v>#REF!</v>
      </c>
      <c r="BJ413" s="152"/>
      <c r="BK413" s="140" t="e">
        <f t="shared" si="577"/>
        <v>#REF!</v>
      </c>
      <c r="BL413" s="144"/>
      <c r="BM413" s="136" t="e">
        <f t="shared" si="578"/>
        <v>#REF!</v>
      </c>
      <c r="BN413" s="152"/>
      <c r="BO413" s="140" t="e">
        <f t="shared" si="579"/>
        <v>#REF!</v>
      </c>
      <c r="BP413" s="144"/>
      <c r="BQ413" s="136" t="e">
        <f t="shared" si="580"/>
        <v>#REF!</v>
      </c>
      <c r="BR413" s="152"/>
      <c r="BS413" s="140" t="e">
        <f t="shared" si="581"/>
        <v>#REF!</v>
      </c>
      <c r="BT413" s="144"/>
      <c r="BU413" s="136" t="e">
        <f t="shared" si="582"/>
        <v>#REF!</v>
      </c>
      <c r="BV413" s="152"/>
      <c r="BW413" s="140" t="e">
        <f t="shared" si="583"/>
        <v>#REF!</v>
      </c>
      <c r="BX413" s="144"/>
      <c r="BY413" s="136" t="e">
        <f t="shared" si="584"/>
        <v>#REF!</v>
      </c>
      <c r="BZ413" s="152"/>
      <c r="CA413" s="140" t="e">
        <f t="shared" si="585"/>
        <v>#REF!</v>
      </c>
      <c r="CB413" s="144"/>
      <c r="CC413" s="136" t="e">
        <f t="shared" si="586"/>
        <v>#REF!</v>
      </c>
      <c r="CD413" s="152"/>
      <c r="CE413" s="140" t="e">
        <f t="shared" si="587"/>
        <v>#REF!</v>
      </c>
      <c r="CF413" s="144"/>
      <c r="CG413" s="136" t="e">
        <f t="shared" si="588"/>
        <v>#REF!</v>
      </c>
      <c r="CH413" s="152"/>
      <c r="CI413" s="140" t="e">
        <f t="shared" si="589"/>
        <v>#REF!</v>
      </c>
      <c r="CJ413" s="144"/>
      <c r="CK413" s="136" t="e">
        <f t="shared" si="590"/>
        <v>#REF!</v>
      </c>
      <c r="CL413" s="140" t="e">
        <f t="shared" si="591"/>
        <v>#REF!</v>
      </c>
      <c r="CM413" s="144"/>
      <c r="CN413" s="136" t="e">
        <f t="shared" si="592"/>
        <v>#REF!</v>
      </c>
      <c r="CO413" s="152"/>
      <c r="CP413" s="140" t="e">
        <f t="shared" si="593"/>
        <v>#REF!</v>
      </c>
      <c r="CQ413" s="144"/>
      <c r="CR413" s="136" t="e">
        <f t="shared" si="594"/>
        <v>#REF!</v>
      </c>
      <c r="CS413" s="152"/>
      <c r="CT413" s="140" t="e">
        <f t="shared" si="595"/>
        <v>#REF!</v>
      </c>
      <c r="CU413" s="144"/>
      <c r="CV413" s="136" t="e">
        <f t="shared" si="596"/>
        <v>#REF!</v>
      </c>
      <c r="CW413" s="152"/>
      <c r="CX413" s="140" t="e">
        <f t="shared" si="597"/>
        <v>#REF!</v>
      </c>
      <c r="CY413" s="136" t="e">
        <f t="shared" si="598"/>
        <v>#REF!</v>
      </c>
      <c r="CZ413" s="152"/>
      <c r="DA413" s="144" t="e">
        <f t="shared" si="599"/>
        <v>#REF!</v>
      </c>
      <c r="DB413" s="144"/>
      <c r="DC413" s="136" t="e">
        <f t="shared" si="600"/>
        <v>#REF!</v>
      </c>
      <c r="DD413" s="152"/>
      <c r="DE413" s="140" t="e">
        <f t="shared" si="601"/>
        <v>#REF!</v>
      </c>
      <c r="DF413" s="144"/>
      <c r="DG413" s="136" t="e">
        <f t="shared" si="602"/>
        <v>#REF!</v>
      </c>
      <c r="DH413" s="152"/>
    </row>
    <row r="414" spans="1:112" ht="15.5" x14ac:dyDescent="0.35">
      <c r="A414" s="71">
        <v>47</v>
      </c>
      <c r="B414" s="345" t="str">
        <f t="shared" ref="B414" si="630">B362</f>
        <v>UUUVVV  Sambou</v>
      </c>
      <c r="C414" s="71" t="str">
        <f t="shared" si="624"/>
        <v>Sambou</v>
      </c>
      <c r="D414" s="9" t="str">
        <f t="shared" si="538"/>
        <v/>
      </c>
      <c r="E414" s="6">
        <f t="shared" si="614"/>
        <v>1939734</v>
      </c>
      <c r="F414" s="73"/>
      <c r="G414" s="73"/>
      <c r="H414" s="73"/>
      <c r="I414" s="73"/>
      <c r="J414" s="73"/>
      <c r="K414" s="73"/>
      <c r="L414" s="73"/>
      <c r="M414" s="168"/>
      <c r="N414" s="73"/>
      <c r="O414" s="73"/>
      <c r="P414" s="73"/>
      <c r="Q414" s="73"/>
      <c r="R414" s="73"/>
      <c r="S414" s="73"/>
      <c r="T414" s="73"/>
      <c r="U414" s="73"/>
      <c r="V414" s="73"/>
      <c r="W414" s="73"/>
      <c r="X414" s="289"/>
      <c r="Y414" s="2" t="e">
        <f>IF(C414&lt;&gt;"",VLOOKUP(C414,#REF!,2,FALSE),"")</f>
        <v>#REF!</v>
      </c>
      <c r="Z414" s="2" t="str">
        <f t="shared" si="618"/>
        <v>US CRÉTEIL</v>
      </c>
      <c r="AA414" s="50" t="str">
        <f t="shared" si="561"/>
        <v/>
      </c>
      <c r="AB414" s="34" t="e">
        <f t="shared" si="562"/>
        <v>#REF!</v>
      </c>
      <c r="AC414" s="2" t="str">
        <f t="shared" si="563"/>
        <v>UUUVVV  Sambou  Sambou</v>
      </c>
      <c r="AD414" s="2">
        <f t="shared" si="564"/>
        <v>0</v>
      </c>
      <c r="AE414" s="39"/>
      <c r="AF414" s="40" t="str">
        <f>IF(AE414&lt;&gt;"",VLOOKUP(AE414,#REF!,2,FALSE),"")</f>
        <v/>
      </c>
      <c r="AM414" s="140" t="e">
        <f t="shared" si="565"/>
        <v>#REF!</v>
      </c>
      <c r="AN414" s="157"/>
      <c r="AO414" s="136" t="e">
        <f t="shared" si="566"/>
        <v>#REF!</v>
      </c>
      <c r="AP414" s="152"/>
      <c r="AQ414" s="140" t="e">
        <f t="shared" si="567"/>
        <v>#REF!</v>
      </c>
      <c r="AR414" s="144"/>
      <c r="AS414" s="136" t="e">
        <f t="shared" si="568"/>
        <v>#REF!</v>
      </c>
      <c r="AT414" s="152"/>
      <c r="AU414" s="140" t="e">
        <f t="shared" si="569"/>
        <v>#REF!</v>
      </c>
      <c r="AV414" s="157"/>
      <c r="AW414" s="136" t="e">
        <f t="shared" si="570"/>
        <v>#REF!</v>
      </c>
      <c r="AX414" s="152"/>
      <c r="AY414" s="140" t="e">
        <f t="shared" si="571"/>
        <v>#REF!</v>
      </c>
      <c r="AZ414" s="144"/>
      <c r="BA414" s="136" t="e">
        <f t="shared" si="572"/>
        <v>#REF!</v>
      </c>
      <c r="BB414" s="152"/>
      <c r="BC414" s="140" t="e">
        <f t="shared" si="573"/>
        <v>#REF!</v>
      </c>
      <c r="BD414" s="144"/>
      <c r="BE414" s="136" t="e">
        <f t="shared" si="574"/>
        <v>#REF!</v>
      </c>
      <c r="BF414" s="152"/>
      <c r="BG414" s="140" t="e">
        <f t="shared" si="575"/>
        <v>#REF!</v>
      </c>
      <c r="BH414" s="144"/>
      <c r="BI414" s="136" t="e">
        <f t="shared" si="576"/>
        <v>#REF!</v>
      </c>
      <c r="BJ414" s="152"/>
      <c r="BK414" s="140" t="e">
        <f t="shared" si="577"/>
        <v>#REF!</v>
      </c>
      <c r="BL414" s="144"/>
      <c r="BM414" s="136" t="e">
        <f t="shared" si="578"/>
        <v>#REF!</v>
      </c>
      <c r="BN414" s="152"/>
      <c r="BO414" s="140" t="e">
        <f t="shared" si="579"/>
        <v>#REF!</v>
      </c>
      <c r="BP414" s="144"/>
      <c r="BQ414" s="136" t="e">
        <f t="shared" si="580"/>
        <v>#REF!</v>
      </c>
      <c r="BR414" s="152"/>
      <c r="BS414" s="140" t="e">
        <f t="shared" si="581"/>
        <v>#REF!</v>
      </c>
      <c r="BT414" s="144"/>
      <c r="BU414" s="136" t="e">
        <f t="shared" si="582"/>
        <v>#REF!</v>
      </c>
      <c r="BV414" s="152"/>
      <c r="BW414" s="140" t="e">
        <f t="shared" si="583"/>
        <v>#REF!</v>
      </c>
      <c r="BX414" s="144"/>
      <c r="BY414" s="136" t="e">
        <f t="shared" si="584"/>
        <v>#REF!</v>
      </c>
      <c r="BZ414" s="152"/>
      <c r="CA414" s="140" t="e">
        <f t="shared" si="585"/>
        <v>#REF!</v>
      </c>
      <c r="CB414" s="144"/>
      <c r="CC414" s="136" t="e">
        <f t="shared" si="586"/>
        <v>#REF!</v>
      </c>
      <c r="CD414" s="152"/>
      <c r="CE414" s="140" t="e">
        <f t="shared" si="587"/>
        <v>#REF!</v>
      </c>
      <c r="CF414" s="144"/>
      <c r="CG414" s="136" t="e">
        <f t="shared" si="588"/>
        <v>#REF!</v>
      </c>
      <c r="CH414" s="152"/>
      <c r="CI414" s="140" t="e">
        <f t="shared" si="589"/>
        <v>#REF!</v>
      </c>
      <c r="CJ414" s="144"/>
      <c r="CK414" s="136" t="e">
        <f t="shared" si="590"/>
        <v>#REF!</v>
      </c>
      <c r="CL414" s="140" t="e">
        <f t="shared" si="591"/>
        <v>#REF!</v>
      </c>
      <c r="CM414" s="144"/>
      <c r="CN414" s="136" t="e">
        <f t="shared" si="592"/>
        <v>#REF!</v>
      </c>
      <c r="CO414" s="152"/>
      <c r="CP414" s="140" t="e">
        <f t="shared" si="593"/>
        <v>#REF!</v>
      </c>
      <c r="CQ414" s="144"/>
      <c r="CR414" s="136" t="e">
        <f t="shared" si="594"/>
        <v>#REF!</v>
      </c>
      <c r="CS414" s="152"/>
      <c r="CT414" s="140" t="e">
        <f t="shared" si="595"/>
        <v>#REF!</v>
      </c>
      <c r="CU414" s="144"/>
      <c r="CV414" s="136" t="e">
        <f t="shared" si="596"/>
        <v>#REF!</v>
      </c>
      <c r="CW414" s="152"/>
      <c r="CX414" s="140" t="e">
        <f t="shared" si="597"/>
        <v>#REF!</v>
      </c>
      <c r="CY414" s="136" t="e">
        <f t="shared" si="598"/>
        <v>#REF!</v>
      </c>
      <c r="CZ414" s="152"/>
      <c r="DA414" s="144" t="e">
        <f t="shared" si="599"/>
        <v>#REF!</v>
      </c>
      <c r="DB414" s="144"/>
      <c r="DC414" s="136" t="e">
        <f t="shared" si="600"/>
        <v>#REF!</v>
      </c>
      <c r="DD414" s="152"/>
      <c r="DE414" s="140" t="e">
        <f t="shared" si="601"/>
        <v>#REF!</v>
      </c>
      <c r="DF414" s="144"/>
      <c r="DG414" s="136" t="e">
        <f t="shared" si="602"/>
        <v>#REF!</v>
      </c>
      <c r="DH414" s="152"/>
    </row>
    <row r="415" spans="1:112" ht="15.5" x14ac:dyDescent="0.35">
      <c r="A415" s="71">
        <v>48</v>
      </c>
      <c r="B415" s="345" t="str">
        <f t="shared" ref="B415" si="631">B363</f>
        <v>VVVVXXX  Dylan</v>
      </c>
      <c r="C415" s="71" t="str">
        <f t="shared" si="624"/>
        <v>Dylan</v>
      </c>
      <c r="D415" s="9" t="str">
        <f t="shared" si="538"/>
        <v/>
      </c>
      <c r="E415" s="6">
        <f t="shared" si="614"/>
        <v>1939723</v>
      </c>
      <c r="F415" s="73"/>
      <c r="G415" s="73"/>
      <c r="H415" s="73"/>
      <c r="I415" s="73"/>
      <c r="J415" s="73"/>
      <c r="K415" s="73"/>
      <c r="L415" s="73"/>
      <c r="M415" s="168"/>
      <c r="N415" s="73"/>
      <c r="O415" s="73"/>
      <c r="P415" s="73"/>
      <c r="Q415" s="73"/>
      <c r="R415" s="73"/>
      <c r="S415" s="73"/>
      <c r="T415" s="73"/>
      <c r="U415" s="73"/>
      <c r="V415" s="73"/>
      <c r="W415" s="73"/>
      <c r="X415" s="289"/>
      <c r="Y415" s="2" t="e">
        <f>IF(C415&lt;&gt;"",VLOOKUP(C415,#REF!,2,FALSE),"")</f>
        <v>#REF!</v>
      </c>
      <c r="Z415" s="2" t="str">
        <f t="shared" si="618"/>
        <v>US CRÉTEIL</v>
      </c>
      <c r="AA415" s="50" t="str">
        <f t="shared" si="561"/>
        <v/>
      </c>
      <c r="AB415" s="34" t="e">
        <f t="shared" si="562"/>
        <v>#REF!</v>
      </c>
      <c r="AC415" s="2" t="str">
        <f t="shared" si="563"/>
        <v>VVVVXXX  Dylan  Dylan</v>
      </c>
      <c r="AD415" s="2">
        <f t="shared" si="564"/>
        <v>0</v>
      </c>
      <c r="AE415" s="39"/>
      <c r="AF415" s="40" t="str">
        <f>IF(AE415&lt;&gt;"",VLOOKUP(AE415,#REF!,2,FALSE),"")</f>
        <v/>
      </c>
      <c r="AM415" s="140" t="e">
        <f t="shared" si="565"/>
        <v>#REF!</v>
      </c>
      <c r="AN415" s="157"/>
      <c r="AO415" s="136" t="e">
        <f t="shared" si="566"/>
        <v>#REF!</v>
      </c>
      <c r="AP415" s="152"/>
      <c r="AQ415" s="140" t="e">
        <f t="shared" si="567"/>
        <v>#REF!</v>
      </c>
      <c r="AR415" s="144"/>
      <c r="AS415" s="136" t="e">
        <f t="shared" si="568"/>
        <v>#REF!</v>
      </c>
      <c r="AT415" s="152"/>
      <c r="AU415" s="140" t="e">
        <f t="shared" si="569"/>
        <v>#REF!</v>
      </c>
      <c r="AV415" s="157"/>
      <c r="AW415" s="136" t="e">
        <f t="shared" si="570"/>
        <v>#REF!</v>
      </c>
      <c r="AX415" s="152"/>
      <c r="AY415" s="140" t="e">
        <f t="shared" si="571"/>
        <v>#REF!</v>
      </c>
      <c r="AZ415" s="144"/>
      <c r="BA415" s="136" t="e">
        <f t="shared" si="572"/>
        <v>#REF!</v>
      </c>
      <c r="BB415" s="152"/>
      <c r="BC415" s="140" t="e">
        <f t="shared" si="573"/>
        <v>#REF!</v>
      </c>
      <c r="BD415" s="144"/>
      <c r="BE415" s="136" t="e">
        <f t="shared" si="574"/>
        <v>#REF!</v>
      </c>
      <c r="BF415" s="152"/>
      <c r="BG415" s="140" t="e">
        <f t="shared" si="575"/>
        <v>#REF!</v>
      </c>
      <c r="BH415" s="144"/>
      <c r="BI415" s="136" t="e">
        <f t="shared" si="576"/>
        <v>#REF!</v>
      </c>
      <c r="BJ415" s="152"/>
      <c r="BK415" s="140" t="e">
        <f t="shared" si="577"/>
        <v>#REF!</v>
      </c>
      <c r="BL415" s="144"/>
      <c r="BM415" s="136" t="e">
        <f t="shared" si="578"/>
        <v>#REF!</v>
      </c>
      <c r="BN415" s="152"/>
      <c r="BO415" s="140" t="e">
        <f t="shared" si="579"/>
        <v>#REF!</v>
      </c>
      <c r="BP415" s="144"/>
      <c r="BQ415" s="136" t="e">
        <f t="shared" si="580"/>
        <v>#REF!</v>
      </c>
      <c r="BR415" s="152"/>
      <c r="BS415" s="140" t="e">
        <f t="shared" si="581"/>
        <v>#REF!</v>
      </c>
      <c r="BT415" s="144"/>
      <c r="BU415" s="136" t="e">
        <f t="shared" si="582"/>
        <v>#REF!</v>
      </c>
      <c r="BV415" s="152"/>
      <c r="BW415" s="140" t="e">
        <f t="shared" si="583"/>
        <v>#REF!</v>
      </c>
      <c r="BX415" s="144"/>
      <c r="BY415" s="136" t="e">
        <f t="shared" si="584"/>
        <v>#REF!</v>
      </c>
      <c r="BZ415" s="152"/>
      <c r="CA415" s="140" t="e">
        <f t="shared" si="585"/>
        <v>#REF!</v>
      </c>
      <c r="CB415" s="144"/>
      <c r="CC415" s="136" t="e">
        <f t="shared" si="586"/>
        <v>#REF!</v>
      </c>
      <c r="CD415" s="152"/>
      <c r="CE415" s="140" t="e">
        <f t="shared" si="587"/>
        <v>#REF!</v>
      </c>
      <c r="CF415" s="144"/>
      <c r="CG415" s="136" t="e">
        <f t="shared" si="588"/>
        <v>#REF!</v>
      </c>
      <c r="CH415" s="152"/>
      <c r="CI415" s="140" t="e">
        <f t="shared" si="589"/>
        <v>#REF!</v>
      </c>
      <c r="CJ415" s="144"/>
      <c r="CK415" s="136" t="e">
        <f t="shared" si="590"/>
        <v>#REF!</v>
      </c>
      <c r="CL415" s="140" t="e">
        <f t="shared" si="591"/>
        <v>#REF!</v>
      </c>
      <c r="CM415" s="144"/>
      <c r="CN415" s="136" t="e">
        <f t="shared" si="592"/>
        <v>#REF!</v>
      </c>
      <c r="CO415" s="152"/>
      <c r="CP415" s="140" t="e">
        <f t="shared" si="593"/>
        <v>#REF!</v>
      </c>
      <c r="CQ415" s="144"/>
      <c r="CR415" s="136" t="e">
        <f t="shared" si="594"/>
        <v>#REF!</v>
      </c>
      <c r="CS415" s="152"/>
      <c r="CT415" s="140" t="e">
        <f t="shared" si="595"/>
        <v>#REF!</v>
      </c>
      <c r="CU415" s="144"/>
      <c r="CV415" s="136" t="e">
        <f t="shared" si="596"/>
        <v>#REF!</v>
      </c>
      <c r="CW415" s="152"/>
      <c r="CX415" s="140" t="e">
        <f t="shared" si="597"/>
        <v>#REF!</v>
      </c>
      <c r="CY415" s="136" t="e">
        <f t="shared" si="598"/>
        <v>#REF!</v>
      </c>
      <c r="CZ415" s="152"/>
      <c r="DA415" s="144" t="e">
        <f t="shared" si="599"/>
        <v>#REF!</v>
      </c>
      <c r="DB415" s="144"/>
      <c r="DC415" s="136" t="e">
        <f t="shared" si="600"/>
        <v>#REF!</v>
      </c>
      <c r="DD415" s="152"/>
      <c r="DE415" s="140" t="e">
        <f t="shared" si="601"/>
        <v>#REF!</v>
      </c>
      <c r="DF415" s="144"/>
      <c r="DG415" s="136" t="e">
        <f t="shared" si="602"/>
        <v>#REF!</v>
      </c>
      <c r="DH415" s="152"/>
    </row>
    <row r="416" spans="1:112" ht="15.5" x14ac:dyDescent="0.35">
      <c r="A416" s="71">
        <v>49</v>
      </c>
      <c r="B416" s="345" t="str">
        <f t="shared" ref="B416" si="632">B364</f>
        <v>XXXYYY  Lucie</v>
      </c>
      <c r="C416" s="71" t="str">
        <f t="shared" si="624"/>
        <v>Lucie</v>
      </c>
      <c r="D416" s="9" t="str">
        <f t="shared" si="538"/>
        <v/>
      </c>
      <c r="E416" s="6">
        <f t="shared" si="614"/>
        <v>1939738</v>
      </c>
      <c r="F416" s="73"/>
      <c r="G416" s="73"/>
      <c r="H416" s="73"/>
      <c r="I416" s="73"/>
      <c r="J416" s="73"/>
      <c r="K416" s="73"/>
      <c r="L416" s="73"/>
      <c r="M416" s="168"/>
      <c r="N416" s="73"/>
      <c r="O416" s="73"/>
      <c r="P416" s="73"/>
      <c r="Q416" s="73"/>
      <c r="R416" s="73"/>
      <c r="S416" s="73"/>
      <c r="T416" s="73"/>
      <c r="U416" s="73"/>
      <c r="V416" s="73"/>
      <c r="W416" s="73"/>
      <c r="X416" s="289"/>
      <c r="Y416" s="2" t="e">
        <f>IF(C416&lt;&gt;"",VLOOKUP(C416,#REF!,2,FALSE),"")</f>
        <v>#REF!</v>
      </c>
      <c r="Z416" s="2" t="str">
        <f t="shared" si="618"/>
        <v>US CRÉTEIL</v>
      </c>
      <c r="AA416" s="50" t="str">
        <f t="shared" si="561"/>
        <v/>
      </c>
      <c r="AB416" s="34" t="e">
        <f t="shared" si="562"/>
        <v>#REF!</v>
      </c>
      <c r="AC416" s="2" t="str">
        <f t="shared" si="563"/>
        <v>XXXYYY  Lucie  Lucie</v>
      </c>
      <c r="AD416" s="2">
        <f t="shared" si="564"/>
        <v>0</v>
      </c>
      <c r="AE416" s="39"/>
      <c r="AF416" s="40" t="str">
        <f>IF(AE416&lt;&gt;"",VLOOKUP(AE416,#REF!,2,FALSE),"")</f>
        <v/>
      </c>
      <c r="AM416" s="140" t="e">
        <f t="shared" si="565"/>
        <v>#REF!</v>
      </c>
      <c r="AN416" s="157"/>
      <c r="AO416" s="136" t="e">
        <f t="shared" si="566"/>
        <v>#REF!</v>
      </c>
      <c r="AP416" s="152"/>
      <c r="AQ416" s="140" t="e">
        <f t="shared" si="567"/>
        <v>#REF!</v>
      </c>
      <c r="AR416" s="144"/>
      <c r="AS416" s="136" t="e">
        <f t="shared" si="568"/>
        <v>#REF!</v>
      </c>
      <c r="AT416" s="152"/>
      <c r="AU416" s="140" t="e">
        <f t="shared" si="569"/>
        <v>#REF!</v>
      </c>
      <c r="AV416" s="157"/>
      <c r="AW416" s="136" t="e">
        <f t="shared" si="570"/>
        <v>#REF!</v>
      </c>
      <c r="AX416" s="152"/>
      <c r="AY416" s="140" t="e">
        <f t="shared" si="571"/>
        <v>#REF!</v>
      </c>
      <c r="AZ416" s="144"/>
      <c r="BA416" s="136" t="e">
        <f t="shared" si="572"/>
        <v>#REF!</v>
      </c>
      <c r="BB416" s="152"/>
      <c r="BC416" s="140" t="e">
        <f t="shared" si="573"/>
        <v>#REF!</v>
      </c>
      <c r="BD416" s="144"/>
      <c r="BE416" s="136" t="e">
        <f t="shared" si="574"/>
        <v>#REF!</v>
      </c>
      <c r="BF416" s="152"/>
      <c r="BG416" s="140" t="e">
        <f t="shared" si="575"/>
        <v>#REF!</v>
      </c>
      <c r="BH416" s="144"/>
      <c r="BI416" s="136" t="e">
        <f t="shared" si="576"/>
        <v>#REF!</v>
      </c>
      <c r="BJ416" s="152"/>
      <c r="BK416" s="140" t="e">
        <f t="shared" si="577"/>
        <v>#REF!</v>
      </c>
      <c r="BL416" s="144"/>
      <c r="BM416" s="136" t="e">
        <f t="shared" si="578"/>
        <v>#REF!</v>
      </c>
      <c r="BN416" s="152"/>
      <c r="BO416" s="140" t="e">
        <f t="shared" si="579"/>
        <v>#REF!</v>
      </c>
      <c r="BP416" s="144"/>
      <c r="BQ416" s="136" t="e">
        <f t="shared" si="580"/>
        <v>#REF!</v>
      </c>
      <c r="BR416" s="152"/>
      <c r="BS416" s="140" t="e">
        <f t="shared" si="581"/>
        <v>#REF!</v>
      </c>
      <c r="BT416" s="144"/>
      <c r="BU416" s="136" t="e">
        <f t="shared" si="582"/>
        <v>#REF!</v>
      </c>
      <c r="BV416" s="152"/>
      <c r="BW416" s="140" t="e">
        <f t="shared" si="583"/>
        <v>#REF!</v>
      </c>
      <c r="BX416" s="144"/>
      <c r="BY416" s="136" t="e">
        <f t="shared" si="584"/>
        <v>#REF!</v>
      </c>
      <c r="BZ416" s="152"/>
      <c r="CA416" s="140" t="e">
        <f t="shared" si="585"/>
        <v>#REF!</v>
      </c>
      <c r="CB416" s="144"/>
      <c r="CC416" s="136" t="e">
        <f t="shared" si="586"/>
        <v>#REF!</v>
      </c>
      <c r="CD416" s="152"/>
      <c r="CE416" s="140" t="e">
        <f t="shared" si="587"/>
        <v>#REF!</v>
      </c>
      <c r="CF416" s="144"/>
      <c r="CG416" s="136" t="e">
        <f t="shared" si="588"/>
        <v>#REF!</v>
      </c>
      <c r="CH416" s="152"/>
      <c r="CI416" s="140" t="e">
        <f t="shared" si="589"/>
        <v>#REF!</v>
      </c>
      <c r="CJ416" s="144"/>
      <c r="CK416" s="136" t="e">
        <f t="shared" si="590"/>
        <v>#REF!</v>
      </c>
      <c r="CL416" s="140" t="e">
        <f t="shared" si="591"/>
        <v>#REF!</v>
      </c>
      <c r="CM416" s="144"/>
      <c r="CN416" s="136" t="e">
        <f t="shared" si="592"/>
        <v>#REF!</v>
      </c>
      <c r="CO416" s="152"/>
      <c r="CP416" s="140" t="e">
        <f t="shared" si="593"/>
        <v>#REF!</v>
      </c>
      <c r="CQ416" s="144"/>
      <c r="CR416" s="136" t="e">
        <f t="shared" si="594"/>
        <v>#REF!</v>
      </c>
      <c r="CS416" s="152"/>
      <c r="CT416" s="140" t="e">
        <f t="shared" si="595"/>
        <v>#REF!</v>
      </c>
      <c r="CU416" s="144"/>
      <c r="CV416" s="136" t="e">
        <f t="shared" si="596"/>
        <v>#REF!</v>
      </c>
      <c r="CW416" s="152"/>
      <c r="CX416" s="140" t="e">
        <f t="shared" si="597"/>
        <v>#REF!</v>
      </c>
      <c r="CY416" s="136" t="e">
        <f t="shared" si="598"/>
        <v>#REF!</v>
      </c>
      <c r="CZ416" s="152"/>
      <c r="DA416" s="144" t="e">
        <f t="shared" si="599"/>
        <v>#REF!</v>
      </c>
      <c r="DB416" s="144"/>
      <c r="DC416" s="136" t="e">
        <f t="shared" si="600"/>
        <v>#REF!</v>
      </c>
      <c r="DD416" s="152"/>
      <c r="DE416" s="140" t="e">
        <f t="shared" si="601"/>
        <v>#REF!</v>
      </c>
      <c r="DF416" s="144"/>
      <c r="DG416" s="136" t="e">
        <f t="shared" si="602"/>
        <v>#REF!</v>
      </c>
      <c r="DH416" s="152"/>
    </row>
    <row r="417" spans="1:112" ht="16" thickBot="1" x14ac:dyDescent="0.4">
      <c r="A417" s="72">
        <v>50</v>
      </c>
      <c r="B417" s="346" t="str">
        <f t="shared" ref="B417" si="633">B365</f>
        <v>YYYZZZ  Eva</v>
      </c>
      <c r="C417" s="290" t="str">
        <f t="shared" si="624"/>
        <v>Eva</v>
      </c>
      <c r="D417" s="291" t="str">
        <f t="shared" si="538"/>
        <v/>
      </c>
      <c r="E417" s="292">
        <f t="shared" si="614"/>
        <v>1026527</v>
      </c>
      <c r="F417" s="293"/>
      <c r="G417" s="293"/>
      <c r="H417" s="293"/>
      <c r="I417" s="293"/>
      <c r="J417" s="293"/>
      <c r="K417" s="293"/>
      <c r="L417" s="293"/>
      <c r="M417" s="296"/>
      <c r="N417" s="293"/>
      <c r="O417" s="293"/>
      <c r="P417" s="293"/>
      <c r="Q417" s="293"/>
      <c r="R417" s="293"/>
      <c r="S417" s="293"/>
      <c r="T417" s="293"/>
      <c r="U417" s="293"/>
      <c r="V417" s="293"/>
      <c r="W417" s="293"/>
      <c r="X417" s="295"/>
      <c r="Y417" s="2" t="e">
        <f>IF(C417&lt;&gt;"",VLOOKUP(C417,#REF!,2,FALSE),"")</f>
        <v>#REF!</v>
      </c>
      <c r="Z417" s="2" t="str">
        <f t="shared" si="618"/>
        <v>US CRÉTEIL</v>
      </c>
      <c r="AA417" s="50" t="str">
        <f t="shared" si="561"/>
        <v/>
      </c>
      <c r="AB417" s="34" t="e">
        <f t="shared" si="562"/>
        <v>#REF!</v>
      </c>
      <c r="AC417" s="2" t="str">
        <f t="shared" si="563"/>
        <v>YYYZZZ  Eva  Eva</v>
      </c>
      <c r="AD417" s="2">
        <f t="shared" si="564"/>
        <v>0</v>
      </c>
      <c r="AE417" s="39"/>
      <c r="AF417" s="40" t="str">
        <f>IF(AE417&lt;&gt;"",VLOOKUP(AE417,#REF!,2,FALSE),"")</f>
        <v/>
      </c>
      <c r="AM417" s="140" t="e">
        <f t="shared" si="565"/>
        <v>#REF!</v>
      </c>
      <c r="AN417" s="157"/>
      <c r="AO417" s="136" t="e">
        <f t="shared" si="566"/>
        <v>#REF!</v>
      </c>
      <c r="AP417" s="152"/>
      <c r="AQ417" s="140" t="e">
        <f t="shared" si="567"/>
        <v>#REF!</v>
      </c>
      <c r="AR417" s="144"/>
      <c r="AS417" s="136" t="e">
        <f t="shared" si="568"/>
        <v>#REF!</v>
      </c>
      <c r="AT417" s="152"/>
      <c r="AU417" s="140" t="e">
        <f t="shared" si="569"/>
        <v>#REF!</v>
      </c>
      <c r="AV417" s="157"/>
      <c r="AW417" s="136" t="e">
        <f t="shared" si="570"/>
        <v>#REF!</v>
      </c>
      <c r="AX417" s="152"/>
      <c r="AY417" s="140" t="e">
        <f t="shared" si="571"/>
        <v>#REF!</v>
      </c>
      <c r="AZ417" s="144"/>
      <c r="BA417" s="136" t="e">
        <f t="shared" si="572"/>
        <v>#REF!</v>
      </c>
      <c r="BB417" s="152"/>
      <c r="BC417" s="140" t="e">
        <f t="shared" si="573"/>
        <v>#REF!</v>
      </c>
      <c r="BD417" s="144"/>
      <c r="BE417" s="136" t="e">
        <f t="shared" si="574"/>
        <v>#REF!</v>
      </c>
      <c r="BF417" s="152"/>
      <c r="BG417" s="140" t="e">
        <f t="shared" si="575"/>
        <v>#REF!</v>
      </c>
      <c r="BH417" s="144"/>
      <c r="BI417" s="136" t="e">
        <f t="shared" si="576"/>
        <v>#REF!</v>
      </c>
      <c r="BJ417" s="152"/>
      <c r="BK417" s="140" t="e">
        <f t="shared" si="577"/>
        <v>#REF!</v>
      </c>
      <c r="BL417" s="144"/>
      <c r="BM417" s="136" t="e">
        <f t="shared" si="578"/>
        <v>#REF!</v>
      </c>
      <c r="BN417" s="152"/>
      <c r="BO417" s="140" t="e">
        <f t="shared" si="579"/>
        <v>#REF!</v>
      </c>
      <c r="BP417" s="144"/>
      <c r="BQ417" s="136" t="e">
        <f t="shared" si="580"/>
        <v>#REF!</v>
      </c>
      <c r="BR417" s="152"/>
      <c r="BS417" s="140" t="e">
        <f t="shared" si="581"/>
        <v>#REF!</v>
      </c>
      <c r="BT417" s="144"/>
      <c r="BU417" s="136" t="e">
        <f t="shared" si="582"/>
        <v>#REF!</v>
      </c>
      <c r="BV417" s="152"/>
      <c r="BW417" s="140" t="e">
        <f t="shared" si="583"/>
        <v>#REF!</v>
      </c>
      <c r="BX417" s="144"/>
      <c r="BY417" s="136" t="e">
        <f t="shared" si="584"/>
        <v>#REF!</v>
      </c>
      <c r="BZ417" s="152"/>
      <c r="CA417" s="140" t="e">
        <f t="shared" si="585"/>
        <v>#REF!</v>
      </c>
      <c r="CB417" s="144"/>
      <c r="CC417" s="136" t="e">
        <f t="shared" si="586"/>
        <v>#REF!</v>
      </c>
      <c r="CD417" s="152"/>
      <c r="CE417" s="140" t="e">
        <f t="shared" si="587"/>
        <v>#REF!</v>
      </c>
      <c r="CF417" s="144"/>
      <c r="CG417" s="136" t="e">
        <f t="shared" si="588"/>
        <v>#REF!</v>
      </c>
      <c r="CH417" s="152"/>
      <c r="CI417" s="140" t="e">
        <f t="shared" si="589"/>
        <v>#REF!</v>
      </c>
      <c r="CJ417" s="144"/>
      <c r="CK417" s="136" t="e">
        <f t="shared" si="590"/>
        <v>#REF!</v>
      </c>
      <c r="CL417" s="140" t="e">
        <f t="shared" si="591"/>
        <v>#REF!</v>
      </c>
      <c r="CM417" s="144"/>
      <c r="CN417" s="136" t="e">
        <f t="shared" si="592"/>
        <v>#REF!</v>
      </c>
      <c r="CO417" s="152"/>
      <c r="CP417" s="140" t="e">
        <f t="shared" si="593"/>
        <v>#REF!</v>
      </c>
      <c r="CQ417" s="144"/>
      <c r="CR417" s="136" t="e">
        <f t="shared" si="594"/>
        <v>#REF!</v>
      </c>
      <c r="CS417" s="152"/>
      <c r="CT417" s="140" t="e">
        <f t="shared" si="595"/>
        <v>#REF!</v>
      </c>
      <c r="CU417" s="144"/>
      <c r="CV417" s="136" t="e">
        <f t="shared" si="596"/>
        <v>#REF!</v>
      </c>
      <c r="CW417" s="152"/>
      <c r="CX417" s="140" t="e">
        <f t="shared" si="597"/>
        <v>#REF!</v>
      </c>
      <c r="CY417" s="136" t="e">
        <f t="shared" si="598"/>
        <v>#REF!</v>
      </c>
      <c r="CZ417" s="152"/>
      <c r="DA417" s="144" t="e">
        <f t="shared" si="599"/>
        <v>#REF!</v>
      </c>
      <c r="DB417" s="144"/>
      <c r="DC417" s="136" t="e">
        <f t="shared" si="600"/>
        <v>#REF!</v>
      </c>
      <c r="DD417" s="152"/>
      <c r="DE417" s="140" t="e">
        <f t="shared" si="601"/>
        <v>#REF!</v>
      </c>
      <c r="DF417" s="144"/>
      <c r="DG417" s="136" t="e">
        <f t="shared" si="602"/>
        <v>#REF!</v>
      </c>
      <c r="DH417" s="152"/>
    </row>
    <row r="418" spans="1:112" ht="27.75" customHeight="1" thickBot="1" x14ac:dyDescent="0.4">
      <c r="C418" s="51"/>
      <c r="D418" s="52"/>
      <c r="E418" s="51"/>
      <c r="AA418" s="50"/>
      <c r="AB418" s="34"/>
      <c r="AD418" s="2">
        <f t="shared" si="564"/>
        <v>0</v>
      </c>
      <c r="AE418" s="39"/>
      <c r="AF418" s="40" t="str">
        <f>IF(AE418&lt;&gt;"",VLOOKUP(AE418,#REF!,2,FALSE),"")</f>
        <v/>
      </c>
      <c r="AM418" s="140">
        <f t="shared" si="565"/>
        <v>0</v>
      </c>
      <c r="AN418" s="157"/>
      <c r="AO418" s="136">
        <f t="shared" si="566"/>
        <v>0</v>
      </c>
      <c r="AP418" s="152"/>
      <c r="AQ418" s="140">
        <f t="shared" si="567"/>
        <v>0</v>
      </c>
      <c r="AR418" s="144"/>
      <c r="AS418" s="136">
        <f t="shared" si="568"/>
        <v>0</v>
      </c>
      <c r="AT418" s="152"/>
      <c r="AU418" s="140">
        <f t="shared" si="569"/>
        <v>0</v>
      </c>
      <c r="AV418" s="157"/>
      <c r="AW418" s="136">
        <f t="shared" si="570"/>
        <v>0</v>
      </c>
      <c r="AX418" s="152"/>
      <c r="AY418" s="140">
        <f t="shared" si="571"/>
        <v>0</v>
      </c>
      <c r="AZ418" s="144"/>
      <c r="BA418" s="136">
        <f t="shared" si="572"/>
        <v>0</v>
      </c>
      <c r="BB418" s="152"/>
      <c r="BC418" s="140">
        <f t="shared" si="573"/>
        <v>0</v>
      </c>
      <c r="BD418" s="144"/>
      <c r="BE418" s="136">
        <f t="shared" si="574"/>
        <v>0</v>
      </c>
      <c r="BF418" s="152"/>
      <c r="BG418" s="140">
        <f t="shared" si="575"/>
        <v>0</v>
      </c>
      <c r="BH418" s="144"/>
      <c r="BI418" s="136">
        <f t="shared" si="576"/>
        <v>0</v>
      </c>
      <c r="BJ418" s="152"/>
      <c r="BK418" s="140">
        <f t="shared" si="577"/>
        <v>0</v>
      </c>
      <c r="BL418" s="144"/>
      <c r="BM418" s="136">
        <f t="shared" si="578"/>
        <v>0</v>
      </c>
      <c r="BN418" s="152"/>
      <c r="BO418" s="140">
        <f t="shared" si="579"/>
        <v>0</v>
      </c>
      <c r="BP418" s="144"/>
      <c r="BQ418" s="136">
        <f t="shared" si="580"/>
        <v>0</v>
      </c>
      <c r="BR418" s="152"/>
      <c r="BS418" s="140">
        <f t="shared" si="581"/>
        <v>0</v>
      </c>
      <c r="BT418" s="144"/>
      <c r="BU418" s="136">
        <f t="shared" si="582"/>
        <v>0</v>
      </c>
      <c r="BV418" s="152"/>
      <c r="BW418" s="140">
        <f t="shared" si="583"/>
        <v>0</v>
      </c>
      <c r="BX418" s="144"/>
      <c r="BY418" s="136">
        <f t="shared" si="584"/>
        <v>0</v>
      </c>
      <c r="BZ418" s="152"/>
      <c r="CA418" s="140">
        <f t="shared" si="585"/>
        <v>0</v>
      </c>
      <c r="CB418" s="144"/>
      <c r="CC418" s="136">
        <f t="shared" si="586"/>
        <v>0</v>
      </c>
      <c r="CD418" s="152"/>
      <c r="CE418" s="140">
        <f t="shared" si="587"/>
        <v>0</v>
      </c>
      <c r="CF418" s="144"/>
      <c r="CG418" s="136">
        <f t="shared" si="588"/>
        <v>0</v>
      </c>
      <c r="CH418" s="152"/>
      <c r="CI418" s="140">
        <f t="shared" si="589"/>
        <v>0</v>
      </c>
      <c r="CJ418" s="144"/>
      <c r="CK418" s="136">
        <f t="shared" si="590"/>
        <v>0</v>
      </c>
      <c r="CL418" s="140">
        <f t="shared" si="591"/>
        <v>0</v>
      </c>
      <c r="CM418" s="144"/>
      <c r="CN418" s="136">
        <f t="shared" si="592"/>
        <v>0</v>
      </c>
      <c r="CO418" s="152"/>
      <c r="CP418" s="140">
        <f t="shared" si="593"/>
        <v>0</v>
      </c>
      <c r="CQ418" s="144"/>
      <c r="CR418" s="136">
        <f t="shared" si="594"/>
        <v>0</v>
      </c>
      <c r="CS418" s="152"/>
      <c r="CT418" s="140">
        <f t="shared" si="595"/>
        <v>0</v>
      </c>
      <c r="CU418" s="144"/>
      <c r="CV418" s="136">
        <f t="shared" si="596"/>
        <v>0</v>
      </c>
      <c r="CW418" s="152"/>
      <c r="CX418" s="140">
        <f t="shared" si="597"/>
        <v>0</v>
      </c>
      <c r="CY418" s="136">
        <f t="shared" si="598"/>
        <v>0</v>
      </c>
      <c r="CZ418" s="152"/>
      <c r="DA418" s="144">
        <f t="shared" si="599"/>
        <v>0</v>
      </c>
      <c r="DB418" s="144"/>
      <c r="DC418" s="136">
        <f t="shared" si="600"/>
        <v>0</v>
      </c>
      <c r="DD418" s="152"/>
      <c r="DE418" s="140">
        <f t="shared" si="601"/>
        <v>0</v>
      </c>
      <c r="DF418" s="144"/>
      <c r="DG418" s="136">
        <f t="shared" si="602"/>
        <v>0</v>
      </c>
      <c r="DH418" s="152"/>
    </row>
    <row r="419" spans="1:112" ht="24" thickBot="1" x14ac:dyDescent="0.4">
      <c r="B419" s="281">
        <f>Calendrier!$AA33</f>
        <v>43352</v>
      </c>
      <c r="C419" s="525">
        <f>COUNTIF(D420:D469,$AE$2)</f>
        <v>0</v>
      </c>
      <c r="D419" s="530"/>
      <c r="E419" s="531"/>
      <c r="F419" s="528" t="str">
        <f>Calendrier!BO11</f>
        <v>I</v>
      </c>
      <c r="G419" s="528"/>
      <c r="H419" s="528"/>
      <c r="I419" s="528"/>
      <c r="J419" s="528"/>
      <c r="K419" s="528"/>
      <c r="L419" s="528"/>
      <c r="M419" s="528"/>
      <c r="N419" s="528"/>
      <c r="O419" s="528"/>
      <c r="P419" s="528"/>
      <c r="Q419" s="528"/>
      <c r="R419" s="528"/>
      <c r="S419" s="528"/>
      <c r="T419" s="528"/>
      <c r="U419" s="528"/>
      <c r="V419" s="528"/>
      <c r="W419" s="528"/>
      <c r="X419" s="529"/>
      <c r="AA419" s="50"/>
      <c r="AB419" s="34"/>
      <c r="AE419" s="39"/>
      <c r="AF419" s="40" t="str">
        <f>IF(AE419&lt;&gt;"",VLOOKUP(AE419,#REF!,2,FALSE),"")</f>
        <v/>
      </c>
      <c r="AM419" s="140">
        <f t="shared" si="565"/>
        <v>0</v>
      </c>
      <c r="AN419" s="157"/>
      <c r="AO419" s="136">
        <f t="shared" si="566"/>
        <v>0</v>
      </c>
      <c r="AP419" s="152"/>
      <c r="AQ419" s="140">
        <f t="shared" si="567"/>
        <v>0</v>
      </c>
      <c r="AR419" s="144"/>
      <c r="AS419" s="136">
        <f t="shared" si="568"/>
        <v>0</v>
      </c>
      <c r="AT419" s="152"/>
      <c r="AU419" s="140">
        <f t="shared" si="569"/>
        <v>0</v>
      </c>
      <c r="AV419" s="157"/>
      <c r="AW419" s="136">
        <f t="shared" si="570"/>
        <v>0</v>
      </c>
      <c r="AX419" s="152"/>
      <c r="AY419" s="140">
        <f t="shared" si="571"/>
        <v>0</v>
      </c>
      <c r="AZ419" s="144"/>
      <c r="BA419" s="136">
        <f t="shared" si="572"/>
        <v>0</v>
      </c>
      <c r="BB419" s="152"/>
      <c r="BC419" s="140">
        <f t="shared" si="573"/>
        <v>0</v>
      </c>
      <c r="BD419" s="144"/>
      <c r="BE419" s="136">
        <f t="shared" si="574"/>
        <v>0</v>
      </c>
      <c r="BF419" s="152"/>
      <c r="BG419" s="140">
        <f t="shared" si="575"/>
        <v>0</v>
      </c>
      <c r="BH419" s="144"/>
      <c r="BI419" s="136">
        <f t="shared" si="576"/>
        <v>0</v>
      </c>
      <c r="BJ419" s="152"/>
      <c r="BK419" s="140">
        <f t="shared" si="577"/>
        <v>0</v>
      </c>
      <c r="BL419" s="144"/>
      <c r="BM419" s="136">
        <f t="shared" si="578"/>
        <v>0</v>
      </c>
      <c r="BN419" s="152"/>
      <c r="BO419" s="140">
        <f t="shared" si="579"/>
        <v>0</v>
      </c>
      <c r="BP419" s="144"/>
      <c r="BQ419" s="136">
        <f t="shared" si="580"/>
        <v>0</v>
      </c>
      <c r="BR419" s="152"/>
      <c r="BS419" s="140">
        <f t="shared" si="581"/>
        <v>0</v>
      </c>
      <c r="BT419" s="144"/>
      <c r="BU419" s="136">
        <f t="shared" si="582"/>
        <v>0</v>
      </c>
      <c r="BV419" s="152"/>
      <c r="BW419" s="140">
        <f t="shared" si="583"/>
        <v>0</v>
      </c>
      <c r="BX419" s="144"/>
      <c r="BY419" s="136">
        <f t="shared" si="584"/>
        <v>0</v>
      </c>
      <c r="BZ419" s="152"/>
      <c r="CA419" s="140">
        <f t="shared" si="585"/>
        <v>0</v>
      </c>
      <c r="CB419" s="144"/>
      <c r="CC419" s="136">
        <f t="shared" si="586"/>
        <v>0</v>
      </c>
      <c r="CD419" s="152"/>
      <c r="CE419" s="140">
        <f t="shared" si="587"/>
        <v>0</v>
      </c>
      <c r="CF419" s="144"/>
      <c r="CG419" s="136">
        <f t="shared" si="588"/>
        <v>0</v>
      </c>
      <c r="CH419" s="152"/>
      <c r="CI419" s="140">
        <f t="shared" si="589"/>
        <v>0</v>
      </c>
      <c r="CJ419" s="144"/>
      <c r="CK419" s="136">
        <f t="shared" si="590"/>
        <v>0</v>
      </c>
      <c r="CL419" s="140">
        <f t="shared" si="591"/>
        <v>0</v>
      </c>
      <c r="CM419" s="144"/>
      <c r="CN419" s="136">
        <f t="shared" si="592"/>
        <v>0</v>
      </c>
      <c r="CO419" s="152"/>
      <c r="CP419" s="140">
        <f t="shared" si="593"/>
        <v>0</v>
      </c>
      <c r="CQ419" s="144"/>
      <c r="CR419" s="136">
        <f t="shared" si="594"/>
        <v>0</v>
      </c>
      <c r="CS419" s="152"/>
      <c r="CT419" s="140">
        <f t="shared" si="595"/>
        <v>0</v>
      </c>
      <c r="CU419" s="144"/>
      <c r="CV419" s="136">
        <f t="shared" si="596"/>
        <v>0</v>
      </c>
      <c r="CW419" s="152"/>
      <c r="CX419" s="140">
        <f t="shared" si="597"/>
        <v>0</v>
      </c>
      <c r="CY419" s="136">
        <f t="shared" si="598"/>
        <v>0</v>
      </c>
      <c r="CZ419" s="152"/>
      <c r="DA419" s="144">
        <f t="shared" si="599"/>
        <v>0</v>
      </c>
      <c r="DB419" s="144"/>
      <c r="DC419" s="136">
        <f t="shared" si="600"/>
        <v>0</v>
      </c>
      <c r="DD419" s="152"/>
      <c r="DE419" s="140">
        <f t="shared" si="601"/>
        <v>0</v>
      </c>
      <c r="DF419" s="144"/>
      <c r="DG419" s="136">
        <f t="shared" si="602"/>
        <v>0</v>
      </c>
      <c r="DH419" s="152"/>
    </row>
    <row r="420" spans="1:112" ht="15.5" x14ac:dyDescent="0.35">
      <c r="A420" s="70">
        <v>1</v>
      </c>
      <c r="B420" s="343" t="str">
        <f>B368</f>
        <v>AAA  LUC</v>
      </c>
      <c r="C420" s="282" t="str">
        <f t="shared" ref="C420:C439" si="634">C4</f>
        <v>LUC</v>
      </c>
      <c r="D420" s="283" t="str">
        <f t="shared" ref="D420:D469" si="635">IF(AD420&lt;&gt;$AE$1,$AE$2,"")</f>
        <v/>
      </c>
      <c r="E420" s="284">
        <f t="shared" ref="E420:E451" si="636">E4</f>
        <v>409092</v>
      </c>
      <c r="F420" s="285"/>
      <c r="G420" s="285"/>
      <c r="H420" s="285"/>
      <c r="I420" s="285"/>
      <c r="J420" s="285"/>
      <c r="K420" s="285"/>
      <c r="L420" s="285"/>
      <c r="M420" s="286"/>
      <c r="N420" s="285"/>
      <c r="O420" s="285"/>
      <c r="P420" s="285"/>
      <c r="Q420" s="285"/>
      <c r="R420" s="285"/>
      <c r="S420" s="285"/>
      <c r="T420" s="285"/>
      <c r="U420" s="285"/>
      <c r="V420" s="285"/>
      <c r="W420" s="285"/>
      <c r="X420" s="287"/>
      <c r="Y420" s="2" t="e">
        <f>IF(C420&lt;&gt;"",VLOOKUP(C420,#REF!,2,FALSE),"")</f>
        <v>#REF!</v>
      </c>
      <c r="Z420" s="2" t="str">
        <f t="shared" si="618"/>
        <v>US CRÉTEIL</v>
      </c>
      <c r="AA420" s="50" t="str">
        <f t="shared" si="561"/>
        <v/>
      </c>
      <c r="AB420" s="34" t="e">
        <f t="shared" si="562"/>
        <v>#REF!</v>
      </c>
      <c r="AC420" s="2" t="str">
        <f t="shared" si="563"/>
        <v>AAA  LUC  LUC</v>
      </c>
      <c r="AD420" s="2">
        <f t="shared" si="564"/>
        <v>0</v>
      </c>
      <c r="AE420" s="39"/>
      <c r="AF420" s="40" t="str">
        <f>IF(AE420&lt;&gt;"",VLOOKUP(AE420,#REF!,2,FALSE),"")</f>
        <v/>
      </c>
      <c r="AM420" s="140" t="e">
        <f t="shared" si="565"/>
        <v>#REF!</v>
      </c>
      <c r="AN420" s="157"/>
      <c r="AO420" s="136" t="e">
        <f t="shared" si="566"/>
        <v>#REF!</v>
      </c>
      <c r="AP420" s="152"/>
      <c r="AQ420" s="140" t="e">
        <f t="shared" si="567"/>
        <v>#REF!</v>
      </c>
      <c r="AR420" s="144"/>
      <c r="AS420" s="136" t="e">
        <f t="shared" si="568"/>
        <v>#REF!</v>
      </c>
      <c r="AT420" s="152"/>
      <c r="AU420" s="140" t="e">
        <f t="shared" si="569"/>
        <v>#REF!</v>
      </c>
      <c r="AV420" s="157"/>
      <c r="AW420" s="136" t="e">
        <f t="shared" si="570"/>
        <v>#REF!</v>
      </c>
      <c r="AX420" s="152"/>
      <c r="AY420" s="140" t="e">
        <f t="shared" si="571"/>
        <v>#REF!</v>
      </c>
      <c r="AZ420" s="144"/>
      <c r="BA420" s="136" t="e">
        <f t="shared" si="572"/>
        <v>#REF!</v>
      </c>
      <c r="BB420" s="152"/>
      <c r="BC420" s="140" t="e">
        <f t="shared" si="573"/>
        <v>#REF!</v>
      </c>
      <c r="BD420" s="144"/>
      <c r="BE420" s="136" t="e">
        <f t="shared" si="574"/>
        <v>#REF!</v>
      </c>
      <c r="BF420" s="152"/>
      <c r="BG420" s="140" t="e">
        <f t="shared" si="575"/>
        <v>#REF!</v>
      </c>
      <c r="BH420" s="144"/>
      <c r="BI420" s="136" t="e">
        <f t="shared" si="576"/>
        <v>#REF!</v>
      </c>
      <c r="BJ420" s="152"/>
      <c r="BK420" s="140" t="e">
        <f t="shared" si="577"/>
        <v>#REF!</v>
      </c>
      <c r="BL420" s="144"/>
      <c r="BM420" s="136" t="e">
        <f t="shared" si="578"/>
        <v>#REF!</v>
      </c>
      <c r="BN420" s="152"/>
      <c r="BO420" s="140" t="e">
        <f t="shared" si="579"/>
        <v>#REF!</v>
      </c>
      <c r="BP420" s="144"/>
      <c r="BQ420" s="136" t="e">
        <f t="shared" si="580"/>
        <v>#REF!</v>
      </c>
      <c r="BR420" s="152"/>
      <c r="BS420" s="140" t="e">
        <f t="shared" si="581"/>
        <v>#REF!</v>
      </c>
      <c r="BT420" s="144"/>
      <c r="BU420" s="136" t="e">
        <f t="shared" si="582"/>
        <v>#REF!</v>
      </c>
      <c r="BV420" s="152"/>
      <c r="BW420" s="140" t="e">
        <f t="shared" si="583"/>
        <v>#REF!</v>
      </c>
      <c r="BX420" s="144"/>
      <c r="BY420" s="136" t="e">
        <f t="shared" si="584"/>
        <v>#REF!</v>
      </c>
      <c r="BZ420" s="152"/>
      <c r="CA420" s="140" t="e">
        <f t="shared" si="585"/>
        <v>#REF!</v>
      </c>
      <c r="CB420" s="144"/>
      <c r="CC420" s="136" t="e">
        <f t="shared" si="586"/>
        <v>#REF!</v>
      </c>
      <c r="CD420" s="152"/>
      <c r="CE420" s="140" t="e">
        <f t="shared" si="587"/>
        <v>#REF!</v>
      </c>
      <c r="CF420" s="144"/>
      <c r="CG420" s="136" t="e">
        <f t="shared" si="588"/>
        <v>#REF!</v>
      </c>
      <c r="CH420" s="152"/>
      <c r="CI420" s="140" t="e">
        <f t="shared" si="589"/>
        <v>#REF!</v>
      </c>
      <c r="CJ420" s="144"/>
      <c r="CK420" s="136" t="e">
        <f t="shared" si="590"/>
        <v>#REF!</v>
      </c>
      <c r="CL420" s="140" t="e">
        <f t="shared" si="591"/>
        <v>#REF!</v>
      </c>
      <c r="CM420" s="144"/>
      <c r="CN420" s="136" t="e">
        <f t="shared" si="592"/>
        <v>#REF!</v>
      </c>
      <c r="CO420" s="152"/>
      <c r="CP420" s="140" t="e">
        <f t="shared" si="593"/>
        <v>#REF!</v>
      </c>
      <c r="CQ420" s="144"/>
      <c r="CR420" s="136" t="e">
        <f t="shared" si="594"/>
        <v>#REF!</v>
      </c>
      <c r="CS420" s="152"/>
      <c r="CT420" s="140" t="e">
        <f t="shared" si="595"/>
        <v>#REF!</v>
      </c>
      <c r="CU420" s="144"/>
      <c r="CV420" s="136" t="e">
        <f t="shared" si="596"/>
        <v>#REF!</v>
      </c>
      <c r="CW420" s="152"/>
      <c r="CX420" s="140" t="e">
        <f t="shared" si="597"/>
        <v>#REF!</v>
      </c>
      <c r="CY420" s="136" t="e">
        <f t="shared" si="598"/>
        <v>#REF!</v>
      </c>
      <c r="CZ420" s="152"/>
      <c r="DA420" s="144" t="e">
        <f t="shared" si="599"/>
        <v>#REF!</v>
      </c>
      <c r="DB420" s="144"/>
      <c r="DC420" s="136" t="e">
        <f t="shared" si="600"/>
        <v>#REF!</v>
      </c>
      <c r="DD420" s="152"/>
      <c r="DE420" s="140" t="e">
        <f t="shared" si="601"/>
        <v>#REF!</v>
      </c>
      <c r="DF420" s="144"/>
      <c r="DG420" s="136" t="e">
        <f t="shared" si="602"/>
        <v>#REF!</v>
      </c>
      <c r="DH420" s="152"/>
    </row>
    <row r="421" spans="1:112" ht="15.5" x14ac:dyDescent="0.35">
      <c r="A421" s="71">
        <v>2</v>
      </c>
      <c r="B421" s="309" t="str">
        <f>B369</f>
        <v>BBB  isabelle</v>
      </c>
      <c r="C421" s="71" t="str">
        <f t="shared" si="634"/>
        <v>isabelle</v>
      </c>
      <c r="D421" s="9" t="str">
        <f t="shared" si="635"/>
        <v/>
      </c>
      <c r="E421" s="6">
        <f t="shared" si="636"/>
        <v>707564</v>
      </c>
      <c r="F421" s="74"/>
      <c r="G421" s="74"/>
      <c r="H421" s="74"/>
      <c r="I421" s="74"/>
      <c r="J421" s="74"/>
      <c r="K421" s="74"/>
      <c r="L421" s="74"/>
      <c r="M421" s="168"/>
      <c r="N421" s="74"/>
      <c r="O421" s="74"/>
      <c r="P421" s="74"/>
      <c r="Q421" s="74"/>
      <c r="R421" s="74"/>
      <c r="S421" s="74"/>
      <c r="T421" s="74"/>
      <c r="U421" s="74"/>
      <c r="V421" s="74"/>
      <c r="W421" s="74"/>
      <c r="X421" s="288"/>
      <c r="Y421" s="2" t="e">
        <f>IF(C421&lt;&gt;"",VLOOKUP(C421,#REF!,2,FALSE),"")</f>
        <v>#REF!</v>
      </c>
      <c r="Z421" s="2" t="str">
        <f t="shared" si="618"/>
        <v>US CRÉTEIL</v>
      </c>
      <c r="AA421" s="50" t="str">
        <f t="shared" si="561"/>
        <v/>
      </c>
      <c r="AB421" s="34" t="e">
        <f t="shared" si="562"/>
        <v>#REF!</v>
      </c>
      <c r="AC421" s="2" t="str">
        <f t="shared" si="563"/>
        <v>BBB  isabelle  isabelle</v>
      </c>
      <c r="AD421" s="2">
        <f t="shared" si="564"/>
        <v>0</v>
      </c>
      <c r="AE421" s="39"/>
      <c r="AF421" s="40" t="str">
        <f>IF(AE421&lt;&gt;"",VLOOKUP(AE421,#REF!,2,FALSE),"")</f>
        <v/>
      </c>
      <c r="AM421" s="140" t="e">
        <f t="shared" si="565"/>
        <v>#REF!</v>
      </c>
      <c r="AN421" s="157"/>
      <c r="AO421" s="136" t="e">
        <f t="shared" si="566"/>
        <v>#REF!</v>
      </c>
      <c r="AP421" s="152"/>
      <c r="AQ421" s="140" t="e">
        <f t="shared" si="567"/>
        <v>#REF!</v>
      </c>
      <c r="AR421" s="144"/>
      <c r="AS421" s="136" t="e">
        <f t="shared" si="568"/>
        <v>#REF!</v>
      </c>
      <c r="AT421" s="152"/>
      <c r="AU421" s="140" t="e">
        <f t="shared" si="569"/>
        <v>#REF!</v>
      </c>
      <c r="AV421" s="157"/>
      <c r="AW421" s="136" t="e">
        <f t="shared" si="570"/>
        <v>#REF!</v>
      </c>
      <c r="AX421" s="152"/>
      <c r="AY421" s="140" t="e">
        <f t="shared" si="571"/>
        <v>#REF!</v>
      </c>
      <c r="AZ421" s="144"/>
      <c r="BA421" s="136" t="e">
        <f t="shared" si="572"/>
        <v>#REF!</v>
      </c>
      <c r="BB421" s="152"/>
      <c r="BC421" s="140" t="e">
        <f t="shared" si="573"/>
        <v>#REF!</v>
      </c>
      <c r="BD421" s="144"/>
      <c r="BE421" s="136" t="e">
        <f t="shared" si="574"/>
        <v>#REF!</v>
      </c>
      <c r="BF421" s="152"/>
      <c r="BG421" s="140" t="e">
        <f t="shared" si="575"/>
        <v>#REF!</v>
      </c>
      <c r="BH421" s="144"/>
      <c r="BI421" s="136" t="e">
        <f t="shared" si="576"/>
        <v>#REF!</v>
      </c>
      <c r="BJ421" s="152"/>
      <c r="BK421" s="140" t="e">
        <f t="shared" si="577"/>
        <v>#REF!</v>
      </c>
      <c r="BL421" s="144"/>
      <c r="BM421" s="136" t="e">
        <f t="shared" si="578"/>
        <v>#REF!</v>
      </c>
      <c r="BN421" s="152"/>
      <c r="BO421" s="140" t="e">
        <f t="shared" si="579"/>
        <v>#REF!</v>
      </c>
      <c r="BP421" s="144"/>
      <c r="BQ421" s="136" t="e">
        <f t="shared" si="580"/>
        <v>#REF!</v>
      </c>
      <c r="BR421" s="152"/>
      <c r="BS421" s="140" t="e">
        <f t="shared" si="581"/>
        <v>#REF!</v>
      </c>
      <c r="BT421" s="144"/>
      <c r="BU421" s="136" t="e">
        <f t="shared" si="582"/>
        <v>#REF!</v>
      </c>
      <c r="BV421" s="152"/>
      <c r="BW421" s="140" t="e">
        <f t="shared" si="583"/>
        <v>#REF!</v>
      </c>
      <c r="BX421" s="144"/>
      <c r="BY421" s="136" t="e">
        <f t="shared" si="584"/>
        <v>#REF!</v>
      </c>
      <c r="BZ421" s="152"/>
      <c r="CA421" s="140" t="e">
        <f t="shared" si="585"/>
        <v>#REF!</v>
      </c>
      <c r="CB421" s="144"/>
      <c r="CC421" s="136" t="e">
        <f t="shared" si="586"/>
        <v>#REF!</v>
      </c>
      <c r="CD421" s="152"/>
      <c r="CE421" s="140" t="e">
        <f t="shared" si="587"/>
        <v>#REF!</v>
      </c>
      <c r="CF421" s="144"/>
      <c r="CG421" s="136" t="e">
        <f t="shared" si="588"/>
        <v>#REF!</v>
      </c>
      <c r="CH421" s="152"/>
      <c r="CI421" s="140" t="e">
        <f t="shared" si="589"/>
        <v>#REF!</v>
      </c>
      <c r="CJ421" s="144"/>
      <c r="CK421" s="136" t="e">
        <f t="shared" si="590"/>
        <v>#REF!</v>
      </c>
      <c r="CL421" s="140" t="e">
        <f t="shared" si="591"/>
        <v>#REF!</v>
      </c>
      <c r="CM421" s="144"/>
      <c r="CN421" s="136" t="e">
        <f t="shared" si="592"/>
        <v>#REF!</v>
      </c>
      <c r="CO421" s="152"/>
      <c r="CP421" s="140" t="e">
        <f t="shared" si="593"/>
        <v>#REF!</v>
      </c>
      <c r="CQ421" s="144"/>
      <c r="CR421" s="136" t="e">
        <f t="shared" si="594"/>
        <v>#REF!</v>
      </c>
      <c r="CS421" s="152"/>
      <c r="CT421" s="140" t="e">
        <f t="shared" si="595"/>
        <v>#REF!</v>
      </c>
      <c r="CU421" s="144"/>
      <c r="CV421" s="136" t="e">
        <f t="shared" si="596"/>
        <v>#REF!</v>
      </c>
      <c r="CW421" s="152"/>
      <c r="CX421" s="140" t="e">
        <f t="shared" si="597"/>
        <v>#REF!</v>
      </c>
      <c r="CY421" s="136" t="e">
        <f t="shared" si="598"/>
        <v>#REF!</v>
      </c>
      <c r="CZ421" s="152"/>
      <c r="DA421" s="144" t="e">
        <f t="shared" si="599"/>
        <v>#REF!</v>
      </c>
      <c r="DB421" s="144"/>
      <c r="DC421" s="136" t="e">
        <f t="shared" si="600"/>
        <v>#REF!</v>
      </c>
      <c r="DD421" s="152"/>
      <c r="DE421" s="140" t="e">
        <f t="shared" si="601"/>
        <v>#REF!</v>
      </c>
      <c r="DF421" s="144"/>
      <c r="DG421" s="136" t="e">
        <f t="shared" si="602"/>
        <v>#REF!</v>
      </c>
      <c r="DH421" s="152"/>
    </row>
    <row r="422" spans="1:112" ht="15.5" x14ac:dyDescent="0.35">
      <c r="A422" s="71">
        <v>3</v>
      </c>
      <c r="B422" s="345" t="str">
        <f t="shared" ref="B422" si="637">B370</f>
        <v>KJKLJDFKJG  Agathe</v>
      </c>
      <c r="C422" s="71" t="str">
        <f t="shared" si="634"/>
        <v>Agathe</v>
      </c>
      <c r="D422" s="9" t="str">
        <f t="shared" si="635"/>
        <v/>
      </c>
      <c r="E422" s="6">
        <f t="shared" si="636"/>
        <v>1467847</v>
      </c>
      <c r="F422" s="74"/>
      <c r="G422" s="74"/>
      <c r="H422" s="74"/>
      <c r="I422" s="74"/>
      <c r="J422" s="74"/>
      <c r="K422" s="74"/>
      <c r="L422" s="74"/>
      <c r="M422" s="168"/>
      <c r="N422" s="74"/>
      <c r="O422" s="74"/>
      <c r="P422" s="74"/>
      <c r="Q422" s="74"/>
      <c r="R422" s="74"/>
      <c r="S422" s="74"/>
      <c r="T422" s="74"/>
      <c r="U422" s="74"/>
      <c r="V422" s="74"/>
      <c r="W422" s="74"/>
      <c r="X422" s="288"/>
      <c r="Y422" s="2" t="e">
        <f>IF(C422&lt;&gt;"",VLOOKUP(C422,#REF!,2,FALSE),"")</f>
        <v>#REF!</v>
      </c>
      <c r="Z422" s="2" t="str">
        <f t="shared" si="618"/>
        <v>US CRÉTEIL</v>
      </c>
      <c r="AA422" s="50" t="str">
        <f t="shared" si="561"/>
        <v/>
      </c>
      <c r="AB422" s="34" t="e">
        <f t="shared" si="562"/>
        <v>#REF!</v>
      </c>
      <c r="AC422" s="2" t="str">
        <f t="shared" si="563"/>
        <v>KJKLJDFKJG  Agathe  Agathe</v>
      </c>
      <c r="AD422" s="2">
        <f t="shared" si="564"/>
        <v>0</v>
      </c>
      <c r="AE422" s="39"/>
      <c r="AF422" s="40" t="str">
        <f>IF(AE422&lt;&gt;"",VLOOKUP(AE422,#REF!,2,FALSE),"")</f>
        <v/>
      </c>
      <c r="AM422" s="140" t="e">
        <f t="shared" si="565"/>
        <v>#REF!</v>
      </c>
      <c r="AN422" s="157"/>
      <c r="AO422" s="136" t="e">
        <f t="shared" si="566"/>
        <v>#REF!</v>
      </c>
      <c r="AP422" s="152"/>
      <c r="AQ422" s="140" t="e">
        <f t="shared" si="567"/>
        <v>#REF!</v>
      </c>
      <c r="AR422" s="144"/>
      <c r="AS422" s="136" t="e">
        <f t="shared" si="568"/>
        <v>#REF!</v>
      </c>
      <c r="AT422" s="152"/>
      <c r="AU422" s="140" t="e">
        <f t="shared" si="569"/>
        <v>#REF!</v>
      </c>
      <c r="AV422" s="157"/>
      <c r="AW422" s="136" t="e">
        <f t="shared" si="570"/>
        <v>#REF!</v>
      </c>
      <c r="AX422" s="152"/>
      <c r="AY422" s="140" t="e">
        <f t="shared" si="571"/>
        <v>#REF!</v>
      </c>
      <c r="AZ422" s="144"/>
      <c r="BA422" s="136" t="e">
        <f t="shared" si="572"/>
        <v>#REF!</v>
      </c>
      <c r="BB422" s="152"/>
      <c r="BC422" s="140" t="e">
        <f t="shared" si="573"/>
        <v>#REF!</v>
      </c>
      <c r="BD422" s="144"/>
      <c r="BE422" s="136" t="e">
        <f t="shared" si="574"/>
        <v>#REF!</v>
      </c>
      <c r="BF422" s="152"/>
      <c r="BG422" s="140" t="e">
        <f t="shared" si="575"/>
        <v>#REF!</v>
      </c>
      <c r="BH422" s="144"/>
      <c r="BI422" s="136" t="e">
        <f t="shared" si="576"/>
        <v>#REF!</v>
      </c>
      <c r="BJ422" s="152"/>
      <c r="BK422" s="140" t="e">
        <f t="shared" si="577"/>
        <v>#REF!</v>
      </c>
      <c r="BL422" s="144"/>
      <c r="BM422" s="136" t="e">
        <f t="shared" si="578"/>
        <v>#REF!</v>
      </c>
      <c r="BN422" s="152"/>
      <c r="BO422" s="140" t="e">
        <f t="shared" si="579"/>
        <v>#REF!</v>
      </c>
      <c r="BP422" s="144"/>
      <c r="BQ422" s="136" t="e">
        <f t="shared" si="580"/>
        <v>#REF!</v>
      </c>
      <c r="BR422" s="152"/>
      <c r="BS422" s="140" t="e">
        <f t="shared" si="581"/>
        <v>#REF!</v>
      </c>
      <c r="BT422" s="144"/>
      <c r="BU422" s="136" t="e">
        <f t="shared" si="582"/>
        <v>#REF!</v>
      </c>
      <c r="BV422" s="152"/>
      <c r="BW422" s="140" t="e">
        <f t="shared" si="583"/>
        <v>#REF!</v>
      </c>
      <c r="BX422" s="144"/>
      <c r="BY422" s="136" t="e">
        <f t="shared" si="584"/>
        <v>#REF!</v>
      </c>
      <c r="BZ422" s="152"/>
      <c r="CA422" s="140" t="e">
        <f t="shared" si="585"/>
        <v>#REF!</v>
      </c>
      <c r="CB422" s="144"/>
      <c r="CC422" s="136" t="e">
        <f t="shared" si="586"/>
        <v>#REF!</v>
      </c>
      <c r="CD422" s="152"/>
      <c r="CE422" s="140" t="e">
        <f t="shared" si="587"/>
        <v>#REF!</v>
      </c>
      <c r="CF422" s="144"/>
      <c r="CG422" s="136" t="e">
        <f t="shared" si="588"/>
        <v>#REF!</v>
      </c>
      <c r="CH422" s="152"/>
      <c r="CI422" s="140" t="e">
        <f t="shared" si="589"/>
        <v>#REF!</v>
      </c>
      <c r="CJ422" s="144"/>
      <c r="CK422" s="136" t="e">
        <f t="shared" si="590"/>
        <v>#REF!</v>
      </c>
      <c r="CL422" s="140" t="e">
        <f t="shared" si="591"/>
        <v>#REF!</v>
      </c>
      <c r="CM422" s="144"/>
      <c r="CN422" s="136" t="e">
        <f t="shared" si="592"/>
        <v>#REF!</v>
      </c>
      <c r="CO422" s="152"/>
      <c r="CP422" s="140" t="e">
        <f t="shared" si="593"/>
        <v>#REF!</v>
      </c>
      <c r="CQ422" s="144"/>
      <c r="CR422" s="136" t="e">
        <f t="shared" si="594"/>
        <v>#REF!</v>
      </c>
      <c r="CS422" s="152"/>
      <c r="CT422" s="140" t="e">
        <f t="shared" si="595"/>
        <v>#REF!</v>
      </c>
      <c r="CU422" s="144"/>
      <c r="CV422" s="136" t="e">
        <f t="shared" si="596"/>
        <v>#REF!</v>
      </c>
      <c r="CW422" s="152"/>
      <c r="CX422" s="140" t="e">
        <f t="shared" si="597"/>
        <v>#REF!</v>
      </c>
      <c r="CY422" s="136" t="e">
        <f t="shared" si="598"/>
        <v>#REF!</v>
      </c>
      <c r="CZ422" s="152"/>
      <c r="DA422" s="144" t="e">
        <f t="shared" si="599"/>
        <v>#REF!</v>
      </c>
      <c r="DB422" s="144"/>
      <c r="DC422" s="136" t="e">
        <f t="shared" si="600"/>
        <v>#REF!</v>
      </c>
      <c r="DD422" s="152"/>
      <c r="DE422" s="140" t="e">
        <f t="shared" si="601"/>
        <v>#REF!</v>
      </c>
      <c r="DF422" s="144"/>
      <c r="DG422" s="136" t="e">
        <f t="shared" si="602"/>
        <v>#REF!</v>
      </c>
      <c r="DH422" s="152"/>
    </row>
    <row r="423" spans="1:112" ht="15.5" x14ac:dyDescent="0.35">
      <c r="A423" s="71">
        <v>4</v>
      </c>
      <c r="B423" s="345" t="str">
        <f t="shared" ref="B423" si="638">B371</f>
        <v>DDD  Léa</v>
      </c>
      <c r="C423" s="71" t="str">
        <f t="shared" si="634"/>
        <v>Léa</v>
      </c>
      <c r="D423" s="9" t="str">
        <f t="shared" si="635"/>
        <v/>
      </c>
      <c r="E423" s="6">
        <f t="shared" si="636"/>
        <v>1263818</v>
      </c>
      <c r="F423" s="74"/>
      <c r="G423" s="74"/>
      <c r="H423" s="74"/>
      <c r="I423" s="74"/>
      <c r="J423" s="74"/>
      <c r="K423" s="74"/>
      <c r="L423" s="74"/>
      <c r="M423" s="168"/>
      <c r="N423" s="74"/>
      <c r="O423" s="74"/>
      <c r="P423" s="74"/>
      <c r="Q423" s="74"/>
      <c r="R423" s="74"/>
      <c r="S423" s="74"/>
      <c r="T423" s="74"/>
      <c r="U423" s="74"/>
      <c r="V423" s="74"/>
      <c r="W423" s="74"/>
      <c r="X423" s="288"/>
      <c r="Y423" s="2" t="e">
        <f>IF(C423&lt;&gt;"",VLOOKUP(C423,#REF!,2,FALSE),"")</f>
        <v>#REF!</v>
      </c>
      <c r="Z423" s="2" t="str">
        <f t="shared" si="618"/>
        <v>US CRÉTEIL</v>
      </c>
      <c r="AA423" s="50" t="str">
        <f t="shared" si="561"/>
        <v/>
      </c>
      <c r="AB423" s="34" t="e">
        <f t="shared" si="562"/>
        <v>#REF!</v>
      </c>
      <c r="AC423" s="2" t="str">
        <f t="shared" si="563"/>
        <v>DDD  Léa  Léa</v>
      </c>
      <c r="AD423" s="2">
        <f t="shared" si="564"/>
        <v>0</v>
      </c>
      <c r="AE423" s="39"/>
      <c r="AF423" s="40" t="str">
        <f>IF(AE423&lt;&gt;"",VLOOKUP(AE423,#REF!,2,FALSE),"")</f>
        <v/>
      </c>
      <c r="AM423" s="140" t="e">
        <f t="shared" si="565"/>
        <v>#REF!</v>
      </c>
      <c r="AN423" s="157"/>
      <c r="AO423" s="136" t="e">
        <f t="shared" si="566"/>
        <v>#REF!</v>
      </c>
      <c r="AP423" s="152"/>
      <c r="AQ423" s="140" t="e">
        <f t="shared" si="567"/>
        <v>#REF!</v>
      </c>
      <c r="AR423" s="144"/>
      <c r="AS423" s="136" t="e">
        <f t="shared" si="568"/>
        <v>#REF!</v>
      </c>
      <c r="AT423" s="152"/>
      <c r="AU423" s="140" t="e">
        <f t="shared" si="569"/>
        <v>#REF!</v>
      </c>
      <c r="AV423" s="157"/>
      <c r="AW423" s="136" t="e">
        <f t="shared" si="570"/>
        <v>#REF!</v>
      </c>
      <c r="AX423" s="152"/>
      <c r="AY423" s="140" t="e">
        <f t="shared" si="571"/>
        <v>#REF!</v>
      </c>
      <c r="AZ423" s="144"/>
      <c r="BA423" s="136" t="e">
        <f t="shared" si="572"/>
        <v>#REF!</v>
      </c>
      <c r="BB423" s="152"/>
      <c r="BC423" s="140" t="e">
        <f t="shared" si="573"/>
        <v>#REF!</v>
      </c>
      <c r="BD423" s="144"/>
      <c r="BE423" s="136" t="e">
        <f t="shared" si="574"/>
        <v>#REF!</v>
      </c>
      <c r="BF423" s="152"/>
      <c r="BG423" s="140" t="e">
        <f t="shared" si="575"/>
        <v>#REF!</v>
      </c>
      <c r="BH423" s="144"/>
      <c r="BI423" s="136" t="e">
        <f t="shared" si="576"/>
        <v>#REF!</v>
      </c>
      <c r="BJ423" s="152"/>
      <c r="BK423" s="140" t="e">
        <f t="shared" si="577"/>
        <v>#REF!</v>
      </c>
      <c r="BL423" s="144"/>
      <c r="BM423" s="136" t="e">
        <f t="shared" si="578"/>
        <v>#REF!</v>
      </c>
      <c r="BN423" s="152"/>
      <c r="BO423" s="140" t="e">
        <f t="shared" si="579"/>
        <v>#REF!</v>
      </c>
      <c r="BP423" s="144"/>
      <c r="BQ423" s="136" t="e">
        <f t="shared" si="580"/>
        <v>#REF!</v>
      </c>
      <c r="BR423" s="152"/>
      <c r="BS423" s="140" t="e">
        <f t="shared" si="581"/>
        <v>#REF!</v>
      </c>
      <c r="BT423" s="144"/>
      <c r="BU423" s="136" t="e">
        <f t="shared" si="582"/>
        <v>#REF!</v>
      </c>
      <c r="BV423" s="152"/>
      <c r="BW423" s="140" t="e">
        <f t="shared" si="583"/>
        <v>#REF!</v>
      </c>
      <c r="BX423" s="144"/>
      <c r="BY423" s="136" t="e">
        <f t="shared" si="584"/>
        <v>#REF!</v>
      </c>
      <c r="BZ423" s="152"/>
      <c r="CA423" s="140" t="e">
        <f t="shared" si="585"/>
        <v>#REF!</v>
      </c>
      <c r="CB423" s="144"/>
      <c r="CC423" s="136" t="e">
        <f t="shared" si="586"/>
        <v>#REF!</v>
      </c>
      <c r="CD423" s="152"/>
      <c r="CE423" s="140" t="e">
        <f t="shared" si="587"/>
        <v>#REF!</v>
      </c>
      <c r="CF423" s="144"/>
      <c r="CG423" s="136" t="e">
        <f t="shared" si="588"/>
        <v>#REF!</v>
      </c>
      <c r="CH423" s="152"/>
      <c r="CI423" s="140" t="e">
        <f t="shared" si="589"/>
        <v>#REF!</v>
      </c>
      <c r="CJ423" s="144"/>
      <c r="CK423" s="136" t="e">
        <f t="shared" si="590"/>
        <v>#REF!</v>
      </c>
      <c r="CL423" s="140" t="e">
        <f t="shared" si="591"/>
        <v>#REF!</v>
      </c>
      <c r="CM423" s="144"/>
      <c r="CN423" s="136" t="e">
        <f t="shared" si="592"/>
        <v>#REF!</v>
      </c>
      <c r="CO423" s="152"/>
      <c r="CP423" s="140" t="e">
        <f t="shared" si="593"/>
        <v>#REF!</v>
      </c>
      <c r="CQ423" s="144"/>
      <c r="CR423" s="136" t="e">
        <f t="shared" si="594"/>
        <v>#REF!</v>
      </c>
      <c r="CS423" s="152"/>
      <c r="CT423" s="140" t="e">
        <f t="shared" si="595"/>
        <v>#REF!</v>
      </c>
      <c r="CU423" s="144"/>
      <c r="CV423" s="136" t="e">
        <f t="shared" si="596"/>
        <v>#REF!</v>
      </c>
      <c r="CW423" s="152"/>
      <c r="CX423" s="140" t="e">
        <f t="shared" si="597"/>
        <v>#REF!</v>
      </c>
      <c r="CY423" s="136" t="e">
        <f t="shared" si="598"/>
        <v>#REF!</v>
      </c>
      <c r="CZ423" s="152"/>
      <c r="DA423" s="144" t="e">
        <f t="shared" si="599"/>
        <v>#REF!</v>
      </c>
      <c r="DB423" s="144"/>
      <c r="DC423" s="136" t="e">
        <f t="shared" si="600"/>
        <v>#REF!</v>
      </c>
      <c r="DD423" s="152"/>
      <c r="DE423" s="140" t="e">
        <f t="shared" si="601"/>
        <v>#REF!</v>
      </c>
      <c r="DF423" s="144"/>
      <c r="DG423" s="136" t="e">
        <f t="shared" si="602"/>
        <v>#REF!</v>
      </c>
      <c r="DH423" s="152"/>
    </row>
    <row r="424" spans="1:112" ht="15.5" x14ac:dyDescent="0.35">
      <c r="A424" s="71">
        <v>5</v>
      </c>
      <c r="B424" s="345" t="str">
        <f t="shared" ref="B424" si="639">B372</f>
        <v>KUYFRJGF  Mélissa</v>
      </c>
      <c r="C424" s="71" t="str">
        <f t="shared" si="634"/>
        <v>Mélissa</v>
      </c>
      <c r="D424" s="9" t="str">
        <f t="shared" si="635"/>
        <v/>
      </c>
      <c r="E424" s="6">
        <f t="shared" si="636"/>
        <v>1499588</v>
      </c>
      <c r="F424" s="74"/>
      <c r="G424" s="74"/>
      <c r="H424" s="74"/>
      <c r="I424" s="74"/>
      <c r="J424" s="74"/>
      <c r="K424" s="74"/>
      <c r="L424" s="74"/>
      <c r="M424" s="168"/>
      <c r="N424" s="74"/>
      <c r="O424" s="74"/>
      <c r="P424" s="74"/>
      <c r="Q424" s="74"/>
      <c r="R424" s="74"/>
      <c r="S424" s="74"/>
      <c r="T424" s="74"/>
      <c r="U424" s="74"/>
      <c r="V424" s="74"/>
      <c r="W424" s="74"/>
      <c r="X424" s="288"/>
      <c r="Y424" s="2" t="e">
        <f>IF(C424&lt;&gt;"",VLOOKUP(C424,#REF!,2,FALSE),"")</f>
        <v>#REF!</v>
      </c>
      <c r="Z424" s="2" t="str">
        <f t="shared" si="618"/>
        <v>US CRÉTEIL</v>
      </c>
      <c r="AA424" s="50" t="str">
        <f t="shared" si="561"/>
        <v/>
      </c>
      <c r="AB424" s="34" t="e">
        <f t="shared" si="562"/>
        <v>#REF!</v>
      </c>
      <c r="AC424" s="2" t="str">
        <f t="shared" si="563"/>
        <v>KUYFRJGF  Mélissa  Mélissa</v>
      </c>
      <c r="AD424" s="2">
        <f t="shared" si="564"/>
        <v>0</v>
      </c>
      <c r="AE424" s="39"/>
      <c r="AF424" s="40" t="str">
        <f>IF(AE424&lt;&gt;"",VLOOKUP(AE424,#REF!,2,FALSE),"")</f>
        <v/>
      </c>
      <c r="AM424" s="140" t="e">
        <f t="shared" si="565"/>
        <v>#REF!</v>
      </c>
      <c r="AN424" s="157"/>
      <c r="AO424" s="136" t="e">
        <f t="shared" si="566"/>
        <v>#REF!</v>
      </c>
      <c r="AP424" s="152"/>
      <c r="AQ424" s="140" t="e">
        <f t="shared" si="567"/>
        <v>#REF!</v>
      </c>
      <c r="AR424" s="144"/>
      <c r="AS424" s="136" t="e">
        <f t="shared" si="568"/>
        <v>#REF!</v>
      </c>
      <c r="AT424" s="152"/>
      <c r="AU424" s="140" t="e">
        <f t="shared" si="569"/>
        <v>#REF!</v>
      </c>
      <c r="AV424" s="157"/>
      <c r="AW424" s="136" t="e">
        <f t="shared" si="570"/>
        <v>#REF!</v>
      </c>
      <c r="AX424" s="152"/>
      <c r="AY424" s="140" t="e">
        <f t="shared" si="571"/>
        <v>#REF!</v>
      </c>
      <c r="AZ424" s="144"/>
      <c r="BA424" s="136" t="e">
        <f t="shared" si="572"/>
        <v>#REF!</v>
      </c>
      <c r="BB424" s="152"/>
      <c r="BC424" s="140" t="e">
        <f t="shared" si="573"/>
        <v>#REF!</v>
      </c>
      <c r="BD424" s="144"/>
      <c r="BE424" s="136" t="e">
        <f t="shared" si="574"/>
        <v>#REF!</v>
      </c>
      <c r="BF424" s="152"/>
      <c r="BG424" s="140" t="e">
        <f t="shared" si="575"/>
        <v>#REF!</v>
      </c>
      <c r="BH424" s="144"/>
      <c r="BI424" s="136" t="e">
        <f t="shared" si="576"/>
        <v>#REF!</v>
      </c>
      <c r="BJ424" s="152"/>
      <c r="BK424" s="140" t="e">
        <f t="shared" si="577"/>
        <v>#REF!</v>
      </c>
      <c r="BL424" s="144"/>
      <c r="BM424" s="136" t="e">
        <f t="shared" si="578"/>
        <v>#REF!</v>
      </c>
      <c r="BN424" s="152"/>
      <c r="BO424" s="140" t="e">
        <f t="shared" si="579"/>
        <v>#REF!</v>
      </c>
      <c r="BP424" s="144"/>
      <c r="BQ424" s="136" t="e">
        <f t="shared" si="580"/>
        <v>#REF!</v>
      </c>
      <c r="BR424" s="152"/>
      <c r="BS424" s="140" t="e">
        <f t="shared" si="581"/>
        <v>#REF!</v>
      </c>
      <c r="BT424" s="144"/>
      <c r="BU424" s="136" t="e">
        <f t="shared" si="582"/>
        <v>#REF!</v>
      </c>
      <c r="BV424" s="152"/>
      <c r="BW424" s="140" t="e">
        <f t="shared" si="583"/>
        <v>#REF!</v>
      </c>
      <c r="BX424" s="144"/>
      <c r="BY424" s="136" t="e">
        <f t="shared" si="584"/>
        <v>#REF!</v>
      </c>
      <c r="BZ424" s="152"/>
      <c r="CA424" s="140" t="e">
        <f t="shared" si="585"/>
        <v>#REF!</v>
      </c>
      <c r="CB424" s="144"/>
      <c r="CC424" s="136" t="e">
        <f t="shared" si="586"/>
        <v>#REF!</v>
      </c>
      <c r="CD424" s="152"/>
      <c r="CE424" s="140" t="e">
        <f t="shared" si="587"/>
        <v>#REF!</v>
      </c>
      <c r="CF424" s="144"/>
      <c r="CG424" s="136" t="e">
        <f t="shared" si="588"/>
        <v>#REF!</v>
      </c>
      <c r="CH424" s="152"/>
      <c r="CI424" s="140" t="e">
        <f t="shared" si="589"/>
        <v>#REF!</v>
      </c>
      <c r="CJ424" s="144"/>
      <c r="CK424" s="136" t="e">
        <f t="shared" si="590"/>
        <v>#REF!</v>
      </c>
      <c r="CL424" s="140" t="e">
        <f t="shared" si="591"/>
        <v>#REF!</v>
      </c>
      <c r="CM424" s="144"/>
      <c r="CN424" s="136" t="e">
        <f t="shared" si="592"/>
        <v>#REF!</v>
      </c>
      <c r="CO424" s="152"/>
      <c r="CP424" s="140" t="e">
        <f t="shared" si="593"/>
        <v>#REF!</v>
      </c>
      <c r="CQ424" s="144"/>
      <c r="CR424" s="136" t="e">
        <f t="shared" si="594"/>
        <v>#REF!</v>
      </c>
      <c r="CS424" s="152"/>
      <c r="CT424" s="140" t="e">
        <f t="shared" si="595"/>
        <v>#REF!</v>
      </c>
      <c r="CU424" s="144"/>
      <c r="CV424" s="136" t="e">
        <f t="shared" si="596"/>
        <v>#REF!</v>
      </c>
      <c r="CW424" s="152"/>
      <c r="CX424" s="140" t="e">
        <f t="shared" si="597"/>
        <v>#REF!</v>
      </c>
      <c r="CY424" s="136" t="e">
        <f t="shared" si="598"/>
        <v>#REF!</v>
      </c>
      <c r="CZ424" s="152"/>
      <c r="DA424" s="144" t="e">
        <f t="shared" si="599"/>
        <v>#REF!</v>
      </c>
      <c r="DB424" s="144"/>
      <c r="DC424" s="136" t="e">
        <f t="shared" si="600"/>
        <v>#REF!</v>
      </c>
      <c r="DD424" s="152"/>
      <c r="DE424" s="140" t="e">
        <f t="shared" si="601"/>
        <v>#REF!</v>
      </c>
      <c r="DF424" s="144"/>
      <c r="DG424" s="136" t="e">
        <f t="shared" si="602"/>
        <v>#REF!</v>
      </c>
      <c r="DH424" s="152"/>
    </row>
    <row r="425" spans="1:112" ht="15.5" x14ac:dyDescent="0.35">
      <c r="A425" s="71">
        <v>6</v>
      </c>
      <c r="B425" s="345" t="str">
        <f t="shared" ref="B425" si="640">B373</f>
        <v>FFF  Eric</v>
      </c>
      <c r="C425" s="71" t="str">
        <f t="shared" si="634"/>
        <v>Eric</v>
      </c>
      <c r="D425" s="9" t="str">
        <f t="shared" si="635"/>
        <v/>
      </c>
      <c r="E425" s="6">
        <f t="shared" si="636"/>
        <v>1499669</v>
      </c>
      <c r="F425" s="74"/>
      <c r="G425" s="74"/>
      <c r="H425" s="74"/>
      <c r="I425" s="74"/>
      <c r="J425" s="74"/>
      <c r="K425" s="74"/>
      <c r="L425" s="74"/>
      <c r="M425" s="168"/>
      <c r="N425" s="74"/>
      <c r="O425" s="74"/>
      <c r="P425" s="74"/>
      <c r="Q425" s="74"/>
      <c r="R425" s="74"/>
      <c r="S425" s="74"/>
      <c r="T425" s="74"/>
      <c r="U425" s="74"/>
      <c r="V425" s="74"/>
      <c r="W425" s="74"/>
      <c r="X425" s="288"/>
      <c r="Y425" s="2" t="e">
        <f>IF(C425&lt;&gt;"",VLOOKUP(C425,#REF!,2,FALSE),"")</f>
        <v>#REF!</v>
      </c>
      <c r="Z425" s="2" t="str">
        <f t="shared" si="618"/>
        <v>US CRÉTEIL</v>
      </c>
      <c r="AA425" s="50" t="str">
        <f t="shared" si="561"/>
        <v/>
      </c>
      <c r="AB425" s="34" t="e">
        <f t="shared" si="562"/>
        <v>#REF!</v>
      </c>
      <c r="AC425" s="2" t="str">
        <f t="shared" si="563"/>
        <v>FFF  Eric  Eric</v>
      </c>
      <c r="AD425" s="2">
        <f t="shared" si="564"/>
        <v>0</v>
      </c>
      <c r="AE425" s="39"/>
      <c r="AF425" s="40" t="str">
        <f>IF(AE425&lt;&gt;"",VLOOKUP(AE425,#REF!,2,FALSE),"")</f>
        <v/>
      </c>
      <c r="AM425" s="140" t="e">
        <f t="shared" si="565"/>
        <v>#REF!</v>
      </c>
      <c r="AN425" s="157"/>
      <c r="AO425" s="136" t="e">
        <f t="shared" si="566"/>
        <v>#REF!</v>
      </c>
      <c r="AP425" s="152"/>
      <c r="AQ425" s="140" t="e">
        <f t="shared" si="567"/>
        <v>#REF!</v>
      </c>
      <c r="AR425" s="144"/>
      <c r="AS425" s="136" t="e">
        <f t="shared" si="568"/>
        <v>#REF!</v>
      </c>
      <c r="AT425" s="152"/>
      <c r="AU425" s="140" t="e">
        <f t="shared" si="569"/>
        <v>#REF!</v>
      </c>
      <c r="AV425" s="157"/>
      <c r="AW425" s="136" t="e">
        <f t="shared" si="570"/>
        <v>#REF!</v>
      </c>
      <c r="AX425" s="152"/>
      <c r="AY425" s="140" t="e">
        <f t="shared" si="571"/>
        <v>#REF!</v>
      </c>
      <c r="AZ425" s="144"/>
      <c r="BA425" s="136" t="e">
        <f t="shared" si="572"/>
        <v>#REF!</v>
      </c>
      <c r="BB425" s="152"/>
      <c r="BC425" s="140" t="e">
        <f t="shared" si="573"/>
        <v>#REF!</v>
      </c>
      <c r="BD425" s="144"/>
      <c r="BE425" s="136" t="e">
        <f t="shared" si="574"/>
        <v>#REF!</v>
      </c>
      <c r="BF425" s="152"/>
      <c r="BG425" s="140" t="e">
        <f t="shared" si="575"/>
        <v>#REF!</v>
      </c>
      <c r="BH425" s="144"/>
      <c r="BI425" s="136" t="e">
        <f t="shared" si="576"/>
        <v>#REF!</v>
      </c>
      <c r="BJ425" s="152"/>
      <c r="BK425" s="140" t="e">
        <f t="shared" si="577"/>
        <v>#REF!</v>
      </c>
      <c r="BL425" s="144"/>
      <c r="BM425" s="136" t="e">
        <f t="shared" si="578"/>
        <v>#REF!</v>
      </c>
      <c r="BN425" s="152"/>
      <c r="BO425" s="140" t="e">
        <f t="shared" si="579"/>
        <v>#REF!</v>
      </c>
      <c r="BP425" s="144"/>
      <c r="BQ425" s="136" t="e">
        <f t="shared" si="580"/>
        <v>#REF!</v>
      </c>
      <c r="BR425" s="152"/>
      <c r="BS425" s="140" t="e">
        <f t="shared" si="581"/>
        <v>#REF!</v>
      </c>
      <c r="BT425" s="144"/>
      <c r="BU425" s="136" t="e">
        <f t="shared" si="582"/>
        <v>#REF!</v>
      </c>
      <c r="BV425" s="152"/>
      <c r="BW425" s="140" t="e">
        <f t="shared" si="583"/>
        <v>#REF!</v>
      </c>
      <c r="BX425" s="144"/>
      <c r="BY425" s="136" t="e">
        <f t="shared" si="584"/>
        <v>#REF!</v>
      </c>
      <c r="BZ425" s="152"/>
      <c r="CA425" s="140" t="e">
        <f t="shared" si="585"/>
        <v>#REF!</v>
      </c>
      <c r="CB425" s="144"/>
      <c r="CC425" s="136" t="e">
        <f t="shared" si="586"/>
        <v>#REF!</v>
      </c>
      <c r="CD425" s="152"/>
      <c r="CE425" s="140" t="e">
        <f t="shared" si="587"/>
        <v>#REF!</v>
      </c>
      <c r="CF425" s="144"/>
      <c r="CG425" s="136" t="e">
        <f t="shared" si="588"/>
        <v>#REF!</v>
      </c>
      <c r="CH425" s="152"/>
      <c r="CI425" s="140" t="e">
        <f t="shared" si="589"/>
        <v>#REF!</v>
      </c>
      <c r="CJ425" s="144"/>
      <c r="CK425" s="136" t="e">
        <f t="shared" si="590"/>
        <v>#REF!</v>
      </c>
      <c r="CL425" s="140" t="e">
        <f t="shared" si="591"/>
        <v>#REF!</v>
      </c>
      <c r="CM425" s="144"/>
      <c r="CN425" s="136" t="e">
        <f t="shared" si="592"/>
        <v>#REF!</v>
      </c>
      <c r="CO425" s="152"/>
      <c r="CP425" s="140" t="e">
        <f t="shared" si="593"/>
        <v>#REF!</v>
      </c>
      <c r="CQ425" s="144"/>
      <c r="CR425" s="136" t="e">
        <f t="shared" si="594"/>
        <v>#REF!</v>
      </c>
      <c r="CS425" s="152"/>
      <c r="CT425" s="140" t="e">
        <f t="shared" si="595"/>
        <v>#REF!</v>
      </c>
      <c r="CU425" s="144"/>
      <c r="CV425" s="136" t="e">
        <f t="shared" si="596"/>
        <v>#REF!</v>
      </c>
      <c r="CW425" s="152"/>
      <c r="CX425" s="140" t="e">
        <f t="shared" si="597"/>
        <v>#REF!</v>
      </c>
      <c r="CY425" s="136" t="e">
        <f t="shared" si="598"/>
        <v>#REF!</v>
      </c>
      <c r="CZ425" s="152"/>
      <c r="DA425" s="144" t="e">
        <f t="shared" si="599"/>
        <v>#REF!</v>
      </c>
      <c r="DB425" s="144"/>
      <c r="DC425" s="136" t="e">
        <f t="shared" si="600"/>
        <v>#REF!</v>
      </c>
      <c r="DD425" s="152"/>
      <c r="DE425" s="140" t="e">
        <f t="shared" si="601"/>
        <v>#REF!</v>
      </c>
      <c r="DF425" s="144"/>
      <c r="DG425" s="136" t="e">
        <f t="shared" si="602"/>
        <v>#REF!</v>
      </c>
      <c r="DH425" s="152"/>
    </row>
    <row r="426" spans="1:112" ht="15.5" x14ac:dyDescent="0.35">
      <c r="A426" s="71">
        <v>7</v>
      </c>
      <c r="B426" s="345" t="str">
        <f t="shared" ref="B426" si="641">B374</f>
        <v>GGG  Lucie</v>
      </c>
      <c r="C426" s="71" t="str">
        <f t="shared" si="634"/>
        <v>Lucie</v>
      </c>
      <c r="D426" s="9" t="str">
        <f t="shared" si="635"/>
        <v/>
      </c>
      <c r="E426" s="6">
        <f t="shared" si="636"/>
        <v>1680038</v>
      </c>
      <c r="F426" s="74"/>
      <c r="G426" s="74"/>
      <c r="H426" s="74"/>
      <c r="I426" s="74"/>
      <c r="J426" s="74"/>
      <c r="K426" s="74"/>
      <c r="L426" s="74"/>
      <c r="M426" s="168"/>
      <c r="N426" s="74"/>
      <c r="O426" s="74"/>
      <c r="P426" s="74"/>
      <c r="Q426" s="74"/>
      <c r="R426" s="74"/>
      <c r="S426" s="74"/>
      <c r="T426" s="74"/>
      <c r="U426" s="74"/>
      <c r="V426" s="74"/>
      <c r="W426" s="74"/>
      <c r="X426" s="288"/>
      <c r="Y426" s="2" t="e">
        <f>IF(C426&lt;&gt;"",VLOOKUP(C426,#REF!,2,FALSE),"")</f>
        <v>#REF!</v>
      </c>
      <c r="Z426" s="2" t="str">
        <f t="shared" si="618"/>
        <v>US CRÉTEIL</v>
      </c>
      <c r="AA426" s="50" t="str">
        <f t="shared" si="561"/>
        <v/>
      </c>
      <c r="AB426" s="34" t="e">
        <f t="shared" si="562"/>
        <v>#REF!</v>
      </c>
      <c r="AC426" s="2" t="str">
        <f t="shared" si="563"/>
        <v>GGG  Lucie  Lucie</v>
      </c>
      <c r="AD426" s="2">
        <f t="shared" si="564"/>
        <v>0</v>
      </c>
      <c r="AE426" s="39"/>
      <c r="AF426" s="40" t="str">
        <f>IF(AE426&lt;&gt;"",VLOOKUP(AE426,#REF!,2,FALSE),"")</f>
        <v/>
      </c>
      <c r="AM426" s="140" t="e">
        <f t="shared" si="565"/>
        <v>#REF!</v>
      </c>
      <c r="AN426" s="157"/>
      <c r="AO426" s="136" t="e">
        <f t="shared" si="566"/>
        <v>#REF!</v>
      </c>
      <c r="AP426" s="152"/>
      <c r="AQ426" s="140" t="e">
        <f t="shared" si="567"/>
        <v>#REF!</v>
      </c>
      <c r="AR426" s="144"/>
      <c r="AS426" s="136" t="e">
        <f t="shared" si="568"/>
        <v>#REF!</v>
      </c>
      <c r="AT426" s="152"/>
      <c r="AU426" s="140" t="e">
        <f t="shared" si="569"/>
        <v>#REF!</v>
      </c>
      <c r="AV426" s="157"/>
      <c r="AW426" s="136" t="e">
        <f t="shared" si="570"/>
        <v>#REF!</v>
      </c>
      <c r="AX426" s="152"/>
      <c r="AY426" s="140" t="e">
        <f t="shared" si="571"/>
        <v>#REF!</v>
      </c>
      <c r="AZ426" s="144"/>
      <c r="BA426" s="136" t="e">
        <f t="shared" si="572"/>
        <v>#REF!</v>
      </c>
      <c r="BB426" s="152"/>
      <c r="BC426" s="140" t="e">
        <f t="shared" si="573"/>
        <v>#REF!</v>
      </c>
      <c r="BD426" s="144"/>
      <c r="BE426" s="136" t="e">
        <f t="shared" si="574"/>
        <v>#REF!</v>
      </c>
      <c r="BF426" s="152"/>
      <c r="BG426" s="140" t="e">
        <f t="shared" si="575"/>
        <v>#REF!</v>
      </c>
      <c r="BH426" s="144"/>
      <c r="BI426" s="136" t="e">
        <f t="shared" si="576"/>
        <v>#REF!</v>
      </c>
      <c r="BJ426" s="152"/>
      <c r="BK426" s="140" t="e">
        <f t="shared" si="577"/>
        <v>#REF!</v>
      </c>
      <c r="BL426" s="144"/>
      <c r="BM426" s="136" t="e">
        <f t="shared" si="578"/>
        <v>#REF!</v>
      </c>
      <c r="BN426" s="152"/>
      <c r="BO426" s="140" t="e">
        <f t="shared" si="579"/>
        <v>#REF!</v>
      </c>
      <c r="BP426" s="144"/>
      <c r="BQ426" s="136" t="e">
        <f t="shared" si="580"/>
        <v>#REF!</v>
      </c>
      <c r="BR426" s="152"/>
      <c r="BS426" s="140" t="e">
        <f t="shared" si="581"/>
        <v>#REF!</v>
      </c>
      <c r="BT426" s="144"/>
      <c r="BU426" s="136" t="e">
        <f t="shared" si="582"/>
        <v>#REF!</v>
      </c>
      <c r="BV426" s="152"/>
      <c r="BW426" s="140" t="e">
        <f t="shared" si="583"/>
        <v>#REF!</v>
      </c>
      <c r="BX426" s="144"/>
      <c r="BY426" s="136" t="e">
        <f t="shared" si="584"/>
        <v>#REF!</v>
      </c>
      <c r="BZ426" s="152"/>
      <c r="CA426" s="140" t="e">
        <f t="shared" si="585"/>
        <v>#REF!</v>
      </c>
      <c r="CB426" s="144"/>
      <c r="CC426" s="136" t="e">
        <f t="shared" si="586"/>
        <v>#REF!</v>
      </c>
      <c r="CD426" s="152"/>
      <c r="CE426" s="140" t="e">
        <f t="shared" si="587"/>
        <v>#REF!</v>
      </c>
      <c r="CF426" s="144"/>
      <c r="CG426" s="136" t="e">
        <f t="shared" si="588"/>
        <v>#REF!</v>
      </c>
      <c r="CH426" s="152"/>
      <c r="CI426" s="140" t="e">
        <f t="shared" si="589"/>
        <v>#REF!</v>
      </c>
      <c r="CJ426" s="144"/>
      <c r="CK426" s="136" t="e">
        <f t="shared" si="590"/>
        <v>#REF!</v>
      </c>
      <c r="CL426" s="140" t="e">
        <f t="shared" si="591"/>
        <v>#REF!</v>
      </c>
      <c r="CM426" s="144"/>
      <c r="CN426" s="136" t="e">
        <f t="shared" si="592"/>
        <v>#REF!</v>
      </c>
      <c r="CO426" s="152"/>
      <c r="CP426" s="140" t="e">
        <f t="shared" si="593"/>
        <v>#REF!</v>
      </c>
      <c r="CQ426" s="144"/>
      <c r="CR426" s="136" t="e">
        <f t="shared" si="594"/>
        <v>#REF!</v>
      </c>
      <c r="CS426" s="152"/>
      <c r="CT426" s="140" t="e">
        <f t="shared" si="595"/>
        <v>#REF!</v>
      </c>
      <c r="CU426" s="144"/>
      <c r="CV426" s="136" t="e">
        <f t="shared" si="596"/>
        <v>#REF!</v>
      </c>
      <c r="CW426" s="152"/>
      <c r="CX426" s="140" t="e">
        <f t="shared" si="597"/>
        <v>#REF!</v>
      </c>
      <c r="CY426" s="136" t="e">
        <f t="shared" si="598"/>
        <v>#REF!</v>
      </c>
      <c r="CZ426" s="152"/>
      <c r="DA426" s="144" t="e">
        <f t="shared" si="599"/>
        <v>#REF!</v>
      </c>
      <c r="DB426" s="144"/>
      <c r="DC426" s="136" t="e">
        <f t="shared" si="600"/>
        <v>#REF!</v>
      </c>
      <c r="DD426" s="152"/>
      <c r="DE426" s="140" t="e">
        <f t="shared" si="601"/>
        <v>#REF!</v>
      </c>
      <c r="DF426" s="144"/>
      <c r="DG426" s="136" t="e">
        <f t="shared" si="602"/>
        <v>#REF!</v>
      </c>
      <c r="DH426" s="152"/>
    </row>
    <row r="427" spans="1:112" ht="15.5" x14ac:dyDescent="0.35">
      <c r="A427" s="71">
        <v>8</v>
      </c>
      <c r="B427" s="345" t="str">
        <f t="shared" ref="B427" si="642">B375</f>
        <v>HHH  Eva</v>
      </c>
      <c r="C427" s="71" t="str">
        <f t="shared" si="634"/>
        <v>Eva</v>
      </c>
      <c r="D427" s="9" t="str">
        <f t="shared" si="635"/>
        <v/>
      </c>
      <c r="E427" s="6">
        <f t="shared" si="636"/>
        <v>1577746</v>
      </c>
      <c r="F427" s="74"/>
      <c r="G427" s="74"/>
      <c r="H427" s="74"/>
      <c r="I427" s="74"/>
      <c r="J427" s="74"/>
      <c r="K427" s="74"/>
      <c r="L427" s="74"/>
      <c r="M427" s="168"/>
      <c r="N427" s="74"/>
      <c r="O427" s="74"/>
      <c r="P427" s="74"/>
      <c r="Q427" s="74"/>
      <c r="R427" s="74"/>
      <c r="S427" s="74"/>
      <c r="T427" s="74"/>
      <c r="U427" s="74"/>
      <c r="V427" s="74"/>
      <c r="W427" s="74"/>
      <c r="X427" s="288"/>
      <c r="Y427" s="2" t="e">
        <f>IF(C427&lt;&gt;"",VLOOKUP(C427,#REF!,2,FALSE),"")</f>
        <v>#REF!</v>
      </c>
      <c r="Z427" s="2" t="str">
        <f t="shared" si="618"/>
        <v>US CRÉTEIL</v>
      </c>
      <c r="AA427" s="50" t="str">
        <f t="shared" si="561"/>
        <v/>
      </c>
      <c r="AB427" s="34" t="e">
        <f t="shared" si="562"/>
        <v>#REF!</v>
      </c>
      <c r="AC427" s="2" t="str">
        <f t="shared" si="563"/>
        <v>HHH  Eva  Eva</v>
      </c>
      <c r="AD427" s="2">
        <f t="shared" si="564"/>
        <v>0</v>
      </c>
      <c r="AE427" s="39"/>
      <c r="AF427" s="40" t="str">
        <f>IF(AE427&lt;&gt;"",VLOOKUP(AE427,#REF!,2,FALSE),"")</f>
        <v/>
      </c>
      <c r="AM427" s="140" t="e">
        <f t="shared" si="565"/>
        <v>#REF!</v>
      </c>
      <c r="AN427" s="157"/>
      <c r="AO427" s="136" t="e">
        <f t="shared" si="566"/>
        <v>#REF!</v>
      </c>
      <c r="AP427" s="152"/>
      <c r="AQ427" s="140" t="e">
        <f t="shared" si="567"/>
        <v>#REF!</v>
      </c>
      <c r="AR427" s="144"/>
      <c r="AS427" s="136" t="e">
        <f t="shared" si="568"/>
        <v>#REF!</v>
      </c>
      <c r="AT427" s="152"/>
      <c r="AU427" s="140" t="e">
        <f t="shared" si="569"/>
        <v>#REF!</v>
      </c>
      <c r="AV427" s="157"/>
      <c r="AW427" s="136" t="e">
        <f t="shared" si="570"/>
        <v>#REF!</v>
      </c>
      <c r="AX427" s="152"/>
      <c r="AY427" s="140" t="e">
        <f t="shared" si="571"/>
        <v>#REF!</v>
      </c>
      <c r="AZ427" s="144"/>
      <c r="BA427" s="136" t="e">
        <f t="shared" si="572"/>
        <v>#REF!</v>
      </c>
      <c r="BB427" s="152"/>
      <c r="BC427" s="140" t="e">
        <f t="shared" si="573"/>
        <v>#REF!</v>
      </c>
      <c r="BD427" s="144"/>
      <c r="BE427" s="136" t="e">
        <f t="shared" si="574"/>
        <v>#REF!</v>
      </c>
      <c r="BF427" s="152"/>
      <c r="BG427" s="140" t="e">
        <f t="shared" si="575"/>
        <v>#REF!</v>
      </c>
      <c r="BH427" s="144"/>
      <c r="BI427" s="136" t="e">
        <f t="shared" si="576"/>
        <v>#REF!</v>
      </c>
      <c r="BJ427" s="152"/>
      <c r="BK427" s="140" t="e">
        <f t="shared" si="577"/>
        <v>#REF!</v>
      </c>
      <c r="BL427" s="144"/>
      <c r="BM427" s="136" t="e">
        <f t="shared" si="578"/>
        <v>#REF!</v>
      </c>
      <c r="BN427" s="152"/>
      <c r="BO427" s="140" t="e">
        <f t="shared" si="579"/>
        <v>#REF!</v>
      </c>
      <c r="BP427" s="144"/>
      <c r="BQ427" s="136" t="e">
        <f t="shared" si="580"/>
        <v>#REF!</v>
      </c>
      <c r="BR427" s="152"/>
      <c r="BS427" s="140" t="e">
        <f t="shared" si="581"/>
        <v>#REF!</v>
      </c>
      <c r="BT427" s="144"/>
      <c r="BU427" s="136" t="e">
        <f t="shared" si="582"/>
        <v>#REF!</v>
      </c>
      <c r="BV427" s="152"/>
      <c r="BW427" s="140" t="e">
        <f t="shared" si="583"/>
        <v>#REF!</v>
      </c>
      <c r="BX427" s="144"/>
      <c r="BY427" s="136" t="e">
        <f t="shared" si="584"/>
        <v>#REF!</v>
      </c>
      <c r="BZ427" s="152"/>
      <c r="CA427" s="140" t="e">
        <f t="shared" si="585"/>
        <v>#REF!</v>
      </c>
      <c r="CB427" s="144"/>
      <c r="CC427" s="136" t="e">
        <f t="shared" si="586"/>
        <v>#REF!</v>
      </c>
      <c r="CD427" s="152"/>
      <c r="CE427" s="140" t="e">
        <f t="shared" si="587"/>
        <v>#REF!</v>
      </c>
      <c r="CF427" s="144"/>
      <c r="CG427" s="136" t="e">
        <f t="shared" si="588"/>
        <v>#REF!</v>
      </c>
      <c r="CH427" s="152"/>
      <c r="CI427" s="140" t="e">
        <f t="shared" si="589"/>
        <v>#REF!</v>
      </c>
      <c r="CJ427" s="144"/>
      <c r="CK427" s="136" t="e">
        <f t="shared" si="590"/>
        <v>#REF!</v>
      </c>
      <c r="CL427" s="140" t="e">
        <f t="shared" si="591"/>
        <v>#REF!</v>
      </c>
      <c r="CM427" s="144"/>
      <c r="CN427" s="136" t="e">
        <f t="shared" si="592"/>
        <v>#REF!</v>
      </c>
      <c r="CO427" s="152"/>
      <c r="CP427" s="140" t="e">
        <f t="shared" si="593"/>
        <v>#REF!</v>
      </c>
      <c r="CQ427" s="144"/>
      <c r="CR427" s="136" t="e">
        <f t="shared" si="594"/>
        <v>#REF!</v>
      </c>
      <c r="CS427" s="152"/>
      <c r="CT427" s="140" t="e">
        <f t="shared" si="595"/>
        <v>#REF!</v>
      </c>
      <c r="CU427" s="144"/>
      <c r="CV427" s="136" t="e">
        <f t="shared" si="596"/>
        <v>#REF!</v>
      </c>
      <c r="CW427" s="152"/>
      <c r="CX427" s="140" t="e">
        <f t="shared" si="597"/>
        <v>#REF!</v>
      </c>
      <c r="CY427" s="136" t="e">
        <f t="shared" si="598"/>
        <v>#REF!</v>
      </c>
      <c r="CZ427" s="152"/>
      <c r="DA427" s="144" t="e">
        <f t="shared" si="599"/>
        <v>#REF!</v>
      </c>
      <c r="DB427" s="144"/>
      <c r="DC427" s="136" t="e">
        <f t="shared" si="600"/>
        <v>#REF!</v>
      </c>
      <c r="DD427" s="152"/>
      <c r="DE427" s="140" t="e">
        <f t="shared" si="601"/>
        <v>#REF!</v>
      </c>
      <c r="DF427" s="144"/>
      <c r="DG427" s="136" t="e">
        <f t="shared" si="602"/>
        <v>#REF!</v>
      </c>
      <c r="DH427" s="152"/>
    </row>
    <row r="428" spans="1:112" ht="15.5" x14ac:dyDescent="0.35">
      <c r="A428" s="71">
        <v>9</v>
      </c>
      <c r="B428" s="345" t="str">
        <f t="shared" ref="B428" si="643">B376</f>
        <v>PERNOIS  LUC</v>
      </c>
      <c r="C428" s="71" t="str">
        <f t="shared" si="634"/>
        <v>LUC</v>
      </c>
      <c r="D428" s="9" t="str">
        <f t="shared" si="635"/>
        <v/>
      </c>
      <c r="E428" s="6">
        <f t="shared" si="636"/>
        <v>707564</v>
      </c>
      <c r="F428" s="74"/>
      <c r="G428" s="74"/>
      <c r="H428" s="74"/>
      <c r="I428" s="74"/>
      <c r="J428" s="74"/>
      <c r="K428" s="74"/>
      <c r="L428" s="74"/>
      <c r="M428" s="168"/>
      <c r="N428" s="74"/>
      <c r="O428" s="74"/>
      <c r="P428" s="74"/>
      <c r="Q428" s="74"/>
      <c r="R428" s="74"/>
      <c r="S428" s="74"/>
      <c r="T428" s="74"/>
      <c r="U428" s="74"/>
      <c r="V428" s="74"/>
      <c r="W428" s="74"/>
      <c r="X428" s="288"/>
      <c r="Y428" s="2" t="e">
        <f>IF(C428&lt;&gt;"",VLOOKUP(C428,#REF!,2,FALSE),"")</f>
        <v>#REF!</v>
      </c>
      <c r="Z428" s="2" t="str">
        <f t="shared" si="618"/>
        <v>US CRÉTEIL</v>
      </c>
      <c r="AA428" s="50" t="str">
        <f t="shared" si="561"/>
        <v/>
      </c>
      <c r="AB428" s="34" t="e">
        <f t="shared" si="562"/>
        <v>#REF!</v>
      </c>
      <c r="AC428" s="2" t="str">
        <f t="shared" si="563"/>
        <v>PERNOIS  LUC  LUC</v>
      </c>
      <c r="AD428" s="2">
        <f t="shared" si="564"/>
        <v>0</v>
      </c>
      <c r="AE428" s="39"/>
      <c r="AF428" s="40" t="str">
        <f>IF(AE428&lt;&gt;"",VLOOKUP(AE428,#REF!,2,FALSE),"")</f>
        <v/>
      </c>
      <c r="AM428" s="140" t="e">
        <f t="shared" si="565"/>
        <v>#REF!</v>
      </c>
      <c r="AN428" s="157"/>
      <c r="AO428" s="136" t="e">
        <f t="shared" si="566"/>
        <v>#REF!</v>
      </c>
      <c r="AP428" s="152"/>
      <c r="AQ428" s="140" t="e">
        <f t="shared" si="567"/>
        <v>#REF!</v>
      </c>
      <c r="AR428" s="144"/>
      <c r="AS428" s="136" t="e">
        <f t="shared" si="568"/>
        <v>#REF!</v>
      </c>
      <c r="AT428" s="152"/>
      <c r="AU428" s="140" t="e">
        <f t="shared" si="569"/>
        <v>#REF!</v>
      </c>
      <c r="AV428" s="157"/>
      <c r="AW428" s="136" t="e">
        <f t="shared" si="570"/>
        <v>#REF!</v>
      </c>
      <c r="AX428" s="152"/>
      <c r="AY428" s="140" t="e">
        <f t="shared" si="571"/>
        <v>#REF!</v>
      </c>
      <c r="AZ428" s="144"/>
      <c r="BA428" s="136" t="e">
        <f t="shared" si="572"/>
        <v>#REF!</v>
      </c>
      <c r="BB428" s="152"/>
      <c r="BC428" s="140" t="e">
        <f t="shared" si="573"/>
        <v>#REF!</v>
      </c>
      <c r="BD428" s="144"/>
      <c r="BE428" s="136" t="e">
        <f t="shared" si="574"/>
        <v>#REF!</v>
      </c>
      <c r="BF428" s="152"/>
      <c r="BG428" s="140" t="e">
        <f t="shared" si="575"/>
        <v>#REF!</v>
      </c>
      <c r="BH428" s="144"/>
      <c r="BI428" s="136" t="e">
        <f t="shared" si="576"/>
        <v>#REF!</v>
      </c>
      <c r="BJ428" s="152"/>
      <c r="BK428" s="140" t="e">
        <f t="shared" si="577"/>
        <v>#REF!</v>
      </c>
      <c r="BL428" s="144"/>
      <c r="BM428" s="136" t="e">
        <f t="shared" si="578"/>
        <v>#REF!</v>
      </c>
      <c r="BN428" s="152"/>
      <c r="BO428" s="140" t="e">
        <f t="shared" si="579"/>
        <v>#REF!</v>
      </c>
      <c r="BP428" s="144"/>
      <c r="BQ428" s="136" t="e">
        <f t="shared" si="580"/>
        <v>#REF!</v>
      </c>
      <c r="BR428" s="152"/>
      <c r="BS428" s="140" t="e">
        <f t="shared" si="581"/>
        <v>#REF!</v>
      </c>
      <c r="BT428" s="144"/>
      <c r="BU428" s="136" t="e">
        <f t="shared" si="582"/>
        <v>#REF!</v>
      </c>
      <c r="BV428" s="152"/>
      <c r="BW428" s="140" t="e">
        <f t="shared" si="583"/>
        <v>#REF!</v>
      </c>
      <c r="BX428" s="144"/>
      <c r="BY428" s="136" t="e">
        <f t="shared" si="584"/>
        <v>#REF!</v>
      </c>
      <c r="BZ428" s="152"/>
      <c r="CA428" s="140" t="e">
        <f t="shared" si="585"/>
        <v>#REF!</v>
      </c>
      <c r="CB428" s="144"/>
      <c r="CC428" s="136" t="e">
        <f t="shared" si="586"/>
        <v>#REF!</v>
      </c>
      <c r="CD428" s="152"/>
      <c r="CE428" s="140" t="e">
        <f t="shared" si="587"/>
        <v>#REF!</v>
      </c>
      <c r="CF428" s="144"/>
      <c r="CG428" s="136" t="e">
        <f t="shared" si="588"/>
        <v>#REF!</v>
      </c>
      <c r="CH428" s="152"/>
      <c r="CI428" s="140" t="e">
        <f t="shared" si="589"/>
        <v>#REF!</v>
      </c>
      <c r="CJ428" s="144"/>
      <c r="CK428" s="136" t="e">
        <f t="shared" si="590"/>
        <v>#REF!</v>
      </c>
      <c r="CL428" s="140" t="e">
        <f t="shared" si="591"/>
        <v>#REF!</v>
      </c>
      <c r="CM428" s="144"/>
      <c r="CN428" s="136" t="e">
        <f t="shared" si="592"/>
        <v>#REF!</v>
      </c>
      <c r="CO428" s="152"/>
      <c r="CP428" s="140" t="e">
        <f t="shared" si="593"/>
        <v>#REF!</v>
      </c>
      <c r="CQ428" s="144"/>
      <c r="CR428" s="136" t="e">
        <f t="shared" si="594"/>
        <v>#REF!</v>
      </c>
      <c r="CS428" s="152"/>
      <c r="CT428" s="140" t="e">
        <f t="shared" si="595"/>
        <v>#REF!</v>
      </c>
      <c r="CU428" s="144"/>
      <c r="CV428" s="136" t="e">
        <f t="shared" si="596"/>
        <v>#REF!</v>
      </c>
      <c r="CW428" s="152"/>
      <c r="CX428" s="140" t="e">
        <f t="shared" si="597"/>
        <v>#REF!</v>
      </c>
      <c r="CY428" s="136" t="e">
        <f t="shared" si="598"/>
        <v>#REF!</v>
      </c>
      <c r="CZ428" s="152"/>
      <c r="DA428" s="144" t="e">
        <f t="shared" si="599"/>
        <v>#REF!</v>
      </c>
      <c r="DB428" s="144"/>
      <c r="DC428" s="136" t="e">
        <f t="shared" si="600"/>
        <v>#REF!</v>
      </c>
      <c r="DD428" s="152"/>
      <c r="DE428" s="140" t="e">
        <f t="shared" si="601"/>
        <v>#REF!</v>
      </c>
      <c r="DF428" s="144"/>
      <c r="DG428" s="136" t="e">
        <f t="shared" si="602"/>
        <v>#REF!</v>
      </c>
      <c r="DH428" s="152"/>
    </row>
    <row r="429" spans="1:112" ht="15.5" x14ac:dyDescent="0.35">
      <c r="A429" s="71">
        <v>10</v>
      </c>
      <c r="B429" s="345" t="str">
        <f t="shared" ref="B429" si="644">B377</f>
        <v>JJJ  Mélania</v>
      </c>
      <c r="C429" s="71" t="str">
        <f t="shared" si="634"/>
        <v>Mélania</v>
      </c>
      <c r="D429" s="9" t="str">
        <f t="shared" si="635"/>
        <v/>
      </c>
      <c r="E429" s="6">
        <f t="shared" si="636"/>
        <v>1926597</v>
      </c>
      <c r="F429" s="74"/>
      <c r="G429" s="74"/>
      <c r="H429" s="74"/>
      <c r="I429" s="74"/>
      <c r="J429" s="74"/>
      <c r="K429" s="74"/>
      <c r="L429" s="74"/>
      <c r="M429" s="168"/>
      <c r="N429" s="74"/>
      <c r="O429" s="74"/>
      <c r="P429" s="74"/>
      <c r="Q429" s="74"/>
      <c r="R429" s="74"/>
      <c r="S429" s="74"/>
      <c r="T429" s="74"/>
      <c r="U429" s="74"/>
      <c r="V429" s="74"/>
      <c r="W429" s="74"/>
      <c r="X429" s="288"/>
      <c r="Y429" s="2" t="e">
        <f>IF(C429&lt;&gt;"",VLOOKUP(C429,#REF!,2,FALSE),"")</f>
        <v>#REF!</v>
      </c>
      <c r="Z429" s="2" t="str">
        <f t="shared" si="618"/>
        <v>US CRÉTEIL</v>
      </c>
      <c r="AA429" s="50" t="str">
        <f t="shared" si="561"/>
        <v/>
      </c>
      <c r="AB429" s="34" t="e">
        <f t="shared" si="562"/>
        <v>#REF!</v>
      </c>
      <c r="AC429" s="2" t="str">
        <f t="shared" si="563"/>
        <v>JJJ  Mélania  Mélania</v>
      </c>
      <c r="AD429" s="2">
        <f t="shared" si="564"/>
        <v>0</v>
      </c>
      <c r="AE429" s="39"/>
      <c r="AF429" s="40" t="str">
        <f>IF(AE429&lt;&gt;"",VLOOKUP(AE429,#REF!,2,FALSE),"")</f>
        <v/>
      </c>
      <c r="AM429" s="140" t="e">
        <f t="shared" si="565"/>
        <v>#REF!</v>
      </c>
      <c r="AN429" s="157"/>
      <c r="AO429" s="136" t="e">
        <f t="shared" si="566"/>
        <v>#REF!</v>
      </c>
      <c r="AP429" s="152"/>
      <c r="AQ429" s="140" t="e">
        <f t="shared" si="567"/>
        <v>#REF!</v>
      </c>
      <c r="AR429" s="144"/>
      <c r="AS429" s="136" t="e">
        <f t="shared" si="568"/>
        <v>#REF!</v>
      </c>
      <c r="AT429" s="152"/>
      <c r="AU429" s="140" t="e">
        <f t="shared" si="569"/>
        <v>#REF!</v>
      </c>
      <c r="AV429" s="157"/>
      <c r="AW429" s="136" t="e">
        <f t="shared" si="570"/>
        <v>#REF!</v>
      </c>
      <c r="AX429" s="152"/>
      <c r="AY429" s="140" t="e">
        <f t="shared" si="571"/>
        <v>#REF!</v>
      </c>
      <c r="AZ429" s="144"/>
      <c r="BA429" s="136" t="e">
        <f t="shared" si="572"/>
        <v>#REF!</v>
      </c>
      <c r="BB429" s="152"/>
      <c r="BC429" s="140" t="e">
        <f t="shared" si="573"/>
        <v>#REF!</v>
      </c>
      <c r="BD429" s="144"/>
      <c r="BE429" s="136" t="e">
        <f t="shared" si="574"/>
        <v>#REF!</v>
      </c>
      <c r="BF429" s="152"/>
      <c r="BG429" s="140" t="e">
        <f t="shared" si="575"/>
        <v>#REF!</v>
      </c>
      <c r="BH429" s="144"/>
      <c r="BI429" s="136" t="e">
        <f t="shared" si="576"/>
        <v>#REF!</v>
      </c>
      <c r="BJ429" s="152"/>
      <c r="BK429" s="140" t="e">
        <f t="shared" si="577"/>
        <v>#REF!</v>
      </c>
      <c r="BL429" s="144"/>
      <c r="BM429" s="136" t="e">
        <f t="shared" si="578"/>
        <v>#REF!</v>
      </c>
      <c r="BN429" s="152"/>
      <c r="BO429" s="140" t="e">
        <f t="shared" si="579"/>
        <v>#REF!</v>
      </c>
      <c r="BP429" s="144"/>
      <c r="BQ429" s="136" t="e">
        <f t="shared" si="580"/>
        <v>#REF!</v>
      </c>
      <c r="BR429" s="152"/>
      <c r="BS429" s="140" t="e">
        <f t="shared" si="581"/>
        <v>#REF!</v>
      </c>
      <c r="BT429" s="144"/>
      <c r="BU429" s="136" t="e">
        <f t="shared" si="582"/>
        <v>#REF!</v>
      </c>
      <c r="BV429" s="152"/>
      <c r="BW429" s="140" t="e">
        <f t="shared" si="583"/>
        <v>#REF!</v>
      </c>
      <c r="BX429" s="144"/>
      <c r="BY429" s="136" t="e">
        <f t="shared" si="584"/>
        <v>#REF!</v>
      </c>
      <c r="BZ429" s="152"/>
      <c r="CA429" s="140" t="e">
        <f t="shared" si="585"/>
        <v>#REF!</v>
      </c>
      <c r="CB429" s="144"/>
      <c r="CC429" s="136" t="e">
        <f t="shared" si="586"/>
        <v>#REF!</v>
      </c>
      <c r="CD429" s="152"/>
      <c r="CE429" s="140" t="e">
        <f t="shared" si="587"/>
        <v>#REF!</v>
      </c>
      <c r="CF429" s="144"/>
      <c r="CG429" s="136" t="e">
        <f t="shared" si="588"/>
        <v>#REF!</v>
      </c>
      <c r="CH429" s="152"/>
      <c r="CI429" s="140" t="e">
        <f t="shared" si="589"/>
        <v>#REF!</v>
      </c>
      <c r="CJ429" s="144"/>
      <c r="CK429" s="136" t="e">
        <f t="shared" si="590"/>
        <v>#REF!</v>
      </c>
      <c r="CL429" s="140" t="e">
        <f t="shared" si="591"/>
        <v>#REF!</v>
      </c>
      <c r="CM429" s="144"/>
      <c r="CN429" s="136" t="e">
        <f t="shared" si="592"/>
        <v>#REF!</v>
      </c>
      <c r="CO429" s="152"/>
      <c r="CP429" s="140" t="e">
        <f t="shared" si="593"/>
        <v>#REF!</v>
      </c>
      <c r="CQ429" s="144"/>
      <c r="CR429" s="136" t="e">
        <f t="shared" si="594"/>
        <v>#REF!</v>
      </c>
      <c r="CS429" s="152"/>
      <c r="CT429" s="140" t="e">
        <f t="shared" si="595"/>
        <v>#REF!</v>
      </c>
      <c r="CU429" s="144"/>
      <c r="CV429" s="136" t="e">
        <f t="shared" si="596"/>
        <v>#REF!</v>
      </c>
      <c r="CW429" s="152"/>
      <c r="CX429" s="140" t="e">
        <f t="shared" si="597"/>
        <v>#REF!</v>
      </c>
      <c r="CY429" s="136" t="e">
        <f t="shared" si="598"/>
        <v>#REF!</v>
      </c>
      <c r="CZ429" s="152"/>
      <c r="DA429" s="144" t="e">
        <f t="shared" si="599"/>
        <v>#REF!</v>
      </c>
      <c r="DB429" s="144"/>
      <c r="DC429" s="136" t="e">
        <f t="shared" si="600"/>
        <v>#REF!</v>
      </c>
      <c r="DD429" s="152"/>
      <c r="DE429" s="140" t="e">
        <f t="shared" si="601"/>
        <v>#REF!</v>
      </c>
      <c r="DF429" s="144"/>
      <c r="DG429" s="136" t="e">
        <f t="shared" si="602"/>
        <v>#REF!</v>
      </c>
      <c r="DH429" s="152"/>
    </row>
    <row r="430" spans="1:112" ht="15.5" x14ac:dyDescent="0.35">
      <c r="A430" s="71">
        <v>11</v>
      </c>
      <c r="B430" s="345" t="str">
        <f t="shared" ref="B430" si="645">B378</f>
        <v>KKK  Mélanie</v>
      </c>
      <c r="C430" s="71" t="str">
        <f t="shared" si="634"/>
        <v>Mélanie</v>
      </c>
      <c r="D430" s="9" t="str">
        <f t="shared" si="635"/>
        <v/>
      </c>
      <c r="E430" s="6">
        <f t="shared" si="636"/>
        <v>1698208</v>
      </c>
      <c r="F430" s="74"/>
      <c r="G430" s="74"/>
      <c r="H430" s="74"/>
      <c r="I430" s="74"/>
      <c r="J430" s="74"/>
      <c r="K430" s="74"/>
      <c r="L430" s="74"/>
      <c r="M430" s="168"/>
      <c r="N430" s="74"/>
      <c r="O430" s="74"/>
      <c r="P430" s="74"/>
      <c r="Q430" s="74"/>
      <c r="R430" s="74"/>
      <c r="S430" s="74"/>
      <c r="T430" s="74"/>
      <c r="U430" s="74"/>
      <c r="V430" s="74"/>
      <c r="W430" s="74"/>
      <c r="X430" s="288"/>
      <c r="Y430" s="2" t="e">
        <f>IF(C430&lt;&gt;"",VLOOKUP(C430,#REF!,2,FALSE),"")</f>
        <v>#REF!</v>
      </c>
      <c r="Z430" s="2" t="str">
        <f t="shared" si="618"/>
        <v>US CRÉTEIL</v>
      </c>
      <c r="AA430" s="50" t="str">
        <f t="shared" si="561"/>
        <v/>
      </c>
      <c r="AB430" s="34" t="e">
        <f t="shared" si="562"/>
        <v>#REF!</v>
      </c>
      <c r="AC430" s="2" t="str">
        <f t="shared" si="563"/>
        <v>KKK  Mélanie  Mélanie</v>
      </c>
      <c r="AD430" s="2">
        <f t="shared" si="564"/>
        <v>0</v>
      </c>
      <c r="AE430" s="39"/>
      <c r="AF430" s="40" t="str">
        <f>IF(AE430&lt;&gt;"",VLOOKUP(AE430,#REF!,2,FALSE),"")</f>
        <v/>
      </c>
      <c r="AM430" s="140" t="e">
        <f t="shared" si="565"/>
        <v>#REF!</v>
      </c>
      <c r="AN430" s="157"/>
      <c r="AO430" s="136" t="e">
        <f t="shared" si="566"/>
        <v>#REF!</v>
      </c>
      <c r="AP430" s="152"/>
      <c r="AQ430" s="140" t="e">
        <f t="shared" si="567"/>
        <v>#REF!</v>
      </c>
      <c r="AR430" s="144"/>
      <c r="AS430" s="136" t="e">
        <f t="shared" si="568"/>
        <v>#REF!</v>
      </c>
      <c r="AT430" s="152"/>
      <c r="AU430" s="140" t="e">
        <f t="shared" si="569"/>
        <v>#REF!</v>
      </c>
      <c r="AV430" s="157"/>
      <c r="AW430" s="136" t="e">
        <f t="shared" si="570"/>
        <v>#REF!</v>
      </c>
      <c r="AX430" s="152"/>
      <c r="AY430" s="140" t="e">
        <f t="shared" si="571"/>
        <v>#REF!</v>
      </c>
      <c r="AZ430" s="144"/>
      <c r="BA430" s="136" t="e">
        <f t="shared" si="572"/>
        <v>#REF!</v>
      </c>
      <c r="BB430" s="152"/>
      <c r="BC430" s="140" t="e">
        <f t="shared" si="573"/>
        <v>#REF!</v>
      </c>
      <c r="BD430" s="144"/>
      <c r="BE430" s="136" t="e">
        <f t="shared" si="574"/>
        <v>#REF!</v>
      </c>
      <c r="BF430" s="152"/>
      <c r="BG430" s="140" t="e">
        <f t="shared" si="575"/>
        <v>#REF!</v>
      </c>
      <c r="BH430" s="144"/>
      <c r="BI430" s="136" t="e">
        <f t="shared" si="576"/>
        <v>#REF!</v>
      </c>
      <c r="BJ430" s="152"/>
      <c r="BK430" s="140" t="e">
        <f t="shared" si="577"/>
        <v>#REF!</v>
      </c>
      <c r="BL430" s="144"/>
      <c r="BM430" s="136" t="e">
        <f t="shared" si="578"/>
        <v>#REF!</v>
      </c>
      <c r="BN430" s="152"/>
      <c r="BO430" s="140" t="e">
        <f t="shared" si="579"/>
        <v>#REF!</v>
      </c>
      <c r="BP430" s="144"/>
      <c r="BQ430" s="136" t="e">
        <f t="shared" si="580"/>
        <v>#REF!</v>
      </c>
      <c r="BR430" s="152"/>
      <c r="BS430" s="140" t="e">
        <f t="shared" si="581"/>
        <v>#REF!</v>
      </c>
      <c r="BT430" s="144"/>
      <c r="BU430" s="136" t="e">
        <f t="shared" si="582"/>
        <v>#REF!</v>
      </c>
      <c r="BV430" s="152"/>
      <c r="BW430" s="140" t="e">
        <f t="shared" si="583"/>
        <v>#REF!</v>
      </c>
      <c r="BX430" s="144"/>
      <c r="BY430" s="136" t="e">
        <f t="shared" si="584"/>
        <v>#REF!</v>
      </c>
      <c r="BZ430" s="152"/>
      <c r="CA430" s="140" t="e">
        <f t="shared" si="585"/>
        <v>#REF!</v>
      </c>
      <c r="CB430" s="144"/>
      <c r="CC430" s="136" t="e">
        <f t="shared" si="586"/>
        <v>#REF!</v>
      </c>
      <c r="CD430" s="152"/>
      <c r="CE430" s="140" t="e">
        <f t="shared" si="587"/>
        <v>#REF!</v>
      </c>
      <c r="CF430" s="144"/>
      <c r="CG430" s="136" t="e">
        <f t="shared" si="588"/>
        <v>#REF!</v>
      </c>
      <c r="CH430" s="152"/>
      <c r="CI430" s="140" t="e">
        <f t="shared" si="589"/>
        <v>#REF!</v>
      </c>
      <c r="CJ430" s="144"/>
      <c r="CK430" s="136" t="e">
        <f t="shared" si="590"/>
        <v>#REF!</v>
      </c>
      <c r="CL430" s="140" t="e">
        <f t="shared" si="591"/>
        <v>#REF!</v>
      </c>
      <c r="CM430" s="144"/>
      <c r="CN430" s="136" t="e">
        <f t="shared" si="592"/>
        <v>#REF!</v>
      </c>
      <c r="CO430" s="152"/>
      <c r="CP430" s="140" t="e">
        <f t="shared" si="593"/>
        <v>#REF!</v>
      </c>
      <c r="CQ430" s="144"/>
      <c r="CR430" s="136" t="e">
        <f t="shared" si="594"/>
        <v>#REF!</v>
      </c>
      <c r="CS430" s="152"/>
      <c r="CT430" s="140" t="e">
        <f t="shared" si="595"/>
        <v>#REF!</v>
      </c>
      <c r="CU430" s="144"/>
      <c r="CV430" s="136" t="e">
        <f t="shared" si="596"/>
        <v>#REF!</v>
      </c>
      <c r="CW430" s="152"/>
      <c r="CX430" s="140" t="e">
        <f t="shared" si="597"/>
        <v>#REF!</v>
      </c>
      <c r="CY430" s="136" t="e">
        <f t="shared" si="598"/>
        <v>#REF!</v>
      </c>
      <c r="CZ430" s="152"/>
      <c r="DA430" s="144" t="e">
        <f t="shared" si="599"/>
        <v>#REF!</v>
      </c>
      <c r="DB430" s="144"/>
      <c r="DC430" s="136" t="e">
        <f t="shared" si="600"/>
        <v>#REF!</v>
      </c>
      <c r="DD430" s="152"/>
      <c r="DE430" s="140" t="e">
        <f t="shared" si="601"/>
        <v>#REF!</v>
      </c>
      <c r="DF430" s="144"/>
      <c r="DG430" s="136" t="e">
        <f t="shared" si="602"/>
        <v>#REF!</v>
      </c>
      <c r="DH430" s="152"/>
    </row>
    <row r="431" spans="1:112" ht="15.5" x14ac:dyDescent="0.35">
      <c r="A431" s="71">
        <v>12</v>
      </c>
      <c r="B431" s="345" t="str">
        <f t="shared" ref="B431" si="646">B379</f>
        <v>LLL  Cryss</v>
      </c>
      <c r="C431" s="71" t="str">
        <f t="shared" si="634"/>
        <v>Cryss</v>
      </c>
      <c r="D431" s="9" t="str">
        <f t="shared" si="635"/>
        <v/>
      </c>
      <c r="E431" s="6">
        <f t="shared" si="636"/>
        <v>1590592</v>
      </c>
      <c r="F431" s="74"/>
      <c r="G431" s="74"/>
      <c r="H431" s="74"/>
      <c r="I431" s="74"/>
      <c r="J431" s="74"/>
      <c r="K431" s="74"/>
      <c r="L431" s="74"/>
      <c r="M431" s="168"/>
      <c r="N431" s="74"/>
      <c r="O431" s="74"/>
      <c r="P431" s="74"/>
      <c r="Q431" s="74"/>
      <c r="R431" s="74"/>
      <c r="S431" s="74"/>
      <c r="T431" s="74"/>
      <c r="U431" s="74"/>
      <c r="V431" s="74"/>
      <c r="W431" s="74"/>
      <c r="X431" s="288"/>
      <c r="Y431" s="2" t="e">
        <f>IF(C431&lt;&gt;"",VLOOKUP(C431,#REF!,2,FALSE),"")</f>
        <v>#REF!</v>
      </c>
      <c r="Z431" s="2" t="str">
        <f t="shared" si="618"/>
        <v>US CRÉTEIL</v>
      </c>
      <c r="AA431" s="50" t="str">
        <f t="shared" si="561"/>
        <v/>
      </c>
      <c r="AB431" s="34" t="e">
        <f t="shared" si="562"/>
        <v>#REF!</v>
      </c>
      <c r="AC431" s="2" t="str">
        <f t="shared" si="563"/>
        <v>LLL  Cryss  Cryss</v>
      </c>
      <c r="AD431" s="2">
        <f t="shared" si="564"/>
        <v>0</v>
      </c>
      <c r="AE431" s="39"/>
      <c r="AF431" s="40" t="str">
        <f>IF(AE431&lt;&gt;"",VLOOKUP(AE431,#REF!,2,FALSE),"")</f>
        <v/>
      </c>
      <c r="AM431" s="140" t="e">
        <f t="shared" si="565"/>
        <v>#REF!</v>
      </c>
      <c r="AN431" s="157"/>
      <c r="AO431" s="136" t="e">
        <f t="shared" si="566"/>
        <v>#REF!</v>
      </c>
      <c r="AP431" s="152"/>
      <c r="AQ431" s="140" t="e">
        <f t="shared" si="567"/>
        <v>#REF!</v>
      </c>
      <c r="AR431" s="144"/>
      <c r="AS431" s="136" t="e">
        <f t="shared" si="568"/>
        <v>#REF!</v>
      </c>
      <c r="AT431" s="152"/>
      <c r="AU431" s="140" t="e">
        <f t="shared" si="569"/>
        <v>#REF!</v>
      </c>
      <c r="AV431" s="157"/>
      <c r="AW431" s="136" t="e">
        <f t="shared" si="570"/>
        <v>#REF!</v>
      </c>
      <c r="AX431" s="152"/>
      <c r="AY431" s="140" t="e">
        <f t="shared" si="571"/>
        <v>#REF!</v>
      </c>
      <c r="AZ431" s="144"/>
      <c r="BA431" s="136" t="e">
        <f t="shared" si="572"/>
        <v>#REF!</v>
      </c>
      <c r="BB431" s="152"/>
      <c r="BC431" s="140" t="e">
        <f t="shared" si="573"/>
        <v>#REF!</v>
      </c>
      <c r="BD431" s="144"/>
      <c r="BE431" s="136" t="e">
        <f t="shared" si="574"/>
        <v>#REF!</v>
      </c>
      <c r="BF431" s="152"/>
      <c r="BG431" s="140" t="e">
        <f t="shared" si="575"/>
        <v>#REF!</v>
      </c>
      <c r="BH431" s="144"/>
      <c r="BI431" s="136" t="e">
        <f t="shared" si="576"/>
        <v>#REF!</v>
      </c>
      <c r="BJ431" s="152"/>
      <c r="BK431" s="140" t="e">
        <f t="shared" si="577"/>
        <v>#REF!</v>
      </c>
      <c r="BL431" s="144"/>
      <c r="BM431" s="136" t="e">
        <f t="shared" si="578"/>
        <v>#REF!</v>
      </c>
      <c r="BN431" s="152"/>
      <c r="BO431" s="140" t="e">
        <f t="shared" si="579"/>
        <v>#REF!</v>
      </c>
      <c r="BP431" s="144"/>
      <c r="BQ431" s="136" t="e">
        <f t="shared" si="580"/>
        <v>#REF!</v>
      </c>
      <c r="BR431" s="152"/>
      <c r="BS431" s="140" t="e">
        <f t="shared" si="581"/>
        <v>#REF!</v>
      </c>
      <c r="BT431" s="144"/>
      <c r="BU431" s="136" t="e">
        <f t="shared" si="582"/>
        <v>#REF!</v>
      </c>
      <c r="BV431" s="152"/>
      <c r="BW431" s="140" t="e">
        <f t="shared" si="583"/>
        <v>#REF!</v>
      </c>
      <c r="BX431" s="144"/>
      <c r="BY431" s="136" t="e">
        <f t="shared" si="584"/>
        <v>#REF!</v>
      </c>
      <c r="BZ431" s="152"/>
      <c r="CA431" s="140" t="e">
        <f t="shared" si="585"/>
        <v>#REF!</v>
      </c>
      <c r="CB431" s="144"/>
      <c r="CC431" s="136" t="e">
        <f t="shared" si="586"/>
        <v>#REF!</v>
      </c>
      <c r="CD431" s="152"/>
      <c r="CE431" s="140" t="e">
        <f t="shared" si="587"/>
        <v>#REF!</v>
      </c>
      <c r="CF431" s="144"/>
      <c r="CG431" s="136" t="e">
        <f t="shared" si="588"/>
        <v>#REF!</v>
      </c>
      <c r="CH431" s="152"/>
      <c r="CI431" s="140" t="e">
        <f t="shared" si="589"/>
        <v>#REF!</v>
      </c>
      <c r="CJ431" s="144"/>
      <c r="CK431" s="136" t="e">
        <f t="shared" si="590"/>
        <v>#REF!</v>
      </c>
      <c r="CL431" s="140" t="e">
        <f t="shared" si="591"/>
        <v>#REF!</v>
      </c>
      <c r="CM431" s="144"/>
      <c r="CN431" s="136" t="e">
        <f t="shared" si="592"/>
        <v>#REF!</v>
      </c>
      <c r="CO431" s="152"/>
      <c r="CP431" s="140" t="e">
        <f t="shared" si="593"/>
        <v>#REF!</v>
      </c>
      <c r="CQ431" s="144"/>
      <c r="CR431" s="136" t="e">
        <f t="shared" si="594"/>
        <v>#REF!</v>
      </c>
      <c r="CS431" s="152"/>
      <c r="CT431" s="140" t="e">
        <f t="shared" si="595"/>
        <v>#REF!</v>
      </c>
      <c r="CU431" s="144"/>
      <c r="CV431" s="136" t="e">
        <f t="shared" si="596"/>
        <v>#REF!</v>
      </c>
      <c r="CW431" s="152"/>
      <c r="CX431" s="140" t="e">
        <f t="shared" si="597"/>
        <v>#REF!</v>
      </c>
      <c r="CY431" s="136" t="e">
        <f t="shared" si="598"/>
        <v>#REF!</v>
      </c>
      <c r="CZ431" s="152"/>
      <c r="DA431" s="144" t="e">
        <f t="shared" si="599"/>
        <v>#REF!</v>
      </c>
      <c r="DB431" s="144"/>
      <c r="DC431" s="136" t="e">
        <f t="shared" si="600"/>
        <v>#REF!</v>
      </c>
      <c r="DD431" s="152"/>
      <c r="DE431" s="140" t="e">
        <f t="shared" si="601"/>
        <v>#REF!</v>
      </c>
      <c r="DF431" s="144"/>
      <c r="DG431" s="136" t="e">
        <f t="shared" si="602"/>
        <v>#REF!</v>
      </c>
      <c r="DH431" s="152"/>
    </row>
    <row r="432" spans="1:112" ht="15.5" x14ac:dyDescent="0.35">
      <c r="A432" s="71">
        <v>13</v>
      </c>
      <c r="B432" s="345" t="str">
        <f t="shared" ref="B432" si="647">B380</f>
        <v>MMMM  Sambou</v>
      </c>
      <c r="C432" s="71" t="str">
        <f t="shared" si="634"/>
        <v>Sambou</v>
      </c>
      <c r="D432" s="9" t="str">
        <f t="shared" si="635"/>
        <v/>
      </c>
      <c r="E432" s="6">
        <f t="shared" si="636"/>
        <v>1553373</v>
      </c>
      <c r="F432" s="74"/>
      <c r="G432" s="74"/>
      <c r="H432" s="74"/>
      <c r="I432" s="74"/>
      <c r="J432" s="74"/>
      <c r="K432" s="74"/>
      <c r="L432" s="74"/>
      <c r="M432" s="168"/>
      <c r="N432" s="74"/>
      <c r="O432" s="74"/>
      <c r="P432" s="74"/>
      <c r="Q432" s="74"/>
      <c r="R432" s="74"/>
      <c r="S432" s="74"/>
      <c r="T432" s="74"/>
      <c r="U432" s="74"/>
      <c r="V432" s="74"/>
      <c r="W432" s="74"/>
      <c r="X432" s="288"/>
      <c r="Y432" s="2" t="e">
        <f>IF(C432&lt;&gt;"",VLOOKUP(C432,#REF!,2,FALSE),"")</f>
        <v>#REF!</v>
      </c>
      <c r="Z432" s="2" t="str">
        <f t="shared" si="618"/>
        <v>US CRÉTEIL</v>
      </c>
      <c r="AA432" s="50" t="str">
        <f t="shared" si="561"/>
        <v/>
      </c>
      <c r="AB432" s="34" t="e">
        <f t="shared" si="562"/>
        <v>#REF!</v>
      </c>
      <c r="AC432" s="2" t="str">
        <f t="shared" si="563"/>
        <v>MMMM  Sambou  Sambou</v>
      </c>
      <c r="AD432" s="2">
        <f t="shared" si="564"/>
        <v>0</v>
      </c>
      <c r="AE432" s="39"/>
      <c r="AF432" s="40" t="str">
        <f>IF(AE432&lt;&gt;"",VLOOKUP(AE432,#REF!,2,FALSE),"")</f>
        <v/>
      </c>
      <c r="AM432" s="140" t="e">
        <f t="shared" si="565"/>
        <v>#REF!</v>
      </c>
      <c r="AN432" s="157"/>
      <c r="AO432" s="136" t="e">
        <f t="shared" si="566"/>
        <v>#REF!</v>
      </c>
      <c r="AP432" s="152"/>
      <c r="AQ432" s="140" t="e">
        <f t="shared" si="567"/>
        <v>#REF!</v>
      </c>
      <c r="AR432" s="144"/>
      <c r="AS432" s="136" t="e">
        <f t="shared" si="568"/>
        <v>#REF!</v>
      </c>
      <c r="AT432" s="152"/>
      <c r="AU432" s="140" t="e">
        <f t="shared" si="569"/>
        <v>#REF!</v>
      </c>
      <c r="AV432" s="157"/>
      <c r="AW432" s="136" t="e">
        <f t="shared" si="570"/>
        <v>#REF!</v>
      </c>
      <c r="AX432" s="152"/>
      <c r="AY432" s="140" t="e">
        <f t="shared" si="571"/>
        <v>#REF!</v>
      </c>
      <c r="AZ432" s="144"/>
      <c r="BA432" s="136" t="e">
        <f t="shared" si="572"/>
        <v>#REF!</v>
      </c>
      <c r="BB432" s="152"/>
      <c r="BC432" s="140" t="e">
        <f t="shared" si="573"/>
        <v>#REF!</v>
      </c>
      <c r="BD432" s="144"/>
      <c r="BE432" s="136" t="e">
        <f t="shared" si="574"/>
        <v>#REF!</v>
      </c>
      <c r="BF432" s="152"/>
      <c r="BG432" s="140" t="e">
        <f t="shared" si="575"/>
        <v>#REF!</v>
      </c>
      <c r="BH432" s="144"/>
      <c r="BI432" s="136" t="e">
        <f t="shared" si="576"/>
        <v>#REF!</v>
      </c>
      <c r="BJ432" s="152"/>
      <c r="BK432" s="140" t="e">
        <f t="shared" si="577"/>
        <v>#REF!</v>
      </c>
      <c r="BL432" s="144"/>
      <c r="BM432" s="136" t="e">
        <f t="shared" si="578"/>
        <v>#REF!</v>
      </c>
      <c r="BN432" s="152"/>
      <c r="BO432" s="140" t="e">
        <f t="shared" si="579"/>
        <v>#REF!</v>
      </c>
      <c r="BP432" s="144"/>
      <c r="BQ432" s="136" t="e">
        <f t="shared" si="580"/>
        <v>#REF!</v>
      </c>
      <c r="BR432" s="152"/>
      <c r="BS432" s="140" t="e">
        <f t="shared" si="581"/>
        <v>#REF!</v>
      </c>
      <c r="BT432" s="144"/>
      <c r="BU432" s="136" t="e">
        <f t="shared" si="582"/>
        <v>#REF!</v>
      </c>
      <c r="BV432" s="152"/>
      <c r="BW432" s="140" t="e">
        <f t="shared" si="583"/>
        <v>#REF!</v>
      </c>
      <c r="BX432" s="144"/>
      <c r="BY432" s="136" t="e">
        <f t="shared" si="584"/>
        <v>#REF!</v>
      </c>
      <c r="BZ432" s="152"/>
      <c r="CA432" s="140" t="e">
        <f t="shared" si="585"/>
        <v>#REF!</v>
      </c>
      <c r="CB432" s="144"/>
      <c r="CC432" s="136" t="e">
        <f t="shared" si="586"/>
        <v>#REF!</v>
      </c>
      <c r="CD432" s="152"/>
      <c r="CE432" s="140" t="e">
        <f t="shared" si="587"/>
        <v>#REF!</v>
      </c>
      <c r="CF432" s="144"/>
      <c r="CG432" s="136" t="e">
        <f t="shared" si="588"/>
        <v>#REF!</v>
      </c>
      <c r="CH432" s="152"/>
      <c r="CI432" s="140" t="e">
        <f t="shared" si="589"/>
        <v>#REF!</v>
      </c>
      <c r="CJ432" s="144"/>
      <c r="CK432" s="136" t="e">
        <f t="shared" si="590"/>
        <v>#REF!</v>
      </c>
      <c r="CL432" s="140" t="e">
        <f t="shared" si="591"/>
        <v>#REF!</v>
      </c>
      <c r="CM432" s="144"/>
      <c r="CN432" s="136" t="e">
        <f t="shared" si="592"/>
        <v>#REF!</v>
      </c>
      <c r="CO432" s="152"/>
      <c r="CP432" s="140" t="e">
        <f t="shared" si="593"/>
        <v>#REF!</v>
      </c>
      <c r="CQ432" s="144"/>
      <c r="CR432" s="136" t="e">
        <f t="shared" si="594"/>
        <v>#REF!</v>
      </c>
      <c r="CS432" s="152"/>
      <c r="CT432" s="140" t="e">
        <f t="shared" si="595"/>
        <v>#REF!</v>
      </c>
      <c r="CU432" s="144"/>
      <c r="CV432" s="136" t="e">
        <f t="shared" si="596"/>
        <v>#REF!</v>
      </c>
      <c r="CW432" s="152"/>
      <c r="CX432" s="140" t="e">
        <f t="shared" si="597"/>
        <v>#REF!</v>
      </c>
      <c r="CY432" s="136" t="e">
        <f t="shared" si="598"/>
        <v>#REF!</v>
      </c>
      <c r="CZ432" s="152"/>
      <c r="DA432" s="144" t="e">
        <f t="shared" si="599"/>
        <v>#REF!</v>
      </c>
      <c r="DB432" s="144"/>
      <c r="DC432" s="136" t="e">
        <f t="shared" si="600"/>
        <v>#REF!</v>
      </c>
      <c r="DD432" s="152"/>
      <c r="DE432" s="140" t="e">
        <f t="shared" si="601"/>
        <v>#REF!</v>
      </c>
      <c r="DF432" s="144"/>
      <c r="DG432" s="136" t="e">
        <f t="shared" si="602"/>
        <v>#REF!</v>
      </c>
      <c r="DH432" s="152"/>
    </row>
    <row r="433" spans="1:112" ht="15.5" x14ac:dyDescent="0.35">
      <c r="A433" s="71">
        <v>14</v>
      </c>
      <c r="B433" s="345" t="str">
        <f t="shared" ref="B433" si="648">B381</f>
        <v>NNN  Dylan</v>
      </c>
      <c r="C433" s="71" t="str">
        <f t="shared" si="634"/>
        <v>Dylan</v>
      </c>
      <c r="D433" s="9" t="str">
        <f t="shared" si="635"/>
        <v/>
      </c>
      <c r="E433" s="6">
        <f t="shared" si="636"/>
        <v>1746478</v>
      </c>
      <c r="F433" s="74"/>
      <c r="G433" s="74"/>
      <c r="H433" s="74"/>
      <c r="I433" s="74"/>
      <c r="J433" s="74"/>
      <c r="K433" s="74"/>
      <c r="L433" s="74"/>
      <c r="M433" s="168"/>
      <c r="N433" s="74"/>
      <c r="O433" s="74"/>
      <c r="P433" s="74"/>
      <c r="Q433" s="74"/>
      <c r="R433" s="74"/>
      <c r="S433" s="74"/>
      <c r="T433" s="74"/>
      <c r="U433" s="74"/>
      <c r="V433" s="74"/>
      <c r="W433" s="74"/>
      <c r="X433" s="288"/>
      <c r="Y433" s="2" t="e">
        <f>IF(C433&lt;&gt;"",VLOOKUP(C433,#REF!,2,FALSE),"")</f>
        <v>#REF!</v>
      </c>
      <c r="Z433" s="2" t="str">
        <f t="shared" si="618"/>
        <v>US CRÉTEIL</v>
      </c>
      <c r="AA433" s="50" t="str">
        <f t="shared" si="561"/>
        <v/>
      </c>
      <c r="AB433" s="34" t="e">
        <f t="shared" si="562"/>
        <v>#REF!</v>
      </c>
      <c r="AC433" s="2" t="str">
        <f t="shared" si="563"/>
        <v>NNN  Dylan  Dylan</v>
      </c>
      <c r="AD433" s="2">
        <f t="shared" si="564"/>
        <v>0</v>
      </c>
      <c r="AE433" s="39"/>
      <c r="AF433" s="40" t="str">
        <f>IF(AE433&lt;&gt;"",VLOOKUP(AE433,#REF!,2,FALSE),"")</f>
        <v/>
      </c>
      <c r="AM433" s="140" t="e">
        <f t="shared" si="565"/>
        <v>#REF!</v>
      </c>
      <c r="AN433" s="157"/>
      <c r="AO433" s="136" t="e">
        <f t="shared" si="566"/>
        <v>#REF!</v>
      </c>
      <c r="AP433" s="152"/>
      <c r="AQ433" s="140" t="e">
        <f t="shared" si="567"/>
        <v>#REF!</v>
      </c>
      <c r="AR433" s="144"/>
      <c r="AS433" s="136" t="e">
        <f t="shared" si="568"/>
        <v>#REF!</v>
      </c>
      <c r="AT433" s="152"/>
      <c r="AU433" s="140" t="e">
        <f t="shared" si="569"/>
        <v>#REF!</v>
      </c>
      <c r="AV433" s="157"/>
      <c r="AW433" s="136" t="e">
        <f t="shared" si="570"/>
        <v>#REF!</v>
      </c>
      <c r="AX433" s="152"/>
      <c r="AY433" s="140" t="e">
        <f t="shared" si="571"/>
        <v>#REF!</v>
      </c>
      <c r="AZ433" s="144"/>
      <c r="BA433" s="136" t="e">
        <f t="shared" si="572"/>
        <v>#REF!</v>
      </c>
      <c r="BB433" s="152"/>
      <c r="BC433" s="140" t="e">
        <f t="shared" si="573"/>
        <v>#REF!</v>
      </c>
      <c r="BD433" s="144"/>
      <c r="BE433" s="136" t="e">
        <f t="shared" si="574"/>
        <v>#REF!</v>
      </c>
      <c r="BF433" s="152"/>
      <c r="BG433" s="140" t="e">
        <f t="shared" si="575"/>
        <v>#REF!</v>
      </c>
      <c r="BH433" s="144"/>
      <c r="BI433" s="136" t="e">
        <f t="shared" si="576"/>
        <v>#REF!</v>
      </c>
      <c r="BJ433" s="152"/>
      <c r="BK433" s="140" t="e">
        <f t="shared" si="577"/>
        <v>#REF!</v>
      </c>
      <c r="BL433" s="144"/>
      <c r="BM433" s="136" t="e">
        <f t="shared" si="578"/>
        <v>#REF!</v>
      </c>
      <c r="BN433" s="152"/>
      <c r="BO433" s="140" t="e">
        <f t="shared" si="579"/>
        <v>#REF!</v>
      </c>
      <c r="BP433" s="144"/>
      <c r="BQ433" s="136" t="e">
        <f t="shared" si="580"/>
        <v>#REF!</v>
      </c>
      <c r="BR433" s="152"/>
      <c r="BS433" s="140" t="e">
        <f t="shared" si="581"/>
        <v>#REF!</v>
      </c>
      <c r="BT433" s="144"/>
      <c r="BU433" s="136" t="e">
        <f t="shared" si="582"/>
        <v>#REF!</v>
      </c>
      <c r="BV433" s="152"/>
      <c r="BW433" s="140" t="e">
        <f t="shared" si="583"/>
        <v>#REF!</v>
      </c>
      <c r="BX433" s="144"/>
      <c r="BY433" s="136" t="e">
        <f t="shared" si="584"/>
        <v>#REF!</v>
      </c>
      <c r="BZ433" s="152"/>
      <c r="CA433" s="140" t="e">
        <f t="shared" si="585"/>
        <v>#REF!</v>
      </c>
      <c r="CB433" s="144"/>
      <c r="CC433" s="136" t="e">
        <f t="shared" si="586"/>
        <v>#REF!</v>
      </c>
      <c r="CD433" s="152"/>
      <c r="CE433" s="140" t="e">
        <f t="shared" si="587"/>
        <v>#REF!</v>
      </c>
      <c r="CF433" s="144"/>
      <c r="CG433" s="136" t="e">
        <f t="shared" si="588"/>
        <v>#REF!</v>
      </c>
      <c r="CH433" s="152"/>
      <c r="CI433" s="140" t="e">
        <f t="shared" si="589"/>
        <v>#REF!</v>
      </c>
      <c r="CJ433" s="144"/>
      <c r="CK433" s="136" t="e">
        <f t="shared" si="590"/>
        <v>#REF!</v>
      </c>
      <c r="CL433" s="140" t="e">
        <f t="shared" si="591"/>
        <v>#REF!</v>
      </c>
      <c r="CM433" s="144"/>
      <c r="CN433" s="136" t="e">
        <f t="shared" si="592"/>
        <v>#REF!</v>
      </c>
      <c r="CO433" s="152"/>
      <c r="CP433" s="140" t="e">
        <f t="shared" si="593"/>
        <v>#REF!</v>
      </c>
      <c r="CQ433" s="144"/>
      <c r="CR433" s="136" t="e">
        <f t="shared" si="594"/>
        <v>#REF!</v>
      </c>
      <c r="CS433" s="152"/>
      <c r="CT433" s="140" t="e">
        <f t="shared" si="595"/>
        <v>#REF!</v>
      </c>
      <c r="CU433" s="144"/>
      <c r="CV433" s="136" t="e">
        <f t="shared" si="596"/>
        <v>#REF!</v>
      </c>
      <c r="CW433" s="152"/>
      <c r="CX433" s="140" t="e">
        <f t="shared" si="597"/>
        <v>#REF!</v>
      </c>
      <c r="CY433" s="136" t="e">
        <f t="shared" si="598"/>
        <v>#REF!</v>
      </c>
      <c r="CZ433" s="152"/>
      <c r="DA433" s="144" t="e">
        <f t="shared" si="599"/>
        <v>#REF!</v>
      </c>
      <c r="DB433" s="144"/>
      <c r="DC433" s="136" t="e">
        <f t="shared" si="600"/>
        <v>#REF!</v>
      </c>
      <c r="DD433" s="152"/>
      <c r="DE433" s="140" t="e">
        <f t="shared" si="601"/>
        <v>#REF!</v>
      </c>
      <c r="DF433" s="144"/>
      <c r="DG433" s="136" t="e">
        <f t="shared" si="602"/>
        <v>#REF!</v>
      </c>
      <c r="DH433" s="152"/>
    </row>
    <row r="434" spans="1:112" ht="15.5" x14ac:dyDescent="0.35">
      <c r="A434" s="71">
        <v>15</v>
      </c>
      <c r="B434" s="345" t="str">
        <f t="shared" ref="B434" si="649">B382</f>
        <v>OOO  Philippe</v>
      </c>
      <c r="C434" s="71" t="str">
        <f t="shared" si="634"/>
        <v>Philippe</v>
      </c>
      <c r="D434" s="9" t="str">
        <f t="shared" si="635"/>
        <v/>
      </c>
      <c r="E434" s="6">
        <f t="shared" si="636"/>
        <v>1577594</v>
      </c>
      <c r="F434" s="74"/>
      <c r="G434" s="74"/>
      <c r="H434" s="74"/>
      <c r="I434" s="74"/>
      <c r="J434" s="74"/>
      <c r="K434" s="74"/>
      <c r="L434" s="74"/>
      <c r="M434" s="168"/>
      <c r="N434" s="74"/>
      <c r="O434" s="74"/>
      <c r="P434" s="74"/>
      <c r="Q434" s="74"/>
      <c r="R434" s="74"/>
      <c r="S434" s="74"/>
      <c r="T434" s="74"/>
      <c r="U434" s="74"/>
      <c r="V434" s="74"/>
      <c r="W434" s="74"/>
      <c r="X434" s="288"/>
      <c r="Y434" s="2" t="e">
        <f>IF(C434&lt;&gt;"",VLOOKUP(C434,#REF!,2,FALSE),"")</f>
        <v>#REF!</v>
      </c>
      <c r="Z434" s="2" t="str">
        <f t="shared" si="618"/>
        <v>US CRÉTEIL</v>
      </c>
      <c r="AA434" s="50" t="str">
        <f t="shared" si="561"/>
        <v/>
      </c>
      <c r="AB434" s="34" t="e">
        <f t="shared" si="562"/>
        <v>#REF!</v>
      </c>
      <c r="AC434" s="2" t="str">
        <f t="shared" si="563"/>
        <v>OOO  Philippe  Philippe</v>
      </c>
      <c r="AD434" s="2">
        <f t="shared" si="564"/>
        <v>0</v>
      </c>
      <c r="AE434" s="39"/>
      <c r="AF434" s="40" t="str">
        <f>IF(AE434&lt;&gt;"",VLOOKUP(AE434,#REF!,2,FALSE),"")</f>
        <v/>
      </c>
      <c r="AM434" s="140" t="e">
        <f t="shared" si="565"/>
        <v>#REF!</v>
      </c>
      <c r="AN434" s="157"/>
      <c r="AO434" s="136" t="e">
        <f t="shared" si="566"/>
        <v>#REF!</v>
      </c>
      <c r="AP434" s="152"/>
      <c r="AQ434" s="140" t="e">
        <f t="shared" si="567"/>
        <v>#REF!</v>
      </c>
      <c r="AR434" s="144"/>
      <c r="AS434" s="136" t="e">
        <f t="shared" si="568"/>
        <v>#REF!</v>
      </c>
      <c r="AT434" s="152"/>
      <c r="AU434" s="140" t="e">
        <f t="shared" si="569"/>
        <v>#REF!</v>
      </c>
      <c r="AV434" s="157"/>
      <c r="AW434" s="136" t="e">
        <f t="shared" si="570"/>
        <v>#REF!</v>
      </c>
      <c r="AX434" s="152"/>
      <c r="AY434" s="140" t="e">
        <f t="shared" si="571"/>
        <v>#REF!</v>
      </c>
      <c r="AZ434" s="144"/>
      <c r="BA434" s="136" t="e">
        <f t="shared" si="572"/>
        <v>#REF!</v>
      </c>
      <c r="BB434" s="152"/>
      <c r="BC434" s="140" t="e">
        <f t="shared" si="573"/>
        <v>#REF!</v>
      </c>
      <c r="BD434" s="144"/>
      <c r="BE434" s="136" t="e">
        <f t="shared" si="574"/>
        <v>#REF!</v>
      </c>
      <c r="BF434" s="152"/>
      <c r="BG434" s="140" t="e">
        <f t="shared" si="575"/>
        <v>#REF!</v>
      </c>
      <c r="BH434" s="144"/>
      <c r="BI434" s="136" t="e">
        <f t="shared" si="576"/>
        <v>#REF!</v>
      </c>
      <c r="BJ434" s="152"/>
      <c r="BK434" s="140" t="e">
        <f t="shared" si="577"/>
        <v>#REF!</v>
      </c>
      <c r="BL434" s="144"/>
      <c r="BM434" s="136" t="e">
        <f t="shared" si="578"/>
        <v>#REF!</v>
      </c>
      <c r="BN434" s="152"/>
      <c r="BO434" s="140" t="e">
        <f t="shared" si="579"/>
        <v>#REF!</v>
      </c>
      <c r="BP434" s="144"/>
      <c r="BQ434" s="136" t="e">
        <f t="shared" si="580"/>
        <v>#REF!</v>
      </c>
      <c r="BR434" s="152"/>
      <c r="BS434" s="140" t="e">
        <f t="shared" si="581"/>
        <v>#REF!</v>
      </c>
      <c r="BT434" s="144"/>
      <c r="BU434" s="136" t="e">
        <f t="shared" si="582"/>
        <v>#REF!</v>
      </c>
      <c r="BV434" s="152"/>
      <c r="BW434" s="140" t="e">
        <f t="shared" si="583"/>
        <v>#REF!</v>
      </c>
      <c r="BX434" s="144"/>
      <c r="BY434" s="136" t="e">
        <f t="shared" si="584"/>
        <v>#REF!</v>
      </c>
      <c r="BZ434" s="152"/>
      <c r="CA434" s="140" t="e">
        <f t="shared" si="585"/>
        <v>#REF!</v>
      </c>
      <c r="CB434" s="144"/>
      <c r="CC434" s="136" t="e">
        <f t="shared" si="586"/>
        <v>#REF!</v>
      </c>
      <c r="CD434" s="152"/>
      <c r="CE434" s="140" t="e">
        <f t="shared" si="587"/>
        <v>#REF!</v>
      </c>
      <c r="CF434" s="144"/>
      <c r="CG434" s="136" t="e">
        <f t="shared" si="588"/>
        <v>#REF!</v>
      </c>
      <c r="CH434" s="152"/>
      <c r="CI434" s="140" t="e">
        <f t="shared" si="589"/>
        <v>#REF!</v>
      </c>
      <c r="CJ434" s="144"/>
      <c r="CK434" s="136" t="e">
        <f t="shared" si="590"/>
        <v>#REF!</v>
      </c>
      <c r="CL434" s="140" t="e">
        <f t="shared" si="591"/>
        <v>#REF!</v>
      </c>
      <c r="CM434" s="144"/>
      <c r="CN434" s="136" t="e">
        <f t="shared" si="592"/>
        <v>#REF!</v>
      </c>
      <c r="CO434" s="152"/>
      <c r="CP434" s="140" t="e">
        <f t="shared" si="593"/>
        <v>#REF!</v>
      </c>
      <c r="CQ434" s="144"/>
      <c r="CR434" s="136" t="e">
        <f t="shared" si="594"/>
        <v>#REF!</v>
      </c>
      <c r="CS434" s="152"/>
      <c r="CT434" s="140" t="e">
        <f t="shared" si="595"/>
        <v>#REF!</v>
      </c>
      <c r="CU434" s="144"/>
      <c r="CV434" s="136" t="e">
        <f t="shared" si="596"/>
        <v>#REF!</v>
      </c>
      <c r="CW434" s="152"/>
      <c r="CX434" s="140" t="e">
        <f t="shared" si="597"/>
        <v>#REF!</v>
      </c>
      <c r="CY434" s="136" t="e">
        <f t="shared" si="598"/>
        <v>#REF!</v>
      </c>
      <c r="CZ434" s="152"/>
      <c r="DA434" s="144" t="e">
        <f t="shared" si="599"/>
        <v>#REF!</v>
      </c>
      <c r="DB434" s="144"/>
      <c r="DC434" s="136" t="e">
        <f t="shared" si="600"/>
        <v>#REF!</v>
      </c>
      <c r="DD434" s="152"/>
      <c r="DE434" s="140" t="e">
        <f t="shared" si="601"/>
        <v>#REF!</v>
      </c>
      <c r="DF434" s="144"/>
      <c r="DG434" s="136" t="e">
        <f t="shared" si="602"/>
        <v>#REF!</v>
      </c>
      <c r="DH434" s="152"/>
    </row>
    <row r="435" spans="1:112" ht="15.5" x14ac:dyDescent="0.35">
      <c r="A435" s="71">
        <v>16</v>
      </c>
      <c r="B435" s="345" t="str">
        <f t="shared" ref="B435" si="650">B383</f>
        <v>PPP  Oumar</v>
      </c>
      <c r="C435" s="71" t="str">
        <f t="shared" si="634"/>
        <v>Oumar</v>
      </c>
      <c r="D435" s="9" t="str">
        <f t="shared" si="635"/>
        <v/>
      </c>
      <c r="E435" s="6">
        <f t="shared" si="636"/>
        <v>1577755</v>
      </c>
      <c r="F435" s="74"/>
      <c r="G435" s="74"/>
      <c r="H435" s="74"/>
      <c r="I435" s="74"/>
      <c r="J435" s="74"/>
      <c r="K435" s="74"/>
      <c r="L435" s="74"/>
      <c r="M435" s="168"/>
      <c r="N435" s="74"/>
      <c r="O435" s="74"/>
      <c r="P435" s="74"/>
      <c r="Q435" s="74"/>
      <c r="R435" s="74"/>
      <c r="S435" s="74"/>
      <c r="T435" s="74"/>
      <c r="U435" s="74"/>
      <c r="V435" s="74"/>
      <c r="W435" s="74"/>
      <c r="X435" s="288"/>
      <c r="Y435" s="2" t="e">
        <f>IF(C435&lt;&gt;"",VLOOKUP(C435,#REF!,2,FALSE),"")</f>
        <v>#REF!</v>
      </c>
      <c r="Z435" s="2" t="str">
        <f t="shared" si="618"/>
        <v>US CRÉTEIL</v>
      </c>
      <c r="AA435" s="50" t="str">
        <f t="shared" si="561"/>
        <v/>
      </c>
      <c r="AB435" s="34" t="e">
        <f t="shared" si="562"/>
        <v>#REF!</v>
      </c>
      <c r="AC435" s="2" t="str">
        <f t="shared" si="563"/>
        <v>PPP  Oumar  Oumar</v>
      </c>
      <c r="AD435" s="2">
        <f t="shared" si="564"/>
        <v>0</v>
      </c>
      <c r="AE435" s="39"/>
      <c r="AF435" s="40" t="str">
        <f>IF(AE435&lt;&gt;"",VLOOKUP(AE435,#REF!,2,FALSE),"")</f>
        <v/>
      </c>
      <c r="AM435" s="140" t="e">
        <f t="shared" si="565"/>
        <v>#REF!</v>
      </c>
      <c r="AN435" s="157"/>
      <c r="AO435" s="136" t="e">
        <f t="shared" si="566"/>
        <v>#REF!</v>
      </c>
      <c r="AP435" s="152"/>
      <c r="AQ435" s="140" t="e">
        <f t="shared" si="567"/>
        <v>#REF!</v>
      </c>
      <c r="AR435" s="144"/>
      <c r="AS435" s="136" t="e">
        <f t="shared" si="568"/>
        <v>#REF!</v>
      </c>
      <c r="AT435" s="152"/>
      <c r="AU435" s="140" t="e">
        <f t="shared" si="569"/>
        <v>#REF!</v>
      </c>
      <c r="AV435" s="157"/>
      <c r="AW435" s="136" t="e">
        <f t="shared" si="570"/>
        <v>#REF!</v>
      </c>
      <c r="AX435" s="152"/>
      <c r="AY435" s="140" t="e">
        <f t="shared" si="571"/>
        <v>#REF!</v>
      </c>
      <c r="AZ435" s="144"/>
      <c r="BA435" s="136" t="e">
        <f t="shared" si="572"/>
        <v>#REF!</v>
      </c>
      <c r="BB435" s="152"/>
      <c r="BC435" s="140" t="e">
        <f t="shared" si="573"/>
        <v>#REF!</v>
      </c>
      <c r="BD435" s="144"/>
      <c r="BE435" s="136" t="e">
        <f t="shared" si="574"/>
        <v>#REF!</v>
      </c>
      <c r="BF435" s="152"/>
      <c r="BG435" s="140" t="e">
        <f t="shared" si="575"/>
        <v>#REF!</v>
      </c>
      <c r="BH435" s="144"/>
      <c r="BI435" s="136" t="e">
        <f t="shared" si="576"/>
        <v>#REF!</v>
      </c>
      <c r="BJ435" s="152"/>
      <c r="BK435" s="140" t="e">
        <f t="shared" si="577"/>
        <v>#REF!</v>
      </c>
      <c r="BL435" s="144"/>
      <c r="BM435" s="136" t="e">
        <f t="shared" si="578"/>
        <v>#REF!</v>
      </c>
      <c r="BN435" s="152"/>
      <c r="BO435" s="140" t="e">
        <f t="shared" si="579"/>
        <v>#REF!</v>
      </c>
      <c r="BP435" s="144"/>
      <c r="BQ435" s="136" t="e">
        <f t="shared" si="580"/>
        <v>#REF!</v>
      </c>
      <c r="BR435" s="152"/>
      <c r="BS435" s="140" t="e">
        <f t="shared" si="581"/>
        <v>#REF!</v>
      </c>
      <c r="BT435" s="144"/>
      <c r="BU435" s="136" t="e">
        <f t="shared" si="582"/>
        <v>#REF!</v>
      </c>
      <c r="BV435" s="152"/>
      <c r="BW435" s="140" t="e">
        <f t="shared" si="583"/>
        <v>#REF!</v>
      </c>
      <c r="BX435" s="144"/>
      <c r="BY435" s="136" t="e">
        <f t="shared" si="584"/>
        <v>#REF!</v>
      </c>
      <c r="BZ435" s="152"/>
      <c r="CA435" s="140" t="e">
        <f t="shared" si="585"/>
        <v>#REF!</v>
      </c>
      <c r="CB435" s="144"/>
      <c r="CC435" s="136" t="e">
        <f t="shared" si="586"/>
        <v>#REF!</v>
      </c>
      <c r="CD435" s="152"/>
      <c r="CE435" s="140" t="e">
        <f t="shared" si="587"/>
        <v>#REF!</v>
      </c>
      <c r="CF435" s="144"/>
      <c r="CG435" s="136" t="e">
        <f t="shared" si="588"/>
        <v>#REF!</v>
      </c>
      <c r="CH435" s="152"/>
      <c r="CI435" s="140" t="e">
        <f t="shared" si="589"/>
        <v>#REF!</v>
      </c>
      <c r="CJ435" s="144"/>
      <c r="CK435" s="136" t="e">
        <f t="shared" si="590"/>
        <v>#REF!</v>
      </c>
      <c r="CL435" s="140" t="e">
        <f t="shared" si="591"/>
        <v>#REF!</v>
      </c>
      <c r="CM435" s="144"/>
      <c r="CN435" s="136" t="e">
        <f t="shared" si="592"/>
        <v>#REF!</v>
      </c>
      <c r="CO435" s="152"/>
      <c r="CP435" s="140" t="e">
        <f t="shared" si="593"/>
        <v>#REF!</v>
      </c>
      <c r="CQ435" s="144"/>
      <c r="CR435" s="136" t="e">
        <f t="shared" si="594"/>
        <v>#REF!</v>
      </c>
      <c r="CS435" s="152"/>
      <c r="CT435" s="140" t="e">
        <f t="shared" si="595"/>
        <v>#REF!</v>
      </c>
      <c r="CU435" s="144"/>
      <c r="CV435" s="136" t="e">
        <f t="shared" si="596"/>
        <v>#REF!</v>
      </c>
      <c r="CW435" s="152"/>
      <c r="CX435" s="140" t="e">
        <f t="shared" si="597"/>
        <v>#REF!</v>
      </c>
      <c r="CY435" s="136" t="e">
        <f t="shared" si="598"/>
        <v>#REF!</v>
      </c>
      <c r="CZ435" s="152"/>
      <c r="DA435" s="144" t="e">
        <f t="shared" si="599"/>
        <v>#REF!</v>
      </c>
      <c r="DB435" s="144"/>
      <c r="DC435" s="136" t="e">
        <f t="shared" si="600"/>
        <v>#REF!</v>
      </c>
      <c r="DD435" s="152"/>
      <c r="DE435" s="140" t="e">
        <f t="shared" si="601"/>
        <v>#REF!</v>
      </c>
      <c r="DF435" s="144"/>
      <c r="DG435" s="136" t="e">
        <f t="shared" si="602"/>
        <v>#REF!</v>
      </c>
      <c r="DH435" s="152"/>
    </row>
    <row r="436" spans="1:112" ht="15.5" x14ac:dyDescent="0.35">
      <c r="A436" s="71">
        <v>17</v>
      </c>
      <c r="B436" s="345" t="str">
        <f t="shared" ref="B436" si="651">B384</f>
        <v>QQQ  Ibrahim</v>
      </c>
      <c r="C436" s="71" t="str">
        <f t="shared" si="634"/>
        <v>Ibrahim</v>
      </c>
      <c r="D436" s="9" t="str">
        <f t="shared" si="635"/>
        <v/>
      </c>
      <c r="E436" s="6">
        <f t="shared" si="636"/>
        <v>1346497</v>
      </c>
      <c r="F436" s="74"/>
      <c r="G436" s="74"/>
      <c r="H436" s="74"/>
      <c r="I436" s="74"/>
      <c r="J436" s="74"/>
      <c r="K436" s="74"/>
      <c r="L436" s="74"/>
      <c r="M436" s="168"/>
      <c r="N436" s="74"/>
      <c r="O436" s="74"/>
      <c r="P436" s="74"/>
      <c r="Q436" s="74"/>
      <c r="R436" s="74"/>
      <c r="S436" s="74"/>
      <c r="T436" s="74"/>
      <c r="U436" s="74"/>
      <c r="V436" s="74"/>
      <c r="W436" s="74"/>
      <c r="X436" s="288"/>
      <c r="Y436" s="2" t="e">
        <f>IF(C436&lt;&gt;"",VLOOKUP(C436,#REF!,2,FALSE),"")</f>
        <v>#REF!</v>
      </c>
      <c r="Z436" s="2" t="str">
        <f t="shared" si="618"/>
        <v>US CRÉTEIL</v>
      </c>
      <c r="AA436" s="50" t="str">
        <f t="shared" si="561"/>
        <v/>
      </c>
      <c r="AB436" s="34" t="e">
        <f t="shared" si="562"/>
        <v>#REF!</v>
      </c>
      <c r="AC436" s="2" t="str">
        <f t="shared" si="563"/>
        <v>QQQ  Ibrahim  Ibrahim</v>
      </c>
      <c r="AD436" s="2">
        <f t="shared" si="564"/>
        <v>0</v>
      </c>
      <c r="AE436" s="39"/>
      <c r="AF436" s="40" t="str">
        <f>IF(AE436&lt;&gt;"",VLOOKUP(AE436,#REF!,2,FALSE),"")</f>
        <v/>
      </c>
      <c r="AM436" s="140" t="e">
        <f t="shared" si="565"/>
        <v>#REF!</v>
      </c>
      <c r="AN436" s="157"/>
      <c r="AO436" s="136" t="e">
        <f t="shared" si="566"/>
        <v>#REF!</v>
      </c>
      <c r="AP436" s="152"/>
      <c r="AQ436" s="140" t="e">
        <f t="shared" si="567"/>
        <v>#REF!</v>
      </c>
      <c r="AR436" s="144"/>
      <c r="AS436" s="136" t="e">
        <f t="shared" si="568"/>
        <v>#REF!</v>
      </c>
      <c r="AT436" s="152"/>
      <c r="AU436" s="140" t="e">
        <f t="shared" si="569"/>
        <v>#REF!</v>
      </c>
      <c r="AV436" s="157"/>
      <c r="AW436" s="136" t="e">
        <f t="shared" si="570"/>
        <v>#REF!</v>
      </c>
      <c r="AX436" s="152"/>
      <c r="AY436" s="140" t="e">
        <f t="shared" si="571"/>
        <v>#REF!</v>
      </c>
      <c r="AZ436" s="144"/>
      <c r="BA436" s="136" t="e">
        <f t="shared" si="572"/>
        <v>#REF!</v>
      </c>
      <c r="BB436" s="152"/>
      <c r="BC436" s="140" t="e">
        <f t="shared" si="573"/>
        <v>#REF!</v>
      </c>
      <c r="BD436" s="144"/>
      <c r="BE436" s="136" t="e">
        <f t="shared" si="574"/>
        <v>#REF!</v>
      </c>
      <c r="BF436" s="152"/>
      <c r="BG436" s="140" t="e">
        <f t="shared" si="575"/>
        <v>#REF!</v>
      </c>
      <c r="BH436" s="144"/>
      <c r="BI436" s="136" t="e">
        <f t="shared" si="576"/>
        <v>#REF!</v>
      </c>
      <c r="BJ436" s="152"/>
      <c r="BK436" s="140" t="e">
        <f t="shared" si="577"/>
        <v>#REF!</v>
      </c>
      <c r="BL436" s="144"/>
      <c r="BM436" s="136" t="e">
        <f t="shared" si="578"/>
        <v>#REF!</v>
      </c>
      <c r="BN436" s="152"/>
      <c r="BO436" s="140" t="e">
        <f t="shared" si="579"/>
        <v>#REF!</v>
      </c>
      <c r="BP436" s="144"/>
      <c r="BQ436" s="136" t="e">
        <f t="shared" si="580"/>
        <v>#REF!</v>
      </c>
      <c r="BR436" s="152"/>
      <c r="BS436" s="140" t="e">
        <f t="shared" si="581"/>
        <v>#REF!</v>
      </c>
      <c r="BT436" s="144"/>
      <c r="BU436" s="136" t="e">
        <f t="shared" si="582"/>
        <v>#REF!</v>
      </c>
      <c r="BV436" s="152"/>
      <c r="BW436" s="140" t="e">
        <f t="shared" si="583"/>
        <v>#REF!</v>
      </c>
      <c r="BX436" s="144"/>
      <c r="BY436" s="136" t="e">
        <f t="shared" si="584"/>
        <v>#REF!</v>
      </c>
      <c r="BZ436" s="152"/>
      <c r="CA436" s="140" t="e">
        <f t="shared" si="585"/>
        <v>#REF!</v>
      </c>
      <c r="CB436" s="144"/>
      <c r="CC436" s="136" t="e">
        <f t="shared" si="586"/>
        <v>#REF!</v>
      </c>
      <c r="CD436" s="152"/>
      <c r="CE436" s="140" t="e">
        <f t="shared" si="587"/>
        <v>#REF!</v>
      </c>
      <c r="CF436" s="144"/>
      <c r="CG436" s="136" t="e">
        <f t="shared" si="588"/>
        <v>#REF!</v>
      </c>
      <c r="CH436" s="152"/>
      <c r="CI436" s="140" t="e">
        <f t="shared" si="589"/>
        <v>#REF!</v>
      </c>
      <c r="CJ436" s="144"/>
      <c r="CK436" s="136" t="e">
        <f t="shared" si="590"/>
        <v>#REF!</v>
      </c>
      <c r="CL436" s="140" t="e">
        <f t="shared" si="591"/>
        <v>#REF!</v>
      </c>
      <c r="CM436" s="144"/>
      <c r="CN436" s="136" t="e">
        <f t="shared" si="592"/>
        <v>#REF!</v>
      </c>
      <c r="CO436" s="152"/>
      <c r="CP436" s="140" t="e">
        <f t="shared" si="593"/>
        <v>#REF!</v>
      </c>
      <c r="CQ436" s="144"/>
      <c r="CR436" s="136" t="e">
        <f t="shared" si="594"/>
        <v>#REF!</v>
      </c>
      <c r="CS436" s="152"/>
      <c r="CT436" s="140" t="e">
        <f t="shared" si="595"/>
        <v>#REF!</v>
      </c>
      <c r="CU436" s="144"/>
      <c r="CV436" s="136" t="e">
        <f t="shared" si="596"/>
        <v>#REF!</v>
      </c>
      <c r="CW436" s="152"/>
      <c r="CX436" s="140" t="e">
        <f t="shared" si="597"/>
        <v>#REF!</v>
      </c>
      <c r="CY436" s="136" t="e">
        <f t="shared" si="598"/>
        <v>#REF!</v>
      </c>
      <c r="CZ436" s="152"/>
      <c r="DA436" s="144" t="e">
        <f t="shared" si="599"/>
        <v>#REF!</v>
      </c>
      <c r="DB436" s="144"/>
      <c r="DC436" s="136" t="e">
        <f t="shared" si="600"/>
        <v>#REF!</v>
      </c>
      <c r="DD436" s="152"/>
      <c r="DE436" s="140" t="e">
        <f t="shared" si="601"/>
        <v>#REF!</v>
      </c>
      <c r="DF436" s="144"/>
      <c r="DG436" s="136" t="e">
        <f t="shared" si="602"/>
        <v>#REF!</v>
      </c>
      <c r="DH436" s="152"/>
    </row>
    <row r="437" spans="1:112" ht="15.5" x14ac:dyDescent="0.35">
      <c r="A437" s="71">
        <v>18</v>
      </c>
      <c r="B437" s="345" t="str">
        <f t="shared" ref="B437" si="652">B385</f>
        <v>RRR  Seydou</v>
      </c>
      <c r="C437" s="71" t="str">
        <f t="shared" si="634"/>
        <v>Seydou</v>
      </c>
      <c r="D437" s="9" t="str">
        <f t="shared" si="635"/>
        <v/>
      </c>
      <c r="E437" s="6">
        <f t="shared" si="636"/>
        <v>1748108</v>
      </c>
      <c r="F437" s="74"/>
      <c r="G437" s="74"/>
      <c r="H437" s="74"/>
      <c r="I437" s="74"/>
      <c r="J437" s="74"/>
      <c r="K437" s="74"/>
      <c r="L437" s="74"/>
      <c r="M437" s="168"/>
      <c r="N437" s="74"/>
      <c r="O437" s="74"/>
      <c r="P437" s="74"/>
      <c r="Q437" s="74"/>
      <c r="R437" s="74"/>
      <c r="S437" s="74"/>
      <c r="T437" s="74"/>
      <c r="U437" s="74"/>
      <c r="V437" s="74"/>
      <c r="W437" s="74"/>
      <c r="X437" s="288"/>
      <c r="Y437" s="2" t="e">
        <f>IF(C437&lt;&gt;"",VLOOKUP(C437,#REF!,2,FALSE),"")</f>
        <v>#REF!</v>
      </c>
      <c r="Z437" s="2" t="str">
        <f t="shared" si="618"/>
        <v>US CRÉTEIL</v>
      </c>
      <c r="AA437" s="50" t="str">
        <f t="shared" si="561"/>
        <v/>
      </c>
      <c r="AB437" s="34" t="e">
        <f t="shared" si="562"/>
        <v>#REF!</v>
      </c>
      <c r="AC437" s="2" t="str">
        <f t="shared" si="563"/>
        <v>RRR  Seydou  Seydou</v>
      </c>
      <c r="AD437" s="2">
        <f t="shared" si="564"/>
        <v>0</v>
      </c>
      <c r="AE437" s="39"/>
      <c r="AF437" s="40" t="str">
        <f>IF(AE437&lt;&gt;"",VLOOKUP(AE437,#REF!,2,FALSE),"")</f>
        <v/>
      </c>
      <c r="AM437" s="140" t="e">
        <f t="shared" si="565"/>
        <v>#REF!</v>
      </c>
      <c r="AN437" s="157"/>
      <c r="AO437" s="136" t="e">
        <f t="shared" si="566"/>
        <v>#REF!</v>
      </c>
      <c r="AP437" s="152"/>
      <c r="AQ437" s="140" t="e">
        <f t="shared" si="567"/>
        <v>#REF!</v>
      </c>
      <c r="AR437" s="144"/>
      <c r="AS437" s="136" t="e">
        <f t="shared" si="568"/>
        <v>#REF!</v>
      </c>
      <c r="AT437" s="152"/>
      <c r="AU437" s="140" t="e">
        <f t="shared" si="569"/>
        <v>#REF!</v>
      </c>
      <c r="AV437" s="157"/>
      <c r="AW437" s="136" t="e">
        <f t="shared" si="570"/>
        <v>#REF!</v>
      </c>
      <c r="AX437" s="152"/>
      <c r="AY437" s="140" t="e">
        <f t="shared" si="571"/>
        <v>#REF!</v>
      </c>
      <c r="AZ437" s="144"/>
      <c r="BA437" s="136" t="e">
        <f t="shared" si="572"/>
        <v>#REF!</v>
      </c>
      <c r="BB437" s="152"/>
      <c r="BC437" s="140" t="e">
        <f t="shared" si="573"/>
        <v>#REF!</v>
      </c>
      <c r="BD437" s="144"/>
      <c r="BE437" s="136" t="e">
        <f t="shared" si="574"/>
        <v>#REF!</v>
      </c>
      <c r="BF437" s="152"/>
      <c r="BG437" s="140" t="e">
        <f t="shared" si="575"/>
        <v>#REF!</v>
      </c>
      <c r="BH437" s="144"/>
      <c r="BI437" s="136" t="e">
        <f t="shared" si="576"/>
        <v>#REF!</v>
      </c>
      <c r="BJ437" s="152"/>
      <c r="BK437" s="140" t="e">
        <f t="shared" si="577"/>
        <v>#REF!</v>
      </c>
      <c r="BL437" s="144"/>
      <c r="BM437" s="136" t="e">
        <f t="shared" si="578"/>
        <v>#REF!</v>
      </c>
      <c r="BN437" s="152"/>
      <c r="BO437" s="140" t="e">
        <f t="shared" si="579"/>
        <v>#REF!</v>
      </c>
      <c r="BP437" s="144"/>
      <c r="BQ437" s="136" t="e">
        <f t="shared" si="580"/>
        <v>#REF!</v>
      </c>
      <c r="BR437" s="152"/>
      <c r="BS437" s="140" t="e">
        <f t="shared" si="581"/>
        <v>#REF!</v>
      </c>
      <c r="BT437" s="144"/>
      <c r="BU437" s="136" t="e">
        <f t="shared" si="582"/>
        <v>#REF!</v>
      </c>
      <c r="BV437" s="152"/>
      <c r="BW437" s="140" t="e">
        <f t="shared" si="583"/>
        <v>#REF!</v>
      </c>
      <c r="BX437" s="144"/>
      <c r="BY437" s="136" t="e">
        <f t="shared" si="584"/>
        <v>#REF!</v>
      </c>
      <c r="BZ437" s="152"/>
      <c r="CA437" s="140" t="e">
        <f t="shared" si="585"/>
        <v>#REF!</v>
      </c>
      <c r="CB437" s="144"/>
      <c r="CC437" s="136" t="e">
        <f t="shared" si="586"/>
        <v>#REF!</v>
      </c>
      <c r="CD437" s="152"/>
      <c r="CE437" s="140" t="e">
        <f t="shared" si="587"/>
        <v>#REF!</v>
      </c>
      <c r="CF437" s="144"/>
      <c r="CG437" s="136" t="e">
        <f t="shared" si="588"/>
        <v>#REF!</v>
      </c>
      <c r="CH437" s="152"/>
      <c r="CI437" s="140" t="e">
        <f t="shared" si="589"/>
        <v>#REF!</v>
      </c>
      <c r="CJ437" s="144"/>
      <c r="CK437" s="136" t="e">
        <f t="shared" si="590"/>
        <v>#REF!</v>
      </c>
      <c r="CL437" s="140" t="e">
        <f t="shared" si="591"/>
        <v>#REF!</v>
      </c>
      <c r="CM437" s="144"/>
      <c r="CN437" s="136" t="e">
        <f t="shared" si="592"/>
        <v>#REF!</v>
      </c>
      <c r="CO437" s="152"/>
      <c r="CP437" s="140" t="e">
        <f t="shared" si="593"/>
        <v>#REF!</v>
      </c>
      <c r="CQ437" s="144"/>
      <c r="CR437" s="136" t="e">
        <f t="shared" si="594"/>
        <v>#REF!</v>
      </c>
      <c r="CS437" s="152"/>
      <c r="CT437" s="140" t="e">
        <f t="shared" si="595"/>
        <v>#REF!</v>
      </c>
      <c r="CU437" s="144"/>
      <c r="CV437" s="136" t="e">
        <f t="shared" si="596"/>
        <v>#REF!</v>
      </c>
      <c r="CW437" s="152"/>
      <c r="CX437" s="140" t="e">
        <f t="shared" si="597"/>
        <v>#REF!</v>
      </c>
      <c r="CY437" s="136" t="e">
        <f t="shared" si="598"/>
        <v>#REF!</v>
      </c>
      <c r="CZ437" s="152"/>
      <c r="DA437" s="144" t="e">
        <f t="shared" si="599"/>
        <v>#REF!</v>
      </c>
      <c r="DB437" s="144"/>
      <c r="DC437" s="136" t="e">
        <f t="shared" si="600"/>
        <v>#REF!</v>
      </c>
      <c r="DD437" s="152"/>
      <c r="DE437" s="140" t="e">
        <f t="shared" si="601"/>
        <v>#REF!</v>
      </c>
      <c r="DF437" s="144"/>
      <c r="DG437" s="136" t="e">
        <f t="shared" si="602"/>
        <v>#REF!</v>
      </c>
      <c r="DH437" s="152"/>
    </row>
    <row r="438" spans="1:112" ht="15.5" x14ac:dyDescent="0.35">
      <c r="A438" s="71">
        <v>19</v>
      </c>
      <c r="B438" s="345" t="str">
        <f t="shared" ref="B438" si="653">B386</f>
        <v>SSS  Lucas</v>
      </c>
      <c r="C438" s="71" t="str">
        <f t="shared" si="634"/>
        <v>Lucas</v>
      </c>
      <c r="D438" s="9" t="str">
        <f t="shared" si="635"/>
        <v/>
      </c>
      <c r="E438" s="6">
        <f t="shared" si="636"/>
        <v>1026525</v>
      </c>
      <c r="F438" s="74"/>
      <c r="G438" s="74"/>
      <c r="H438" s="74"/>
      <c r="I438" s="74"/>
      <c r="J438" s="74"/>
      <c r="K438" s="74"/>
      <c r="L438" s="74"/>
      <c r="M438" s="168"/>
      <c r="N438" s="74"/>
      <c r="O438" s="74"/>
      <c r="P438" s="74"/>
      <c r="Q438" s="74"/>
      <c r="R438" s="74"/>
      <c r="S438" s="74"/>
      <c r="T438" s="74"/>
      <c r="U438" s="74"/>
      <c r="V438" s="74"/>
      <c r="W438" s="74"/>
      <c r="X438" s="288"/>
      <c r="Y438" s="2" t="e">
        <f>IF(C438&lt;&gt;"",VLOOKUP(C438,#REF!,2,FALSE),"")</f>
        <v>#REF!</v>
      </c>
      <c r="Z438" s="2" t="str">
        <f t="shared" si="618"/>
        <v>US CRÉTEIL</v>
      </c>
      <c r="AA438" s="50" t="str">
        <f t="shared" si="561"/>
        <v/>
      </c>
      <c r="AB438" s="34" t="e">
        <f t="shared" si="562"/>
        <v>#REF!</v>
      </c>
      <c r="AC438" s="2" t="str">
        <f t="shared" si="563"/>
        <v>SSS  Lucas  Lucas</v>
      </c>
      <c r="AD438" s="2">
        <f t="shared" si="564"/>
        <v>0</v>
      </c>
      <c r="AE438" s="39"/>
      <c r="AF438" s="40" t="str">
        <f>IF(AE438&lt;&gt;"",VLOOKUP(AE438,#REF!,2,FALSE),"")</f>
        <v/>
      </c>
      <c r="AM438" s="140" t="e">
        <f t="shared" si="565"/>
        <v>#REF!</v>
      </c>
      <c r="AN438" s="157"/>
      <c r="AO438" s="136" t="e">
        <f t="shared" si="566"/>
        <v>#REF!</v>
      </c>
      <c r="AP438" s="152"/>
      <c r="AQ438" s="140" t="e">
        <f t="shared" si="567"/>
        <v>#REF!</v>
      </c>
      <c r="AR438" s="144"/>
      <c r="AS438" s="136" t="e">
        <f t="shared" si="568"/>
        <v>#REF!</v>
      </c>
      <c r="AT438" s="152"/>
      <c r="AU438" s="140" t="e">
        <f t="shared" si="569"/>
        <v>#REF!</v>
      </c>
      <c r="AV438" s="157"/>
      <c r="AW438" s="136" t="e">
        <f t="shared" si="570"/>
        <v>#REF!</v>
      </c>
      <c r="AX438" s="152"/>
      <c r="AY438" s="140" t="e">
        <f t="shared" si="571"/>
        <v>#REF!</v>
      </c>
      <c r="AZ438" s="144"/>
      <c r="BA438" s="136" t="e">
        <f t="shared" si="572"/>
        <v>#REF!</v>
      </c>
      <c r="BB438" s="152"/>
      <c r="BC438" s="140" t="e">
        <f t="shared" si="573"/>
        <v>#REF!</v>
      </c>
      <c r="BD438" s="144"/>
      <c r="BE438" s="136" t="e">
        <f t="shared" si="574"/>
        <v>#REF!</v>
      </c>
      <c r="BF438" s="152"/>
      <c r="BG438" s="140" t="e">
        <f t="shared" si="575"/>
        <v>#REF!</v>
      </c>
      <c r="BH438" s="144"/>
      <c r="BI438" s="136" t="e">
        <f t="shared" si="576"/>
        <v>#REF!</v>
      </c>
      <c r="BJ438" s="152"/>
      <c r="BK438" s="140" t="e">
        <f t="shared" si="577"/>
        <v>#REF!</v>
      </c>
      <c r="BL438" s="144"/>
      <c r="BM438" s="136" t="e">
        <f t="shared" si="578"/>
        <v>#REF!</v>
      </c>
      <c r="BN438" s="152"/>
      <c r="BO438" s="140" t="e">
        <f t="shared" si="579"/>
        <v>#REF!</v>
      </c>
      <c r="BP438" s="144"/>
      <c r="BQ438" s="136" t="e">
        <f t="shared" si="580"/>
        <v>#REF!</v>
      </c>
      <c r="BR438" s="152"/>
      <c r="BS438" s="140" t="e">
        <f t="shared" si="581"/>
        <v>#REF!</v>
      </c>
      <c r="BT438" s="144"/>
      <c r="BU438" s="136" t="e">
        <f t="shared" si="582"/>
        <v>#REF!</v>
      </c>
      <c r="BV438" s="152"/>
      <c r="BW438" s="140" t="e">
        <f t="shared" si="583"/>
        <v>#REF!</v>
      </c>
      <c r="BX438" s="144"/>
      <c r="BY438" s="136" t="e">
        <f t="shared" si="584"/>
        <v>#REF!</v>
      </c>
      <c r="BZ438" s="152"/>
      <c r="CA438" s="140" t="e">
        <f t="shared" si="585"/>
        <v>#REF!</v>
      </c>
      <c r="CB438" s="144"/>
      <c r="CC438" s="136" t="e">
        <f t="shared" si="586"/>
        <v>#REF!</v>
      </c>
      <c r="CD438" s="152"/>
      <c r="CE438" s="140" t="e">
        <f t="shared" si="587"/>
        <v>#REF!</v>
      </c>
      <c r="CF438" s="144"/>
      <c r="CG438" s="136" t="e">
        <f t="shared" si="588"/>
        <v>#REF!</v>
      </c>
      <c r="CH438" s="152"/>
      <c r="CI438" s="140" t="e">
        <f t="shared" si="589"/>
        <v>#REF!</v>
      </c>
      <c r="CJ438" s="144"/>
      <c r="CK438" s="136" t="e">
        <f t="shared" si="590"/>
        <v>#REF!</v>
      </c>
      <c r="CL438" s="140" t="e">
        <f t="shared" si="591"/>
        <v>#REF!</v>
      </c>
      <c r="CM438" s="144"/>
      <c r="CN438" s="136" t="e">
        <f t="shared" si="592"/>
        <v>#REF!</v>
      </c>
      <c r="CO438" s="152"/>
      <c r="CP438" s="140" t="e">
        <f t="shared" si="593"/>
        <v>#REF!</v>
      </c>
      <c r="CQ438" s="144"/>
      <c r="CR438" s="136" t="e">
        <f t="shared" si="594"/>
        <v>#REF!</v>
      </c>
      <c r="CS438" s="152"/>
      <c r="CT438" s="140" t="e">
        <f t="shared" si="595"/>
        <v>#REF!</v>
      </c>
      <c r="CU438" s="144"/>
      <c r="CV438" s="136" t="e">
        <f t="shared" si="596"/>
        <v>#REF!</v>
      </c>
      <c r="CW438" s="152"/>
      <c r="CX438" s="140" t="e">
        <f t="shared" si="597"/>
        <v>#REF!</v>
      </c>
      <c r="CY438" s="136" t="e">
        <f t="shared" si="598"/>
        <v>#REF!</v>
      </c>
      <c r="CZ438" s="152"/>
      <c r="DA438" s="144" t="e">
        <f t="shared" si="599"/>
        <v>#REF!</v>
      </c>
      <c r="DB438" s="144"/>
      <c r="DC438" s="136" t="e">
        <f t="shared" si="600"/>
        <v>#REF!</v>
      </c>
      <c r="DD438" s="152"/>
      <c r="DE438" s="140" t="e">
        <f t="shared" si="601"/>
        <v>#REF!</v>
      </c>
      <c r="DF438" s="144"/>
      <c r="DG438" s="136" t="e">
        <f t="shared" si="602"/>
        <v>#REF!</v>
      </c>
      <c r="DH438" s="152"/>
    </row>
    <row r="439" spans="1:112" ht="15.5" x14ac:dyDescent="0.35">
      <c r="A439" s="71">
        <v>20</v>
      </c>
      <c r="B439" s="345" t="str">
        <f t="shared" ref="B439" si="654">B387</f>
        <v>TTT  Samba</v>
      </c>
      <c r="C439" s="71" t="str">
        <f t="shared" si="634"/>
        <v>Samba</v>
      </c>
      <c r="D439" s="9" t="str">
        <f t="shared" si="635"/>
        <v/>
      </c>
      <c r="E439" s="6">
        <f t="shared" si="636"/>
        <v>405929</v>
      </c>
      <c r="F439" s="74"/>
      <c r="G439" s="74"/>
      <c r="H439" s="74"/>
      <c r="I439" s="74"/>
      <c r="J439" s="74"/>
      <c r="K439" s="74"/>
      <c r="L439" s="74"/>
      <c r="M439" s="168"/>
      <c r="N439" s="74"/>
      <c r="O439" s="74"/>
      <c r="P439" s="74"/>
      <c r="Q439" s="74"/>
      <c r="R439" s="74"/>
      <c r="S439" s="74"/>
      <c r="T439" s="74"/>
      <c r="U439" s="74"/>
      <c r="V439" s="74"/>
      <c r="W439" s="74"/>
      <c r="X439" s="288"/>
      <c r="Y439" s="2" t="e">
        <f>IF(C439&lt;&gt;"",VLOOKUP(C439,#REF!,2,FALSE),"")</f>
        <v>#REF!</v>
      </c>
      <c r="Z439" s="2" t="str">
        <f t="shared" si="618"/>
        <v>US CRÉTEIL</v>
      </c>
      <c r="AA439" s="50" t="str">
        <f t="shared" si="561"/>
        <v/>
      </c>
      <c r="AB439" s="34" t="e">
        <f t="shared" si="562"/>
        <v>#REF!</v>
      </c>
      <c r="AC439" s="2" t="str">
        <f t="shared" si="563"/>
        <v>TTT  Samba  Samba</v>
      </c>
      <c r="AD439" s="2">
        <f t="shared" si="564"/>
        <v>0</v>
      </c>
      <c r="AE439" s="39"/>
      <c r="AF439" s="40" t="str">
        <f>IF(AE439&lt;&gt;"",VLOOKUP(AE439,#REF!,2,FALSE),"")</f>
        <v/>
      </c>
      <c r="AM439" s="140" t="e">
        <f t="shared" si="565"/>
        <v>#REF!</v>
      </c>
      <c r="AN439" s="157"/>
      <c r="AO439" s="136" t="e">
        <f t="shared" si="566"/>
        <v>#REF!</v>
      </c>
      <c r="AP439" s="152"/>
      <c r="AQ439" s="140" t="e">
        <f t="shared" si="567"/>
        <v>#REF!</v>
      </c>
      <c r="AR439" s="144"/>
      <c r="AS439" s="136" t="e">
        <f t="shared" si="568"/>
        <v>#REF!</v>
      </c>
      <c r="AT439" s="152"/>
      <c r="AU439" s="140" t="e">
        <f t="shared" si="569"/>
        <v>#REF!</v>
      </c>
      <c r="AV439" s="157"/>
      <c r="AW439" s="136" t="e">
        <f t="shared" si="570"/>
        <v>#REF!</v>
      </c>
      <c r="AX439" s="152"/>
      <c r="AY439" s="140" t="e">
        <f t="shared" si="571"/>
        <v>#REF!</v>
      </c>
      <c r="AZ439" s="144"/>
      <c r="BA439" s="136" t="e">
        <f t="shared" si="572"/>
        <v>#REF!</v>
      </c>
      <c r="BB439" s="152"/>
      <c r="BC439" s="140" t="e">
        <f t="shared" si="573"/>
        <v>#REF!</v>
      </c>
      <c r="BD439" s="144"/>
      <c r="BE439" s="136" t="e">
        <f t="shared" si="574"/>
        <v>#REF!</v>
      </c>
      <c r="BF439" s="152"/>
      <c r="BG439" s="140" t="e">
        <f t="shared" si="575"/>
        <v>#REF!</v>
      </c>
      <c r="BH439" s="144"/>
      <c r="BI439" s="136" t="e">
        <f t="shared" si="576"/>
        <v>#REF!</v>
      </c>
      <c r="BJ439" s="152"/>
      <c r="BK439" s="140" t="e">
        <f t="shared" si="577"/>
        <v>#REF!</v>
      </c>
      <c r="BL439" s="144"/>
      <c r="BM439" s="136" t="e">
        <f t="shared" si="578"/>
        <v>#REF!</v>
      </c>
      <c r="BN439" s="152"/>
      <c r="BO439" s="140" t="e">
        <f t="shared" si="579"/>
        <v>#REF!</v>
      </c>
      <c r="BP439" s="144"/>
      <c r="BQ439" s="136" t="e">
        <f t="shared" si="580"/>
        <v>#REF!</v>
      </c>
      <c r="BR439" s="152"/>
      <c r="BS439" s="140" t="e">
        <f t="shared" si="581"/>
        <v>#REF!</v>
      </c>
      <c r="BT439" s="144"/>
      <c r="BU439" s="136" t="e">
        <f t="shared" si="582"/>
        <v>#REF!</v>
      </c>
      <c r="BV439" s="152"/>
      <c r="BW439" s="140" t="e">
        <f t="shared" si="583"/>
        <v>#REF!</v>
      </c>
      <c r="BX439" s="144"/>
      <c r="BY439" s="136" t="e">
        <f t="shared" si="584"/>
        <v>#REF!</v>
      </c>
      <c r="BZ439" s="152"/>
      <c r="CA439" s="140" t="e">
        <f t="shared" si="585"/>
        <v>#REF!</v>
      </c>
      <c r="CB439" s="144"/>
      <c r="CC439" s="136" t="e">
        <f t="shared" si="586"/>
        <v>#REF!</v>
      </c>
      <c r="CD439" s="152"/>
      <c r="CE439" s="140" t="e">
        <f t="shared" si="587"/>
        <v>#REF!</v>
      </c>
      <c r="CF439" s="144"/>
      <c r="CG439" s="136" t="e">
        <f t="shared" si="588"/>
        <v>#REF!</v>
      </c>
      <c r="CH439" s="152"/>
      <c r="CI439" s="140" t="e">
        <f t="shared" si="589"/>
        <v>#REF!</v>
      </c>
      <c r="CJ439" s="144"/>
      <c r="CK439" s="136" t="e">
        <f t="shared" si="590"/>
        <v>#REF!</v>
      </c>
      <c r="CL439" s="140" t="e">
        <f t="shared" si="591"/>
        <v>#REF!</v>
      </c>
      <c r="CM439" s="144"/>
      <c r="CN439" s="136" t="e">
        <f t="shared" si="592"/>
        <v>#REF!</v>
      </c>
      <c r="CO439" s="152"/>
      <c r="CP439" s="140" t="e">
        <f t="shared" si="593"/>
        <v>#REF!</v>
      </c>
      <c r="CQ439" s="144"/>
      <c r="CR439" s="136" t="e">
        <f t="shared" si="594"/>
        <v>#REF!</v>
      </c>
      <c r="CS439" s="152"/>
      <c r="CT439" s="140" t="e">
        <f t="shared" si="595"/>
        <v>#REF!</v>
      </c>
      <c r="CU439" s="144"/>
      <c r="CV439" s="136" t="e">
        <f t="shared" si="596"/>
        <v>#REF!</v>
      </c>
      <c r="CW439" s="152"/>
      <c r="CX439" s="140" t="e">
        <f t="shared" si="597"/>
        <v>#REF!</v>
      </c>
      <c r="CY439" s="136" t="e">
        <f t="shared" si="598"/>
        <v>#REF!</v>
      </c>
      <c r="CZ439" s="152"/>
      <c r="DA439" s="144" t="e">
        <f t="shared" si="599"/>
        <v>#REF!</v>
      </c>
      <c r="DB439" s="144"/>
      <c r="DC439" s="136" t="e">
        <f t="shared" si="600"/>
        <v>#REF!</v>
      </c>
      <c r="DD439" s="152"/>
      <c r="DE439" s="140" t="e">
        <f t="shared" si="601"/>
        <v>#REF!</v>
      </c>
      <c r="DF439" s="144"/>
      <c r="DG439" s="136" t="e">
        <f t="shared" si="602"/>
        <v>#REF!</v>
      </c>
      <c r="DH439" s="152"/>
    </row>
    <row r="440" spans="1:112" ht="15.5" x14ac:dyDescent="0.35">
      <c r="A440" s="71">
        <v>21</v>
      </c>
      <c r="B440" s="345" t="str">
        <f t="shared" ref="B440" si="655">B388</f>
        <v>UUU  Miguel</v>
      </c>
      <c r="C440" s="71" t="str">
        <f t="shared" ref="C440:C459" si="656">C24</f>
        <v>Miguel</v>
      </c>
      <c r="D440" s="9" t="str">
        <f t="shared" si="635"/>
        <v/>
      </c>
      <c r="E440" s="6">
        <f t="shared" si="636"/>
        <v>1513486</v>
      </c>
      <c r="F440" s="74"/>
      <c r="G440" s="74"/>
      <c r="H440" s="74"/>
      <c r="I440" s="74"/>
      <c r="J440" s="74"/>
      <c r="K440" s="74"/>
      <c r="L440" s="74"/>
      <c r="M440" s="168"/>
      <c r="N440" s="74"/>
      <c r="O440" s="74"/>
      <c r="P440" s="74"/>
      <c r="Q440" s="74"/>
      <c r="R440" s="74"/>
      <c r="S440" s="74"/>
      <c r="T440" s="74"/>
      <c r="U440" s="74"/>
      <c r="V440" s="74"/>
      <c r="W440" s="74"/>
      <c r="X440" s="288"/>
      <c r="Y440" s="2" t="e">
        <f>IF(C440&lt;&gt;"",VLOOKUP(C440,#REF!,2,FALSE),"")</f>
        <v>#REF!</v>
      </c>
      <c r="Z440" s="2" t="str">
        <f t="shared" si="618"/>
        <v>US CRÉTEIL</v>
      </c>
      <c r="AA440" s="50" t="str">
        <f t="shared" si="561"/>
        <v/>
      </c>
      <c r="AB440" s="34" t="e">
        <f t="shared" si="562"/>
        <v>#REF!</v>
      </c>
      <c r="AC440" s="2" t="str">
        <f t="shared" si="563"/>
        <v>UUU  Miguel  Miguel</v>
      </c>
      <c r="AD440" s="2">
        <f t="shared" si="564"/>
        <v>0</v>
      </c>
      <c r="AE440" s="39"/>
      <c r="AF440" s="40" t="str">
        <f>IF(AE440&lt;&gt;"",VLOOKUP(AE440,#REF!,2,FALSE),"")</f>
        <v/>
      </c>
      <c r="AM440" s="140" t="e">
        <f t="shared" si="565"/>
        <v>#REF!</v>
      </c>
      <c r="AN440" s="157"/>
      <c r="AO440" s="136" t="e">
        <f t="shared" si="566"/>
        <v>#REF!</v>
      </c>
      <c r="AP440" s="152"/>
      <c r="AQ440" s="140" t="e">
        <f t="shared" si="567"/>
        <v>#REF!</v>
      </c>
      <c r="AR440" s="144"/>
      <c r="AS440" s="136" t="e">
        <f t="shared" si="568"/>
        <v>#REF!</v>
      </c>
      <c r="AT440" s="152"/>
      <c r="AU440" s="140" t="e">
        <f t="shared" si="569"/>
        <v>#REF!</v>
      </c>
      <c r="AV440" s="157"/>
      <c r="AW440" s="136" t="e">
        <f t="shared" si="570"/>
        <v>#REF!</v>
      </c>
      <c r="AX440" s="152"/>
      <c r="AY440" s="140" t="e">
        <f t="shared" si="571"/>
        <v>#REF!</v>
      </c>
      <c r="AZ440" s="144"/>
      <c r="BA440" s="136" t="e">
        <f t="shared" si="572"/>
        <v>#REF!</v>
      </c>
      <c r="BB440" s="152"/>
      <c r="BC440" s="140" t="e">
        <f t="shared" si="573"/>
        <v>#REF!</v>
      </c>
      <c r="BD440" s="144"/>
      <c r="BE440" s="136" t="e">
        <f t="shared" si="574"/>
        <v>#REF!</v>
      </c>
      <c r="BF440" s="152"/>
      <c r="BG440" s="140" t="e">
        <f t="shared" si="575"/>
        <v>#REF!</v>
      </c>
      <c r="BH440" s="144"/>
      <c r="BI440" s="136" t="e">
        <f t="shared" si="576"/>
        <v>#REF!</v>
      </c>
      <c r="BJ440" s="152"/>
      <c r="BK440" s="140" t="e">
        <f t="shared" si="577"/>
        <v>#REF!</v>
      </c>
      <c r="BL440" s="144"/>
      <c r="BM440" s="136" t="e">
        <f t="shared" si="578"/>
        <v>#REF!</v>
      </c>
      <c r="BN440" s="152"/>
      <c r="BO440" s="140" t="e">
        <f t="shared" si="579"/>
        <v>#REF!</v>
      </c>
      <c r="BP440" s="144"/>
      <c r="BQ440" s="136" t="e">
        <f t="shared" si="580"/>
        <v>#REF!</v>
      </c>
      <c r="BR440" s="152"/>
      <c r="BS440" s="140" t="e">
        <f t="shared" si="581"/>
        <v>#REF!</v>
      </c>
      <c r="BT440" s="144"/>
      <c r="BU440" s="136" t="e">
        <f t="shared" si="582"/>
        <v>#REF!</v>
      </c>
      <c r="BV440" s="152"/>
      <c r="BW440" s="140" t="e">
        <f t="shared" si="583"/>
        <v>#REF!</v>
      </c>
      <c r="BX440" s="144"/>
      <c r="BY440" s="136" t="e">
        <f t="shared" si="584"/>
        <v>#REF!</v>
      </c>
      <c r="BZ440" s="152"/>
      <c r="CA440" s="140" t="e">
        <f t="shared" si="585"/>
        <v>#REF!</v>
      </c>
      <c r="CB440" s="144"/>
      <c r="CC440" s="136" t="e">
        <f t="shared" si="586"/>
        <v>#REF!</v>
      </c>
      <c r="CD440" s="152"/>
      <c r="CE440" s="140" t="e">
        <f t="shared" si="587"/>
        <v>#REF!</v>
      </c>
      <c r="CF440" s="144"/>
      <c r="CG440" s="136" t="e">
        <f t="shared" si="588"/>
        <v>#REF!</v>
      </c>
      <c r="CH440" s="152"/>
      <c r="CI440" s="140" t="e">
        <f t="shared" si="589"/>
        <v>#REF!</v>
      </c>
      <c r="CJ440" s="144"/>
      <c r="CK440" s="136" t="e">
        <f t="shared" si="590"/>
        <v>#REF!</v>
      </c>
      <c r="CL440" s="140" t="e">
        <f t="shared" si="591"/>
        <v>#REF!</v>
      </c>
      <c r="CM440" s="144"/>
      <c r="CN440" s="136" t="e">
        <f t="shared" si="592"/>
        <v>#REF!</v>
      </c>
      <c r="CO440" s="152"/>
      <c r="CP440" s="140" t="e">
        <f t="shared" si="593"/>
        <v>#REF!</v>
      </c>
      <c r="CQ440" s="144"/>
      <c r="CR440" s="136" t="e">
        <f t="shared" si="594"/>
        <v>#REF!</v>
      </c>
      <c r="CS440" s="152"/>
      <c r="CT440" s="140" t="e">
        <f t="shared" si="595"/>
        <v>#REF!</v>
      </c>
      <c r="CU440" s="144"/>
      <c r="CV440" s="136" t="e">
        <f t="shared" si="596"/>
        <v>#REF!</v>
      </c>
      <c r="CW440" s="152"/>
      <c r="CX440" s="140" t="e">
        <f t="shared" si="597"/>
        <v>#REF!</v>
      </c>
      <c r="CY440" s="136" t="e">
        <f t="shared" si="598"/>
        <v>#REF!</v>
      </c>
      <c r="CZ440" s="152"/>
      <c r="DA440" s="144" t="e">
        <f t="shared" si="599"/>
        <v>#REF!</v>
      </c>
      <c r="DB440" s="144"/>
      <c r="DC440" s="136" t="e">
        <f t="shared" si="600"/>
        <v>#REF!</v>
      </c>
      <c r="DD440" s="152"/>
      <c r="DE440" s="140" t="e">
        <f t="shared" si="601"/>
        <v>#REF!</v>
      </c>
      <c r="DF440" s="144"/>
      <c r="DG440" s="136" t="e">
        <f t="shared" si="602"/>
        <v>#REF!</v>
      </c>
      <c r="DH440" s="152"/>
    </row>
    <row r="441" spans="1:112" ht="15.5" x14ac:dyDescent="0.35">
      <c r="A441" s="71">
        <v>22</v>
      </c>
      <c r="B441" s="345" t="str">
        <f t="shared" ref="B441" si="657">B389</f>
        <v>VVV  Nicolas</v>
      </c>
      <c r="C441" s="71" t="str">
        <f t="shared" si="656"/>
        <v>Nicolas</v>
      </c>
      <c r="D441" s="9" t="str">
        <f t="shared" si="635"/>
        <v/>
      </c>
      <c r="E441" s="6">
        <f t="shared" si="636"/>
        <v>1797650</v>
      </c>
      <c r="F441" s="74"/>
      <c r="G441" s="74"/>
      <c r="H441" s="74"/>
      <c r="I441" s="74"/>
      <c r="J441" s="74"/>
      <c r="K441" s="74"/>
      <c r="L441" s="74"/>
      <c r="M441" s="168"/>
      <c r="N441" s="74"/>
      <c r="O441" s="74"/>
      <c r="P441" s="74"/>
      <c r="Q441" s="74"/>
      <c r="R441" s="74"/>
      <c r="S441" s="74"/>
      <c r="T441" s="74"/>
      <c r="U441" s="74"/>
      <c r="V441" s="74"/>
      <c r="W441" s="74"/>
      <c r="X441" s="288"/>
      <c r="Y441" s="2" t="e">
        <f>IF(C441&lt;&gt;"",VLOOKUP(C441,#REF!,2,FALSE),"")</f>
        <v>#REF!</v>
      </c>
      <c r="Z441" s="2" t="str">
        <f t="shared" si="618"/>
        <v>US CRÉTEIL</v>
      </c>
      <c r="AA441" s="50" t="str">
        <f t="shared" si="561"/>
        <v/>
      </c>
      <c r="AB441" s="34" t="e">
        <f t="shared" si="562"/>
        <v>#REF!</v>
      </c>
      <c r="AC441" s="2" t="str">
        <f t="shared" si="563"/>
        <v>VVV  Nicolas  Nicolas</v>
      </c>
      <c r="AD441" s="2">
        <f t="shared" si="564"/>
        <v>0</v>
      </c>
      <c r="AE441" s="39"/>
      <c r="AF441" s="40" t="str">
        <f>IF(AE441&lt;&gt;"",VLOOKUP(AE441,#REF!,2,FALSE),"")</f>
        <v/>
      </c>
      <c r="AM441" s="140" t="e">
        <f t="shared" si="565"/>
        <v>#REF!</v>
      </c>
      <c r="AN441" s="157"/>
      <c r="AO441" s="136" t="e">
        <f t="shared" si="566"/>
        <v>#REF!</v>
      </c>
      <c r="AP441" s="152"/>
      <c r="AQ441" s="140" t="e">
        <f t="shared" si="567"/>
        <v>#REF!</v>
      </c>
      <c r="AR441" s="144"/>
      <c r="AS441" s="136" t="e">
        <f t="shared" si="568"/>
        <v>#REF!</v>
      </c>
      <c r="AT441" s="152"/>
      <c r="AU441" s="140" t="e">
        <f t="shared" si="569"/>
        <v>#REF!</v>
      </c>
      <c r="AV441" s="157"/>
      <c r="AW441" s="136" t="e">
        <f t="shared" si="570"/>
        <v>#REF!</v>
      </c>
      <c r="AX441" s="152"/>
      <c r="AY441" s="140" t="e">
        <f t="shared" si="571"/>
        <v>#REF!</v>
      </c>
      <c r="AZ441" s="144"/>
      <c r="BA441" s="136" t="e">
        <f t="shared" si="572"/>
        <v>#REF!</v>
      </c>
      <c r="BB441" s="152"/>
      <c r="BC441" s="140" t="e">
        <f t="shared" si="573"/>
        <v>#REF!</v>
      </c>
      <c r="BD441" s="144"/>
      <c r="BE441" s="136" t="e">
        <f t="shared" si="574"/>
        <v>#REF!</v>
      </c>
      <c r="BF441" s="152"/>
      <c r="BG441" s="140" t="e">
        <f t="shared" si="575"/>
        <v>#REF!</v>
      </c>
      <c r="BH441" s="144"/>
      <c r="BI441" s="136" t="e">
        <f t="shared" si="576"/>
        <v>#REF!</v>
      </c>
      <c r="BJ441" s="152"/>
      <c r="BK441" s="140" t="e">
        <f t="shared" si="577"/>
        <v>#REF!</v>
      </c>
      <c r="BL441" s="144"/>
      <c r="BM441" s="136" t="e">
        <f t="shared" si="578"/>
        <v>#REF!</v>
      </c>
      <c r="BN441" s="152"/>
      <c r="BO441" s="140" t="e">
        <f t="shared" si="579"/>
        <v>#REF!</v>
      </c>
      <c r="BP441" s="144"/>
      <c r="BQ441" s="136" t="e">
        <f t="shared" si="580"/>
        <v>#REF!</v>
      </c>
      <c r="BR441" s="152"/>
      <c r="BS441" s="140" t="e">
        <f t="shared" si="581"/>
        <v>#REF!</v>
      </c>
      <c r="BT441" s="144"/>
      <c r="BU441" s="136" t="e">
        <f t="shared" si="582"/>
        <v>#REF!</v>
      </c>
      <c r="BV441" s="152"/>
      <c r="BW441" s="140" t="e">
        <f t="shared" si="583"/>
        <v>#REF!</v>
      </c>
      <c r="BX441" s="144"/>
      <c r="BY441" s="136" t="e">
        <f t="shared" si="584"/>
        <v>#REF!</v>
      </c>
      <c r="BZ441" s="152"/>
      <c r="CA441" s="140" t="e">
        <f t="shared" si="585"/>
        <v>#REF!</v>
      </c>
      <c r="CB441" s="144"/>
      <c r="CC441" s="136" t="e">
        <f t="shared" si="586"/>
        <v>#REF!</v>
      </c>
      <c r="CD441" s="152"/>
      <c r="CE441" s="140" t="e">
        <f t="shared" si="587"/>
        <v>#REF!</v>
      </c>
      <c r="CF441" s="144"/>
      <c r="CG441" s="136" t="e">
        <f t="shared" si="588"/>
        <v>#REF!</v>
      </c>
      <c r="CH441" s="152"/>
      <c r="CI441" s="140" t="e">
        <f t="shared" si="589"/>
        <v>#REF!</v>
      </c>
      <c r="CJ441" s="144"/>
      <c r="CK441" s="136" t="e">
        <f t="shared" si="590"/>
        <v>#REF!</v>
      </c>
      <c r="CL441" s="140" t="e">
        <f t="shared" si="591"/>
        <v>#REF!</v>
      </c>
      <c r="CM441" s="144"/>
      <c r="CN441" s="136" t="e">
        <f t="shared" si="592"/>
        <v>#REF!</v>
      </c>
      <c r="CO441" s="152"/>
      <c r="CP441" s="140" t="e">
        <f t="shared" si="593"/>
        <v>#REF!</v>
      </c>
      <c r="CQ441" s="144"/>
      <c r="CR441" s="136" t="e">
        <f t="shared" si="594"/>
        <v>#REF!</v>
      </c>
      <c r="CS441" s="152"/>
      <c r="CT441" s="140" t="e">
        <f t="shared" si="595"/>
        <v>#REF!</v>
      </c>
      <c r="CU441" s="144"/>
      <c r="CV441" s="136" t="e">
        <f t="shared" si="596"/>
        <v>#REF!</v>
      </c>
      <c r="CW441" s="152"/>
      <c r="CX441" s="140" t="e">
        <f t="shared" si="597"/>
        <v>#REF!</v>
      </c>
      <c r="CY441" s="136" t="e">
        <f t="shared" si="598"/>
        <v>#REF!</v>
      </c>
      <c r="CZ441" s="152"/>
      <c r="DA441" s="144" t="e">
        <f t="shared" si="599"/>
        <v>#REF!</v>
      </c>
      <c r="DB441" s="144"/>
      <c r="DC441" s="136" t="e">
        <f t="shared" si="600"/>
        <v>#REF!</v>
      </c>
      <c r="DD441" s="152"/>
      <c r="DE441" s="140" t="e">
        <f t="shared" si="601"/>
        <v>#REF!</v>
      </c>
      <c r="DF441" s="144"/>
      <c r="DG441" s="136" t="e">
        <f t="shared" si="602"/>
        <v>#REF!</v>
      </c>
      <c r="DH441" s="152"/>
    </row>
    <row r="442" spans="1:112" ht="15.5" x14ac:dyDescent="0.35">
      <c r="A442" s="71">
        <v>23</v>
      </c>
      <c r="B442" s="345" t="str">
        <f t="shared" ref="B442" si="658">B390</f>
        <v>WWW  Bilal</v>
      </c>
      <c r="C442" s="71" t="str">
        <f t="shared" si="656"/>
        <v>Bilal</v>
      </c>
      <c r="D442" s="9" t="str">
        <f t="shared" si="635"/>
        <v/>
      </c>
      <c r="E442" s="6">
        <f t="shared" si="636"/>
        <v>604004</v>
      </c>
      <c r="F442" s="74"/>
      <c r="G442" s="74"/>
      <c r="H442" s="74"/>
      <c r="I442" s="74"/>
      <c r="J442" s="74"/>
      <c r="K442" s="74"/>
      <c r="L442" s="74"/>
      <c r="M442" s="168"/>
      <c r="N442" s="74"/>
      <c r="O442" s="74"/>
      <c r="P442" s="74"/>
      <c r="Q442" s="74"/>
      <c r="R442" s="74"/>
      <c r="S442" s="74"/>
      <c r="T442" s="74"/>
      <c r="U442" s="74"/>
      <c r="V442" s="74"/>
      <c r="W442" s="74"/>
      <c r="X442" s="288"/>
      <c r="Y442" s="2" t="e">
        <f>IF(C442&lt;&gt;"",VLOOKUP(C442,#REF!,2,FALSE),"")</f>
        <v>#REF!</v>
      </c>
      <c r="Z442" s="2" t="str">
        <f t="shared" si="618"/>
        <v>US CRÉTEIL</v>
      </c>
      <c r="AA442" s="50" t="str">
        <f t="shared" si="561"/>
        <v/>
      </c>
      <c r="AB442" s="34" t="e">
        <f t="shared" si="562"/>
        <v>#REF!</v>
      </c>
      <c r="AC442" s="2" t="str">
        <f t="shared" si="563"/>
        <v>WWW  Bilal  Bilal</v>
      </c>
      <c r="AD442" s="2">
        <f t="shared" si="564"/>
        <v>0</v>
      </c>
      <c r="AE442" s="39"/>
      <c r="AF442" s="40" t="str">
        <f>IF(AE442&lt;&gt;"",VLOOKUP(AE442,#REF!,2,FALSE),"")</f>
        <v/>
      </c>
      <c r="AM442" s="140" t="e">
        <f t="shared" si="565"/>
        <v>#REF!</v>
      </c>
      <c r="AN442" s="157"/>
      <c r="AO442" s="136" t="e">
        <f t="shared" si="566"/>
        <v>#REF!</v>
      </c>
      <c r="AP442" s="152"/>
      <c r="AQ442" s="140" t="e">
        <f t="shared" si="567"/>
        <v>#REF!</v>
      </c>
      <c r="AR442" s="144"/>
      <c r="AS442" s="136" t="e">
        <f t="shared" si="568"/>
        <v>#REF!</v>
      </c>
      <c r="AT442" s="152"/>
      <c r="AU442" s="140" t="e">
        <f t="shared" si="569"/>
        <v>#REF!</v>
      </c>
      <c r="AV442" s="157"/>
      <c r="AW442" s="136" t="e">
        <f t="shared" si="570"/>
        <v>#REF!</v>
      </c>
      <c r="AX442" s="152"/>
      <c r="AY442" s="140" t="e">
        <f t="shared" si="571"/>
        <v>#REF!</v>
      </c>
      <c r="AZ442" s="144"/>
      <c r="BA442" s="136" t="e">
        <f t="shared" si="572"/>
        <v>#REF!</v>
      </c>
      <c r="BB442" s="152"/>
      <c r="BC442" s="140" t="e">
        <f t="shared" si="573"/>
        <v>#REF!</v>
      </c>
      <c r="BD442" s="144"/>
      <c r="BE442" s="136" t="e">
        <f t="shared" si="574"/>
        <v>#REF!</v>
      </c>
      <c r="BF442" s="152"/>
      <c r="BG442" s="140" t="e">
        <f t="shared" si="575"/>
        <v>#REF!</v>
      </c>
      <c r="BH442" s="144"/>
      <c r="BI442" s="136" t="e">
        <f t="shared" si="576"/>
        <v>#REF!</v>
      </c>
      <c r="BJ442" s="152"/>
      <c r="BK442" s="140" t="e">
        <f t="shared" si="577"/>
        <v>#REF!</v>
      </c>
      <c r="BL442" s="144"/>
      <c r="BM442" s="136" t="e">
        <f t="shared" si="578"/>
        <v>#REF!</v>
      </c>
      <c r="BN442" s="152"/>
      <c r="BO442" s="140" t="e">
        <f t="shared" si="579"/>
        <v>#REF!</v>
      </c>
      <c r="BP442" s="144"/>
      <c r="BQ442" s="136" t="e">
        <f t="shared" si="580"/>
        <v>#REF!</v>
      </c>
      <c r="BR442" s="152"/>
      <c r="BS442" s="140" t="e">
        <f t="shared" si="581"/>
        <v>#REF!</v>
      </c>
      <c r="BT442" s="144"/>
      <c r="BU442" s="136" t="e">
        <f t="shared" si="582"/>
        <v>#REF!</v>
      </c>
      <c r="BV442" s="152"/>
      <c r="BW442" s="140" t="e">
        <f t="shared" si="583"/>
        <v>#REF!</v>
      </c>
      <c r="BX442" s="144"/>
      <c r="BY442" s="136" t="e">
        <f t="shared" si="584"/>
        <v>#REF!</v>
      </c>
      <c r="BZ442" s="152"/>
      <c r="CA442" s="140" t="e">
        <f t="shared" si="585"/>
        <v>#REF!</v>
      </c>
      <c r="CB442" s="144"/>
      <c r="CC442" s="136" t="e">
        <f t="shared" si="586"/>
        <v>#REF!</v>
      </c>
      <c r="CD442" s="152"/>
      <c r="CE442" s="140" t="e">
        <f t="shared" si="587"/>
        <v>#REF!</v>
      </c>
      <c r="CF442" s="144"/>
      <c r="CG442" s="136" t="e">
        <f t="shared" si="588"/>
        <v>#REF!</v>
      </c>
      <c r="CH442" s="152"/>
      <c r="CI442" s="140" t="e">
        <f t="shared" si="589"/>
        <v>#REF!</v>
      </c>
      <c r="CJ442" s="144"/>
      <c r="CK442" s="136" t="e">
        <f t="shared" si="590"/>
        <v>#REF!</v>
      </c>
      <c r="CL442" s="140" t="e">
        <f t="shared" si="591"/>
        <v>#REF!</v>
      </c>
      <c r="CM442" s="144"/>
      <c r="CN442" s="136" t="e">
        <f t="shared" si="592"/>
        <v>#REF!</v>
      </c>
      <c r="CO442" s="152"/>
      <c r="CP442" s="140" t="e">
        <f t="shared" si="593"/>
        <v>#REF!</v>
      </c>
      <c r="CQ442" s="144"/>
      <c r="CR442" s="136" t="e">
        <f t="shared" si="594"/>
        <v>#REF!</v>
      </c>
      <c r="CS442" s="152"/>
      <c r="CT442" s="140" t="e">
        <f t="shared" si="595"/>
        <v>#REF!</v>
      </c>
      <c r="CU442" s="144"/>
      <c r="CV442" s="136" t="e">
        <f t="shared" si="596"/>
        <v>#REF!</v>
      </c>
      <c r="CW442" s="152"/>
      <c r="CX442" s="140" t="e">
        <f t="shared" si="597"/>
        <v>#REF!</v>
      </c>
      <c r="CY442" s="136" t="e">
        <f t="shared" si="598"/>
        <v>#REF!</v>
      </c>
      <c r="CZ442" s="152"/>
      <c r="DA442" s="144" t="e">
        <f t="shared" si="599"/>
        <v>#REF!</v>
      </c>
      <c r="DB442" s="144"/>
      <c r="DC442" s="136" t="e">
        <f t="shared" si="600"/>
        <v>#REF!</v>
      </c>
      <c r="DD442" s="152"/>
      <c r="DE442" s="140" t="e">
        <f t="shared" si="601"/>
        <v>#REF!</v>
      </c>
      <c r="DF442" s="144"/>
      <c r="DG442" s="136" t="e">
        <f t="shared" si="602"/>
        <v>#REF!</v>
      </c>
      <c r="DH442" s="152"/>
    </row>
    <row r="443" spans="1:112" ht="15.5" x14ac:dyDescent="0.35">
      <c r="A443" s="71">
        <v>24</v>
      </c>
      <c r="B443" s="345" t="str">
        <f t="shared" ref="B443" si="659">B391</f>
        <v>XXX  Florent</v>
      </c>
      <c r="C443" s="71" t="str">
        <f t="shared" si="656"/>
        <v>Florent</v>
      </c>
      <c r="D443" s="9" t="str">
        <f t="shared" si="635"/>
        <v/>
      </c>
      <c r="E443" s="6">
        <f t="shared" si="636"/>
        <v>1046319</v>
      </c>
      <c r="F443" s="73"/>
      <c r="G443" s="73"/>
      <c r="H443" s="73"/>
      <c r="I443" s="73"/>
      <c r="J443" s="73"/>
      <c r="K443" s="73"/>
      <c r="L443" s="73"/>
      <c r="M443" s="169"/>
      <c r="N443" s="73"/>
      <c r="O443" s="73"/>
      <c r="P443" s="73"/>
      <c r="Q443" s="74"/>
      <c r="R443" s="73"/>
      <c r="S443" s="73"/>
      <c r="T443" s="73"/>
      <c r="U443" s="74"/>
      <c r="V443" s="73"/>
      <c r="W443" s="73"/>
      <c r="X443" s="289"/>
      <c r="Y443" s="2" t="e">
        <f>IF(C443&lt;&gt;"",VLOOKUP(C443,#REF!,2,FALSE),"")</f>
        <v>#REF!</v>
      </c>
      <c r="Z443" s="2" t="str">
        <f t="shared" si="618"/>
        <v>US CRÉTEIL</v>
      </c>
      <c r="AA443" s="50" t="str">
        <f t="shared" si="561"/>
        <v/>
      </c>
      <c r="AB443" s="34" t="e">
        <f t="shared" si="562"/>
        <v>#REF!</v>
      </c>
      <c r="AC443" s="2" t="str">
        <f t="shared" si="563"/>
        <v>XXX  Florent  Florent</v>
      </c>
      <c r="AD443" s="2">
        <f t="shared" si="564"/>
        <v>0</v>
      </c>
      <c r="AE443" s="39"/>
      <c r="AF443" s="40" t="str">
        <f>IF(AE443&lt;&gt;"",VLOOKUP(AE443,#REF!,2,FALSE),"")</f>
        <v/>
      </c>
      <c r="AM443" s="140" t="e">
        <f t="shared" si="565"/>
        <v>#REF!</v>
      </c>
      <c r="AN443" s="157"/>
      <c r="AO443" s="136" t="e">
        <f t="shared" si="566"/>
        <v>#REF!</v>
      </c>
      <c r="AP443" s="152"/>
      <c r="AQ443" s="140" t="e">
        <f t="shared" si="567"/>
        <v>#REF!</v>
      </c>
      <c r="AR443" s="144"/>
      <c r="AS443" s="136" t="e">
        <f t="shared" si="568"/>
        <v>#REF!</v>
      </c>
      <c r="AT443" s="152"/>
      <c r="AU443" s="140" t="e">
        <f t="shared" si="569"/>
        <v>#REF!</v>
      </c>
      <c r="AV443" s="157"/>
      <c r="AW443" s="136" t="e">
        <f t="shared" si="570"/>
        <v>#REF!</v>
      </c>
      <c r="AX443" s="152"/>
      <c r="AY443" s="140" t="e">
        <f t="shared" si="571"/>
        <v>#REF!</v>
      </c>
      <c r="AZ443" s="144"/>
      <c r="BA443" s="136" t="e">
        <f t="shared" si="572"/>
        <v>#REF!</v>
      </c>
      <c r="BB443" s="152"/>
      <c r="BC443" s="140" t="e">
        <f t="shared" si="573"/>
        <v>#REF!</v>
      </c>
      <c r="BD443" s="144"/>
      <c r="BE443" s="136" t="e">
        <f t="shared" si="574"/>
        <v>#REF!</v>
      </c>
      <c r="BF443" s="152"/>
      <c r="BG443" s="140" t="e">
        <f t="shared" si="575"/>
        <v>#REF!</v>
      </c>
      <c r="BH443" s="144"/>
      <c r="BI443" s="136" t="e">
        <f t="shared" si="576"/>
        <v>#REF!</v>
      </c>
      <c r="BJ443" s="152"/>
      <c r="BK443" s="140" t="e">
        <f t="shared" si="577"/>
        <v>#REF!</v>
      </c>
      <c r="BL443" s="144"/>
      <c r="BM443" s="136" t="e">
        <f t="shared" si="578"/>
        <v>#REF!</v>
      </c>
      <c r="BN443" s="152"/>
      <c r="BO443" s="140" t="e">
        <f t="shared" si="579"/>
        <v>#REF!</v>
      </c>
      <c r="BP443" s="144"/>
      <c r="BQ443" s="136" t="e">
        <f t="shared" si="580"/>
        <v>#REF!</v>
      </c>
      <c r="BR443" s="152"/>
      <c r="BS443" s="140" t="e">
        <f t="shared" si="581"/>
        <v>#REF!</v>
      </c>
      <c r="BT443" s="144"/>
      <c r="BU443" s="136" t="e">
        <f t="shared" si="582"/>
        <v>#REF!</v>
      </c>
      <c r="BV443" s="152"/>
      <c r="BW443" s="140" t="e">
        <f t="shared" si="583"/>
        <v>#REF!</v>
      </c>
      <c r="BX443" s="144"/>
      <c r="BY443" s="136" t="e">
        <f t="shared" si="584"/>
        <v>#REF!</v>
      </c>
      <c r="BZ443" s="152"/>
      <c r="CA443" s="140" t="e">
        <f t="shared" si="585"/>
        <v>#REF!</v>
      </c>
      <c r="CB443" s="144"/>
      <c r="CC443" s="136" t="e">
        <f t="shared" si="586"/>
        <v>#REF!</v>
      </c>
      <c r="CD443" s="152"/>
      <c r="CE443" s="140" t="e">
        <f t="shared" si="587"/>
        <v>#REF!</v>
      </c>
      <c r="CF443" s="144"/>
      <c r="CG443" s="136" t="e">
        <f t="shared" si="588"/>
        <v>#REF!</v>
      </c>
      <c r="CH443" s="152"/>
      <c r="CI443" s="140" t="e">
        <f t="shared" si="589"/>
        <v>#REF!</v>
      </c>
      <c r="CJ443" s="144"/>
      <c r="CK443" s="136" t="e">
        <f t="shared" si="590"/>
        <v>#REF!</v>
      </c>
      <c r="CL443" s="140" t="e">
        <f t="shared" si="591"/>
        <v>#REF!</v>
      </c>
      <c r="CM443" s="144"/>
      <c r="CN443" s="136" t="e">
        <f t="shared" si="592"/>
        <v>#REF!</v>
      </c>
      <c r="CO443" s="152"/>
      <c r="CP443" s="140" t="e">
        <f t="shared" si="593"/>
        <v>#REF!</v>
      </c>
      <c r="CQ443" s="144"/>
      <c r="CR443" s="136" t="e">
        <f t="shared" si="594"/>
        <v>#REF!</v>
      </c>
      <c r="CS443" s="152"/>
      <c r="CT443" s="140" t="e">
        <f t="shared" si="595"/>
        <v>#REF!</v>
      </c>
      <c r="CU443" s="144"/>
      <c r="CV443" s="136" t="e">
        <f t="shared" si="596"/>
        <v>#REF!</v>
      </c>
      <c r="CW443" s="152"/>
      <c r="CX443" s="140" t="e">
        <f t="shared" si="597"/>
        <v>#REF!</v>
      </c>
      <c r="CY443" s="136" t="e">
        <f t="shared" si="598"/>
        <v>#REF!</v>
      </c>
      <c r="CZ443" s="152"/>
      <c r="DA443" s="144" t="e">
        <f t="shared" si="599"/>
        <v>#REF!</v>
      </c>
      <c r="DB443" s="144"/>
      <c r="DC443" s="136" t="e">
        <f t="shared" si="600"/>
        <v>#REF!</v>
      </c>
      <c r="DD443" s="152"/>
      <c r="DE443" s="140" t="e">
        <f t="shared" si="601"/>
        <v>#REF!</v>
      </c>
      <c r="DF443" s="144"/>
      <c r="DG443" s="136" t="e">
        <f t="shared" si="602"/>
        <v>#REF!</v>
      </c>
      <c r="DH443" s="152"/>
    </row>
    <row r="444" spans="1:112" ht="15.5" x14ac:dyDescent="0.35">
      <c r="A444" s="71">
        <v>25</v>
      </c>
      <c r="B444" s="345" t="str">
        <f t="shared" ref="B444" si="660">B392</f>
        <v>YYYY  Célia</v>
      </c>
      <c r="C444" s="71" t="str">
        <f t="shared" si="656"/>
        <v>Célia</v>
      </c>
      <c r="D444" s="9" t="str">
        <f t="shared" si="635"/>
        <v/>
      </c>
      <c r="E444" s="6">
        <f t="shared" si="636"/>
        <v>1561046</v>
      </c>
      <c r="F444" s="73"/>
      <c r="G444" s="73"/>
      <c r="H444" s="73"/>
      <c r="I444" s="73"/>
      <c r="J444" s="73"/>
      <c r="K444" s="73"/>
      <c r="L444" s="73"/>
      <c r="M444" s="169"/>
      <c r="N444" s="73"/>
      <c r="O444" s="73"/>
      <c r="P444" s="73"/>
      <c r="Q444" s="74"/>
      <c r="R444" s="73"/>
      <c r="S444" s="73"/>
      <c r="T444" s="73"/>
      <c r="U444" s="74"/>
      <c r="V444" s="73"/>
      <c r="W444" s="73"/>
      <c r="X444" s="289"/>
      <c r="Y444" s="2" t="e">
        <f>IF(C444&lt;&gt;"",VLOOKUP(C444,#REF!,2,FALSE),"")</f>
        <v>#REF!</v>
      </c>
      <c r="Z444" s="2" t="str">
        <f t="shared" si="618"/>
        <v>US CRÉTEIL</v>
      </c>
      <c r="AA444" s="50" t="str">
        <f t="shared" si="561"/>
        <v/>
      </c>
      <c r="AB444" s="34" t="e">
        <f t="shared" si="562"/>
        <v>#REF!</v>
      </c>
      <c r="AC444" s="2" t="str">
        <f t="shared" si="563"/>
        <v>YYYY  Célia  Célia</v>
      </c>
      <c r="AD444" s="2">
        <f t="shared" si="564"/>
        <v>0</v>
      </c>
      <c r="AE444" s="39"/>
      <c r="AF444" s="40" t="str">
        <f>IF(AE444&lt;&gt;"",VLOOKUP(AE444,#REF!,2,FALSE),"")</f>
        <v/>
      </c>
      <c r="AM444" s="140" t="e">
        <f t="shared" si="565"/>
        <v>#REF!</v>
      </c>
      <c r="AN444" s="157"/>
      <c r="AO444" s="136" t="e">
        <f t="shared" si="566"/>
        <v>#REF!</v>
      </c>
      <c r="AP444" s="152"/>
      <c r="AQ444" s="140" t="e">
        <f t="shared" si="567"/>
        <v>#REF!</v>
      </c>
      <c r="AR444" s="144"/>
      <c r="AS444" s="136" t="e">
        <f t="shared" si="568"/>
        <v>#REF!</v>
      </c>
      <c r="AT444" s="152"/>
      <c r="AU444" s="140" t="e">
        <f t="shared" si="569"/>
        <v>#REF!</v>
      </c>
      <c r="AV444" s="157"/>
      <c r="AW444" s="136" t="e">
        <f t="shared" si="570"/>
        <v>#REF!</v>
      </c>
      <c r="AX444" s="152"/>
      <c r="AY444" s="140" t="e">
        <f t="shared" si="571"/>
        <v>#REF!</v>
      </c>
      <c r="AZ444" s="144"/>
      <c r="BA444" s="136" t="e">
        <f t="shared" si="572"/>
        <v>#REF!</v>
      </c>
      <c r="BB444" s="152"/>
      <c r="BC444" s="140" t="e">
        <f t="shared" si="573"/>
        <v>#REF!</v>
      </c>
      <c r="BD444" s="144"/>
      <c r="BE444" s="136" t="e">
        <f t="shared" si="574"/>
        <v>#REF!</v>
      </c>
      <c r="BF444" s="152"/>
      <c r="BG444" s="140" t="e">
        <f t="shared" si="575"/>
        <v>#REF!</v>
      </c>
      <c r="BH444" s="144"/>
      <c r="BI444" s="136" t="e">
        <f t="shared" si="576"/>
        <v>#REF!</v>
      </c>
      <c r="BJ444" s="152"/>
      <c r="BK444" s="140" t="e">
        <f t="shared" si="577"/>
        <v>#REF!</v>
      </c>
      <c r="BL444" s="144"/>
      <c r="BM444" s="136" t="e">
        <f t="shared" si="578"/>
        <v>#REF!</v>
      </c>
      <c r="BN444" s="152"/>
      <c r="BO444" s="140" t="e">
        <f t="shared" si="579"/>
        <v>#REF!</v>
      </c>
      <c r="BP444" s="144"/>
      <c r="BQ444" s="136" t="e">
        <f t="shared" si="580"/>
        <v>#REF!</v>
      </c>
      <c r="BR444" s="152"/>
      <c r="BS444" s="140" t="e">
        <f t="shared" si="581"/>
        <v>#REF!</v>
      </c>
      <c r="BT444" s="144"/>
      <c r="BU444" s="136" t="e">
        <f t="shared" si="582"/>
        <v>#REF!</v>
      </c>
      <c r="BV444" s="152"/>
      <c r="BW444" s="140" t="e">
        <f t="shared" si="583"/>
        <v>#REF!</v>
      </c>
      <c r="BX444" s="144"/>
      <c r="BY444" s="136" t="e">
        <f t="shared" si="584"/>
        <v>#REF!</v>
      </c>
      <c r="BZ444" s="152"/>
      <c r="CA444" s="140" t="e">
        <f t="shared" si="585"/>
        <v>#REF!</v>
      </c>
      <c r="CB444" s="144"/>
      <c r="CC444" s="136" t="e">
        <f t="shared" si="586"/>
        <v>#REF!</v>
      </c>
      <c r="CD444" s="152"/>
      <c r="CE444" s="140" t="e">
        <f t="shared" si="587"/>
        <v>#REF!</v>
      </c>
      <c r="CF444" s="144"/>
      <c r="CG444" s="136" t="e">
        <f t="shared" si="588"/>
        <v>#REF!</v>
      </c>
      <c r="CH444" s="152"/>
      <c r="CI444" s="140" t="e">
        <f t="shared" si="589"/>
        <v>#REF!</v>
      </c>
      <c r="CJ444" s="144"/>
      <c r="CK444" s="136" t="e">
        <f t="shared" si="590"/>
        <v>#REF!</v>
      </c>
      <c r="CL444" s="140" t="e">
        <f t="shared" si="591"/>
        <v>#REF!</v>
      </c>
      <c r="CM444" s="144"/>
      <c r="CN444" s="136" t="e">
        <f t="shared" si="592"/>
        <v>#REF!</v>
      </c>
      <c r="CO444" s="152"/>
      <c r="CP444" s="140" t="e">
        <f t="shared" si="593"/>
        <v>#REF!</v>
      </c>
      <c r="CQ444" s="144"/>
      <c r="CR444" s="136" t="e">
        <f t="shared" si="594"/>
        <v>#REF!</v>
      </c>
      <c r="CS444" s="152"/>
      <c r="CT444" s="140" t="e">
        <f t="shared" si="595"/>
        <v>#REF!</v>
      </c>
      <c r="CU444" s="144"/>
      <c r="CV444" s="136" t="e">
        <f t="shared" si="596"/>
        <v>#REF!</v>
      </c>
      <c r="CW444" s="152"/>
      <c r="CX444" s="140" t="e">
        <f t="shared" si="597"/>
        <v>#REF!</v>
      </c>
      <c r="CY444" s="136" t="e">
        <f t="shared" si="598"/>
        <v>#REF!</v>
      </c>
      <c r="CZ444" s="152"/>
      <c r="DA444" s="144" t="e">
        <f t="shared" si="599"/>
        <v>#REF!</v>
      </c>
      <c r="DB444" s="144"/>
      <c r="DC444" s="136" t="e">
        <f t="shared" si="600"/>
        <v>#REF!</v>
      </c>
      <c r="DD444" s="152"/>
      <c r="DE444" s="140" t="e">
        <f t="shared" si="601"/>
        <v>#REF!</v>
      </c>
      <c r="DF444" s="144"/>
      <c r="DG444" s="136" t="e">
        <f t="shared" si="602"/>
        <v>#REF!</v>
      </c>
      <c r="DH444" s="152"/>
    </row>
    <row r="445" spans="1:112" ht="15.5" x14ac:dyDescent="0.35">
      <c r="A445" s="71">
        <v>26</v>
      </c>
      <c r="B445" s="345" t="str">
        <f t="shared" ref="B445" si="661">B393</f>
        <v>ZZZ  Rehu Magnifié</v>
      </c>
      <c r="C445" s="71" t="str">
        <f t="shared" si="656"/>
        <v>Rehu Magnifié</v>
      </c>
      <c r="D445" s="9" t="str">
        <f t="shared" si="635"/>
        <v/>
      </c>
      <c r="E445" s="6">
        <f t="shared" si="636"/>
        <v>1537256</v>
      </c>
      <c r="F445" s="73"/>
      <c r="G445" s="73"/>
      <c r="H445" s="73"/>
      <c r="I445" s="73"/>
      <c r="J445" s="73"/>
      <c r="K445" s="73"/>
      <c r="L445" s="73"/>
      <c r="M445" s="169"/>
      <c r="N445" s="73"/>
      <c r="O445" s="73"/>
      <c r="P445" s="73"/>
      <c r="Q445" s="74"/>
      <c r="R445" s="73"/>
      <c r="S445" s="73"/>
      <c r="T445" s="73"/>
      <c r="U445" s="74"/>
      <c r="V445" s="73"/>
      <c r="W445" s="73"/>
      <c r="X445" s="289"/>
      <c r="Y445" s="2" t="e">
        <f>IF(C445&lt;&gt;"",VLOOKUP(C445,#REF!,2,FALSE),"")</f>
        <v>#REF!</v>
      </c>
      <c r="Z445" s="2" t="str">
        <f t="shared" si="618"/>
        <v>US CRÉTEIL</v>
      </c>
      <c r="AA445" s="50" t="str">
        <f t="shared" si="561"/>
        <v/>
      </c>
      <c r="AB445" s="34" t="e">
        <f t="shared" si="562"/>
        <v>#REF!</v>
      </c>
      <c r="AC445" s="2" t="str">
        <f t="shared" si="563"/>
        <v>ZZZ  Rehu Magnifié  Rehu Magnifié</v>
      </c>
      <c r="AD445" s="2">
        <f t="shared" si="564"/>
        <v>0</v>
      </c>
      <c r="AE445" s="39"/>
      <c r="AF445" s="40" t="str">
        <f>IF(AE445&lt;&gt;"",VLOOKUP(AE445,#REF!,2,FALSE),"")</f>
        <v/>
      </c>
      <c r="AM445" s="140" t="e">
        <f t="shared" si="565"/>
        <v>#REF!</v>
      </c>
      <c r="AN445" s="157"/>
      <c r="AO445" s="136" t="e">
        <f t="shared" si="566"/>
        <v>#REF!</v>
      </c>
      <c r="AP445" s="152"/>
      <c r="AQ445" s="140" t="e">
        <f t="shared" si="567"/>
        <v>#REF!</v>
      </c>
      <c r="AR445" s="144"/>
      <c r="AS445" s="136" t="e">
        <f t="shared" si="568"/>
        <v>#REF!</v>
      </c>
      <c r="AT445" s="152"/>
      <c r="AU445" s="140" t="e">
        <f t="shared" si="569"/>
        <v>#REF!</v>
      </c>
      <c r="AV445" s="157"/>
      <c r="AW445" s="136" t="e">
        <f t="shared" si="570"/>
        <v>#REF!</v>
      </c>
      <c r="AX445" s="152"/>
      <c r="AY445" s="140" t="e">
        <f t="shared" si="571"/>
        <v>#REF!</v>
      </c>
      <c r="AZ445" s="144"/>
      <c r="BA445" s="136" t="e">
        <f t="shared" si="572"/>
        <v>#REF!</v>
      </c>
      <c r="BB445" s="152"/>
      <c r="BC445" s="140" t="e">
        <f t="shared" si="573"/>
        <v>#REF!</v>
      </c>
      <c r="BD445" s="144"/>
      <c r="BE445" s="136" t="e">
        <f t="shared" si="574"/>
        <v>#REF!</v>
      </c>
      <c r="BF445" s="152"/>
      <c r="BG445" s="140" t="e">
        <f t="shared" si="575"/>
        <v>#REF!</v>
      </c>
      <c r="BH445" s="144"/>
      <c r="BI445" s="136" t="e">
        <f t="shared" si="576"/>
        <v>#REF!</v>
      </c>
      <c r="BJ445" s="152"/>
      <c r="BK445" s="140" t="e">
        <f t="shared" si="577"/>
        <v>#REF!</v>
      </c>
      <c r="BL445" s="144"/>
      <c r="BM445" s="136" t="e">
        <f t="shared" si="578"/>
        <v>#REF!</v>
      </c>
      <c r="BN445" s="152"/>
      <c r="BO445" s="140" t="e">
        <f t="shared" si="579"/>
        <v>#REF!</v>
      </c>
      <c r="BP445" s="144"/>
      <c r="BQ445" s="136" t="e">
        <f t="shared" si="580"/>
        <v>#REF!</v>
      </c>
      <c r="BR445" s="152"/>
      <c r="BS445" s="140" t="e">
        <f t="shared" si="581"/>
        <v>#REF!</v>
      </c>
      <c r="BT445" s="144"/>
      <c r="BU445" s="136" t="e">
        <f t="shared" si="582"/>
        <v>#REF!</v>
      </c>
      <c r="BV445" s="152"/>
      <c r="BW445" s="140" t="e">
        <f t="shared" si="583"/>
        <v>#REF!</v>
      </c>
      <c r="BX445" s="144"/>
      <c r="BY445" s="136" t="e">
        <f t="shared" si="584"/>
        <v>#REF!</v>
      </c>
      <c r="BZ445" s="152"/>
      <c r="CA445" s="140" t="e">
        <f t="shared" si="585"/>
        <v>#REF!</v>
      </c>
      <c r="CB445" s="144"/>
      <c r="CC445" s="136" t="e">
        <f t="shared" si="586"/>
        <v>#REF!</v>
      </c>
      <c r="CD445" s="152"/>
      <c r="CE445" s="140" t="e">
        <f t="shared" si="587"/>
        <v>#REF!</v>
      </c>
      <c r="CF445" s="144"/>
      <c r="CG445" s="136" t="e">
        <f t="shared" si="588"/>
        <v>#REF!</v>
      </c>
      <c r="CH445" s="152"/>
      <c r="CI445" s="140" t="e">
        <f t="shared" si="589"/>
        <v>#REF!</v>
      </c>
      <c r="CJ445" s="144"/>
      <c r="CK445" s="136" t="e">
        <f t="shared" si="590"/>
        <v>#REF!</v>
      </c>
      <c r="CL445" s="140" t="e">
        <f t="shared" si="591"/>
        <v>#REF!</v>
      </c>
      <c r="CM445" s="144"/>
      <c r="CN445" s="136" t="e">
        <f t="shared" si="592"/>
        <v>#REF!</v>
      </c>
      <c r="CO445" s="152"/>
      <c r="CP445" s="140" t="e">
        <f t="shared" si="593"/>
        <v>#REF!</v>
      </c>
      <c r="CQ445" s="144"/>
      <c r="CR445" s="136" t="e">
        <f t="shared" si="594"/>
        <v>#REF!</v>
      </c>
      <c r="CS445" s="152"/>
      <c r="CT445" s="140" t="e">
        <f t="shared" si="595"/>
        <v>#REF!</v>
      </c>
      <c r="CU445" s="144"/>
      <c r="CV445" s="136" t="e">
        <f t="shared" si="596"/>
        <v>#REF!</v>
      </c>
      <c r="CW445" s="152"/>
      <c r="CX445" s="140" t="e">
        <f t="shared" si="597"/>
        <v>#REF!</v>
      </c>
      <c r="CY445" s="136" t="e">
        <f t="shared" si="598"/>
        <v>#REF!</v>
      </c>
      <c r="CZ445" s="152"/>
      <c r="DA445" s="144" t="e">
        <f t="shared" si="599"/>
        <v>#REF!</v>
      </c>
      <c r="DB445" s="144"/>
      <c r="DC445" s="136" t="e">
        <f t="shared" si="600"/>
        <v>#REF!</v>
      </c>
      <c r="DD445" s="152"/>
      <c r="DE445" s="140" t="e">
        <f t="shared" si="601"/>
        <v>#REF!</v>
      </c>
      <c r="DF445" s="144"/>
      <c r="DG445" s="136" t="e">
        <f t="shared" si="602"/>
        <v>#REF!</v>
      </c>
      <c r="DH445" s="152"/>
    </row>
    <row r="446" spans="1:112" ht="15.5" x14ac:dyDescent="0.35">
      <c r="A446" s="71">
        <v>27</v>
      </c>
      <c r="B446" s="345" t="str">
        <f t="shared" ref="B446" si="662">B394</f>
        <v>AAABBB  Prisca</v>
      </c>
      <c r="C446" s="71" t="str">
        <f t="shared" si="656"/>
        <v>Prisca</v>
      </c>
      <c r="D446" s="9" t="str">
        <f t="shared" si="635"/>
        <v/>
      </c>
      <c r="E446" s="6">
        <f t="shared" si="636"/>
        <v>1939734</v>
      </c>
      <c r="F446" s="73"/>
      <c r="G446" s="73"/>
      <c r="H446" s="73"/>
      <c r="I446" s="73"/>
      <c r="J446" s="73"/>
      <c r="K446" s="73"/>
      <c r="L446" s="73"/>
      <c r="M446" s="169"/>
      <c r="N446" s="73"/>
      <c r="O446" s="73"/>
      <c r="P446" s="73"/>
      <c r="Q446" s="74"/>
      <c r="R446" s="73"/>
      <c r="S446" s="73"/>
      <c r="T446" s="73"/>
      <c r="U446" s="74"/>
      <c r="V446" s="73"/>
      <c r="W446" s="73"/>
      <c r="X446" s="289"/>
      <c r="Y446" s="2" t="e">
        <f>IF(C446&lt;&gt;"",VLOOKUP(C446,#REF!,2,FALSE),"")</f>
        <v>#REF!</v>
      </c>
      <c r="Z446" s="2" t="str">
        <f t="shared" si="618"/>
        <v>US CRÉTEIL</v>
      </c>
      <c r="AA446" s="50" t="str">
        <f t="shared" si="561"/>
        <v/>
      </c>
      <c r="AB446" s="34" t="e">
        <f t="shared" si="562"/>
        <v>#REF!</v>
      </c>
      <c r="AC446" s="2" t="str">
        <f t="shared" si="563"/>
        <v>AAABBB  Prisca  Prisca</v>
      </c>
      <c r="AD446" s="2">
        <f t="shared" si="564"/>
        <v>0</v>
      </c>
      <c r="AE446" s="39"/>
      <c r="AF446" s="40" t="str">
        <f>IF(AE446&lt;&gt;"",VLOOKUP(AE446,#REF!,2,FALSE),"")</f>
        <v/>
      </c>
      <c r="AM446" s="140" t="e">
        <f t="shared" si="565"/>
        <v>#REF!</v>
      </c>
      <c r="AN446" s="157"/>
      <c r="AO446" s="136" t="e">
        <f t="shared" si="566"/>
        <v>#REF!</v>
      </c>
      <c r="AP446" s="152"/>
      <c r="AQ446" s="140" t="e">
        <f t="shared" si="567"/>
        <v>#REF!</v>
      </c>
      <c r="AR446" s="144"/>
      <c r="AS446" s="136" t="e">
        <f t="shared" si="568"/>
        <v>#REF!</v>
      </c>
      <c r="AT446" s="152"/>
      <c r="AU446" s="140" t="e">
        <f t="shared" si="569"/>
        <v>#REF!</v>
      </c>
      <c r="AV446" s="157"/>
      <c r="AW446" s="136" t="e">
        <f t="shared" si="570"/>
        <v>#REF!</v>
      </c>
      <c r="AX446" s="152"/>
      <c r="AY446" s="140" t="e">
        <f t="shared" si="571"/>
        <v>#REF!</v>
      </c>
      <c r="AZ446" s="144"/>
      <c r="BA446" s="136" t="e">
        <f t="shared" si="572"/>
        <v>#REF!</v>
      </c>
      <c r="BB446" s="152"/>
      <c r="BC446" s="140" t="e">
        <f t="shared" si="573"/>
        <v>#REF!</v>
      </c>
      <c r="BD446" s="144"/>
      <c r="BE446" s="136" t="e">
        <f t="shared" si="574"/>
        <v>#REF!</v>
      </c>
      <c r="BF446" s="152"/>
      <c r="BG446" s="140" t="e">
        <f t="shared" si="575"/>
        <v>#REF!</v>
      </c>
      <c r="BH446" s="144"/>
      <c r="BI446" s="136" t="e">
        <f t="shared" si="576"/>
        <v>#REF!</v>
      </c>
      <c r="BJ446" s="152"/>
      <c r="BK446" s="140" t="e">
        <f t="shared" si="577"/>
        <v>#REF!</v>
      </c>
      <c r="BL446" s="144"/>
      <c r="BM446" s="136" t="e">
        <f t="shared" si="578"/>
        <v>#REF!</v>
      </c>
      <c r="BN446" s="152"/>
      <c r="BO446" s="140" t="e">
        <f t="shared" si="579"/>
        <v>#REF!</v>
      </c>
      <c r="BP446" s="144"/>
      <c r="BQ446" s="136" t="e">
        <f t="shared" si="580"/>
        <v>#REF!</v>
      </c>
      <c r="BR446" s="152"/>
      <c r="BS446" s="140" t="e">
        <f t="shared" si="581"/>
        <v>#REF!</v>
      </c>
      <c r="BT446" s="144"/>
      <c r="BU446" s="136" t="e">
        <f t="shared" si="582"/>
        <v>#REF!</v>
      </c>
      <c r="BV446" s="152"/>
      <c r="BW446" s="140" t="e">
        <f t="shared" si="583"/>
        <v>#REF!</v>
      </c>
      <c r="BX446" s="144"/>
      <c r="BY446" s="136" t="e">
        <f t="shared" si="584"/>
        <v>#REF!</v>
      </c>
      <c r="BZ446" s="152"/>
      <c r="CA446" s="140" t="e">
        <f t="shared" si="585"/>
        <v>#REF!</v>
      </c>
      <c r="CB446" s="144"/>
      <c r="CC446" s="136" t="e">
        <f t="shared" si="586"/>
        <v>#REF!</v>
      </c>
      <c r="CD446" s="152"/>
      <c r="CE446" s="140" t="e">
        <f t="shared" si="587"/>
        <v>#REF!</v>
      </c>
      <c r="CF446" s="144"/>
      <c r="CG446" s="136" t="e">
        <f t="shared" si="588"/>
        <v>#REF!</v>
      </c>
      <c r="CH446" s="152"/>
      <c r="CI446" s="140" t="e">
        <f t="shared" si="589"/>
        <v>#REF!</v>
      </c>
      <c r="CJ446" s="144"/>
      <c r="CK446" s="136" t="e">
        <f t="shared" si="590"/>
        <v>#REF!</v>
      </c>
      <c r="CL446" s="140" t="e">
        <f t="shared" si="591"/>
        <v>#REF!</v>
      </c>
      <c r="CM446" s="144"/>
      <c r="CN446" s="136" t="e">
        <f t="shared" si="592"/>
        <v>#REF!</v>
      </c>
      <c r="CO446" s="152"/>
      <c r="CP446" s="140" t="e">
        <f t="shared" si="593"/>
        <v>#REF!</v>
      </c>
      <c r="CQ446" s="144"/>
      <c r="CR446" s="136" t="e">
        <f t="shared" si="594"/>
        <v>#REF!</v>
      </c>
      <c r="CS446" s="152"/>
      <c r="CT446" s="140" t="e">
        <f t="shared" si="595"/>
        <v>#REF!</v>
      </c>
      <c r="CU446" s="144"/>
      <c r="CV446" s="136" t="e">
        <f t="shared" si="596"/>
        <v>#REF!</v>
      </c>
      <c r="CW446" s="152"/>
      <c r="CX446" s="140" t="e">
        <f t="shared" si="597"/>
        <v>#REF!</v>
      </c>
      <c r="CY446" s="136" t="e">
        <f t="shared" si="598"/>
        <v>#REF!</v>
      </c>
      <c r="CZ446" s="152"/>
      <c r="DA446" s="144" t="e">
        <f t="shared" si="599"/>
        <v>#REF!</v>
      </c>
      <c r="DB446" s="144"/>
      <c r="DC446" s="136" t="e">
        <f t="shared" si="600"/>
        <v>#REF!</v>
      </c>
      <c r="DD446" s="152"/>
      <c r="DE446" s="140" t="e">
        <f t="shared" si="601"/>
        <v>#REF!</v>
      </c>
      <c r="DF446" s="144"/>
      <c r="DG446" s="136" t="e">
        <f t="shared" si="602"/>
        <v>#REF!</v>
      </c>
      <c r="DH446" s="152"/>
    </row>
    <row r="447" spans="1:112" ht="15.5" x14ac:dyDescent="0.35">
      <c r="A447" s="71">
        <v>28</v>
      </c>
      <c r="B447" s="345" t="str">
        <f t="shared" ref="B447" si="663">B395</f>
        <v>BBBCCC  Océane</v>
      </c>
      <c r="C447" s="71" t="str">
        <f t="shared" si="656"/>
        <v>Océane</v>
      </c>
      <c r="D447" s="9" t="str">
        <f t="shared" si="635"/>
        <v/>
      </c>
      <c r="E447" s="6">
        <f t="shared" si="636"/>
        <v>1939723</v>
      </c>
      <c r="F447" s="73"/>
      <c r="G447" s="73"/>
      <c r="H447" s="73"/>
      <c r="I447" s="73"/>
      <c r="J447" s="73"/>
      <c r="K447" s="73"/>
      <c r="L447" s="73"/>
      <c r="M447" s="169"/>
      <c r="N447" s="73"/>
      <c r="O447" s="73"/>
      <c r="P447" s="73"/>
      <c r="Q447" s="74"/>
      <c r="R447" s="73"/>
      <c r="S447" s="73"/>
      <c r="T447" s="73"/>
      <c r="U447" s="74"/>
      <c r="V447" s="73"/>
      <c r="W447" s="73"/>
      <c r="X447" s="289"/>
      <c r="Y447" s="2" t="e">
        <f>IF(C447&lt;&gt;"",VLOOKUP(C447,#REF!,2,FALSE),"")</f>
        <v>#REF!</v>
      </c>
      <c r="Z447" s="2" t="str">
        <f t="shared" si="618"/>
        <v>US CRÉTEIL</v>
      </c>
      <c r="AA447" s="50" t="str">
        <f t="shared" si="561"/>
        <v/>
      </c>
      <c r="AB447" s="34" t="e">
        <f t="shared" si="562"/>
        <v>#REF!</v>
      </c>
      <c r="AC447" s="2" t="str">
        <f t="shared" si="563"/>
        <v>BBBCCC  Océane  Océane</v>
      </c>
      <c r="AD447" s="2">
        <f t="shared" si="564"/>
        <v>0</v>
      </c>
      <c r="AE447" s="39"/>
      <c r="AF447" s="40" t="str">
        <f>IF(AE447&lt;&gt;"",VLOOKUP(AE447,#REF!,2,FALSE),"")</f>
        <v/>
      </c>
      <c r="AM447" s="140" t="e">
        <f t="shared" si="565"/>
        <v>#REF!</v>
      </c>
      <c r="AN447" s="157"/>
      <c r="AO447" s="136" t="e">
        <f t="shared" si="566"/>
        <v>#REF!</v>
      </c>
      <c r="AP447" s="152"/>
      <c r="AQ447" s="140" t="e">
        <f t="shared" si="567"/>
        <v>#REF!</v>
      </c>
      <c r="AR447" s="144"/>
      <c r="AS447" s="136" t="e">
        <f t="shared" si="568"/>
        <v>#REF!</v>
      </c>
      <c r="AT447" s="152"/>
      <c r="AU447" s="140" t="e">
        <f t="shared" si="569"/>
        <v>#REF!</v>
      </c>
      <c r="AV447" s="157"/>
      <c r="AW447" s="136" t="e">
        <f t="shared" si="570"/>
        <v>#REF!</v>
      </c>
      <c r="AX447" s="152"/>
      <c r="AY447" s="140" t="e">
        <f t="shared" si="571"/>
        <v>#REF!</v>
      </c>
      <c r="AZ447" s="144"/>
      <c r="BA447" s="136" t="e">
        <f t="shared" si="572"/>
        <v>#REF!</v>
      </c>
      <c r="BB447" s="152"/>
      <c r="BC447" s="140" t="e">
        <f t="shared" si="573"/>
        <v>#REF!</v>
      </c>
      <c r="BD447" s="144"/>
      <c r="BE447" s="136" t="e">
        <f t="shared" si="574"/>
        <v>#REF!</v>
      </c>
      <c r="BF447" s="152"/>
      <c r="BG447" s="140" t="e">
        <f t="shared" si="575"/>
        <v>#REF!</v>
      </c>
      <c r="BH447" s="144"/>
      <c r="BI447" s="136" t="e">
        <f t="shared" si="576"/>
        <v>#REF!</v>
      </c>
      <c r="BJ447" s="152"/>
      <c r="BK447" s="140" t="e">
        <f t="shared" si="577"/>
        <v>#REF!</v>
      </c>
      <c r="BL447" s="144"/>
      <c r="BM447" s="136" t="e">
        <f t="shared" si="578"/>
        <v>#REF!</v>
      </c>
      <c r="BN447" s="152"/>
      <c r="BO447" s="140" t="e">
        <f t="shared" si="579"/>
        <v>#REF!</v>
      </c>
      <c r="BP447" s="144"/>
      <c r="BQ447" s="136" t="e">
        <f t="shared" si="580"/>
        <v>#REF!</v>
      </c>
      <c r="BR447" s="152"/>
      <c r="BS447" s="140" t="e">
        <f t="shared" si="581"/>
        <v>#REF!</v>
      </c>
      <c r="BT447" s="144"/>
      <c r="BU447" s="136" t="e">
        <f t="shared" si="582"/>
        <v>#REF!</v>
      </c>
      <c r="BV447" s="152"/>
      <c r="BW447" s="140" t="e">
        <f t="shared" si="583"/>
        <v>#REF!</v>
      </c>
      <c r="BX447" s="144"/>
      <c r="BY447" s="136" t="e">
        <f t="shared" si="584"/>
        <v>#REF!</v>
      </c>
      <c r="BZ447" s="152"/>
      <c r="CA447" s="140" t="e">
        <f t="shared" si="585"/>
        <v>#REF!</v>
      </c>
      <c r="CB447" s="144"/>
      <c r="CC447" s="136" t="e">
        <f t="shared" si="586"/>
        <v>#REF!</v>
      </c>
      <c r="CD447" s="152"/>
      <c r="CE447" s="140" t="e">
        <f t="shared" si="587"/>
        <v>#REF!</v>
      </c>
      <c r="CF447" s="144"/>
      <c r="CG447" s="136" t="e">
        <f t="shared" si="588"/>
        <v>#REF!</v>
      </c>
      <c r="CH447" s="152"/>
      <c r="CI447" s="140" t="e">
        <f t="shared" si="589"/>
        <v>#REF!</v>
      </c>
      <c r="CJ447" s="144"/>
      <c r="CK447" s="136" t="e">
        <f t="shared" si="590"/>
        <v>#REF!</v>
      </c>
      <c r="CL447" s="140" t="e">
        <f t="shared" si="591"/>
        <v>#REF!</v>
      </c>
      <c r="CM447" s="144"/>
      <c r="CN447" s="136" t="e">
        <f t="shared" si="592"/>
        <v>#REF!</v>
      </c>
      <c r="CO447" s="152"/>
      <c r="CP447" s="140" t="e">
        <f t="shared" si="593"/>
        <v>#REF!</v>
      </c>
      <c r="CQ447" s="144"/>
      <c r="CR447" s="136" t="e">
        <f t="shared" si="594"/>
        <v>#REF!</v>
      </c>
      <c r="CS447" s="152"/>
      <c r="CT447" s="140" t="e">
        <f t="shared" si="595"/>
        <v>#REF!</v>
      </c>
      <c r="CU447" s="144"/>
      <c r="CV447" s="136" t="e">
        <f t="shared" si="596"/>
        <v>#REF!</v>
      </c>
      <c r="CW447" s="152"/>
      <c r="CX447" s="140" t="e">
        <f t="shared" si="597"/>
        <v>#REF!</v>
      </c>
      <c r="CY447" s="136" t="e">
        <f t="shared" si="598"/>
        <v>#REF!</v>
      </c>
      <c r="CZ447" s="152"/>
      <c r="DA447" s="144" t="e">
        <f t="shared" si="599"/>
        <v>#REF!</v>
      </c>
      <c r="DB447" s="144"/>
      <c r="DC447" s="136" t="e">
        <f t="shared" si="600"/>
        <v>#REF!</v>
      </c>
      <c r="DD447" s="152"/>
      <c r="DE447" s="140" t="e">
        <f t="shared" si="601"/>
        <v>#REF!</v>
      </c>
      <c r="DF447" s="144"/>
      <c r="DG447" s="136" t="e">
        <f t="shared" si="602"/>
        <v>#REF!</v>
      </c>
      <c r="DH447" s="152"/>
    </row>
    <row r="448" spans="1:112" ht="15.5" x14ac:dyDescent="0.35">
      <c r="A448" s="71">
        <v>29</v>
      </c>
      <c r="B448" s="345" t="str">
        <f t="shared" ref="B448" si="664">B396</f>
        <v>CCCDDD  Balkis-Imane</v>
      </c>
      <c r="C448" s="71" t="str">
        <f t="shared" si="656"/>
        <v>Balkis-Imane</v>
      </c>
      <c r="D448" s="9" t="str">
        <f t="shared" si="635"/>
        <v/>
      </c>
      <c r="E448" s="6">
        <f t="shared" si="636"/>
        <v>1939738</v>
      </c>
      <c r="F448" s="73"/>
      <c r="G448" s="73"/>
      <c r="H448" s="73"/>
      <c r="I448" s="73"/>
      <c r="J448" s="73"/>
      <c r="K448" s="73"/>
      <c r="L448" s="73"/>
      <c r="M448" s="169"/>
      <c r="N448" s="73"/>
      <c r="O448" s="73"/>
      <c r="P448" s="73"/>
      <c r="Q448" s="73"/>
      <c r="R448" s="73"/>
      <c r="S448" s="73"/>
      <c r="T448" s="73"/>
      <c r="U448" s="74"/>
      <c r="V448" s="73"/>
      <c r="W448" s="73"/>
      <c r="X448" s="289"/>
      <c r="Y448" s="2" t="e">
        <f>IF(C448&lt;&gt;"",VLOOKUP(C448,#REF!,2,FALSE),"")</f>
        <v>#REF!</v>
      </c>
      <c r="Z448" s="2" t="str">
        <f t="shared" si="618"/>
        <v>US CRÉTEIL</v>
      </c>
      <c r="AA448" s="50" t="str">
        <f t="shared" si="561"/>
        <v/>
      </c>
      <c r="AB448" s="34" t="e">
        <f t="shared" si="562"/>
        <v>#REF!</v>
      </c>
      <c r="AC448" s="2" t="str">
        <f t="shared" si="563"/>
        <v>CCCDDD  Balkis-Imane  Balkis-Imane</v>
      </c>
      <c r="AD448" s="2">
        <f t="shared" si="564"/>
        <v>0</v>
      </c>
      <c r="AE448" s="39"/>
      <c r="AF448" s="40" t="str">
        <f>IF(AE448&lt;&gt;"",VLOOKUP(AE448,#REF!,2,FALSE),"")</f>
        <v/>
      </c>
      <c r="AM448" s="140" t="e">
        <f t="shared" si="565"/>
        <v>#REF!</v>
      </c>
      <c r="AN448" s="157"/>
      <c r="AO448" s="136" t="e">
        <f t="shared" si="566"/>
        <v>#REF!</v>
      </c>
      <c r="AP448" s="152"/>
      <c r="AQ448" s="140" t="e">
        <f t="shared" si="567"/>
        <v>#REF!</v>
      </c>
      <c r="AR448" s="144"/>
      <c r="AS448" s="136" t="e">
        <f t="shared" si="568"/>
        <v>#REF!</v>
      </c>
      <c r="AT448" s="152"/>
      <c r="AU448" s="140" t="e">
        <f t="shared" si="569"/>
        <v>#REF!</v>
      </c>
      <c r="AV448" s="157"/>
      <c r="AW448" s="136" t="e">
        <f t="shared" si="570"/>
        <v>#REF!</v>
      </c>
      <c r="AX448" s="152"/>
      <c r="AY448" s="140" t="e">
        <f t="shared" si="571"/>
        <v>#REF!</v>
      </c>
      <c r="AZ448" s="144"/>
      <c r="BA448" s="136" t="e">
        <f t="shared" si="572"/>
        <v>#REF!</v>
      </c>
      <c r="BB448" s="152"/>
      <c r="BC448" s="140" t="e">
        <f t="shared" si="573"/>
        <v>#REF!</v>
      </c>
      <c r="BD448" s="144"/>
      <c r="BE448" s="136" t="e">
        <f t="shared" si="574"/>
        <v>#REF!</v>
      </c>
      <c r="BF448" s="152"/>
      <c r="BG448" s="140" t="e">
        <f t="shared" si="575"/>
        <v>#REF!</v>
      </c>
      <c r="BH448" s="144"/>
      <c r="BI448" s="136" t="e">
        <f t="shared" si="576"/>
        <v>#REF!</v>
      </c>
      <c r="BJ448" s="152"/>
      <c r="BK448" s="140" t="e">
        <f t="shared" si="577"/>
        <v>#REF!</v>
      </c>
      <c r="BL448" s="144"/>
      <c r="BM448" s="136" t="e">
        <f t="shared" si="578"/>
        <v>#REF!</v>
      </c>
      <c r="BN448" s="152"/>
      <c r="BO448" s="140" t="e">
        <f t="shared" si="579"/>
        <v>#REF!</v>
      </c>
      <c r="BP448" s="144"/>
      <c r="BQ448" s="136" t="e">
        <f t="shared" si="580"/>
        <v>#REF!</v>
      </c>
      <c r="BR448" s="152"/>
      <c r="BS448" s="140" t="e">
        <f t="shared" si="581"/>
        <v>#REF!</v>
      </c>
      <c r="BT448" s="144"/>
      <c r="BU448" s="136" t="e">
        <f t="shared" si="582"/>
        <v>#REF!</v>
      </c>
      <c r="BV448" s="152"/>
      <c r="BW448" s="140" t="e">
        <f t="shared" si="583"/>
        <v>#REF!</v>
      </c>
      <c r="BX448" s="144"/>
      <c r="BY448" s="136" t="e">
        <f t="shared" si="584"/>
        <v>#REF!</v>
      </c>
      <c r="BZ448" s="152"/>
      <c r="CA448" s="140" t="e">
        <f t="shared" si="585"/>
        <v>#REF!</v>
      </c>
      <c r="CB448" s="144"/>
      <c r="CC448" s="136" t="e">
        <f t="shared" si="586"/>
        <v>#REF!</v>
      </c>
      <c r="CD448" s="152"/>
      <c r="CE448" s="140" t="e">
        <f t="shared" si="587"/>
        <v>#REF!</v>
      </c>
      <c r="CF448" s="144"/>
      <c r="CG448" s="136" t="e">
        <f t="shared" si="588"/>
        <v>#REF!</v>
      </c>
      <c r="CH448" s="152"/>
      <c r="CI448" s="140" t="e">
        <f t="shared" si="589"/>
        <v>#REF!</v>
      </c>
      <c r="CJ448" s="144"/>
      <c r="CK448" s="136" t="e">
        <f t="shared" si="590"/>
        <v>#REF!</v>
      </c>
      <c r="CL448" s="140" t="e">
        <f t="shared" si="591"/>
        <v>#REF!</v>
      </c>
      <c r="CM448" s="144"/>
      <c r="CN448" s="136" t="e">
        <f t="shared" si="592"/>
        <v>#REF!</v>
      </c>
      <c r="CO448" s="152"/>
      <c r="CP448" s="140" t="e">
        <f t="shared" si="593"/>
        <v>#REF!</v>
      </c>
      <c r="CQ448" s="144"/>
      <c r="CR448" s="136" t="e">
        <f t="shared" si="594"/>
        <v>#REF!</v>
      </c>
      <c r="CS448" s="152"/>
      <c r="CT448" s="140" t="e">
        <f t="shared" si="595"/>
        <v>#REF!</v>
      </c>
      <c r="CU448" s="144"/>
      <c r="CV448" s="136" t="e">
        <f t="shared" si="596"/>
        <v>#REF!</v>
      </c>
      <c r="CW448" s="152"/>
      <c r="CX448" s="140" t="e">
        <f t="shared" si="597"/>
        <v>#REF!</v>
      </c>
      <c r="CY448" s="136" t="e">
        <f t="shared" si="598"/>
        <v>#REF!</v>
      </c>
      <c r="CZ448" s="152"/>
      <c r="DA448" s="144" t="e">
        <f t="shared" si="599"/>
        <v>#REF!</v>
      </c>
      <c r="DB448" s="144"/>
      <c r="DC448" s="136" t="e">
        <f t="shared" si="600"/>
        <v>#REF!</v>
      </c>
      <c r="DD448" s="152"/>
      <c r="DE448" s="140" t="e">
        <f t="shared" si="601"/>
        <v>#REF!</v>
      </c>
      <c r="DF448" s="144"/>
      <c r="DG448" s="136" t="e">
        <f t="shared" si="602"/>
        <v>#REF!</v>
      </c>
      <c r="DH448" s="152"/>
    </row>
    <row r="449" spans="1:112" ht="15.5" x14ac:dyDescent="0.35">
      <c r="A449" s="71">
        <v>30</v>
      </c>
      <c r="B449" s="345" t="str">
        <f t="shared" ref="B449" si="665">B397</f>
        <v>DDDEEE  Hamza</v>
      </c>
      <c r="C449" s="71" t="str">
        <f t="shared" si="656"/>
        <v>Hamza</v>
      </c>
      <c r="D449" s="9" t="str">
        <f t="shared" si="635"/>
        <v/>
      </c>
      <c r="E449" s="6">
        <f t="shared" si="636"/>
        <v>611008</v>
      </c>
      <c r="F449" s="73"/>
      <c r="G449" s="73"/>
      <c r="H449" s="73"/>
      <c r="I449" s="73"/>
      <c r="J449" s="73"/>
      <c r="K449" s="73"/>
      <c r="L449" s="73"/>
      <c r="M449" s="169"/>
      <c r="N449" s="73"/>
      <c r="O449" s="73"/>
      <c r="P449" s="73"/>
      <c r="Q449" s="73"/>
      <c r="R449" s="73"/>
      <c r="S449" s="73"/>
      <c r="T449" s="73"/>
      <c r="U449" s="74"/>
      <c r="V449" s="73"/>
      <c r="W449" s="73"/>
      <c r="X449" s="289"/>
      <c r="Y449" s="2" t="e">
        <f>IF(C449&lt;&gt;"",VLOOKUP(C449,#REF!,2,FALSE),"")</f>
        <v>#REF!</v>
      </c>
      <c r="Z449" s="2" t="str">
        <f t="shared" si="618"/>
        <v>US CRÉTEIL</v>
      </c>
      <c r="AA449" s="50" t="str">
        <f t="shared" si="561"/>
        <v/>
      </c>
      <c r="AB449" s="34" t="e">
        <f t="shared" si="562"/>
        <v>#REF!</v>
      </c>
      <c r="AC449" s="2" t="str">
        <f t="shared" si="563"/>
        <v>DDDEEE  Hamza  Hamza</v>
      </c>
      <c r="AD449" s="2">
        <f t="shared" si="564"/>
        <v>0</v>
      </c>
      <c r="AE449" s="39"/>
      <c r="AF449" s="40" t="str">
        <f>IF(AE449&lt;&gt;"",VLOOKUP(AE449,#REF!,2,FALSE),"")</f>
        <v/>
      </c>
      <c r="AM449" s="140" t="e">
        <f t="shared" si="565"/>
        <v>#REF!</v>
      </c>
      <c r="AN449" s="157"/>
      <c r="AO449" s="136" t="e">
        <f t="shared" si="566"/>
        <v>#REF!</v>
      </c>
      <c r="AP449" s="152"/>
      <c r="AQ449" s="140" t="e">
        <f t="shared" si="567"/>
        <v>#REF!</v>
      </c>
      <c r="AR449" s="144"/>
      <c r="AS449" s="136" t="e">
        <f t="shared" si="568"/>
        <v>#REF!</v>
      </c>
      <c r="AT449" s="152"/>
      <c r="AU449" s="140" t="e">
        <f t="shared" si="569"/>
        <v>#REF!</v>
      </c>
      <c r="AV449" s="157"/>
      <c r="AW449" s="136" t="e">
        <f t="shared" si="570"/>
        <v>#REF!</v>
      </c>
      <c r="AX449" s="152"/>
      <c r="AY449" s="140" t="e">
        <f t="shared" si="571"/>
        <v>#REF!</v>
      </c>
      <c r="AZ449" s="144"/>
      <c r="BA449" s="136" t="e">
        <f t="shared" si="572"/>
        <v>#REF!</v>
      </c>
      <c r="BB449" s="152"/>
      <c r="BC449" s="140" t="e">
        <f t="shared" si="573"/>
        <v>#REF!</v>
      </c>
      <c r="BD449" s="144"/>
      <c r="BE449" s="136" t="e">
        <f t="shared" si="574"/>
        <v>#REF!</v>
      </c>
      <c r="BF449" s="152"/>
      <c r="BG449" s="140" t="e">
        <f t="shared" si="575"/>
        <v>#REF!</v>
      </c>
      <c r="BH449" s="144"/>
      <c r="BI449" s="136" t="e">
        <f t="shared" si="576"/>
        <v>#REF!</v>
      </c>
      <c r="BJ449" s="152"/>
      <c r="BK449" s="140" t="e">
        <f t="shared" si="577"/>
        <v>#REF!</v>
      </c>
      <c r="BL449" s="144"/>
      <c r="BM449" s="136" t="e">
        <f t="shared" si="578"/>
        <v>#REF!</v>
      </c>
      <c r="BN449" s="152"/>
      <c r="BO449" s="140" t="e">
        <f t="shared" si="579"/>
        <v>#REF!</v>
      </c>
      <c r="BP449" s="144"/>
      <c r="BQ449" s="136" t="e">
        <f t="shared" si="580"/>
        <v>#REF!</v>
      </c>
      <c r="BR449" s="152"/>
      <c r="BS449" s="140" t="e">
        <f t="shared" si="581"/>
        <v>#REF!</v>
      </c>
      <c r="BT449" s="144"/>
      <c r="BU449" s="136" t="e">
        <f t="shared" si="582"/>
        <v>#REF!</v>
      </c>
      <c r="BV449" s="152"/>
      <c r="BW449" s="140" t="e">
        <f t="shared" si="583"/>
        <v>#REF!</v>
      </c>
      <c r="BX449" s="144"/>
      <c r="BY449" s="136" t="e">
        <f t="shared" si="584"/>
        <v>#REF!</v>
      </c>
      <c r="BZ449" s="152"/>
      <c r="CA449" s="140" t="e">
        <f t="shared" si="585"/>
        <v>#REF!</v>
      </c>
      <c r="CB449" s="144"/>
      <c r="CC449" s="136" t="e">
        <f t="shared" si="586"/>
        <v>#REF!</v>
      </c>
      <c r="CD449" s="152"/>
      <c r="CE449" s="140" t="e">
        <f t="shared" si="587"/>
        <v>#REF!</v>
      </c>
      <c r="CF449" s="144"/>
      <c r="CG449" s="136" t="e">
        <f t="shared" si="588"/>
        <v>#REF!</v>
      </c>
      <c r="CH449" s="152"/>
      <c r="CI449" s="140" t="e">
        <f t="shared" si="589"/>
        <v>#REF!</v>
      </c>
      <c r="CJ449" s="144"/>
      <c r="CK449" s="136" t="e">
        <f t="shared" si="590"/>
        <v>#REF!</v>
      </c>
      <c r="CL449" s="140" t="e">
        <f t="shared" si="591"/>
        <v>#REF!</v>
      </c>
      <c r="CM449" s="144"/>
      <c r="CN449" s="136" t="e">
        <f t="shared" si="592"/>
        <v>#REF!</v>
      </c>
      <c r="CO449" s="152"/>
      <c r="CP449" s="140" t="e">
        <f t="shared" si="593"/>
        <v>#REF!</v>
      </c>
      <c r="CQ449" s="144"/>
      <c r="CR449" s="136" t="e">
        <f t="shared" si="594"/>
        <v>#REF!</v>
      </c>
      <c r="CS449" s="152"/>
      <c r="CT449" s="140" t="e">
        <f t="shared" si="595"/>
        <v>#REF!</v>
      </c>
      <c r="CU449" s="144"/>
      <c r="CV449" s="136" t="e">
        <f t="shared" si="596"/>
        <v>#REF!</v>
      </c>
      <c r="CW449" s="152"/>
      <c r="CX449" s="140" t="e">
        <f t="shared" si="597"/>
        <v>#REF!</v>
      </c>
      <c r="CY449" s="136" t="e">
        <f t="shared" si="598"/>
        <v>#REF!</v>
      </c>
      <c r="CZ449" s="152"/>
      <c r="DA449" s="144" t="e">
        <f t="shared" si="599"/>
        <v>#REF!</v>
      </c>
      <c r="DB449" s="144"/>
      <c r="DC449" s="136" t="e">
        <f t="shared" si="600"/>
        <v>#REF!</v>
      </c>
      <c r="DD449" s="152"/>
      <c r="DE449" s="140" t="e">
        <f t="shared" si="601"/>
        <v>#REF!</v>
      </c>
      <c r="DF449" s="144"/>
      <c r="DG449" s="136" t="e">
        <f t="shared" si="602"/>
        <v>#REF!</v>
      </c>
      <c r="DH449" s="152"/>
    </row>
    <row r="450" spans="1:112" ht="15.5" x14ac:dyDescent="0.35">
      <c r="A450" s="71">
        <v>31</v>
      </c>
      <c r="B450" s="345" t="str">
        <f t="shared" ref="B450" si="666">B398</f>
        <v>EEEFFF  Beverly</v>
      </c>
      <c r="C450" s="71" t="str">
        <f t="shared" si="656"/>
        <v>Beverly</v>
      </c>
      <c r="D450" s="9" t="str">
        <f t="shared" si="635"/>
        <v/>
      </c>
      <c r="E450" s="6">
        <f t="shared" si="636"/>
        <v>1544950</v>
      </c>
      <c r="F450" s="73"/>
      <c r="G450" s="73"/>
      <c r="H450" s="73"/>
      <c r="I450" s="73"/>
      <c r="J450" s="73"/>
      <c r="K450" s="73"/>
      <c r="L450" s="73"/>
      <c r="M450" s="169"/>
      <c r="N450" s="73"/>
      <c r="O450" s="73"/>
      <c r="P450" s="73"/>
      <c r="Q450" s="73"/>
      <c r="R450" s="73"/>
      <c r="S450" s="73"/>
      <c r="T450" s="73"/>
      <c r="U450" s="74"/>
      <c r="V450" s="73"/>
      <c r="W450" s="73"/>
      <c r="X450" s="289"/>
      <c r="Y450" s="2" t="e">
        <f>IF(C450&lt;&gt;"",VLOOKUP(C450,#REF!,2,FALSE),"")</f>
        <v>#REF!</v>
      </c>
      <c r="Z450" s="2" t="str">
        <f t="shared" si="618"/>
        <v>US CRÉTEIL</v>
      </c>
      <c r="AA450" s="50" t="str">
        <f t="shared" si="561"/>
        <v/>
      </c>
      <c r="AB450" s="34" t="e">
        <f t="shared" si="562"/>
        <v>#REF!</v>
      </c>
      <c r="AC450" s="2" t="str">
        <f t="shared" si="563"/>
        <v>EEEFFF  Beverly  Beverly</v>
      </c>
      <c r="AD450" s="2">
        <f t="shared" si="564"/>
        <v>0</v>
      </c>
      <c r="AE450" s="39"/>
      <c r="AF450" s="40" t="str">
        <f>IF(AE450&lt;&gt;"",VLOOKUP(AE450,#REF!,2,FALSE),"")</f>
        <v/>
      </c>
      <c r="AM450" s="140" t="e">
        <f t="shared" si="565"/>
        <v>#REF!</v>
      </c>
      <c r="AN450" s="157"/>
      <c r="AO450" s="136" t="e">
        <f t="shared" si="566"/>
        <v>#REF!</v>
      </c>
      <c r="AP450" s="152"/>
      <c r="AQ450" s="140" t="e">
        <f t="shared" si="567"/>
        <v>#REF!</v>
      </c>
      <c r="AR450" s="144"/>
      <c r="AS450" s="136" t="e">
        <f t="shared" si="568"/>
        <v>#REF!</v>
      </c>
      <c r="AT450" s="152"/>
      <c r="AU450" s="140" t="e">
        <f t="shared" si="569"/>
        <v>#REF!</v>
      </c>
      <c r="AV450" s="157"/>
      <c r="AW450" s="136" t="e">
        <f t="shared" si="570"/>
        <v>#REF!</v>
      </c>
      <c r="AX450" s="152"/>
      <c r="AY450" s="140" t="e">
        <f t="shared" si="571"/>
        <v>#REF!</v>
      </c>
      <c r="AZ450" s="144"/>
      <c r="BA450" s="136" t="e">
        <f t="shared" si="572"/>
        <v>#REF!</v>
      </c>
      <c r="BB450" s="152"/>
      <c r="BC450" s="140" t="e">
        <f t="shared" si="573"/>
        <v>#REF!</v>
      </c>
      <c r="BD450" s="144"/>
      <c r="BE450" s="136" t="e">
        <f t="shared" si="574"/>
        <v>#REF!</v>
      </c>
      <c r="BF450" s="152"/>
      <c r="BG450" s="140" t="e">
        <f t="shared" si="575"/>
        <v>#REF!</v>
      </c>
      <c r="BH450" s="144"/>
      <c r="BI450" s="136" t="e">
        <f t="shared" si="576"/>
        <v>#REF!</v>
      </c>
      <c r="BJ450" s="152"/>
      <c r="BK450" s="140" t="e">
        <f t="shared" si="577"/>
        <v>#REF!</v>
      </c>
      <c r="BL450" s="144"/>
      <c r="BM450" s="136" t="e">
        <f t="shared" si="578"/>
        <v>#REF!</v>
      </c>
      <c r="BN450" s="152"/>
      <c r="BO450" s="140" t="e">
        <f t="shared" si="579"/>
        <v>#REF!</v>
      </c>
      <c r="BP450" s="144"/>
      <c r="BQ450" s="136" t="e">
        <f t="shared" si="580"/>
        <v>#REF!</v>
      </c>
      <c r="BR450" s="152"/>
      <c r="BS450" s="140" t="e">
        <f t="shared" si="581"/>
        <v>#REF!</v>
      </c>
      <c r="BT450" s="144"/>
      <c r="BU450" s="136" t="e">
        <f t="shared" si="582"/>
        <v>#REF!</v>
      </c>
      <c r="BV450" s="152"/>
      <c r="BW450" s="140" t="e">
        <f t="shared" si="583"/>
        <v>#REF!</v>
      </c>
      <c r="BX450" s="144"/>
      <c r="BY450" s="136" t="e">
        <f t="shared" si="584"/>
        <v>#REF!</v>
      </c>
      <c r="BZ450" s="152"/>
      <c r="CA450" s="140" t="e">
        <f t="shared" si="585"/>
        <v>#REF!</v>
      </c>
      <c r="CB450" s="144"/>
      <c r="CC450" s="136" t="e">
        <f t="shared" si="586"/>
        <v>#REF!</v>
      </c>
      <c r="CD450" s="152"/>
      <c r="CE450" s="140" t="e">
        <f t="shared" si="587"/>
        <v>#REF!</v>
      </c>
      <c r="CF450" s="144"/>
      <c r="CG450" s="136" t="e">
        <f t="shared" si="588"/>
        <v>#REF!</v>
      </c>
      <c r="CH450" s="152"/>
      <c r="CI450" s="140" t="e">
        <f t="shared" si="589"/>
        <v>#REF!</v>
      </c>
      <c r="CJ450" s="144"/>
      <c r="CK450" s="136" t="e">
        <f t="shared" si="590"/>
        <v>#REF!</v>
      </c>
      <c r="CL450" s="140" t="e">
        <f t="shared" si="591"/>
        <v>#REF!</v>
      </c>
      <c r="CM450" s="144"/>
      <c r="CN450" s="136" t="e">
        <f t="shared" si="592"/>
        <v>#REF!</v>
      </c>
      <c r="CO450" s="152"/>
      <c r="CP450" s="140" t="e">
        <f t="shared" si="593"/>
        <v>#REF!</v>
      </c>
      <c r="CQ450" s="144"/>
      <c r="CR450" s="136" t="e">
        <f t="shared" si="594"/>
        <v>#REF!</v>
      </c>
      <c r="CS450" s="152"/>
      <c r="CT450" s="140" t="e">
        <f t="shared" si="595"/>
        <v>#REF!</v>
      </c>
      <c r="CU450" s="144"/>
      <c r="CV450" s="136" t="e">
        <f t="shared" si="596"/>
        <v>#REF!</v>
      </c>
      <c r="CW450" s="152"/>
      <c r="CX450" s="140" t="e">
        <f t="shared" si="597"/>
        <v>#REF!</v>
      </c>
      <c r="CY450" s="136" t="e">
        <f t="shared" si="598"/>
        <v>#REF!</v>
      </c>
      <c r="CZ450" s="152"/>
      <c r="DA450" s="144" t="e">
        <f t="shared" si="599"/>
        <v>#REF!</v>
      </c>
      <c r="DB450" s="144"/>
      <c r="DC450" s="136" t="e">
        <f t="shared" si="600"/>
        <v>#REF!</v>
      </c>
      <c r="DD450" s="152"/>
      <c r="DE450" s="140" t="e">
        <f t="shared" si="601"/>
        <v>#REF!</v>
      </c>
      <c r="DF450" s="144"/>
      <c r="DG450" s="136" t="e">
        <f t="shared" si="602"/>
        <v>#REF!</v>
      </c>
      <c r="DH450" s="152"/>
    </row>
    <row r="451" spans="1:112" ht="15.5" x14ac:dyDescent="0.35">
      <c r="A451" s="71">
        <v>32</v>
      </c>
      <c r="B451" s="345" t="str">
        <f t="shared" ref="B451" si="667">B399</f>
        <v>FFFGGG  Flore</v>
      </c>
      <c r="C451" s="71" t="str">
        <f t="shared" si="656"/>
        <v>Flore</v>
      </c>
      <c r="D451" s="9" t="str">
        <f t="shared" si="635"/>
        <v/>
      </c>
      <c r="E451" s="6">
        <f t="shared" si="636"/>
        <v>1840151</v>
      </c>
      <c r="F451" s="73"/>
      <c r="G451" s="73"/>
      <c r="H451" s="73"/>
      <c r="I451" s="73"/>
      <c r="J451" s="73"/>
      <c r="K451" s="73"/>
      <c r="L451" s="73"/>
      <c r="M451" s="169"/>
      <c r="N451" s="73"/>
      <c r="O451" s="73"/>
      <c r="P451" s="73"/>
      <c r="Q451" s="73"/>
      <c r="R451" s="73"/>
      <c r="S451" s="73"/>
      <c r="T451" s="73"/>
      <c r="U451" s="74"/>
      <c r="V451" s="73"/>
      <c r="W451" s="73"/>
      <c r="X451" s="289"/>
      <c r="Y451" s="2" t="e">
        <f>IF(C451&lt;&gt;"",VLOOKUP(C451,#REF!,2,FALSE),"")</f>
        <v>#REF!</v>
      </c>
      <c r="Z451" s="2" t="str">
        <f t="shared" si="618"/>
        <v>US CRÉTEIL</v>
      </c>
      <c r="AA451" s="50" t="str">
        <f t="shared" si="561"/>
        <v/>
      </c>
      <c r="AB451" s="34" t="e">
        <f t="shared" si="562"/>
        <v>#REF!</v>
      </c>
      <c r="AC451" s="2" t="str">
        <f t="shared" si="563"/>
        <v>FFFGGG  Flore  Flore</v>
      </c>
      <c r="AD451" s="2">
        <f t="shared" si="564"/>
        <v>0</v>
      </c>
      <c r="AE451" s="39"/>
      <c r="AF451" s="40" t="str">
        <f>IF(AE451&lt;&gt;"",VLOOKUP(AE451,#REF!,2,FALSE),"")</f>
        <v/>
      </c>
      <c r="AM451" s="140" t="e">
        <f t="shared" si="565"/>
        <v>#REF!</v>
      </c>
      <c r="AN451" s="157"/>
      <c r="AO451" s="136" t="e">
        <f t="shared" si="566"/>
        <v>#REF!</v>
      </c>
      <c r="AP451" s="152"/>
      <c r="AQ451" s="140" t="e">
        <f t="shared" si="567"/>
        <v>#REF!</v>
      </c>
      <c r="AR451" s="144"/>
      <c r="AS451" s="136" t="e">
        <f t="shared" si="568"/>
        <v>#REF!</v>
      </c>
      <c r="AT451" s="152"/>
      <c r="AU451" s="140" t="e">
        <f t="shared" si="569"/>
        <v>#REF!</v>
      </c>
      <c r="AV451" s="157"/>
      <c r="AW451" s="136" t="e">
        <f t="shared" si="570"/>
        <v>#REF!</v>
      </c>
      <c r="AX451" s="152"/>
      <c r="AY451" s="140" t="e">
        <f t="shared" si="571"/>
        <v>#REF!</v>
      </c>
      <c r="AZ451" s="144"/>
      <c r="BA451" s="136" t="e">
        <f t="shared" si="572"/>
        <v>#REF!</v>
      </c>
      <c r="BB451" s="152"/>
      <c r="BC451" s="140" t="e">
        <f t="shared" si="573"/>
        <v>#REF!</v>
      </c>
      <c r="BD451" s="144"/>
      <c r="BE451" s="136" t="e">
        <f t="shared" si="574"/>
        <v>#REF!</v>
      </c>
      <c r="BF451" s="152"/>
      <c r="BG451" s="140" t="e">
        <f t="shared" si="575"/>
        <v>#REF!</v>
      </c>
      <c r="BH451" s="144"/>
      <c r="BI451" s="136" t="e">
        <f t="shared" si="576"/>
        <v>#REF!</v>
      </c>
      <c r="BJ451" s="152"/>
      <c r="BK451" s="140" t="e">
        <f t="shared" si="577"/>
        <v>#REF!</v>
      </c>
      <c r="BL451" s="144"/>
      <c r="BM451" s="136" t="e">
        <f t="shared" si="578"/>
        <v>#REF!</v>
      </c>
      <c r="BN451" s="152"/>
      <c r="BO451" s="140" t="e">
        <f t="shared" si="579"/>
        <v>#REF!</v>
      </c>
      <c r="BP451" s="144"/>
      <c r="BQ451" s="136" t="e">
        <f t="shared" si="580"/>
        <v>#REF!</v>
      </c>
      <c r="BR451" s="152"/>
      <c r="BS451" s="140" t="e">
        <f t="shared" si="581"/>
        <v>#REF!</v>
      </c>
      <c r="BT451" s="144"/>
      <c r="BU451" s="136" t="e">
        <f t="shared" si="582"/>
        <v>#REF!</v>
      </c>
      <c r="BV451" s="152"/>
      <c r="BW451" s="140" t="e">
        <f t="shared" si="583"/>
        <v>#REF!</v>
      </c>
      <c r="BX451" s="144"/>
      <c r="BY451" s="136" t="e">
        <f t="shared" si="584"/>
        <v>#REF!</v>
      </c>
      <c r="BZ451" s="152"/>
      <c r="CA451" s="140" t="e">
        <f t="shared" si="585"/>
        <v>#REF!</v>
      </c>
      <c r="CB451" s="144"/>
      <c r="CC451" s="136" t="e">
        <f t="shared" si="586"/>
        <v>#REF!</v>
      </c>
      <c r="CD451" s="152"/>
      <c r="CE451" s="140" t="e">
        <f t="shared" si="587"/>
        <v>#REF!</v>
      </c>
      <c r="CF451" s="144"/>
      <c r="CG451" s="136" t="e">
        <f t="shared" si="588"/>
        <v>#REF!</v>
      </c>
      <c r="CH451" s="152"/>
      <c r="CI451" s="140" t="e">
        <f t="shared" si="589"/>
        <v>#REF!</v>
      </c>
      <c r="CJ451" s="144"/>
      <c r="CK451" s="136" t="e">
        <f t="shared" si="590"/>
        <v>#REF!</v>
      </c>
      <c r="CL451" s="140" t="e">
        <f t="shared" si="591"/>
        <v>#REF!</v>
      </c>
      <c r="CM451" s="144"/>
      <c r="CN451" s="136" t="e">
        <f t="shared" si="592"/>
        <v>#REF!</v>
      </c>
      <c r="CO451" s="152"/>
      <c r="CP451" s="140" t="e">
        <f t="shared" si="593"/>
        <v>#REF!</v>
      </c>
      <c r="CQ451" s="144"/>
      <c r="CR451" s="136" t="e">
        <f t="shared" si="594"/>
        <v>#REF!</v>
      </c>
      <c r="CS451" s="152"/>
      <c r="CT451" s="140" t="e">
        <f t="shared" si="595"/>
        <v>#REF!</v>
      </c>
      <c r="CU451" s="144"/>
      <c r="CV451" s="136" t="e">
        <f t="shared" si="596"/>
        <v>#REF!</v>
      </c>
      <c r="CW451" s="152"/>
      <c r="CX451" s="140" t="e">
        <f t="shared" si="597"/>
        <v>#REF!</v>
      </c>
      <c r="CY451" s="136" t="e">
        <f t="shared" si="598"/>
        <v>#REF!</v>
      </c>
      <c r="CZ451" s="152"/>
      <c r="DA451" s="144" t="e">
        <f t="shared" si="599"/>
        <v>#REF!</v>
      </c>
      <c r="DB451" s="144"/>
      <c r="DC451" s="136" t="e">
        <f t="shared" si="600"/>
        <v>#REF!</v>
      </c>
      <c r="DD451" s="152"/>
      <c r="DE451" s="140" t="e">
        <f t="shared" si="601"/>
        <v>#REF!</v>
      </c>
      <c r="DF451" s="144"/>
      <c r="DG451" s="136" t="e">
        <f t="shared" si="602"/>
        <v>#REF!</v>
      </c>
      <c r="DH451" s="152"/>
    </row>
    <row r="452" spans="1:112" ht="15.5" x14ac:dyDescent="0.35">
      <c r="A452" s="71">
        <v>33</v>
      </c>
      <c r="B452" s="345" t="str">
        <f t="shared" ref="B452" si="668">B400</f>
        <v>GGGGHHH  Lauryne</v>
      </c>
      <c r="C452" s="71" t="str">
        <f t="shared" si="656"/>
        <v>Lauryne</v>
      </c>
      <c r="D452" s="9" t="str">
        <f t="shared" si="635"/>
        <v/>
      </c>
      <c r="E452" s="6">
        <f t="shared" ref="E452:E469" si="669">E36</f>
        <v>1026527</v>
      </c>
      <c r="F452" s="73"/>
      <c r="G452" s="73"/>
      <c r="H452" s="73"/>
      <c r="I452" s="73"/>
      <c r="J452" s="73"/>
      <c r="K452" s="73"/>
      <c r="L452" s="73"/>
      <c r="M452" s="169"/>
      <c r="N452" s="73"/>
      <c r="O452" s="73"/>
      <c r="P452" s="73"/>
      <c r="Q452" s="73"/>
      <c r="R452" s="73"/>
      <c r="S452" s="73"/>
      <c r="T452" s="73"/>
      <c r="U452" s="74"/>
      <c r="V452" s="73"/>
      <c r="W452" s="73"/>
      <c r="X452" s="289"/>
      <c r="Y452" s="2" t="e">
        <f>IF(C452&lt;&gt;"",VLOOKUP(C452,#REF!,2,FALSE),"")</f>
        <v>#REF!</v>
      </c>
      <c r="Z452" s="2" t="str">
        <f t="shared" si="618"/>
        <v>US CRÉTEIL</v>
      </c>
      <c r="AA452" s="50" t="str">
        <f t="shared" si="561"/>
        <v/>
      </c>
      <c r="AB452" s="34" t="e">
        <f t="shared" si="562"/>
        <v>#REF!</v>
      </c>
      <c r="AC452" s="2" t="str">
        <f t="shared" si="563"/>
        <v>GGGGHHH  Lauryne  Lauryne</v>
      </c>
      <c r="AD452" s="2">
        <f t="shared" si="564"/>
        <v>0</v>
      </c>
      <c r="AE452" s="39"/>
      <c r="AF452" s="40" t="str">
        <f>IF(AE452&lt;&gt;"",VLOOKUP(AE452,#REF!,2,FALSE),"")</f>
        <v/>
      </c>
      <c r="AM452" s="140" t="e">
        <f t="shared" si="565"/>
        <v>#REF!</v>
      </c>
      <c r="AN452" s="157"/>
      <c r="AO452" s="136" t="e">
        <f t="shared" si="566"/>
        <v>#REF!</v>
      </c>
      <c r="AP452" s="152"/>
      <c r="AQ452" s="140" t="e">
        <f t="shared" si="567"/>
        <v>#REF!</v>
      </c>
      <c r="AR452" s="144"/>
      <c r="AS452" s="136" t="e">
        <f t="shared" si="568"/>
        <v>#REF!</v>
      </c>
      <c r="AT452" s="152"/>
      <c r="AU452" s="140" t="e">
        <f t="shared" si="569"/>
        <v>#REF!</v>
      </c>
      <c r="AV452" s="157"/>
      <c r="AW452" s="136" t="e">
        <f t="shared" si="570"/>
        <v>#REF!</v>
      </c>
      <c r="AX452" s="152"/>
      <c r="AY452" s="140" t="e">
        <f t="shared" si="571"/>
        <v>#REF!</v>
      </c>
      <c r="AZ452" s="144"/>
      <c r="BA452" s="136" t="e">
        <f t="shared" si="572"/>
        <v>#REF!</v>
      </c>
      <c r="BB452" s="152"/>
      <c r="BC452" s="140" t="e">
        <f t="shared" si="573"/>
        <v>#REF!</v>
      </c>
      <c r="BD452" s="144"/>
      <c r="BE452" s="136" t="e">
        <f t="shared" si="574"/>
        <v>#REF!</v>
      </c>
      <c r="BF452" s="152"/>
      <c r="BG452" s="140" t="e">
        <f t="shared" si="575"/>
        <v>#REF!</v>
      </c>
      <c r="BH452" s="144"/>
      <c r="BI452" s="136" t="e">
        <f t="shared" si="576"/>
        <v>#REF!</v>
      </c>
      <c r="BJ452" s="152"/>
      <c r="BK452" s="140" t="e">
        <f t="shared" si="577"/>
        <v>#REF!</v>
      </c>
      <c r="BL452" s="144"/>
      <c r="BM452" s="136" t="e">
        <f t="shared" si="578"/>
        <v>#REF!</v>
      </c>
      <c r="BN452" s="152"/>
      <c r="BO452" s="140" t="e">
        <f t="shared" si="579"/>
        <v>#REF!</v>
      </c>
      <c r="BP452" s="144"/>
      <c r="BQ452" s="136" t="e">
        <f t="shared" si="580"/>
        <v>#REF!</v>
      </c>
      <c r="BR452" s="152"/>
      <c r="BS452" s="140" t="e">
        <f t="shared" si="581"/>
        <v>#REF!</v>
      </c>
      <c r="BT452" s="144"/>
      <c r="BU452" s="136" t="e">
        <f t="shared" si="582"/>
        <v>#REF!</v>
      </c>
      <c r="BV452" s="152"/>
      <c r="BW452" s="140" t="e">
        <f t="shared" si="583"/>
        <v>#REF!</v>
      </c>
      <c r="BX452" s="144"/>
      <c r="BY452" s="136" t="e">
        <f t="shared" si="584"/>
        <v>#REF!</v>
      </c>
      <c r="BZ452" s="152"/>
      <c r="CA452" s="140" t="e">
        <f t="shared" si="585"/>
        <v>#REF!</v>
      </c>
      <c r="CB452" s="144"/>
      <c r="CC452" s="136" t="e">
        <f t="shared" si="586"/>
        <v>#REF!</v>
      </c>
      <c r="CD452" s="152"/>
      <c r="CE452" s="140" t="e">
        <f t="shared" si="587"/>
        <v>#REF!</v>
      </c>
      <c r="CF452" s="144"/>
      <c r="CG452" s="136" t="e">
        <f t="shared" si="588"/>
        <v>#REF!</v>
      </c>
      <c r="CH452" s="152"/>
      <c r="CI452" s="140" t="e">
        <f t="shared" si="589"/>
        <v>#REF!</v>
      </c>
      <c r="CJ452" s="144"/>
      <c r="CK452" s="136" t="e">
        <f t="shared" si="590"/>
        <v>#REF!</v>
      </c>
      <c r="CL452" s="140" t="e">
        <f t="shared" si="591"/>
        <v>#REF!</v>
      </c>
      <c r="CM452" s="144"/>
      <c r="CN452" s="136" t="e">
        <f t="shared" si="592"/>
        <v>#REF!</v>
      </c>
      <c r="CO452" s="152"/>
      <c r="CP452" s="140" t="e">
        <f t="shared" si="593"/>
        <v>#REF!</v>
      </c>
      <c r="CQ452" s="144"/>
      <c r="CR452" s="136" t="e">
        <f t="shared" si="594"/>
        <v>#REF!</v>
      </c>
      <c r="CS452" s="152"/>
      <c r="CT452" s="140" t="e">
        <f t="shared" si="595"/>
        <v>#REF!</v>
      </c>
      <c r="CU452" s="144"/>
      <c r="CV452" s="136" t="e">
        <f t="shared" si="596"/>
        <v>#REF!</v>
      </c>
      <c r="CW452" s="152"/>
      <c r="CX452" s="140" t="e">
        <f t="shared" si="597"/>
        <v>#REF!</v>
      </c>
      <c r="CY452" s="136" t="e">
        <f t="shared" si="598"/>
        <v>#REF!</v>
      </c>
      <c r="CZ452" s="152"/>
      <c r="DA452" s="144" t="e">
        <f t="shared" si="599"/>
        <v>#REF!</v>
      </c>
      <c r="DB452" s="144"/>
      <c r="DC452" s="136" t="e">
        <f t="shared" si="600"/>
        <v>#REF!</v>
      </c>
      <c r="DD452" s="152"/>
      <c r="DE452" s="140" t="e">
        <f t="shared" si="601"/>
        <v>#REF!</v>
      </c>
      <c r="DF452" s="144"/>
      <c r="DG452" s="136" t="e">
        <f t="shared" si="602"/>
        <v>#REF!</v>
      </c>
      <c r="DH452" s="152"/>
    </row>
    <row r="453" spans="1:112" ht="15.5" x14ac:dyDescent="0.35">
      <c r="A453" s="71">
        <v>34</v>
      </c>
      <c r="B453" s="345" t="str">
        <f t="shared" ref="B453" si="670">B401</f>
        <v>HHHHIII  Steven</v>
      </c>
      <c r="C453" s="71" t="str">
        <f t="shared" si="656"/>
        <v>Steven</v>
      </c>
      <c r="D453" s="9" t="str">
        <f t="shared" si="635"/>
        <v/>
      </c>
      <c r="E453" s="6">
        <f t="shared" si="669"/>
        <v>1746478</v>
      </c>
      <c r="F453" s="73"/>
      <c r="G453" s="73"/>
      <c r="H453" s="73"/>
      <c r="I453" s="73"/>
      <c r="J453" s="73"/>
      <c r="K453" s="73"/>
      <c r="L453" s="73"/>
      <c r="M453" s="169"/>
      <c r="N453" s="73"/>
      <c r="O453" s="73"/>
      <c r="P453" s="73"/>
      <c r="Q453" s="73"/>
      <c r="R453" s="73"/>
      <c r="S453" s="73"/>
      <c r="T453" s="73"/>
      <c r="U453" s="74"/>
      <c r="V453" s="73"/>
      <c r="W453" s="73"/>
      <c r="X453" s="289"/>
      <c r="Y453" s="2" t="e">
        <f>IF(C453&lt;&gt;"",VLOOKUP(C453,#REF!,2,FALSE),"")</f>
        <v>#REF!</v>
      </c>
      <c r="Z453" s="2" t="str">
        <f t="shared" si="618"/>
        <v>US CRÉTEIL</v>
      </c>
      <c r="AA453" s="50" t="str">
        <f t="shared" ref="AA453:AA516" si="671">(D453)</f>
        <v/>
      </c>
      <c r="AB453" s="34" t="e">
        <f t="shared" ref="AB453:AB516" si="672">IF(Y453="femme",$AD$1,$AD$2)</f>
        <v>#REF!</v>
      </c>
      <c r="AC453" s="2" t="str">
        <f t="shared" ref="AC453:AC516" si="673">(B453&amp;"  "&amp;C453)</f>
        <v>HHHHIII  Steven  Steven</v>
      </c>
      <c r="AD453" s="2">
        <f t="shared" ref="AD453:AD516" si="674">COUNTA(F453:X453)</f>
        <v>0</v>
      </c>
      <c r="AE453" s="39"/>
      <c r="AF453" s="40" t="str">
        <f>IF(AE453&lt;&gt;"",VLOOKUP(AE453,#REF!,2,FALSE),"")</f>
        <v/>
      </c>
      <c r="AM453" s="140" t="e">
        <f t="shared" ref="AM453:AM516" si="675">IF($Y453=$AC$1,F453,$AI$1)</f>
        <v>#REF!</v>
      </c>
      <c r="AN453" s="157"/>
      <c r="AO453" s="136" t="e">
        <f t="shared" ref="AO453:AO516" si="676">IF($Y453=$AC$2,F453,$AI$1)</f>
        <v>#REF!</v>
      </c>
      <c r="AP453" s="152"/>
      <c r="AQ453" s="140" t="e">
        <f t="shared" ref="AQ453:AQ516" si="677">IF($Y453=$AC$1,G453,$AI$1)</f>
        <v>#REF!</v>
      </c>
      <c r="AR453" s="144"/>
      <c r="AS453" s="136" t="e">
        <f t="shared" ref="AS453:AS516" si="678">IF($Y453=$AC$2,G453,$AI$1)</f>
        <v>#REF!</v>
      </c>
      <c r="AT453" s="152"/>
      <c r="AU453" s="140" t="e">
        <f t="shared" ref="AU453:AU516" si="679">IF($Y453=$AC$1,H453,$AI$1)</f>
        <v>#REF!</v>
      </c>
      <c r="AV453" s="157"/>
      <c r="AW453" s="136" t="e">
        <f t="shared" ref="AW453:AW516" si="680">IF($Y453=$AC$2,H453,$AI$1)</f>
        <v>#REF!</v>
      </c>
      <c r="AX453" s="152"/>
      <c r="AY453" s="140" t="e">
        <f t="shared" ref="AY453:AY516" si="681">IF($Y453=$AC$1,I453,$AI$1)</f>
        <v>#REF!</v>
      </c>
      <c r="AZ453" s="144"/>
      <c r="BA453" s="136" t="e">
        <f t="shared" ref="BA453:BA516" si="682">IF($Y453=$AC$2,I453,$AI$1)</f>
        <v>#REF!</v>
      </c>
      <c r="BB453" s="152"/>
      <c r="BC453" s="140" t="e">
        <f t="shared" ref="BC453:BC516" si="683">IF($Y453=$AC$1,J453,$AI$1)</f>
        <v>#REF!</v>
      </c>
      <c r="BD453" s="144"/>
      <c r="BE453" s="136" t="e">
        <f t="shared" ref="BE453:BE516" si="684">IF($Y453=$AC$2,J453,$AI$1)</f>
        <v>#REF!</v>
      </c>
      <c r="BF453" s="152"/>
      <c r="BG453" s="140" t="e">
        <f t="shared" ref="BG453:BG516" si="685">IF($Y453=$AC$1,K453,$AI$1)</f>
        <v>#REF!</v>
      </c>
      <c r="BH453" s="144"/>
      <c r="BI453" s="136" t="e">
        <f t="shared" ref="BI453:BI516" si="686">IF($Y453=$AC$2,K453,$AI$1)</f>
        <v>#REF!</v>
      </c>
      <c r="BJ453" s="152"/>
      <c r="BK453" s="140" t="e">
        <f t="shared" ref="BK453:BK516" si="687">IF($Y453=$AC$1,L453,$AI$1)</f>
        <v>#REF!</v>
      </c>
      <c r="BL453" s="144"/>
      <c r="BM453" s="136" t="e">
        <f t="shared" ref="BM453:BM516" si="688">IF($Y453=$AC$2,L453,$AI$1)</f>
        <v>#REF!</v>
      </c>
      <c r="BN453" s="152"/>
      <c r="BO453" s="140" t="e">
        <f t="shared" ref="BO453:BO516" si="689">IF($Y453=$AC$1,M453,$AI$1)</f>
        <v>#REF!</v>
      </c>
      <c r="BP453" s="144"/>
      <c r="BQ453" s="136" t="e">
        <f t="shared" ref="BQ453:BQ516" si="690">IF($Y453=$AC$2,M453,$AI$1)</f>
        <v>#REF!</v>
      </c>
      <c r="BR453" s="152"/>
      <c r="BS453" s="140" t="e">
        <f t="shared" ref="BS453:BS516" si="691">IF($Y453=$AC$1,N453,$AI$1)</f>
        <v>#REF!</v>
      </c>
      <c r="BT453" s="144"/>
      <c r="BU453" s="136" t="e">
        <f t="shared" ref="BU453:BU516" si="692">IF($Y453=$AC$2,N453,$AI$1)</f>
        <v>#REF!</v>
      </c>
      <c r="BV453" s="152"/>
      <c r="BW453" s="140" t="e">
        <f t="shared" ref="BW453:BW516" si="693">IF($Y453=$AC$1,O453,$AI$1)</f>
        <v>#REF!</v>
      </c>
      <c r="BX453" s="144"/>
      <c r="BY453" s="136" t="e">
        <f t="shared" ref="BY453:BY516" si="694">IF($Y453=$AC$2,O453,$AI$1)</f>
        <v>#REF!</v>
      </c>
      <c r="BZ453" s="152"/>
      <c r="CA453" s="140" t="e">
        <f t="shared" ref="CA453:CA516" si="695">IF($Y453=$AC$1,O453,$AI$1)</f>
        <v>#REF!</v>
      </c>
      <c r="CB453" s="144"/>
      <c r="CC453" s="136" t="e">
        <f t="shared" ref="CC453:CC516" si="696">IF($Y453=$AC$2,P453,$AI$1)</f>
        <v>#REF!</v>
      </c>
      <c r="CD453" s="152"/>
      <c r="CE453" s="140" t="e">
        <f t="shared" ref="CE453:CE516" si="697">IF($Y453=$AC$1,P453,$AI$1)</f>
        <v>#REF!</v>
      </c>
      <c r="CF453" s="144"/>
      <c r="CG453" s="136" t="e">
        <f t="shared" ref="CG453:CG516" si="698">IF($Y453=$AC$2,Q453,$AI$1)</f>
        <v>#REF!</v>
      </c>
      <c r="CH453" s="152"/>
      <c r="CI453" s="140" t="e">
        <f t="shared" ref="CI453:CI516" si="699">IF($Y453=$AC$1,Q453,$AI$1)</f>
        <v>#REF!</v>
      </c>
      <c r="CJ453" s="144"/>
      <c r="CK453" s="136" t="e">
        <f t="shared" ref="CK453:CK516" si="700">IF($Y453=$AC$2,R453,$AI$1)</f>
        <v>#REF!</v>
      </c>
      <c r="CL453" s="140" t="e">
        <f t="shared" ref="CL453:CL516" si="701">IF($Y453=$AC$1,R453,$AI$1)</f>
        <v>#REF!</v>
      </c>
      <c r="CM453" s="144"/>
      <c r="CN453" s="136" t="e">
        <f t="shared" ref="CN453:CN516" si="702">IF($Y453=$AC$2,S453,$AI$1)</f>
        <v>#REF!</v>
      </c>
      <c r="CO453" s="152"/>
      <c r="CP453" s="140" t="e">
        <f t="shared" ref="CP453:CP516" si="703">IF($Y453=$AC$1,S453,$AI$1)</f>
        <v>#REF!</v>
      </c>
      <c r="CQ453" s="144"/>
      <c r="CR453" s="136" t="e">
        <f t="shared" ref="CR453:CR516" si="704">IF($Y453=$AC$2,T453,$AI$1)</f>
        <v>#REF!</v>
      </c>
      <c r="CS453" s="152"/>
      <c r="CT453" s="140" t="e">
        <f t="shared" ref="CT453:CT516" si="705">IF($Y453=$AC$1,T453,$AI$1)</f>
        <v>#REF!</v>
      </c>
      <c r="CU453" s="144"/>
      <c r="CV453" s="136" t="e">
        <f t="shared" ref="CV453:CV516" si="706">IF($Y453=$AC$2,U453,$AI$1)</f>
        <v>#REF!</v>
      </c>
      <c r="CW453" s="152"/>
      <c r="CX453" s="140" t="e">
        <f t="shared" ref="CX453:CX516" si="707">IF($Y453=$AC$1,U453,$AI$1)</f>
        <v>#REF!</v>
      </c>
      <c r="CY453" s="136" t="e">
        <f t="shared" ref="CY453:CY516" si="708">IF($Y453=$AC$2,V453,$AI$1)</f>
        <v>#REF!</v>
      </c>
      <c r="CZ453" s="152"/>
      <c r="DA453" s="144" t="e">
        <f t="shared" ref="DA453:DA516" si="709">IF($Y453=$AC$1,V453,$AI$1)</f>
        <v>#REF!</v>
      </c>
      <c r="DB453" s="144"/>
      <c r="DC453" s="136" t="e">
        <f t="shared" ref="DC453:DC516" si="710">IF($Y453=$AC$2,W453,$AI$1)</f>
        <v>#REF!</v>
      </c>
      <c r="DD453" s="152"/>
      <c r="DE453" s="140" t="e">
        <f t="shared" ref="DE453:DE516" si="711">IF($Y453=$AC$1,W453,$AI$1)</f>
        <v>#REF!</v>
      </c>
      <c r="DF453" s="144"/>
      <c r="DG453" s="136" t="e">
        <f t="shared" ref="DG453:DG516" si="712">IF($Y453=$AC$2,X453,$AI$1)</f>
        <v>#REF!</v>
      </c>
      <c r="DH453" s="152"/>
    </row>
    <row r="454" spans="1:112" ht="15.5" x14ac:dyDescent="0.35">
      <c r="A454" s="71">
        <v>35</v>
      </c>
      <c r="B454" s="345" t="str">
        <f t="shared" ref="B454" si="713">B402</f>
        <v>IIIJJJJJ  PIERRE</v>
      </c>
      <c r="C454" s="71" t="str">
        <f t="shared" si="656"/>
        <v>PIERRE</v>
      </c>
      <c r="D454" s="9" t="str">
        <f t="shared" si="635"/>
        <v/>
      </c>
      <c r="E454" s="6">
        <f t="shared" si="669"/>
        <v>1577594</v>
      </c>
      <c r="F454" s="73"/>
      <c r="G454" s="73"/>
      <c r="H454" s="73"/>
      <c r="I454" s="73"/>
      <c r="J454" s="73"/>
      <c r="K454" s="73"/>
      <c r="L454" s="73"/>
      <c r="M454" s="169"/>
      <c r="N454" s="73"/>
      <c r="O454" s="73"/>
      <c r="P454" s="73"/>
      <c r="Q454" s="73"/>
      <c r="R454" s="73"/>
      <c r="S454" s="73"/>
      <c r="T454" s="73"/>
      <c r="U454" s="74"/>
      <c r="V454" s="73"/>
      <c r="W454" s="73"/>
      <c r="X454" s="289"/>
      <c r="Y454" s="2" t="e">
        <f>IF(C454&lt;&gt;"",VLOOKUP(C454,#REF!,2,FALSE),"")</f>
        <v>#REF!</v>
      </c>
      <c r="Z454" s="2" t="str">
        <f t="shared" si="618"/>
        <v>US CRÉTEIL</v>
      </c>
      <c r="AA454" s="50" t="str">
        <f t="shared" si="671"/>
        <v/>
      </c>
      <c r="AB454" s="34" t="e">
        <f t="shared" si="672"/>
        <v>#REF!</v>
      </c>
      <c r="AC454" s="2" t="str">
        <f t="shared" si="673"/>
        <v>IIIJJJJJ  PIERRE  PIERRE</v>
      </c>
      <c r="AD454" s="2">
        <f t="shared" si="674"/>
        <v>0</v>
      </c>
      <c r="AE454" s="39"/>
      <c r="AF454" s="40" t="str">
        <f>IF(AE454&lt;&gt;"",VLOOKUP(AE454,#REF!,2,FALSE),"")</f>
        <v/>
      </c>
      <c r="AM454" s="140" t="e">
        <f t="shared" si="675"/>
        <v>#REF!</v>
      </c>
      <c r="AN454" s="157"/>
      <c r="AO454" s="136" t="e">
        <f t="shared" si="676"/>
        <v>#REF!</v>
      </c>
      <c r="AP454" s="152"/>
      <c r="AQ454" s="140" t="e">
        <f t="shared" si="677"/>
        <v>#REF!</v>
      </c>
      <c r="AR454" s="144"/>
      <c r="AS454" s="136" t="e">
        <f t="shared" si="678"/>
        <v>#REF!</v>
      </c>
      <c r="AT454" s="152"/>
      <c r="AU454" s="140" t="e">
        <f t="shared" si="679"/>
        <v>#REF!</v>
      </c>
      <c r="AV454" s="157"/>
      <c r="AW454" s="136" t="e">
        <f t="shared" si="680"/>
        <v>#REF!</v>
      </c>
      <c r="AX454" s="152"/>
      <c r="AY454" s="140" t="e">
        <f t="shared" si="681"/>
        <v>#REF!</v>
      </c>
      <c r="AZ454" s="144"/>
      <c r="BA454" s="136" t="e">
        <f t="shared" si="682"/>
        <v>#REF!</v>
      </c>
      <c r="BB454" s="152"/>
      <c r="BC454" s="140" t="e">
        <f t="shared" si="683"/>
        <v>#REF!</v>
      </c>
      <c r="BD454" s="144"/>
      <c r="BE454" s="136" t="e">
        <f t="shared" si="684"/>
        <v>#REF!</v>
      </c>
      <c r="BF454" s="152"/>
      <c r="BG454" s="140" t="e">
        <f t="shared" si="685"/>
        <v>#REF!</v>
      </c>
      <c r="BH454" s="144"/>
      <c r="BI454" s="136" t="e">
        <f t="shared" si="686"/>
        <v>#REF!</v>
      </c>
      <c r="BJ454" s="152"/>
      <c r="BK454" s="140" t="e">
        <f t="shared" si="687"/>
        <v>#REF!</v>
      </c>
      <c r="BL454" s="144"/>
      <c r="BM454" s="136" t="e">
        <f t="shared" si="688"/>
        <v>#REF!</v>
      </c>
      <c r="BN454" s="152"/>
      <c r="BO454" s="140" t="e">
        <f t="shared" si="689"/>
        <v>#REF!</v>
      </c>
      <c r="BP454" s="144"/>
      <c r="BQ454" s="136" t="e">
        <f t="shared" si="690"/>
        <v>#REF!</v>
      </c>
      <c r="BR454" s="152"/>
      <c r="BS454" s="140" t="e">
        <f t="shared" si="691"/>
        <v>#REF!</v>
      </c>
      <c r="BT454" s="144"/>
      <c r="BU454" s="136" t="e">
        <f t="shared" si="692"/>
        <v>#REF!</v>
      </c>
      <c r="BV454" s="152"/>
      <c r="BW454" s="140" t="e">
        <f t="shared" si="693"/>
        <v>#REF!</v>
      </c>
      <c r="BX454" s="144"/>
      <c r="BY454" s="136" t="e">
        <f t="shared" si="694"/>
        <v>#REF!</v>
      </c>
      <c r="BZ454" s="152"/>
      <c r="CA454" s="140" t="e">
        <f t="shared" si="695"/>
        <v>#REF!</v>
      </c>
      <c r="CB454" s="144"/>
      <c r="CC454" s="136" t="e">
        <f t="shared" si="696"/>
        <v>#REF!</v>
      </c>
      <c r="CD454" s="152"/>
      <c r="CE454" s="140" t="e">
        <f t="shared" si="697"/>
        <v>#REF!</v>
      </c>
      <c r="CF454" s="144"/>
      <c r="CG454" s="136" t="e">
        <f t="shared" si="698"/>
        <v>#REF!</v>
      </c>
      <c r="CH454" s="152"/>
      <c r="CI454" s="140" t="e">
        <f t="shared" si="699"/>
        <v>#REF!</v>
      </c>
      <c r="CJ454" s="144"/>
      <c r="CK454" s="136" t="e">
        <f t="shared" si="700"/>
        <v>#REF!</v>
      </c>
      <c r="CL454" s="140" t="e">
        <f t="shared" si="701"/>
        <v>#REF!</v>
      </c>
      <c r="CM454" s="144"/>
      <c r="CN454" s="136" t="e">
        <f t="shared" si="702"/>
        <v>#REF!</v>
      </c>
      <c r="CO454" s="152"/>
      <c r="CP454" s="140" t="e">
        <f t="shared" si="703"/>
        <v>#REF!</v>
      </c>
      <c r="CQ454" s="144"/>
      <c r="CR454" s="136" t="e">
        <f t="shared" si="704"/>
        <v>#REF!</v>
      </c>
      <c r="CS454" s="152"/>
      <c r="CT454" s="140" t="e">
        <f t="shared" si="705"/>
        <v>#REF!</v>
      </c>
      <c r="CU454" s="144"/>
      <c r="CV454" s="136" t="e">
        <f t="shared" si="706"/>
        <v>#REF!</v>
      </c>
      <c r="CW454" s="152"/>
      <c r="CX454" s="140" t="e">
        <f t="shared" si="707"/>
        <v>#REF!</v>
      </c>
      <c r="CY454" s="136" t="e">
        <f t="shared" si="708"/>
        <v>#REF!</v>
      </c>
      <c r="CZ454" s="152"/>
      <c r="DA454" s="144" t="e">
        <f t="shared" si="709"/>
        <v>#REF!</v>
      </c>
      <c r="DB454" s="144"/>
      <c r="DC454" s="136" t="e">
        <f t="shared" si="710"/>
        <v>#REF!</v>
      </c>
      <c r="DD454" s="152"/>
      <c r="DE454" s="140" t="e">
        <f t="shared" si="711"/>
        <v>#REF!</v>
      </c>
      <c r="DF454" s="144"/>
      <c r="DG454" s="136" t="e">
        <f t="shared" si="712"/>
        <v>#REF!</v>
      </c>
      <c r="DH454" s="152"/>
    </row>
    <row r="455" spans="1:112" ht="15.5" x14ac:dyDescent="0.35">
      <c r="A455" s="71">
        <v>36</v>
      </c>
      <c r="B455" s="345" t="str">
        <f t="shared" ref="B455" si="714">B403</f>
        <v>JJJJKKKK  Christelle</v>
      </c>
      <c r="C455" s="71" t="str">
        <f t="shared" si="656"/>
        <v>Christelle</v>
      </c>
      <c r="D455" s="9" t="str">
        <f t="shared" si="635"/>
        <v/>
      </c>
      <c r="E455" s="6">
        <f t="shared" si="669"/>
        <v>1577755</v>
      </c>
      <c r="F455" s="73"/>
      <c r="G455" s="73"/>
      <c r="H455" s="73"/>
      <c r="I455" s="73"/>
      <c r="J455" s="73"/>
      <c r="K455" s="73"/>
      <c r="L455" s="73"/>
      <c r="M455" s="169"/>
      <c r="N455" s="73"/>
      <c r="O455" s="73"/>
      <c r="P455" s="73"/>
      <c r="Q455" s="73"/>
      <c r="R455" s="73"/>
      <c r="S455" s="73"/>
      <c r="T455" s="73"/>
      <c r="U455" s="73"/>
      <c r="V455" s="73"/>
      <c r="W455" s="73"/>
      <c r="X455" s="289"/>
      <c r="Y455" s="2" t="e">
        <f>IF(C455&lt;&gt;"",VLOOKUP(C455,#REF!,2,FALSE),"")</f>
        <v>#REF!</v>
      </c>
      <c r="Z455" s="2" t="str">
        <f t="shared" si="618"/>
        <v>US CRÉTEIL</v>
      </c>
      <c r="AA455" s="50" t="str">
        <f t="shared" si="671"/>
        <v/>
      </c>
      <c r="AB455" s="34" t="e">
        <f t="shared" si="672"/>
        <v>#REF!</v>
      </c>
      <c r="AC455" s="2" t="str">
        <f t="shared" si="673"/>
        <v>JJJJKKKK  Christelle  Christelle</v>
      </c>
      <c r="AD455" s="2">
        <f t="shared" si="674"/>
        <v>0</v>
      </c>
      <c r="AE455" s="39"/>
      <c r="AF455" s="40" t="str">
        <f>IF(AE455&lt;&gt;"",VLOOKUP(AE455,#REF!,2,FALSE),"")</f>
        <v/>
      </c>
      <c r="AM455" s="140" t="e">
        <f t="shared" si="675"/>
        <v>#REF!</v>
      </c>
      <c r="AN455" s="157"/>
      <c r="AO455" s="136" t="e">
        <f t="shared" si="676"/>
        <v>#REF!</v>
      </c>
      <c r="AP455" s="152"/>
      <c r="AQ455" s="140" t="e">
        <f t="shared" si="677"/>
        <v>#REF!</v>
      </c>
      <c r="AR455" s="144"/>
      <c r="AS455" s="136" t="e">
        <f t="shared" si="678"/>
        <v>#REF!</v>
      </c>
      <c r="AT455" s="152"/>
      <c r="AU455" s="140" t="e">
        <f t="shared" si="679"/>
        <v>#REF!</v>
      </c>
      <c r="AV455" s="157"/>
      <c r="AW455" s="136" t="e">
        <f t="shared" si="680"/>
        <v>#REF!</v>
      </c>
      <c r="AX455" s="152"/>
      <c r="AY455" s="140" t="e">
        <f t="shared" si="681"/>
        <v>#REF!</v>
      </c>
      <c r="AZ455" s="144"/>
      <c r="BA455" s="136" t="e">
        <f t="shared" si="682"/>
        <v>#REF!</v>
      </c>
      <c r="BB455" s="152"/>
      <c r="BC455" s="140" t="e">
        <f t="shared" si="683"/>
        <v>#REF!</v>
      </c>
      <c r="BD455" s="144"/>
      <c r="BE455" s="136" t="e">
        <f t="shared" si="684"/>
        <v>#REF!</v>
      </c>
      <c r="BF455" s="152"/>
      <c r="BG455" s="140" t="e">
        <f t="shared" si="685"/>
        <v>#REF!</v>
      </c>
      <c r="BH455" s="144"/>
      <c r="BI455" s="136" t="e">
        <f t="shared" si="686"/>
        <v>#REF!</v>
      </c>
      <c r="BJ455" s="152"/>
      <c r="BK455" s="140" t="e">
        <f t="shared" si="687"/>
        <v>#REF!</v>
      </c>
      <c r="BL455" s="144"/>
      <c r="BM455" s="136" t="e">
        <f t="shared" si="688"/>
        <v>#REF!</v>
      </c>
      <c r="BN455" s="152"/>
      <c r="BO455" s="140" t="e">
        <f t="shared" si="689"/>
        <v>#REF!</v>
      </c>
      <c r="BP455" s="144"/>
      <c r="BQ455" s="136" t="e">
        <f t="shared" si="690"/>
        <v>#REF!</v>
      </c>
      <c r="BR455" s="152"/>
      <c r="BS455" s="140" t="e">
        <f t="shared" si="691"/>
        <v>#REF!</v>
      </c>
      <c r="BT455" s="144"/>
      <c r="BU455" s="136" t="e">
        <f t="shared" si="692"/>
        <v>#REF!</v>
      </c>
      <c r="BV455" s="152"/>
      <c r="BW455" s="140" t="e">
        <f t="shared" si="693"/>
        <v>#REF!</v>
      </c>
      <c r="BX455" s="144"/>
      <c r="BY455" s="136" t="e">
        <f t="shared" si="694"/>
        <v>#REF!</v>
      </c>
      <c r="BZ455" s="152"/>
      <c r="CA455" s="140" t="e">
        <f t="shared" si="695"/>
        <v>#REF!</v>
      </c>
      <c r="CB455" s="144"/>
      <c r="CC455" s="136" t="e">
        <f t="shared" si="696"/>
        <v>#REF!</v>
      </c>
      <c r="CD455" s="152"/>
      <c r="CE455" s="140" t="e">
        <f t="shared" si="697"/>
        <v>#REF!</v>
      </c>
      <c r="CF455" s="144"/>
      <c r="CG455" s="136" t="e">
        <f t="shared" si="698"/>
        <v>#REF!</v>
      </c>
      <c r="CH455" s="152"/>
      <c r="CI455" s="140" t="e">
        <f t="shared" si="699"/>
        <v>#REF!</v>
      </c>
      <c r="CJ455" s="144"/>
      <c r="CK455" s="136" t="e">
        <f t="shared" si="700"/>
        <v>#REF!</v>
      </c>
      <c r="CL455" s="140" t="e">
        <f t="shared" si="701"/>
        <v>#REF!</v>
      </c>
      <c r="CM455" s="144"/>
      <c r="CN455" s="136" t="e">
        <f t="shared" si="702"/>
        <v>#REF!</v>
      </c>
      <c r="CO455" s="152"/>
      <c r="CP455" s="140" t="e">
        <f t="shared" si="703"/>
        <v>#REF!</v>
      </c>
      <c r="CQ455" s="144"/>
      <c r="CR455" s="136" t="e">
        <f t="shared" si="704"/>
        <v>#REF!</v>
      </c>
      <c r="CS455" s="152"/>
      <c r="CT455" s="140" t="e">
        <f t="shared" si="705"/>
        <v>#REF!</v>
      </c>
      <c r="CU455" s="144"/>
      <c r="CV455" s="136" t="e">
        <f t="shared" si="706"/>
        <v>#REF!</v>
      </c>
      <c r="CW455" s="152"/>
      <c r="CX455" s="140" t="e">
        <f t="shared" si="707"/>
        <v>#REF!</v>
      </c>
      <c r="CY455" s="136" t="e">
        <f t="shared" si="708"/>
        <v>#REF!</v>
      </c>
      <c r="CZ455" s="152"/>
      <c r="DA455" s="144" t="e">
        <f t="shared" si="709"/>
        <v>#REF!</v>
      </c>
      <c r="DB455" s="144"/>
      <c r="DC455" s="136" t="e">
        <f t="shared" si="710"/>
        <v>#REF!</v>
      </c>
      <c r="DD455" s="152"/>
      <c r="DE455" s="140" t="e">
        <f t="shared" si="711"/>
        <v>#REF!</v>
      </c>
      <c r="DF455" s="144"/>
      <c r="DG455" s="136" t="e">
        <f t="shared" si="712"/>
        <v>#REF!</v>
      </c>
      <c r="DH455" s="152"/>
    </row>
    <row r="456" spans="1:112" ht="15.5" x14ac:dyDescent="0.35">
      <c r="A456" s="71">
        <v>37</v>
      </c>
      <c r="B456" s="345" t="str">
        <f t="shared" ref="B456" si="715">B404</f>
        <v>KKKLLL  Pierre</v>
      </c>
      <c r="C456" s="71" t="str">
        <f t="shared" si="656"/>
        <v>Pierre</v>
      </c>
      <c r="D456" s="9" t="str">
        <f t="shared" si="635"/>
        <v/>
      </c>
      <c r="E456" s="6">
        <f t="shared" si="669"/>
        <v>1346497</v>
      </c>
      <c r="F456" s="73"/>
      <c r="G456" s="73"/>
      <c r="H456" s="73"/>
      <c r="I456" s="73"/>
      <c r="J456" s="73"/>
      <c r="K456" s="73"/>
      <c r="L456" s="73"/>
      <c r="M456" s="169"/>
      <c r="N456" s="73"/>
      <c r="O456" s="73"/>
      <c r="P456" s="73"/>
      <c r="Q456" s="73"/>
      <c r="R456" s="73"/>
      <c r="S456" s="73"/>
      <c r="T456" s="73"/>
      <c r="U456" s="73"/>
      <c r="V456" s="73"/>
      <c r="W456" s="73"/>
      <c r="X456" s="289"/>
      <c r="Y456" s="2" t="e">
        <f>IF(C456&lt;&gt;"",VLOOKUP(C456,#REF!,2,FALSE),"")</f>
        <v>#REF!</v>
      </c>
      <c r="Z456" s="2" t="str">
        <f t="shared" si="618"/>
        <v>US CRÉTEIL</v>
      </c>
      <c r="AA456" s="50" t="str">
        <f t="shared" si="671"/>
        <v/>
      </c>
      <c r="AB456" s="34" t="e">
        <f t="shared" si="672"/>
        <v>#REF!</v>
      </c>
      <c r="AC456" s="2" t="str">
        <f t="shared" si="673"/>
        <v>KKKLLL  Pierre  Pierre</v>
      </c>
      <c r="AD456" s="2">
        <f t="shared" si="674"/>
        <v>0</v>
      </c>
      <c r="AE456" s="39"/>
      <c r="AF456" s="40" t="str">
        <f>IF(AE456&lt;&gt;"",VLOOKUP(AE456,#REF!,2,FALSE),"")</f>
        <v/>
      </c>
      <c r="AM456" s="140" t="e">
        <f t="shared" si="675"/>
        <v>#REF!</v>
      </c>
      <c r="AN456" s="157"/>
      <c r="AO456" s="136" t="e">
        <f t="shared" si="676"/>
        <v>#REF!</v>
      </c>
      <c r="AP456" s="152"/>
      <c r="AQ456" s="140" t="e">
        <f t="shared" si="677"/>
        <v>#REF!</v>
      </c>
      <c r="AR456" s="144"/>
      <c r="AS456" s="136" t="e">
        <f t="shared" si="678"/>
        <v>#REF!</v>
      </c>
      <c r="AT456" s="152"/>
      <c r="AU456" s="140" t="e">
        <f t="shared" si="679"/>
        <v>#REF!</v>
      </c>
      <c r="AV456" s="157"/>
      <c r="AW456" s="136" t="e">
        <f t="shared" si="680"/>
        <v>#REF!</v>
      </c>
      <c r="AX456" s="152"/>
      <c r="AY456" s="140" t="e">
        <f t="shared" si="681"/>
        <v>#REF!</v>
      </c>
      <c r="AZ456" s="144"/>
      <c r="BA456" s="136" t="e">
        <f t="shared" si="682"/>
        <v>#REF!</v>
      </c>
      <c r="BB456" s="152"/>
      <c r="BC456" s="140" t="e">
        <f t="shared" si="683"/>
        <v>#REF!</v>
      </c>
      <c r="BD456" s="144"/>
      <c r="BE456" s="136" t="e">
        <f t="shared" si="684"/>
        <v>#REF!</v>
      </c>
      <c r="BF456" s="152"/>
      <c r="BG456" s="140" t="e">
        <f t="shared" si="685"/>
        <v>#REF!</v>
      </c>
      <c r="BH456" s="144"/>
      <c r="BI456" s="136" t="e">
        <f t="shared" si="686"/>
        <v>#REF!</v>
      </c>
      <c r="BJ456" s="152"/>
      <c r="BK456" s="140" t="e">
        <f t="shared" si="687"/>
        <v>#REF!</v>
      </c>
      <c r="BL456" s="144"/>
      <c r="BM456" s="136" t="e">
        <f t="shared" si="688"/>
        <v>#REF!</v>
      </c>
      <c r="BN456" s="152"/>
      <c r="BO456" s="140" t="e">
        <f t="shared" si="689"/>
        <v>#REF!</v>
      </c>
      <c r="BP456" s="144"/>
      <c r="BQ456" s="136" t="e">
        <f t="shared" si="690"/>
        <v>#REF!</v>
      </c>
      <c r="BR456" s="152"/>
      <c r="BS456" s="140" t="e">
        <f t="shared" si="691"/>
        <v>#REF!</v>
      </c>
      <c r="BT456" s="144"/>
      <c r="BU456" s="136" t="e">
        <f t="shared" si="692"/>
        <v>#REF!</v>
      </c>
      <c r="BV456" s="152"/>
      <c r="BW456" s="140" t="e">
        <f t="shared" si="693"/>
        <v>#REF!</v>
      </c>
      <c r="BX456" s="144"/>
      <c r="BY456" s="136" t="e">
        <f t="shared" si="694"/>
        <v>#REF!</v>
      </c>
      <c r="BZ456" s="152"/>
      <c r="CA456" s="140" t="e">
        <f t="shared" si="695"/>
        <v>#REF!</v>
      </c>
      <c r="CB456" s="144"/>
      <c r="CC456" s="136" t="e">
        <f t="shared" si="696"/>
        <v>#REF!</v>
      </c>
      <c r="CD456" s="152"/>
      <c r="CE456" s="140" t="e">
        <f t="shared" si="697"/>
        <v>#REF!</v>
      </c>
      <c r="CF456" s="144"/>
      <c r="CG456" s="136" t="e">
        <f t="shared" si="698"/>
        <v>#REF!</v>
      </c>
      <c r="CH456" s="152"/>
      <c r="CI456" s="140" t="e">
        <f t="shared" si="699"/>
        <v>#REF!</v>
      </c>
      <c r="CJ456" s="144"/>
      <c r="CK456" s="136" t="e">
        <f t="shared" si="700"/>
        <v>#REF!</v>
      </c>
      <c r="CL456" s="140" t="e">
        <f t="shared" si="701"/>
        <v>#REF!</v>
      </c>
      <c r="CM456" s="144"/>
      <c r="CN456" s="136" t="e">
        <f t="shared" si="702"/>
        <v>#REF!</v>
      </c>
      <c r="CO456" s="152"/>
      <c r="CP456" s="140" t="e">
        <f t="shared" si="703"/>
        <v>#REF!</v>
      </c>
      <c r="CQ456" s="144"/>
      <c r="CR456" s="136" t="e">
        <f t="shared" si="704"/>
        <v>#REF!</v>
      </c>
      <c r="CS456" s="152"/>
      <c r="CT456" s="140" t="e">
        <f t="shared" si="705"/>
        <v>#REF!</v>
      </c>
      <c r="CU456" s="144"/>
      <c r="CV456" s="136" t="e">
        <f t="shared" si="706"/>
        <v>#REF!</v>
      </c>
      <c r="CW456" s="152"/>
      <c r="CX456" s="140" t="e">
        <f t="shared" si="707"/>
        <v>#REF!</v>
      </c>
      <c r="CY456" s="136" t="e">
        <f t="shared" si="708"/>
        <v>#REF!</v>
      </c>
      <c r="CZ456" s="152"/>
      <c r="DA456" s="144" t="e">
        <f t="shared" si="709"/>
        <v>#REF!</v>
      </c>
      <c r="DB456" s="144"/>
      <c r="DC456" s="136" t="e">
        <f t="shared" si="710"/>
        <v>#REF!</v>
      </c>
      <c r="DD456" s="152"/>
      <c r="DE456" s="140" t="e">
        <f t="shared" si="711"/>
        <v>#REF!</v>
      </c>
      <c r="DF456" s="144"/>
      <c r="DG456" s="136" t="e">
        <f t="shared" si="712"/>
        <v>#REF!</v>
      </c>
      <c r="DH456" s="152"/>
    </row>
    <row r="457" spans="1:112" ht="15.5" x14ac:dyDescent="0.35">
      <c r="A457" s="71">
        <v>38</v>
      </c>
      <c r="B457" s="345" t="str">
        <f t="shared" ref="B457" si="716">B405</f>
        <v>LLLLMMMM  Didier</v>
      </c>
      <c r="C457" s="71" t="str">
        <f t="shared" si="656"/>
        <v>Didier</v>
      </c>
      <c r="D457" s="9" t="str">
        <f t="shared" si="635"/>
        <v/>
      </c>
      <c r="E457" s="6">
        <f t="shared" si="669"/>
        <v>1748108</v>
      </c>
      <c r="F457" s="73"/>
      <c r="G457" s="73"/>
      <c r="H457" s="73"/>
      <c r="I457" s="73"/>
      <c r="J457" s="73"/>
      <c r="K457" s="73"/>
      <c r="L457" s="73"/>
      <c r="M457" s="169"/>
      <c r="N457" s="73"/>
      <c r="O457" s="73"/>
      <c r="P457" s="73"/>
      <c r="Q457" s="73"/>
      <c r="R457" s="73"/>
      <c r="S457" s="73"/>
      <c r="T457" s="73"/>
      <c r="U457" s="73"/>
      <c r="V457" s="73"/>
      <c r="W457" s="73"/>
      <c r="X457" s="289"/>
      <c r="Y457" s="2" t="e">
        <f>IF(C457&lt;&gt;"",VLOOKUP(C457,#REF!,2,FALSE),"")</f>
        <v>#REF!</v>
      </c>
      <c r="Z457" s="2" t="str">
        <f t="shared" si="618"/>
        <v>US CRÉTEIL</v>
      </c>
      <c r="AA457" s="50" t="str">
        <f t="shared" si="671"/>
        <v/>
      </c>
      <c r="AB457" s="34" t="e">
        <f t="shared" si="672"/>
        <v>#REF!</v>
      </c>
      <c r="AC457" s="2" t="str">
        <f t="shared" si="673"/>
        <v>LLLLMMMM  Didier  Didier</v>
      </c>
      <c r="AD457" s="2">
        <f t="shared" si="674"/>
        <v>0</v>
      </c>
      <c r="AE457" s="39"/>
      <c r="AF457" s="40" t="str">
        <f>IF(AE457&lt;&gt;"",VLOOKUP(AE457,#REF!,2,FALSE),"")</f>
        <v/>
      </c>
      <c r="AM457" s="140" t="e">
        <f t="shared" si="675"/>
        <v>#REF!</v>
      </c>
      <c r="AN457" s="157"/>
      <c r="AO457" s="136" t="e">
        <f t="shared" si="676"/>
        <v>#REF!</v>
      </c>
      <c r="AP457" s="152"/>
      <c r="AQ457" s="140" t="e">
        <f t="shared" si="677"/>
        <v>#REF!</v>
      </c>
      <c r="AR457" s="144"/>
      <c r="AS457" s="136" t="e">
        <f t="shared" si="678"/>
        <v>#REF!</v>
      </c>
      <c r="AT457" s="152"/>
      <c r="AU457" s="140" t="e">
        <f t="shared" si="679"/>
        <v>#REF!</v>
      </c>
      <c r="AV457" s="157"/>
      <c r="AW457" s="136" t="e">
        <f t="shared" si="680"/>
        <v>#REF!</v>
      </c>
      <c r="AX457" s="152"/>
      <c r="AY457" s="140" t="e">
        <f t="shared" si="681"/>
        <v>#REF!</v>
      </c>
      <c r="AZ457" s="144"/>
      <c r="BA457" s="136" t="e">
        <f t="shared" si="682"/>
        <v>#REF!</v>
      </c>
      <c r="BB457" s="152"/>
      <c r="BC457" s="140" t="e">
        <f t="shared" si="683"/>
        <v>#REF!</v>
      </c>
      <c r="BD457" s="144"/>
      <c r="BE457" s="136" t="e">
        <f t="shared" si="684"/>
        <v>#REF!</v>
      </c>
      <c r="BF457" s="152"/>
      <c r="BG457" s="140" t="e">
        <f t="shared" si="685"/>
        <v>#REF!</v>
      </c>
      <c r="BH457" s="144"/>
      <c r="BI457" s="136" t="e">
        <f t="shared" si="686"/>
        <v>#REF!</v>
      </c>
      <c r="BJ457" s="152"/>
      <c r="BK457" s="140" t="e">
        <f t="shared" si="687"/>
        <v>#REF!</v>
      </c>
      <c r="BL457" s="144"/>
      <c r="BM457" s="136" t="e">
        <f t="shared" si="688"/>
        <v>#REF!</v>
      </c>
      <c r="BN457" s="152"/>
      <c r="BO457" s="140" t="e">
        <f t="shared" si="689"/>
        <v>#REF!</v>
      </c>
      <c r="BP457" s="144"/>
      <c r="BQ457" s="136" t="e">
        <f t="shared" si="690"/>
        <v>#REF!</v>
      </c>
      <c r="BR457" s="152"/>
      <c r="BS457" s="140" t="e">
        <f t="shared" si="691"/>
        <v>#REF!</v>
      </c>
      <c r="BT457" s="144"/>
      <c r="BU457" s="136" t="e">
        <f t="shared" si="692"/>
        <v>#REF!</v>
      </c>
      <c r="BV457" s="152"/>
      <c r="BW457" s="140" t="e">
        <f t="shared" si="693"/>
        <v>#REF!</v>
      </c>
      <c r="BX457" s="144"/>
      <c r="BY457" s="136" t="e">
        <f t="shared" si="694"/>
        <v>#REF!</v>
      </c>
      <c r="BZ457" s="152"/>
      <c r="CA457" s="140" t="e">
        <f t="shared" si="695"/>
        <v>#REF!</v>
      </c>
      <c r="CB457" s="144"/>
      <c r="CC457" s="136" t="e">
        <f t="shared" si="696"/>
        <v>#REF!</v>
      </c>
      <c r="CD457" s="152"/>
      <c r="CE457" s="140" t="e">
        <f t="shared" si="697"/>
        <v>#REF!</v>
      </c>
      <c r="CF457" s="144"/>
      <c r="CG457" s="136" t="e">
        <f t="shared" si="698"/>
        <v>#REF!</v>
      </c>
      <c r="CH457" s="152"/>
      <c r="CI457" s="140" t="e">
        <f t="shared" si="699"/>
        <v>#REF!</v>
      </c>
      <c r="CJ457" s="144"/>
      <c r="CK457" s="136" t="e">
        <f t="shared" si="700"/>
        <v>#REF!</v>
      </c>
      <c r="CL457" s="140" t="e">
        <f t="shared" si="701"/>
        <v>#REF!</v>
      </c>
      <c r="CM457" s="144"/>
      <c r="CN457" s="136" t="e">
        <f t="shared" si="702"/>
        <v>#REF!</v>
      </c>
      <c r="CO457" s="152"/>
      <c r="CP457" s="140" t="e">
        <f t="shared" si="703"/>
        <v>#REF!</v>
      </c>
      <c r="CQ457" s="144"/>
      <c r="CR457" s="136" t="e">
        <f t="shared" si="704"/>
        <v>#REF!</v>
      </c>
      <c r="CS457" s="152"/>
      <c r="CT457" s="140" t="e">
        <f t="shared" si="705"/>
        <v>#REF!</v>
      </c>
      <c r="CU457" s="144"/>
      <c r="CV457" s="136" t="e">
        <f t="shared" si="706"/>
        <v>#REF!</v>
      </c>
      <c r="CW457" s="152"/>
      <c r="CX457" s="140" t="e">
        <f t="shared" si="707"/>
        <v>#REF!</v>
      </c>
      <c r="CY457" s="136" t="e">
        <f t="shared" si="708"/>
        <v>#REF!</v>
      </c>
      <c r="CZ457" s="152"/>
      <c r="DA457" s="144" t="e">
        <f t="shared" si="709"/>
        <v>#REF!</v>
      </c>
      <c r="DB457" s="144"/>
      <c r="DC457" s="136" t="e">
        <f t="shared" si="710"/>
        <v>#REF!</v>
      </c>
      <c r="DD457" s="152"/>
      <c r="DE457" s="140" t="e">
        <f t="shared" si="711"/>
        <v>#REF!</v>
      </c>
      <c r="DF457" s="144"/>
      <c r="DG457" s="136" t="e">
        <f t="shared" si="712"/>
        <v>#REF!</v>
      </c>
      <c r="DH457" s="152"/>
    </row>
    <row r="458" spans="1:112" ht="15.5" x14ac:dyDescent="0.35">
      <c r="A458" s="71">
        <v>39</v>
      </c>
      <c r="B458" s="345" t="str">
        <f t="shared" ref="B458" si="717">B406</f>
        <v>MMMNNN  Barbara</v>
      </c>
      <c r="C458" s="71" t="str">
        <f t="shared" si="656"/>
        <v>Barbara</v>
      </c>
      <c r="D458" s="9" t="str">
        <f t="shared" si="635"/>
        <v/>
      </c>
      <c r="E458" s="6">
        <f t="shared" si="669"/>
        <v>1026525</v>
      </c>
      <c r="F458" s="73"/>
      <c r="G458" s="73"/>
      <c r="H458" s="73"/>
      <c r="I458" s="73"/>
      <c r="J458" s="73"/>
      <c r="K458" s="73"/>
      <c r="L458" s="73"/>
      <c r="M458" s="169"/>
      <c r="N458" s="73"/>
      <c r="O458" s="73"/>
      <c r="P458" s="73"/>
      <c r="Q458" s="73"/>
      <c r="R458" s="73"/>
      <c r="S458" s="73"/>
      <c r="T458" s="73"/>
      <c r="U458" s="73"/>
      <c r="V458" s="73"/>
      <c r="W458" s="73"/>
      <c r="X458" s="289"/>
      <c r="Y458" s="2" t="e">
        <f>IF(C458&lt;&gt;"",VLOOKUP(C458,#REF!,2,FALSE),"")</f>
        <v>#REF!</v>
      </c>
      <c r="Z458" s="2" t="str">
        <f t="shared" si="618"/>
        <v>US CRÉTEIL</v>
      </c>
      <c r="AA458" s="50" t="str">
        <f t="shared" si="671"/>
        <v/>
      </c>
      <c r="AB458" s="34" t="e">
        <f t="shared" si="672"/>
        <v>#REF!</v>
      </c>
      <c r="AC458" s="2" t="str">
        <f t="shared" si="673"/>
        <v>MMMNNN  Barbara  Barbara</v>
      </c>
      <c r="AD458" s="2">
        <f t="shared" si="674"/>
        <v>0</v>
      </c>
      <c r="AE458" s="39"/>
      <c r="AF458" s="40" t="str">
        <f>IF(AE458&lt;&gt;"",VLOOKUP(AE458,#REF!,2,FALSE),"")</f>
        <v/>
      </c>
      <c r="AM458" s="140" t="e">
        <f t="shared" si="675"/>
        <v>#REF!</v>
      </c>
      <c r="AN458" s="157"/>
      <c r="AO458" s="136" t="e">
        <f t="shared" si="676"/>
        <v>#REF!</v>
      </c>
      <c r="AP458" s="152"/>
      <c r="AQ458" s="140" t="e">
        <f t="shared" si="677"/>
        <v>#REF!</v>
      </c>
      <c r="AR458" s="144"/>
      <c r="AS458" s="136" t="e">
        <f t="shared" si="678"/>
        <v>#REF!</v>
      </c>
      <c r="AT458" s="152"/>
      <c r="AU458" s="140" t="e">
        <f t="shared" si="679"/>
        <v>#REF!</v>
      </c>
      <c r="AV458" s="157"/>
      <c r="AW458" s="136" t="e">
        <f t="shared" si="680"/>
        <v>#REF!</v>
      </c>
      <c r="AX458" s="152"/>
      <c r="AY458" s="140" t="e">
        <f t="shared" si="681"/>
        <v>#REF!</v>
      </c>
      <c r="AZ458" s="144"/>
      <c r="BA458" s="136" t="e">
        <f t="shared" si="682"/>
        <v>#REF!</v>
      </c>
      <c r="BB458" s="152"/>
      <c r="BC458" s="140" t="e">
        <f t="shared" si="683"/>
        <v>#REF!</v>
      </c>
      <c r="BD458" s="144"/>
      <c r="BE458" s="136" t="e">
        <f t="shared" si="684"/>
        <v>#REF!</v>
      </c>
      <c r="BF458" s="152"/>
      <c r="BG458" s="140" t="e">
        <f t="shared" si="685"/>
        <v>#REF!</v>
      </c>
      <c r="BH458" s="144"/>
      <c r="BI458" s="136" t="e">
        <f t="shared" si="686"/>
        <v>#REF!</v>
      </c>
      <c r="BJ458" s="152"/>
      <c r="BK458" s="140" t="e">
        <f t="shared" si="687"/>
        <v>#REF!</v>
      </c>
      <c r="BL458" s="144"/>
      <c r="BM458" s="136" t="e">
        <f t="shared" si="688"/>
        <v>#REF!</v>
      </c>
      <c r="BN458" s="152"/>
      <c r="BO458" s="140" t="e">
        <f t="shared" si="689"/>
        <v>#REF!</v>
      </c>
      <c r="BP458" s="144"/>
      <c r="BQ458" s="136" t="e">
        <f t="shared" si="690"/>
        <v>#REF!</v>
      </c>
      <c r="BR458" s="152"/>
      <c r="BS458" s="140" t="e">
        <f t="shared" si="691"/>
        <v>#REF!</v>
      </c>
      <c r="BT458" s="144"/>
      <c r="BU458" s="136" t="e">
        <f t="shared" si="692"/>
        <v>#REF!</v>
      </c>
      <c r="BV458" s="152"/>
      <c r="BW458" s="140" t="e">
        <f t="shared" si="693"/>
        <v>#REF!</v>
      </c>
      <c r="BX458" s="144"/>
      <c r="BY458" s="136" t="e">
        <f t="shared" si="694"/>
        <v>#REF!</v>
      </c>
      <c r="BZ458" s="152"/>
      <c r="CA458" s="140" t="e">
        <f t="shared" si="695"/>
        <v>#REF!</v>
      </c>
      <c r="CB458" s="144"/>
      <c r="CC458" s="136" t="e">
        <f t="shared" si="696"/>
        <v>#REF!</v>
      </c>
      <c r="CD458" s="152"/>
      <c r="CE458" s="140" t="e">
        <f t="shared" si="697"/>
        <v>#REF!</v>
      </c>
      <c r="CF458" s="144"/>
      <c r="CG458" s="136" t="e">
        <f t="shared" si="698"/>
        <v>#REF!</v>
      </c>
      <c r="CH458" s="152"/>
      <c r="CI458" s="140" t="e">
        <f t="shared" si="699"/>
        <v>#REF!</v>
      </c>
      <c r="CJ458" s="144"/>
      <c r="CK458" s="136" t="e">
        <f t="shared" si="700"/>
        <v>#REF!</v>
      </c>
      <c r="CL458" s="140" t="e">
        <f t="shared" si="701"/>
        <v>#REF!</v>
      </c>
      <c r="CM458" s="144"/>
      <c r="CN458" s="136" t="e">
        <f t="shared" si="702"/>
        <v>#REF!</v>
      </c>
      <c r="CO458" s="152"/>
      <c r="CP458" s="140" t="e">
        <f t="shared" si="703"/>
        <v>#REF!</v>
      </c>
      <c r="CQ458" s="144"/>
      <c r="CR458" s="136" t="e">
        <f t="shared" si="704"/>
        <v>#REF!</v>
      </c>
      <c r="CS458" s="152"/>
      <c r="CT458" s="140" t="e">
        <f t="shared" si="705"/>
        <v>#REF!</v>
      </c>
      <c r="CU458" s="144"/>
      <c r="CV458" s="136" t="e">
        <f t="shared" si="706"/>
        <v>#REF!</v>
      </c>
      <c r="CW458" s="152"/>
      <c r="CX458" s="140" t="e">
        <f t="shared" si="707"/>
        <v>#REF!</v>
      </c>
      <c r="CY458" s="136" t="e">
        <f t="shared" si="708"/>
        <v>#REF!</v>
      </c>
      <c r="CZ458" s="152"/>
      <c r="DA458" s="144" t="e">
        <f t="shared" si="709"/>
        <v>#REF!</v>
      </c>
      <c r="DB458" s="144"/>
      <c r="DC458" s="136" t="e">
        <f t="shared" si="710"/>
        <v>#REF!</v>
      </c>
      <c r="DD458" s="152"/>
      <c r="DE458" s="140" t="e">
        <f t="shared" si="711"/>
        <v>#REF!</v>
      </c>
      <c r="DF458" s="144"/>
      <c r="DG458" s="136" t="e">
        <f t="shared" si="712"/>
        <v>#REF!</v>
      </c>
      <c r="DH458" s="152"/>
    </row>
    <row r="459" spans="1:112" ht="15.5" x14ac:dyDescent="0.35">
      <c r="A459" s="71">
        <v>40</v>
      </c>
      <c r="B459" s="345" t="str">
        <f t="shared" ref="B459" si="718">B407</f>
        <v>NNNNOOO  Julie</v>
      </c>
      <c r="C459" s="71" t="str">
        <f t="shared" si="656"/>
        <v>Julie</v>
      </c>
      <c r="D459" s="9" t="str">
        <f t="shared" si="635"/>
        <v/>
      </c>
      <c r="E459" s="6">
        <f t="shared" si="669"/>
        <v>405929</v>
      </c>
      <c r="F459" s="73"/>
      <c r="G459" s="73"/>
      <c r="H459" s="73"/>
      <c r="I459" s="73"/>
      <c r="J459" s="73"/>
      <c r="K459" s="73"/>
      <c r="L459" s="73"/>
      <c r="M459" s="169"/>
      <c r="N459" s="73"/>
      <c r="O459" s="73"/>
      <c r="P459" s="73"/>
      <c r="Q459" s="73"/>
      <c r="R459" s="73"/>
      <c r="S459" s="73"/>
      <c r="T459" s="73"/>
      <c r="U459" s="73"/>
      <c r="V459" s="73"/>
      <c r="W459" s="73"/>
      <c r="X459" s="289"/>
      <c r="Y459" s="2" t="e">
        <f>IF(C459&lt;&gt;"",VLOOKUP(C459,#REF!,2,FALSE),"")</f>
        <v>#REF!</v>
      </c>
      <c r="Z459" s="2" t="str">
        <f t="shared" si="618"/>
        <v>US CRÉTEIL</v>
      </c>
      <c r="AA459" s="50" t="str">
        <f t="shared" si="671"/>
        <v/>
      </c>
      <c r="AB459" s="34" t="e">
        <f t="shared" si="672"/>
        <v>#REF!</v>
      </c>
      <c r="AC459" s="2" t="str">
        <f t="shared" si="673"/>
        <v>NNNNOOO  Julie  Julie</v>
      </c>
      <c r="AD459" s="2">
        <f t="shared" si="674"/>
        <v>0</v>
      </c>
      <c r="AE459" s="39"/>
      <c r="AF459" s="40" t="str">
        <f>IF(AE459&lt;&gt;"",VLOOKUP(AE459,#REF!,2,FALSE),"")</f>
        <v/>
      </c>
      <c r="AM459" s="140" t="e">
        <f t="shared" si="675"/>
        <v>#REF!</v>
      </c>
      <c r="AN459" s="157"/>
      <c r="AO459" s="136" t="e">
        <f t="shared" si="676"/>
        <v>#REF!</v>
      </c>
      <c r="AP459" s="152"/>
      <c r="AQ459" s="140" t="e">
        <f t="shared" si="677"/>
        <v>#REF!</v>
      </c>
      <c r="AR459" s="144"/>
      <c r="AS459" s="136" t="e">
        <f t="shared" si="678"/>
        <v>#REF!</v>
      </c>
      <c r="AT459" s="152"/>
      <c r="AU459" s="140" t="e">
        <f t="shared" si="679"/>
        <v>#REF!</v>
      </c>
      <c r="AV459" s="157"/>
      <c r="AW459" s="136" t="e">
        <f t="shared" si="680"/>
        <v>#REF!</v>
      </c>
      <c r="AX459" s="152"/>
      <c r="AY459" s="140" t="e">
        <f t="shared" si="681"/>
        <v>#REF!</v>
      </c>
      <c r="AZ459" s="144"/>
      <c r="BA459" s="136" t="e">
        <f t="shared" si="682"/>
        <v>#REF!</v>
      </c>
      <c r="BB459" s="152"/>
      <c r="BC459" s="140" t="e">
        <f t="shared" si="683"/>
        <v>#REF!</v>
      </c>
      <c r="BD459" s="144"/>
      <c r="BE459" s="136" t="e">
        <f t="shared" si="684"/>
        <v>#REF!</v>
      </c>
      <c r="BF459" s="152"/>
      <c r="BG459" s="140" t="e">
        <f t="shared" si="685"/>
        <v>#REF!</v>
      </c>
      <c r="BH459" s="144"/>
      <c r="BI459" s="136" t="e">
        <f t="shared" si="686"/>
        <v>#REF!</v>
      </c>
      <c r="BJ459" s="152"/>
      <c r="BK459" s="140" t="e">
        <f t="shared" si="687"/>
        <v>#REF!</v>
      </c>
      <c r="BL459" s="144"/>
      <c r="BM459" s="136" t="e">
        <f t="shared" si="688"/>
        <v>#REF!</v>
      </c>
      <c r="BN459" s="152"/>
      <c r="BO459" s="140" t="e">
        <f t="shared" si="689"/>
        <v>#REF!</v>
      </c>
      <c r="BP459" s="144"/>
      <c r="BQ459" s="136" t="e">
        <f t="shared" si="690"/>
        <v>#REF!</v>
      </c>
      <c r="BR459" s="152"/>
      <c r="BS459" s="140" t="e">
        <f t="shared" si="691"/>
        <v>#REF!</v>
      </c>
      <c r="BT459" s="144"/>
      <c r="BU459" s="136" t="e">
        <f t="shared" si="692"/>
        <v>#REF!</v>
      </c>
      <c r="BV459" s="152"/>
      <c r="BW459" s="140" t="e">
        <f t="shared" si="693"/>
        <v>#REF!</v>
      </c>
      <c r="BX459" s="144"/>
      <c r="BY459" s="136" t="e">
        <f t="shared" si="694"/>
        <v>#REF!</v>
      </c>
      <c r="BZ459" s="152"/>
      <c r="CA459" s="140" t="e">
        <f t="shared" si="695"/>
        <v>#REF!</v>
      </c>
      <c r="CB459" s="144"/>
      <c r="CC459" s="136" t="e">
        <f t="shared" si="696"/>
        <v>#REF!</v>
      </c>
      <c r="CD459" s="152"/>
      <c r="CE459" s="140" t="e">
        <f t="shared" si="697"/>
        <v>#REF!</v>
      </c>
      <c r="CF459" s="144"/>
      <c r="CG459" s="136" t="e">
        <f t="shared" si="698"/>
        <v>#REF!</v>
      </c>
      <c r="CH459" s="152"/>
      <c r="CI459" s="140" t="e">
        <f t="shared" si="699"/>
        <v>#REF!</v>
      </c>
      <c r="CJ459" s="144"/>
      <c r="CK459" s="136" t="e">
        <f t="shared" si="700"/>
        <v>#REF!</v>
      </c>
      <c r="CL459" s="140" t="e">
        <f t="shared" si="701"/>
        <v>#REF!</v>
      </c>
      <c r="CM459" s="144"/>
      <c r="CN459" s="136" t="e">
        <f t="shared" si="702"/>
        <v>#REF!</v>
      </c>
      <c r="CO459" s="152"/>
      <c r="CP459" s="140" t="e">
        <f t="shared" si="703"/>
        <v>#REF!</v>
      </c>
      <c r="CQ459" s="144"/>
      <c r="CR459" s="136" t="e">
        <f t="shared" si="704"/>
        <v>#REF!</v>
      </c>
      <c r="CS459" s="152"/>
      <c r="CT459" s="140" t="e">
        <f t="shared" si="705"/>
        <v>#REF!</v>
      </c>
      <c r="CU459" s="144"/>
      <c r="CV459" s="136" t="e">
        <f t="shared" si="706"/>
        <v>#REF!</v>
      </c>
      <c r="CW459" s="152"/>
      <c r="CX459" s="140" t="e">
        <f t="shared" si="707"/>
        <v>#REF!</v>
      </c>
      <c r="CY459" s="136" t="e">
        <f t="shared" si="708"/>
        <v>#REF!</v>
      </c>
      <c r="CZ459" s="152"/>
      <c r="DA459" s="144" t="e">
        <f t="shared" si="709"/>
        <v>#REF!</v>
      </c>
      <c r="DB459" s="144"/>
      <c r="DC459" s="136" t="e">
        <f t="shared" si="710"/>
        <v>#REF!</v>
      </c>
      <c r="DD459" s="152"/>
      <c r="DE459" s="140" t="e">
        <f t="shared" si="711"/>
        <v>#REF!</v>
      </c>
      <c r="DF459" s="144"/>
      <c r="DG459" s="136" t="e">
        <f t="shared" si="712"/>
        <v>#REF!</v>
      </c>
      <c r="DH459" s="152"/>
    </row>
    <row r="460" spans="1:112" ht="15.5" x14ac:dyDescent="0.35">
      <c r="A460" s="71">
        <v>41</v>
      </c>
      <c r="B460" s="345" t="str">
        <f t="shared" ref="B460" si="719">B408</f>
        <v>OOOPPP  André</v>
      </c>
      <c r="C460" s="71" t="str">
        <f t="shared" ref="C460:C469" si="720">C44</f>
        <v>André</v>
      </c>
      <c r="D460" s="9" t="str">
        <f t="shared" si="635"/>
        <v/>
      </c>
      <c r="E460" s="6">
        <f t="shared" si="669"/>
        <v>1513486</v>
      </c>
      <c r="F460" s="73"/>
      <c r="G460" s="73"/>
      <c r="H460" s="73"/>
      <c r="I460" s="73"/>
      <c r="J460" s="73"/>
      <c r="K460" s="73"/>
      <c r="L460" s="73"/>
      <c r="M460" s="169"/>
      <c r="N460" s="73"/>
      <c r="O460" s="73"/>
      <c r="P460" s="73"/>
      <c r="Q460" s="73"/>
      <c r="R460" s="73"/>
      <c r="S460" s="73"/>
      <c r="T460" s="73"/>
      <c r="U460" s="73"/>
      <c r="V460" s="73"/>
      <c r="W460" s="73"/>
      <c r="X460" s="289"/>
      <c r="Y460" s="2" t="e">
        <f>IF(C460&lt;&gt;"",VLOOKUP(C460,#REF!,2,FALSE),"")</f>
        <v>#REF!</v>
      </c>
      <c r="Z460" s="2" t="str">
        <f t="shared" si="618"/>
        <v>US CRÉTEIL</v>
      </c>
      <c r="AA460" s="50" t="str">
        <f t="shared" si="671"/>
        <v/>
      </c>
      <c r="AB460" s="34" t="e">
        <f t="shared" si="672"/>
        <v>#REF!</v>
      </c>
      <c r="AC460" s="2" t="str">
        <f t="shared" si="673"/>
        <v>OOOPPP  André  André</v>
      </c>
      <c r="AD460" s="2">
        <f t="shared" si="674"/>
        <v>0</v>
      </c>
      <c r="AE460" s="39"/>
      <c r="AF460" s="40" t="str">
        <f>IF(AE460&lt;&gt;"",VLOOKUP(AE460,#REF!,2,FALSE),"")</f>
        <v/>
      </c>
      <c r="AM460" s="140" t="e">
        <f t="shared" si="675"/>
        <v>#REF!</v>
      </c>
      <c r="AN460" s="157"/>
      <c r="AO460" s="136" t="e">
        <f t="shared" si="676"/>
        <v>#REF!</v>
      </c>
      <c r="AP460" s="152"/>
      <c r="AQ460" s="140" t="e">
        <f t="shared" si="677"/>
        <v>#REF!</v>
      </c>
      <c r="AR460" s="144"/>
      <c r="AS460" s="136" t="e">
        <f t="shared" si="678"/>
        <v>#REF!</v>
      </c>
      <c r="AT460" s="152"/>
      <c r="AU460" s="140" t="e">
        <f t="shared" si="679"/>
        <v>#REF!</v>
      </c>
      <c r="AV460" s="157"/>
      <c r="AW460" s="136" t="e">
        <f t="shared" si="680"/>
        <v>#REF!</v>
      </c>
      <c r="AX460" s="152"/>
      <c r="AY460" s="140" t="e">
        <f t="shared" si="681"/>
        <v>#REF!</v>
      </c>
      <c r="AZ460" s="144"/>
      <c r="BA460" s="136" t="e">
        <f t="shared" si="682"/>
        <v>#REF!</v>
      </c>
      <c r="BB460" s="152"/>
      <c r="BC460" s="140" t="e">
        <f t="shared" si="683"/>
        <v>#REF!</v>
      </c>
      <c r="BD460" s="144"/>
      <c r="BE460" s="136" t="e">
        <f t="shared" si="684"/>
        <v>#REF!</v>
      </c>
      <c r="BF460" s="152"/>
      <c r="BG460" s="140" t="e">
        <f t="shared" si="685"/>
        <v>#REF!</v>
      </c>
      <c r="BH460" s="144"/>
      <c r="BI460" s="136" t="e">
        <f t="shared" si="686"/>
        <v>#REF!</v>
      </c>
      <c r="BJ460" s="152"/>
      <c r="BK460" s="140" t="e">
        <f t="shared" si="687"/>
        <v>#REF!</v>
      </c>
      <c r="BL460" s="144"/>
      <c r="BM460" s="136" t="e">
        <f t="shared" si="688"/>
        <v>#REF!</v>
      </c>
      <c r="BN460" s="152"/>
      <c r="BO460" s="140" t="e">
        <f t="shared" si="689"/>
        <v>#REF!</v>
      </c>
      <c r="BP460" s="144"/>
      <c r="BQ460" s="136" t="e">
        <f t="shared" si="690"/>
        <v>#REF!</v>
      </c>
      <c r="BR460" s="152"/>
      <c r="BS460" s="140" t="e">
        <f t="shared" si="691"/>
        <v>#REF!</v>
      </c>
      <c r="BT460" s="144"/>
      <c r="BU460" s="136" t="e">
        <f t="shared" si="692"/>
        <v>#REF!</v>
      </c>
      <c r="BV460" s="152"/>
      <c r="BW460" s="140" t="e">
        <f t="shared" si="693"/>
        <v>#REF!</v>
      </c>
      <c r="BX460" s="144"/>
      <c r="BY460" s="136" t="e">
        <f t="shared" si="694"/>
        <v>#REF!</v>
      </c>
      <c r="BZ460" s="152"/>
      <c r="CA460" s="140" t="e">
        <f t="shared" si="695"/>
        <v>#REF!</v>
      </c>
      <c r="CB460" s="144"/>
      <c r="CC460" s="136" t="e">
        <f t="shared" si="696"/>
        <v>#REF!</v>
      </c>
      <c r="CD460" s="152"/>
      <c r="CE460" s="140" t="e">
        <f t="shared" si="697"/>
        <v>#REF!</v>
      </c>
      <c r="CF460" s="144"/>
      <c r="CG460" s="136" t="e">
        <f t="shared" si="698"/>
        <v>#REF!</v>
      </c>
      <c r="CH460" s="152"/>
      <c r="CI460" s="140" t="e">
        <f t="shared" si="699"/>
        <v>#REF!</v>
      </c>
      <c r="CJ460" s="144"/>
      <c r="CK460" s="136" t="e">
        <f t="shared" si="700"/>
        <v>#REF!</v>
      </c>
      <c r="CL460" s="140" t="e">
        <f t="shared" si="701"/>
        <v>#REF!</v>
      </c>
      <c r="CM460" s="144"/>
      <c r="CN460" s="136" t="e">
        <f t="shared" si="702"/>
        <v>#REF!</v>
      </c>
      <c r="CO460" s="152"/>
      <c r="CP460" s="140" t="e">
        <f t="shared" si="703"/>
        <v>#REF!</v>
      </c>
      <c r="CQ460" s="144"/>
      <c r="CR460" s="136" t="e">
        <f t="shared" si="704"/>
        <v>#REF!</v>
      </c>
      <c r="CS460" s="152"/>
      <c r="CT460" s="140" t="e">
        <f t="shared" si="705"/>
        <v>#REF!</v>
      </c>
      <c r="CU460" s="144"/>
      <c r="CV460" s="136" t="e">
        <f t="shared" si="706"/>
        <v>#REF!</v>
      </c>
      <c r="CW460" s="152"/>
      <c r="CX460" s="140" t="e">
        <f t="shared" si="707"/>
        <v>#REF!</v>
      </c>
      <c r="CY460" s="136" t="e">
        <f t="shared" si="708"/>
        <v>#REF!</v>
      </c>
      <c r="CZ460" s="152"/>
      <c r="DA460" s="144" t="e">
        <f t="shared" si="709"/>
        <v>#REF!</v>
      </c>
      <c r="DB460" s="144"/>
      <c r="DC460" s="136" t="e">
        <f t="shared" si="710"/>
        <v>#REF!</v>
      </c>
      <c r="DD460" s="152"/>
      <c r="DE460" s="140" t="e">
        <f t="shared" si="711"/>
        <v>#REF!</v>
      </c>
      <c r="DF460" s="144"/>
      <c r="DG460" s="136" t="e">
        <f t="shared" si="712"/>
        <v>#REF!</v>
      </c>
      <c r="DH460" s="152"/>
    </row>
    <row r="461" spans="1:112" ht="15.5" x14ac:dyDescent="0.35">
      <c r="A461" s="71">
        <v>42</v>
      </c>
      <c r="B461" s="345" t="str">
        <f t="shared" ref="B461" si="721">B409</f>
        <v>PPPQQQQ  Roland</v>
      </c>
      <c r="C461" s="71" t="str">
        <f t="shared" si="720"/>
        <v>Roland</v>
      </c>
      <c r="D461" s="9" t="str">
        <f t="shared" si="635"/>
        <v/>
      </c>
      <c r="E461" s="6">
        <f t="shared" si="669"/>
        <v>1797650</v>
      </c>
      <c r="F461" s="73"/>
      <c r="G461" s="73"/>
      <c r="H461" s="73"/>
      <c r="I461" s="73"/>
      <c r="J461" s="73"/>
      <c r="K461" s="73"/>
      <c r="L461" s="73"/>
      <c r="M461" s="169"/>
      <c r="N461" s="73"/>
      <c r="O461" s="73"/>
      <c r="P461" s="73"/>
      <c r="Q461" s="73"/>
      <c r="R461" s="73"/>
      <c r="S461" s="73"/>
      <c r="T461" s="73"/>
      <c r="U461" s="73"/>
      <c r="V461" s="73"/>
      <c r="W461" s="73"/>
      <c r="X461" s="289"/>
      <c r="Y461" s="2" t="e">
        <f>IF(C461&lt;&gt;"",VLOOKUP(C461,#REF!,2,FALSE),"")</f>
        <v>#REF!</v>
      </c>
      <c r="Z461" s="2" t="str">
        <f t="shared" si="618"/>
        <v>US CRÉTEIL</v>
      </c>
      <c r="AA461" s="50" t="str">
        <f t="shared" si="671"/>
        <v/>
      </c>
      <c r="AB461" s="34" t="e">
        <f t="shared" si="672"/>
        <v>#REF!</v>
      </c>
      <c r="AC461" s="2" t="str">
        <f t="shared" si="673"/>
        <v>PPPQQQQ  Roland  Roland</v>
      </c>
      <c r="AD461" s="2">
        <f t="shared" si="674"/>
        <v>0</v>
      </c>
      <c r="AE461" s="39"/>
      <c r="AF461" s="40" t="str">
        <f>IF(AE461&lt;&gt;"",VLOOKUP(AE461,#REF!,2,FALSE),"")</f>
        <v/>
      </c>
      <c r="AM461" s="140" t="e">
        <f t="shared" si="675"/>
        <v>#REF!</v>
      </c>
      <c r="AN461" s="157"/>
      <c r="AO461" s="136" t="e">
        <f t="shared" si="676"/>
        <v>#REF!</v>
      </c>
      <c r="AP461" s="152"/>
      <c r="AQ461" s="140" t="e">
        <f t="shared" si="677"/>
        <v>#REF!</v>
      </c>
      <c r="AR461" s="144"/>
      <c r="AS461" s="136" t="e">
        <f t="shared" si="678"/>
        <v>#REF!</v>
      </c>
      <c r="AT461" s="152"/>
      <c r="AU461" s="140" t="e">
        <f t="shared" si="679"/>
        <v>#REF!</v>
      </c>
      <c r="AV461" s="157"/>
      <c r="AW461" s="136" t="e">
        <f t="shared" si="680"/>
        <v>#REF!</v>
      </c>
      <c r="AX461" s="152"/>
      <c r="AY461" s="140" t="e">
        <f t="shared" si="681"/>
        <v>#REF!</v>
      </c>
      <c r="AZ461" s="144"/>
      <c r="BA461" s="136" t="e">
        <f t="shared" si="682"/>
        <v>#REF!</v>
      </c>
      <c r="BB461" s="152"/>
      <c r="BC461" s="140" t="e">
        <f t="shared" si="683"/>
        <v>#REF!</v>
      </c>
      <c r="BD461" s="144"/>
      <c r="BE461" s="136" t="e">
        <f t="shared" si="684"/>
        <v>#REF!</v>
      </c>
      <c r="BF461" s="152"/>
      <c r="BG461" s="140" t="e">
        <f t="shared" si="685"/>
        <v>#REF!</v>
      </c>
      <c r="BH461" s="144"/>
      <c r="BI461" s="136" t="e">
        <f t="shared" si="686"/>
        <v>#REF!</v>
      </c>
      <c r="BJ461" s="152"/>
      <c r="BK461" s="140" t="e">
        <f t="shared" si="687"/>
        <v>#REF!</v>
      </c>
      <c r="BL461" s="144"/>
      <c r="BM461" s="136" t="e">
        <f t="shared" si="688"/>
        <v>#REF!</v>
      </c>
      <c r="BN461" s="152"/>
      <c r="BO461" s="140" t="e">
        <f t="shared" si="689"/>
        <v>#REF!</v>
      </c>
      <c r="BP461" s="144"/>
      <c r="BQ461" s="136" t="e">
        <f t="shared" si="690"/>
        <v>#REF!</v>
      </c>
      <c r="BR461" s="152"/>
      <c r="BS461" s="140" t="e">
        <f t="shared" si="691"/>
        <v>#REF!</v>
      </c>
      <c r="BT461" s="144"/>
      <c r="BU461" s="136" t="e">
        <f t="shared" si="692"/>
        <v>#REF!</v>
      </c>
      <c r="BV461" s="152"/>
      <c r="BW461" s="140" t="e">
        <f t="shared" si="693"/>
        <v>#REF!</v>
      </c>
      <c r="BX461" s="144"/>
      <c r="BY461" s="136" t="e">
        <f t="shared" si="694"/>
        <v>#REF!</v>
      </c>
      <c r="BZ461" s="152"/>
      <c r="CA461" s="140" t="e">
        <f t="shared" si="695"/>
        <v>#REF!</v>
      </c>
      <c r="CB461" s="144"/>
      <c r="CC461" s="136" t="e">
        <f t="shared" si="696"/>
        <v>#REF!</v>
      </c>
      <c r="CD461" s="152"/>
      <c r="CE461" s="140" t="e">
        <f t="shared" si="697"/>
        <v>#REF!</v>
      </c>
      <c r="CF461" s="144"/>
      <c r="CG461" s="136" t="e">
        <f t="shared" si="698"/>
        <v>#REF!</v>
      </c>
      <c r="CH461" s="152"/>
      <c r="CI461" s="140" t="e">
        <f t="shared" si="699"/>
        <v>#REF!</v>
      </c>
      <c r="CJ461" s="144"/>
      <c r="CK461" s="136" t="e">
        <f t="shared" si="700"/>
        <v>#REF!</v>
      </c>
      <c r="CL461" s="140" t="e">
        <f t="shared" si="701"/>
        <v>#REF!</v>
      </c>
      <c r="CM461" s="144"/>
      <c r="CN461" s="136" t="e">
        <f t="shared" si="702"/>
        <v>#REF!</v>
      </c>
      <c r="CO461" s="152"/>
      <c r="CP461" s="140" t="e">
        <f t="shared" si="703"/>
        <v>#REF!</v>
      </c>
      <c r="CQ461" s="144"/>
      <c r="CR461" s="136" t="e">
        <f t="shared" si="704"/>
        <v>#REF!</v>
      </c>
      <c r="CS461" s="152"/>
      <c r="CT461" s="140" t="e">
        <f t="shared" si="705"/>
        <v>#REF!</v>
      </c>
      <c r="CU461" s="144"/>
      <c r="CV461" s="136" t="e">
        <f t="shared" si="706"/>
        <v>#REF!</v>
      </c>
      <c r="CW461" s="152"/>
      <c r="CX461" s="140" t="e">
        <f t="shared" si="707"/>
        <v>#REF!</v>
      </c>
      <c r="CY461" s="136" t="e">
        <f t="shared" si="708"/>
        <v>#REF!</v>
      </c>
      <c r="CZ461" s="152"/>
      <c r="DA461" s="144" t="e">
        <f t="shared" si="709"/>
        <v>#REF!</v>
      </c>
      <c r="DB461" s="144"/>
      <c r="DC461" s="136" t="e">
        <f t="shared" si="710"/>
        <v>#REF!</v>
      </c>
      <c r="DD461" s="152"/>
      <c r="DE461" s="140" t="e">
        <f t="shared" si="711"/>
        <v>#REF!</v>
      </c>
      <c r="DF461" s="144"/>
      <c r="DG461" s="136" t="e">
        <f t="shared" si="712"/>
        <v>#REF!</v>
      </c>
      <c r="DH461" s="152"/>
    </row>
    <row r="462" spans="1:112" ht="15.5" x14ac:dyDescent="0.35">
      <c r="A462" s="71">
        <v>43</v>
      </c>
      <c r="B462" s="345" t="str">
        <f t="shared" ref="B462" si="722">B410</f>
        <v>QQQRRR  Sylvain</v>
      </c>
      <c r="C462" s="71" t="str">
        <f t="shared" si="720"/>
        <v>Sylvain</v>
      </c>
      <c r="D462" s="9" t="str">
        <f t="shared" si="635"/>
        <v/>
      </c>
      <c r="E462" s="6">
        <f t="shared" si="669"/>
        <v>604004</v>
      </c>
      <c r="F462" s="73"/>
      <c r="G462" s="73"/>
      <c r="H462" s="73"/>
      <c r="I462" s="73"/>
      <c r="J462" s="73"/>
      <c r="K462" s="73"/>
      <c r="L462" s="73"/>
      <c r="M462" s="169"/>
      <c r="N462" s="73"/>
      <c r="O462" s="73"/>
      <c r="P462" s="73"/>
      <c r="Q462" s="73"/>
      <c r="R462" s="73"/>
      <c r="S462" s="73"/>
      <c r="T462" s="73"/>
      <c r="U462" s="73"/>
      <c r="V462" s="73"/>
      <c r="W462" s="73"/>
      <c r="X462" s="289"/>
      <c r="Y462" s="2" t="e">
        <f>IF(C462&lt;&gt;"",VLOOKUP(C462,#REF!,2,FALSE),"")</f>
        <v>#REF!</v>
      </c>
      <c r="Z462" s="2" t="str">
        <f t="shared" si="618"/>
        <v>US CRÉTEIL</v>
      </c>
      <c r="AA462" s="50" t="str">
        <f t="shared" si="671"/>
        <v/>
      </c>
      <c r="AB462" s="34" t="e">
        <f t="shared" si="672"/>
        <v>#REF!</v>
      </c>
      <c r="AC462" s="2" t="str">
        <f t="shared" si="673"/>
        <v>QQQRRR  Sylvain  Sylvain</v>
      </c>
      <c r="AD462" s="2">
        <f t="shared" si="674"/>
        <v>0</v>
      </c>
      <c r="AE462" s="39"/>
      <c r="AF462" s="40" t="str">
        <f>IF(AE462&lt;&gt;"",VLOOKUP(AE462,#REF!,2,FALSE),"")</f>
        <v/>
      </c>
      <c r="AM462" s="140" t="e">
        <f t="shared" si="675"/>
        <v>#REF!</v>
      </c>
      <c r="AN462" s="157"/>
      <c r="AO462" s="136" t="e">
        <f t="shared" si="676"/>
        <v>#REF!</v>
      </c>
      <c r="AP462" s="152"/>
      <c r="AQ462" s="140" t="e">
        <f t="shared" si="677"/>
        <v>#REF!</v>
      </c>
      <c r="AR462" s="144"/>
      <c r="AS462" s="136" t="e">
        <f t="shared" si="678"/>
        <v>#REF!</v>
      </c>
      <c r="AT462" s="152"/>
      <c r="AU462" s="140" t="e">
        <f t="shared" si="679"/>
        <v>#REF!</v>
      </c>
      <c r="AV462" s="157"/>
      <c r="AW462" s="136" t="e">
        <f t="shared" si="680"/>
        <v>#REF!</v>
      </c>
      <c r="AX462" s="152"/>
      <c r="AY462" s="140" t="e">
        <f t="shared" si="681"/>
        <v>#REF!</v>
      </c>
      <c r="AZ462" s="144"/>
      <c r="BA462" s="136" t="e">
        <f t="shared" si="682"/>
        <v>#REF!</v>
      </c>
      <c r="BB462" s="152"/>
      <c r="BC462" s="140" t="e">
        <f t="shared" si="683"/>
        <v>#REF!</v>
      </c>
      <c r="BD462" s="144"/>
      <c r="BE462" s="136" t="e">
        <f t="shared" si="684"/>
        <v>#REF!</v>
      </c>
      <c r="BF462" s="152"/>
      <c r="BG462" s="140" t="e">
        <f t="shared" si="685"/>
        <v>#REF!</v>
      </c>
      <c r="BH462" s="144"/>
      <c r="BI462" s="136" t="e">
        <f t="shared" si="686"/>
        <v>#REF!</v>
      </c>
      <c r="BJ462" s="152"/>
      <c r="BK462" s="140" t="e">
        <f t="shared" si="687"/>
        <v>#REF!</v>
      </c>
      <c r="BL462" s="144"/>
      <c r="BM462" s="136" t="e">
        <f t="shared" si="688"/>
        <v>#REF!</v>
      </c>
      <c r="BN462" s="152"/>
      <c r="BO462" s="140" t="e">
        <f t="shared" si="689"/>
        <v>#REF!</v>
      </c>
      <c r="BP462" s="144"/>
      <c r="BQ462" s="136" t="e">
        <f t="shared" si="690"/>
        <v>#REF!</v>
      </c>
      <c r="BR462" s="152"/>
      <c r="BS462" s="140" t="e">
        <f t="shared" si="691"/>
        <v>#REF!</v>
      </c>
      <c r="BT462" s="144"/>
      <c r="BU462" s="136" t="e">
        <f t="shared" si="692"/>
        <v>#REF!</v>
      </c>
      <c r="BV462" s="152"/>
      <c r="BW462" s="140" t="e">
        <f t="shared" si="693"/>
        <v>#REF!</v>
      </c>
      <c r="BX462" s="144"/>
      <c r="BY462" s="136" t="e">
        <f t="shared" si="694"/>
        <v>#REF!</v>
      </c>
      <c r="BZ462" s="152"/>
      <c r="CA462" s="140" t="e">
        <f t="shared" si="695"/>
        <v>#REF!</v>
      </c>
      <c r="CB462" s="144"/>
      <c r="CC462" s="136" t="e">
        <f t="shared" si="696"/>
        <v>#REF!</v>
      </c>
      <c r="CD462" s="152"/>
      <c r="CE462" s="140" t="e">
        <f t="shared" si="697"/>
        <v>#REF!</v>
      </c>
      <c r="CF462" s="144"/>
      <c r="CG462" s="136" t="e">
        <f t="shared" si="698"/>
        <v>#REF!</v>
      </c>
      <c r="CH462" s="152"/>
      <c r="CI462" s="140" t="e">
        <f t="shared" si="699"/>
        <v>#REF!</v>
      </c>
      <c r="CJ462" s="144"/>
      <c r="CK462" s="136" t="e">
        <f t="shared" si="700"/>
        <v>#REF!</v>
      </c>
      <c r="CL462" s="140" t="e">
        <f t="shared" si="701"/>
        <v>#REF!</v>
      </c>
      <c r="CM462" s="144"/>
      <c r="CN462" s="136" t="e">
        <f t="shared" si="702"/>
        <v>#REF!</v>
      </c>
      <c r="CO462" s="152"/>
      <c r="CP462" s="140" t="e">
        <f t="shared" si="703"/>
        <v>#REF!</v>
      </c>
      <c r="CQ462" s="144"/>
      <c r="CR462" s="136" t="e">
        <f t="shared" si="704"/>
        <v>#REF!</v>
      </c>
      <c r="CS462" s="152"/>
      <c r="CT462" s="140" t="e">
        <f t="shared" si="705"/>
        <v>#REF!</v>
      </c>
      <c r="CU462" s="144"/>
      <c r="CV462" s="136" t="e">
        <f t="shared" si="706"/>
        <v>#REF!</v>
      </c>
      <c r="CW462" s="152"/>
      <c r="CX462" s="140" t="e">
        <f t="shared" si="707"/>
        <v>#REF!</v>
      </c>
      <c r="CY462" s="136" t="e">
        <f t="shared" si="708"/>
        <v>#REF!</v>
      </c>
      <c r="CZ462" s="152"/>
      <c r="DA462" s="144" t="e">
        <f t="shared" si="709"/>
        <v>#REF!</v>
      </c>
      <c r="DB462" s="144"/>
      <c r="DC462" s="136" t="e">
        <f t="shared" si="710"/>
        <v>#REF!</v>
      </c>
      <c r="DD462" s="152"/>
      <c r="DE462" s="140" t="e">
        <f t="shared" si="711"/>
        <v>#REF!</v>
      </c>
      <c r="DF462" s="144"/>
      <c r="DG462" s="136" t="e">
        <f t="shared" si="712"/>
        <v>#REF!</v>
      </c>
      <c r="DH462" s="152"/>
    </row>
    <row r="463" spans="1:112" ht="15.5" x14ac:dyDescent="0.35">
      <c r="A463" s="71">
        <v>44</v>
      </c>
      <c r="B463" s="345" t="str">
        <f t="shared" ref="B463" si="723">B411</f>
        <v>RRRSSS  Veronica</v>
      </c>
      <c r="C463" s="71" t="str">
        <f t="shared" si="720"/>
        <v>Veronica</v>
      </c>
      <c r="D463" s="9" t="str">
        <f t="shared" si="635"/>
        <v/>
      </c>
      <c r="E463" s="6">
        <f t="shared" si="669"/>
        <v>1046319</v>
      </c>
      <c r="F463" s="73"/>
      <c r="G463" s="73"/>
      <c r="H463" s="73"/>
      <c r="I463" s="73"/>
      <c r="J463" s="73"/>
      <c r="K463" s="73"/>
      <c r="L463" s="73"/>
      <c r="M463" s="169"/>
      <c r="N463" s="73"/>
      <c r="O463" s="73"/>
      <c r="P463" s="73"/>
      <c r="Q463" s="73"/>
      <c r="R463" s="73"/>
      <c r="S463" s="73"/>
      <c r="T463" s="73"/>
      <c r="U463" s="73"/>
      <c r="V463" s="73"/>
      <c r="W463" s="73"/>
      <c r="X463" s="289"/>
      <c r="Y463" s="2" t="e">
        <f>IF(C463&lt;&gt;"",VLOOKUP(C463,#REF!,2,FALSE),"")</f>
        <v>#REF!</v>
      </c>
      <c r="Z463" s="2" t="str">
        <f t="shared" si="618"/>
        <v>US CRÉTEIL</v>
      </c>
      <c r="AA463" s="50" t="str">
        <f t="shared" si="671"/>
        <v/>
      </c>
      <c r="AB463" s="34" t="e">
        <f t="shared" si="672"/>
        <v>#REF!</v>
      </c>
      <c r="AC463" s="2" t="str">
        <f t="shared" si="673"/>
        <v>RRRSSS  Veronica  Veronica</v>
      </c>
      <c r="AD463" s="2">
        <f t="shared" si="674"/>
        <v>0</v>
      </c>
      <c r="AE463" s="39"/>
      <c r="AF463" s="40" t="str">
        <f>IF(AE463&lt;&gt;"",VLOOKUP(AE463,#REF!,2,FALSE),"")</f>
        <v/>
      </c>
      <c r="AM463" s="140" t="e">
        <f t="shared" si="675"/>
        <v>#REF!</v>
      </c>
      <c r="AN463" s="157"/>
      <c r="AO463" s="136" t="e">
        <f t="shared" si="676"/>
        <v>#REF!</v>
      </c>
      <c r="AP463" s="152"/>
      <c r="AQ463" s="140" t="e">
        <f t="shared" si="677"/>
        <v>#REF!</v>
      </c>
      <c r="AR463" s="144"/>
      <c r="AS463" s="136" t="e">
        <f t="shared" si="678"/>
        <v>#REF!</v>
      </c>
      <c r="AT463" s="152"/>
      <c r="AU463" s="140" t="e">
        <f t="shared" si="679"/>
        <v>#REF!</v>
      </c>
      <c r="AV463" s="157"/>
      <c r="AW463" s="136" t="e">
        <f t="shared" si="680"/>
        <v>#REF!</v>
      </c>
      <c r="AX463" s="152"/>
      <c r="AY463" s="140" t="e">
        <f t="shared" si="681"/>
        <v>#REF!</v>
      </c>
      <c r="AZ463" s="144"/>
      <c r="BA463" s="136" t="e">
        <f t="shared" si="682"/>
        <v>#REF!</v>
      </c>
      <c r="BB463" s="152"/>
      <c r="BC463" s="140" t="e">
        <f t="shared" si="683"/>
        <v>#REF!</v>
      </c>
      <c r="BD463" s="144"/>
      <c r="BE463" s="136" t="e">
        <f t="shared" si="684"/>
        <v>#REF!</v>
      </c>
      <c r="BF463" s="152"/>
      <c r="BG463" s="140" t="e">
        <f t="shared" si="685"/>
        <v>#REF!</v>
      </c>
      <c r="BH463" s="144"/>
      <c r="BI463" s="136" t="e">
        <f t="shared" si="686"/>
        <v>#REF!</v>
      </c>
      <c r="BJ463" s="152"/>
      <c r="BK463" s="140" t="e">
        <f t="shared" si="687"/>
        <v>#REF!</v>
      </c>
      <c r="BL463" s="144"/>
      <c r="BM463" s="136" t="e">
        <f t="shared" si="688"/>
        <v>#REF!</v>
      </c>
      <c r="BN463" s="152"/>
      <c r="BO463" s="140" t="e">
        <f t="shared" si="689"/>
        <v>#REF!</v>
      </c>
      <c r="BP463" s="144"/>
      <c r="BQ463" s="136" t="e">
        <f t="shared" si="690"/>
        <v>#REF!</v>
      </c>
      <c r="BR463" s="152"/>
      <c r="BS463" s="140" t="e">
        <f t="shared" si="691"/>
        <v>#REF!</v>
      </c>
      <c r="BT463" s="144"/>
      <c r="BU463" s="136" t="e">
        <f t="shared" si="692"/>
        <v>#REF!</v>
      </c>
      <c r="BV463" s="152"/>
      <c r="BW463" s="140" t="e">
        <f t="shared" si="693"/>
        <v>#REF!</v>
      </c>
      <c r="BX463" s="144"/>
      <c r="BY463" s="136" t="e">
        <f t="shared" si="694"/>
        <v>#REF!</v>
      </c>
      <c r="BZ463" s="152"/>
      <c r="CA463" s="140" t="e">
        <f t="shared" si="695"/>
        <v>#REF!</v>
      </c>
      <c r="CB463" s="144"/>
      <c r="CC463" s="136" t="e">
        <f t="shared" si="696"/>
        <v>#REF!</v>
      </c>
      <c r="CD463" s="152"/>
      <c r="CE463" s="140" t="e">
        <f t="shared" si="697"/>
        <v>#REF!</v>
      </c>
      <c r="CF463" s="144"/>
      <c r="CG463" s="136" t="e">
        <f t="shared" si="698"/>
        <v>#REF!</v>
      </c>
      <c r="CH463" s="152"/>
      <c r="CI463" s="140" t="e">
        <f t="shared" si="699"/>
        <v>#REF!</v>
      </c>
      <c r="CJ463" s="144"/>
      <c r="CK463" s="136" t="e">
        <f t="shared" si="700"/>
        <v>#REF!</v>
      </c>
      <c r="CL463" s="140" t="e">
        <f t="shared" si="701"/>
        <v>#REF!</v>
      </c>
      <c r="CM463" s="144"/>
      <c r="CN463" s="136" t="e">
        <f t="shared" si="702"/>
        <v>#REF!</v>
      </c>
      <c r="CO463" s="152"/>
      <c r="CP463" s="140" t="e">
        <f t="shared" si="703"/>
        <v>#REF!</v>
      </c>
      <c r="CQ463" s="144"/>
      <c r="CR463" s="136" t="e">
        <f t="shared" si="704"/>
        <v>#REF!</v>
      </c>
      <c r="CS463" s="152"/>
      <c r="CT463" s="140" t="e">
        <f t="shared" si="705"/>
        <v>#REF!</v>
      </c>
      <c r="CU463" s="144"/>
      <c r="CV463" s="136" t="e">
        <f t="shared" si="706"/>
        <v>#REF!</v>
      </c>
      <c r="CW463" s="152"/>
      <c r="CX463" s="140" t="e">
        <f t="shared" si="707"/>
        <v>#REF!</v>
      </c>
      <c r="CY463" s="136" t="e">
        <f t="shared" si="708"/>
        <v>#REF!</v>
      </c>
      <c r="CZ463" s="152"/>
      <c r="DA463" s="144" t="e">
        <f t="shared" si="709"/>
        <v>#REF!</v>
      </c>
      <c r="DB463" s="144"/>
      <c r="DC463" s="136" t="e">
        <f t="shared" si="710"/>
        <v>#REF!</v>
      </c>
      <c r="DD463" s="152"/>
      <c r="DE463" s="140" t="e">
        <f t="shared" si="711"/>
        <v>#REF!</v>
      </c>
      <c r="DF463" s="144"/>
      <c r="DG463" s="136" t="e">
        <f t="shared" si="712"/>
        <v>#REF!</v>
      </c>
      <c r="DH463" s="152"/>
    </row>
    <row r="464" spans="1:112" ht="15.5" x14ac:dyDescent="0.35">
      <c r="A464" s="71">
        <v>45</v>
      </c>
      <c r="B464" s="345" t="str">
        <f t="shared" ref="B464" si="724">B412</f>
        <v>SSSTTT  Luc</v>
      </c>
      <c r="C464" s="71" t="str">
        <f t="shared" si="720"/>
        <v>Luc</v>
      </c>
      <c r="D464" s="9" t="str">
        <f t="shared" si="635"/>
        <v/>
      </c>
      <c r="E464" s="6">
        <f t="shared" si="669"/>
        <v>1561046</v>
      </c>
      <c r="F464" s="73"/>
      <c r="G464" s="73"/>
      <c r="H464" s="73"/>
      <c r="I464" s="73"/>
      <c r="J464" s="73"/>
      <c r="K464" s="73"/>
      <c r="L464" s="73"/>
      <c r="M464" s="169"/>
      <c r="N464" s="73"/>
      <c r="O464" s="73"/>
      <c r="P464" s="73"/>
      <c r="Q464" s="73"/>
      <c r="R464" s="73"/>
      <c r="S464" s="73"/>
      <c r="T464" s="73"/>
      <c r="U464" s="73"/>
      <c r="V464" s="73"/>
      <c r="W464" s="73"/>
      <c r="X464" s="289"/>
      <c r="Y464" s="2" t="e">
        <f>IF(C464&lt;&gt;"",VLOOKUP(C464,#REF!,2,FALSE),"")</f>
        <v>#REF!</v>
      </c>
      <c r="Z464" s="2" t="str">
        <f t="shared" si="618"/>
        <v>US CRÉTEIL</v>
      </c>
      <c r="AA464" s="50" t="str">
        <f t="shared" si="671"/>
        <v/>
      </c>
      <c r="AB464" s="34" t="e">
        <f t="shared" si="672"/>
        <v>#REF!</v>
      </c>
      <c r="AC464" s="2" t="str">
        <f t="shared" si="673"/>
        <v>SSSTTT  Luc  Luc</v>
      </c>
      <c r="AD464" s="2">
        <f t="shared" si="674"/>
        <v>0</v>
      </c>
      <c r="AE464" s="39"/>
      <c r="AF464" s="40" t="str">
        <f>IF(AE464&lt;&gt;"",VLOOKUP(AE464,#REF!,2,FALSE),"")</f>
        <v/>
      </c>
      <c r="AM464" s="140" t="e">
        <f t="shared" si="675"/>
        <v>#REF!</v>
      </c>
      <c r="AN464" s="157"/>
      <c r="AO464" s="136" t="e">
        <f t="shared" si="676"/>
        <v>#REF!</v>
      </c>
      <c r="AP464" s="152"/>
      <c r="AQ464" s="140" t="e">
        <f t="shared" si="677"/>
        <v>#REF!</v>
      </c>
      <c r="AR464" s="144"/>
      <c r="AS464" s="136" t="e">
        <f t="shared" si="678"/>
        <v>#REF!</v>
      </c>
      <c r="AT464" s="152"/>
      <c r="AU464" s="140" t="e">
        <f t="shared" si="679"/>
        <v>#REF!</v>
      </c>
      <c r="AV464" s="157"/>
      <c r="AW464" s="136" t="e">
        <f t="shared" si="680"/>
        <v>#REF!</v>
      </c>
      <c r="AX464" s="152"/>
      <c r="AY464" s="140" t="e">
        <f t="shared" si="681"/>
        <v>#REF!</v>
      </c>
      <c r="AZ464" s="144"/>
      <c r="BA464" s="136" t="e">
        <f t="shared" si="682"/>
        <v>#REF!</v>
      </c>
      <c r="BB464" s="152"/>
      <c r="BC464" s="140" t="e">
        <f t="shared" si="683"/>
        <v>#REF!</v>
      </c>
      <c r="BD464" s="144"/>
      <c r="BE464" s="136" t="e">
        <f t="shared" si="684"/>
        <v>#REF!</v>
      </c>
      <c r="BF464" s="152"/>
      <c r="BG464" s="140" t="e">
        <f t="shared" si="685"/>
        <v>#REF!</v>
      </c>
      <c r="BH464" s="144"/>
      <c r="BI464" s="136" t="e">
        <f t="shared" si="686"/>
        <v>#REF!</v>
      </c>
      <c r="BJ464" s="152"/>
      <c r="BK464" s="140" t="e">
        <f t="shared" si="687"/>
        <v>#REF!</v>
      </c>
      <c r="BL464" s="144"/>
      <c r="BM464" s="136" t="e">
        <f t="shared" si="688"/>
        <v>#REF!</v>
      </c>
      <c r="BN464" s="152"/>
      <c r="BO464" s="140" t="e">
        <f t="shared" si="689"/>
        <v>#REF!</v>
      </c>
      <c r="BP464" s="144"/>
      <c r="BQ464" s="136" t="e">
        <f t="shared" si="690"/>
        <v>#REF!</v>
      </c>
      <c r="BR464" s="152"/>
      <c r="BS464" s="140" t="e">
        <f t="shared" si="691"/>
        <v>#REF!</v>
      </c>
      <c r="BT464" s="144"/>
      <c r="BU464" s="136" t="e">
        <f t="shared" si="692"/>
        <v>#REF!</v>
      </c>
      <c r="BV464" s="152"/>
      <c r="BW464" s="140" t="e">
        <f t="shared" si="693"/>
        <v>#REF!</v>
      </c>
      <c r="BX464" s="144"/>
      <c r="BY464" s="136" t="e">
        <f t="shared" si="694"/>
        <v>#REF!</v>
      </c>
      <c r="BZ464" s="152"/>
      <c r="CA464" s="140" t="e">
        <f t="shared" si="695"/>
        <v>#REF!</v>
      </c>
      <c r="CB464" s="144"/>
      <c r="CC464" s="136" t="e">
        <f t="shared" si="696"/>
        <v>#REF!</v>
      </c>
      <c r="CD464" s="152"/>
      <c r="CE464" s="140" t="e">
        <f t="shared" si="697"/>
        <v>#REF!</v>
      </c>
      <c r="CF464" s="144"/>
      <c r="CG464" s="136" t="e">
        <f t="shared" si="698"/>
        <v>#REF!</v>
      </c>
      <c r="CH464" s="152"/>
      <c r="CI464" s="140" t="e">
        <f t="shared" si="699"/>
        <v>#REF!</v>
      </c>
      <c r="CJ464" s="144"/>
      <c r="CK464" s="136" t="e">
        <f t="shared" si="700"/>
        <v>#REF!</v>
      </c>
      <c r="CL464" s="140" t="e">
        <f t="shared" si="701"/>
        <v>#REF!</v>
      </c>
      <c r="CM464" s="144"/>
      <c r="CN464" s="136" t="e">
        <f t="shared" si="702"/>
        <v>#REF!</v>
      </c>
      <c r="CO464" s="152"/>
      <c r="CP464" s="140" t="e">
        <f t="shared" si="703"/>
        <v>#REF!</v>
      </c>
      <c r="CQ464" s="144"/>
      <c r="CR464" s="136" t="e">
        <f t="shared" si="704"/>
        <v>#REF!</v>
      </c>
      <c r="CS464" s="152"/>
      <c r="CT464" s="140" t="e">
        <f t="shared" si="705"/>
        <v>#REF!</v>
      </c>
      <c r="CU464" s="144"/>
      <c r="CV464" s="136" t="e">
        <f t="shared" si="706"/>
        <v>#REF!</v>
      </c>
      <c r="CW464" s="152"/>
      <c r="CX464" s="140" t="e">
        <f t="shared" si="707"/>
        <v>#REF!</v>
      </c>
      <c r="CY464" s="136" t="e">
        <f t="shared" si="708"/>
        <v>#REF!</v>
      </c>
      <c r="CZ464" s="152"/>
      <c r="DA464" s="144" t="e">
        <f t="shared" si="709"/>
        <v>#REF!</v>
      </c>
      <c r="DB464" s="144"/>
      <c r="DC464" s="136" t="e">
        <f t="shared" si="710"/>
        <v>#REF!</v>
      </c>
      <c r="DD464" s="152"/>
      <c r="DE464" s="140" t="e">
        <f t="shared" si="711"/>
        <v>#REF!</v>
      </c>
      <c r="DF464" s="144"/>
      <c r="DG464" s="136" t="e">
        <f t="shared" si="712"/>
        <v>#REF!</v>
      </c>
      <c r="DH464" s="152"/>
    </row>
    <row r="465" spans="1:112" ht="15.5" x14ac:dyDescent="0.35">
      <c r="A465" s="71">
        <v>46</v>
      </c>
      <c r="B465" s="345" t="str">
        <f t="shared" ref="B465" si="725">B413</f>
        <v>TTTUUU  Cryss</v>
      </c>
      <c r="C465" s="71" t="str">
        <f t="shared" si="720"/>
        <v>Cryss</v>
      </c>
      <c r="D465" s="9" t="str">
        <f t="shared" si="635"/>
        <v/>
      </c>
      <c r="E465" s="6">
        <f t="shared" si="669"/>
        <v>1537256</v>
      </c>
      <c r="F465" s="73"/>
      <c r="G465" s="73"/>
      <c r="H465" s="73"/>
      <c r="I465" s="73"/>
      <c r="J465" s="73"/>
      <c r="K465" s="73"/>
      <c r="L465" s="73"/>
      <c r="M465" s="169"/>
      <c r="N465" s="73"/>
      <c r="O465" s="73"/>
      <c r="P465" s="73"/>
      <c r="Q465" s="73"/>
      <c r="R465" s="73"/>
      <c r="S465" s="73"/>
      <c r="T465" s="73"/>
      <c r="U465" s="73"/>
      <c r="V465" s="73"/>
      <c r="W465" s="73"/>
      <c r="X465" s="289"/>
      <c r="Y465" s="2" t="e">
        <f>IF(C465&lt;&gt;"",VLOOKUP(C465,#REF!,2,FALSE),"")</f>
        <v>#REF!</v>
      </c>
      <c r="Z465" s="2" t="str">
        <f t="shared" si="618"/>
        <v>US CRÉTEIL</v>
      </c>
      <c r="AA465" s="50" t="str">
        <f t="shared" si="671"/>
        <v/>
      </c>
      <c r="AB465" s="34" t="e">
        <f t="shared" si="672"/>
        <v>#REF!</v>
      </c>
      <c r="AC465" s="2" t="str">
        <f t="shared" si="673"/>
        <v>TTTUUU  Cryss  Cryss</v>
      </c>
      <c r="AD465" s="2">
        <f t="shared" si="674"/>
        <v>0</v>
      </c>
      <c r="AE465" s="39"/>
      <c r="AF465" s="40" t="str">
        <f>IF(AE465&lt;&gt;"",VLOOKUP(AE465,#REF!,2,FALSE),"")</f>
        <v/>
      </c>
      <c r="AM465" s="140" t="e">
        <f t="shared" si="675"/>
        <v>#REF!</v>
      </c>
      <c r="AN465" s="157"/>
      <c r="AO465" s="136" t="e">
        <f t="shared" si="676"/>
        <v>#REF!</v>
      </c>
      <c r="AP465" s="152"/>
      <c r="AQ465" s="140" t="e">
        <f t="shared" si="677"/>
        <v>#REF!</v>
      </c>
      <c r="AR465" s="144"/>
      <c r="AS465" s="136" t="e">
        <f t="shared" si="678"/>
        <v>#REF!</v>
      </c>
      <c r="AT465" s="152"/>
      <c r="AU465" s="140" t="e">
        <f t="shared" si="679"/>
        <v>#REF!</v>
      </c>
      <c r="AV465" s="157"/>
      <c r="AW465" s="136" t="e">
        <f t="shared" si="680"/>
        <v>#REF!</v>
      </c>
      <c r="AX465" s="152"/>
      <c r="AY465" s="140" t="e">
        <f t="shared" si="681"/>
        <v>#REF!</v>
      </c>
      <c r="AZ465" s="144"/>
      <c r="BA465" s="136" t="e">
        <f t="shared" si="682"/>
        <v>#REF!</v>
      </c>
      <c r="BB465" s="152"/>
      <c r="BC465" s="140" t="e">
        <f t="shared" si="683"/>
        <v>#REF!</v>
      </c>
      <c r="BD465" s="144"/>
      <c r="BE465" s="136" t="e">
        <f t="shared" si="684"/>
        <v>#REF!</v>
      </c>
      <c r="BF465" s="152"/>
      <c r="BG465" s="140" t="e">
        <f t="shared" si="685"/>
        <v>#REF!</v>
      </c>
      <c r="BH465" s="144"/>
      <c r="BI465" s="136" t="e">
        <f t="shared" si="686"/>
        <v>#REF!</v>
      </c>
      <c r="BJ465" s="152"/>
      <c r="BK465" s="140" t="e">
        <f t="shared" si="687"/>
        <v>#REF!</v>
      </c>
      <c r="BL465" s="144"/>
      <c r="BM465" s="136" t="e">
        <f t="shared" si="688"/>
        <v>#REF!</v>
      </c>
      <c r="BN465" s="152"/>
      <c r="BO465" s="140" t="e">
        <f t="shared" si="689"/>
        <v>#REF!</v>
      </c>
      <c r="BP465" s="144"/>
      <c r="BQ465" s="136" t="e">
        <f t="shared" si="690"/>
        <v>#REF!</v>
      </c>
      <c r="BR465" s="152"/>
      <c r="BS465" s="140" t="e">
        <f t="shared" si="691"/>
        <v>#REF!</v>
      </c>
      <c r="BT465" s="144"/>
      <c r="BU465" s="136" t="e">
        <f t="shared" si="692"/>
        <v>#REF!</v>
      </c>
      <c r="BV465" s="152"/>
      <c r="BW465" s="140" t="e">
        <f t="shared" si="693"/>
        <v>#REF!</v>
      </c>
      <c r="BX465" s="144"/>
      <c r="BY465" s="136" t="e">
        <f t="shared" si="694"/>
        <v>#REF!</v>
      </c>
      <c r="BZ465" s="152"/>
      <c r="CA465" s="140" t="e">
        <f t="shared" si="695"/>
        <v>#REF!</v>
      </c>
      <c r="CB465" s="144"/>
      <c r="CC465" s="136" t="e">
        <f t="shared" si="696"/>
        <v>#REF!</v>
      </c>
      <c r="CD465" s="152"/>
      <c r="CE465" s="140" t="e">
        <f t="shared" si="697"/>
        <v>#REF!</v>
      </c>
      <c r="CF465" s="144"/>
      <c r="CG465" s="136" t="e">
        <f t="shared" si="698"/>
        <v>#REF!</v>
      </c>
      <c r="CH465" s="152"/>
      <c r="CI465" s="140" t="e">
        <f t="shared" si="699"/>
        <v>#REF!</v>
      </c>
      <c r="CJ465" s="144"/>
      <c r="CK465" s="136" t="e">
        <f t="shared" si="700"/>
        <v>#REF!</v>
      </c>
      <c r="CL465" s="140" t="e">
        <f t="shared" si="701"/>
        <v>#REF!</v>
      </c>
      <c r="CM465" s="144"/>
      <c r="CN465" s="136" t="e">
        <f t="shared" si="702"/>
        <v>#REF!</v>
      </c>
      <c r="CO465" s="152"/>
      <c r="CP465" s="140" t="e">
        <f t="shared" si="703"/>
        <v>#REF!</v>
      </c>
      <c r="CQ465" s="144"/>
      <c r="CR465" s="136" t="e">
        <f t="shared" si="704"/>
        <v>#REF!</v>
      </c>
      <c r="CS465" s="152"/>
      <c r="CT465" s="140" t="e">
        <f t="shared" si="705"/>
        <v>#REF!</v>
      </c>
      <c r="CU465" s="144"/>
      <c r="CV465" s="136" t="e">
        <f t="shared" si="706"/>
        <v>#REF!</v>
      </c>
      <c r="CW465" s="152"/>
      <c r="CX465" s="140" t="e">
        <f t="shared" si="707"/>
        <v>#REF!</v>
      </c>
      <c r="CY465" s="136" t="e">
        <f t="shared" si="708"/>
        <v>#REF!</v>
      </c>
      <c r="CZ465" s="152"/>
      <c r="DA465" s="144" t="e">
        <f t="shared" si="709"/>
        <v>#REF!</v>
      </c>
      <c r="DB465" s="144"/>
      <c r="DC465" s="136" t="e">
        <f t="shared" si="710"/>
        <v>#REF!</v>
      </c>
      <c r="DD465" s="152"/>
      <c r="DE465" s="140" t="e">
        <f t="shared" si="711"/>
        <v>#REF!</v>
      </c>
      <c r="DF465" s="144"/>
      <c r="DG465" s="136" t="e">
        <f t="shared" si="712"/>
        <v>#REF!</v>
      </c>
      <c r="DH465" s="152"/>
    </row>
    <row r="466" spans="1:112" ht="15.5" x14ac:dyDescent="0.35">
      <c r="A466" s="71">
        <v>47</v>
      </c>
      <c r="B466" s="345" t="str">
        <f t="shared" ref="B466" si="726">B414</f>
        <v>UUUVVV  Sambou</v>
      </c>
      <c r="C466" s="71" t="str">
        <f t="shared" si="720"/>
        <v>Sambou</v>
      </c>
      <c r="D466" s="9" t="str">
        <f t="shared" si="635"/>
        <v/>
      </c>
      <c r="E466" s="6">
        <f t="shared" si="669"/>
        <v>1939734</v>
      </c>
      <c r="F466" s="73"/>
      <c r="G466" s="73"/>
      <c r="H466" s="73"/>
      <c r="I466" s="73"/>
      <c r="J466" s="73"/>
      <c r="K466" s="73"/>
      <c r="L466" s="73"/>
      <c r="M466" s="169"/>
      <c r="N466" s="73"/>
      <c r="O466" s="73"/>
      <c r="P466" s="73"/>
      <c r="Q466" s="73"/>
      <c r="R466" s="73"/>
      <c r="S466" s="73"/>
      <c r="T466" s="73"/>
      <c r="U466" s="73"/>
      <c r="V466" s="73"/>
      <c r="W466" s="73"/>
      <c r="X466" s="289"/>
      <c r="Y466" s="2" t="e">
        <f>IF(C466&lt;&gt;"",VLOOKUP(C466,#REF!,2,FALSE),"")</f>
        <v>#REF!</v>
      </c>
      <c r="Z466" s="2" t="str">
        <f t="shared" si="618"/>
        <v>US CRÉTEIL</v>
      </c>
      <c r="AA466" s="50" t="str">
        <f t="shared" si="671"/>
        <v/>
      </c>
      <c r="AB466" s="34" t="e">
        <f t="shared" si="672"/>
        <v>#REF!</v>
      </c>
      <c r="AC466" s="2" t="str">
        <f t="shared" si="673"/>
        <v>UUUVVV  Sambou  Sambou</v>
      </c>
      <c r="AD466" s="2">
        <f t="shared" si="674"/>
        <v>0</v>
      </c>
      <c r="AE466" s="39"/>
      <c r="AF466" s="40" t="str">
        <f>IF(AE466&lt;&gt;"",VLOOKUP(AE466,#REF!,2,FALSE),"")</f>
        <v/>
      </c>
      <c r="AM466" s="140" t="e">
        <f t="shared" si="675"/>
        <v>#REF!</v>
      </c>
      <c r="AN466" s="157"/>
      <c r="AO466" s="136" t="e">
        <f t="shared" si="676"/>
        <v>#REF!</v>
      </c>
      <c r="AP466" s="152"/>
      <c r="AQ466" s="140" t="e">
        <f t="shared" si="677"/>
        <v>#REF!</v>
      </c>
      <c r="AR466" s="144"/>
      <c r="AS466" s="136" t="e">
        <f t="shared" si="678"/>
        <v>#REF!</v>
      </c>
      <c r="AT466" s="152"/>
      <c r="AU466" s="140" t="e">
        <f t="shared" si="679"/>
        <v>#REF!</v>
      </c>
      <c r="AV466" s="157"/>
      <c r="AW466" s="136" t="e">
        <f t="shared" si="680"/>
        <v>#REF!</v>
      </c>
      <c r="AX466" s="152"/>
      <c r="AY466" s="140" t="e">
        <f t="shared" si="681"/>
        <v>#REF!</v>
      </c>
      <c r="AZ466" s="144"/>
      <c r="BA466" s="136" t="e">
        <f t="shared" si="682"/>
        <v>#REF!</v>
      </c>
      <c r="BB466" s="152"/>
      <c r="BC466" s="140" t="e">
        <f t="shared" si="683"/>
        <v>#REF!</v>
      </c>
      <c r="BD466" s="144"/>
      <c r="BE466" s="136" t="e">
        <f t="shared" si="684"/>
        <v>#REF!</v>
      </c>
      <c r="BF466" s="152"/>
      <c r="BG466" s="140" t="e">
        <f t="shared" si="685"/>
        <v>#REF!</v>
      </c>
      <c r="BH466" s="144"/>
      <c r="BI466" s="136" t="e">
        <f t="shared" si="686"/>
        <v>#REF!</v>
      </c>
      <c r="BJ466" s="152"/>
      <c r="BK466" s="140" t="e">
        <f t="shared" si="687"/>
        <v>#REF!</v>
      </c>
      <c r="BL466" s="144"/>
      <c r="BM466" s="136" t="e">
        <f t="shared" si="688"/>
        <v>#REF!</v>
      </c>
      <c r="BN466" s="152"/>
      <c r="BO466" s="140" t="e">
        <f t="shared" si="689"/>
        <v>#REF!</v>
      </c>
      <c r="BP466" s="144"/>
      <c r="BQ466" s="136" t="e">
        <f t="shared" si="690"/>
        <v>#REF!</v>
      </c>
      <c r="BR466" s="152"/>
      <c r="BS466" s="140" t="e">
        <f t="shared" si="691"/>
        <v>#REF!</v>
      </c>
      <c r="BT466" s="144"/>
      <c r="BU466" s="136" t="e">
        <f t="shared" si="692"/>
        <v>#REF!</v>
      </c>
      <c r="BV466" s="152"/>
      <c r="BW466" s="140" t="e">
        <f t="shared" si="693"/>
        <v>#REF!</v>
      </c>
      <c r="BX466" s="144"/>
      <c r="BY466" s="136" t="e">
        <f t="shared" si="694"/>
        <v>#REF!</v>
      </c>
      <c r="BZ466" s="152"/>
      <c r="CA466" s="140" t="e">
        <f t="shared" si="695"/>
        <v>#REF!</v>
      </c>
      <c r="CB466" s="144"/>
      <c r="CC466" s="136" t="e">
        <f t="shared" si="696"/>
        <v>#REF!</v>
      </c>
      <c r="CD466" s="152"/>
      <c r="CE466" s="140" t="e">
        <f t="shared" si="697"/>
        <v>#REF!</v>
      </c>
      <c r="CF466" s="144"/>
      <c r="CG466" s="136" t="e">
        <f t="shared" si="698"/>
        <v>#REF!</v>
      </c>
      <c r="CH466" s="152"/>
      <c r="CI466" s="140" t="e">
        <f t="shared" si="699"/>
        <v>#REF!</v>
      </c>
      <c r="CJ466" s="144"/>
      <c r="CK466" s="136" t="e">
        <f t="shared" si="700"/>
        <v>#REF!</v>
      </c>
      <c r="CL466" s="140" t="e">
        <f t="shared" si="701"/>
        <v>#REF!</v>
      </c>
      <c r="CM466" s="144"/>
      <c r="CN466" s="136" t="e">
        <f t="shared" si="702"/>
        <v>#REF!</v>
      </c>
      <c r="CO466" s="152"/>
      <c r="CP466" s="140" t="e">
        <f t="shared" si="703"/>
        <v>#REF!</v>
      </c>
      <c r="CQ466" s="144"/>
      <c r="CR466" s="136" t="e">
        <f t="shared" si="704"/>
        <v>#REF!</v>
      </c>
      <c r="CS466" s="152"/>
      <c r="CT466" s="140" t="e">
        <f t="shared" si="705"/>
        <v>#REF!</v>
      </c>
      <c r="CU466" s="144"/>
      <c r="CV466" s="136" t="e">
        <f t="shared" si="706"/>
        <v>#REF!</v>
      </c>
      <c r="CW466" s="152"/>
      <c r="CX466" s="140" t="e">
        <f t="shared" si="707"/>
        <v>#REF!</v>
      </c>
      <c r="CY466" s="136" t="e">
        <f t="shared" si="708"/>
        <v>#REF!</v>
      </c>
      <c r="CZ466" s="152"/>
      <c r="DA466" s="144" t="e">
        <f t="shared" si="709"/>
        <v>#REF!</v>
      </c>
      <c r="DB466" s="144"/>
      <c r="DC466" s="136" t="e">
        <f t="shared" si="710"/>
        <v>#REF!</v>
      </c>
      <c r="DD466" s="152"/>
      <c r="DE466" s="140" t="e">
        <f t="shared" si="711"/>
        <v>#REF!</v>
      </c>
      <c r="DF466" s="144"/>
      <c r="DG466" s="136" t="e">
        <f t="shared" si="712"/>
        <v>#REF!</v>
      </c>
      <c r="DH466" s="152"/>
    </row>
    <row r="467" spans="1:112" ht="15.5" x14ac:dyDescent="0.35">
      <c r="A467" s="71">
        <v>48</v>
      </c>
      <c r="B467" s="345" t="str">
        <f t="shared" ref="B467" si="727">B415</f>
        <v>VVVVXXX  Dylan</v>
      </c>
      <c r="C467" s="71" t="str">
        <f t="shared" si="720"/>
        <v>Dylan</v>
      </c>
      <c r="D467" s="9" t="str">
        <f t="shared" si="635"/>
        <v/>
      </c>
      <c r="E467" s="6">
        <f t="shared" si="669"/>
        <v>1939723</v>
      </c>
      <c r="F467" s="73"/>
      <c r="G467" s="73"/>
      <c r="H467" s="73"/>
      <c r="I467" s="73"/>
      <c r="J467" s="73"/>
      <c r="K467" s="73"/>
      <c r="L467" s="73"/>
      <c r="M467" s="169"/>
      <c r="N467" s="73"/>
      <c r="O467" s="73"/>
      <c r="P467" s="73"/>
      <c r="Q467" s="73"/>
      <c r="R467" s="73"/>
      <c r="S467" s="73"/>
      <c r="T467" s="73"/>
      <c r="U467" s="73"/>
      <c r="V467" s="73"/>
      <c r="W467" s="73"/>
      <c r="X467" s="289"/>
      <c r="Y467" s="2" t="e">
        <f>IF(C467&lt;&gt;"",VLOOKUP(C467,#REF!,2,FALSE),"")</f>
        <v>#REF!</v>
      </c>
      <c r="Z467" s="2" t="str">
        <f t="shared" ref="Z467:Z521" si="728">IF(B467&lt;&gt;"",$Z$1,"")</f>
        <v>US CRÉTEIL</v>
      </c>
      <c r="AA467" s="50" t="str">
        <f t="shared" si="671"/>
        <v/>
      </c>
      <c r="AB467" s="34" t="e">
        <f t="shared" si="672"/>
        <v>#REF!</v>
      </c>
      <c r="AC467" s="2" t="str">
        <f t="shared" si="673"/>
        <v>VVVVXXX  Dylan  Dylan</v>
      </c>
      <c r="AD467" s="2">
        <f t="shared" si="674"/>
        <v>0</v>
      </c>
      <c r="AE467" s="39"/>
      <c r="AF467" s="40" t="str">
        <f>IF(AE467&lt;&gt;"",VLOOKUP(AE467,#REF!,2,FALSE),"")</f>
        <v/>
      </c>
      <c r="AM467" s="140" t="e">
        <f t="shared" si="675"/>
        <v>#REF!</v>
      </c>
      <c r="AN467" s="157"/>
      <c r="AO467" s="136" t="e">
        <f t="shared" si="676"/>
        <v>#REF!</v>
      </c>
      <c r="AP467" s="152"/>
      <c r="AQ467" s="140" t="e">
        <f t="shared" si="677"/>
        <v>#REF!</v>
      </c>
      <c r="AR467" s="144"/>
      <c r="AS467" s="136" t="e">
        <f t="shared" si="678"/>
        <v>#REF!</v>
      </c>
      <c r="AT467" s="152"/>
      <c r="AU467" s="140" t="e">
        <f t="shared" si="679"/>
        <v>#REF!</v>
      </c>
      <c r="AV467" s="157"/>
      <c r="AW467" s="136" t="e">
        <f t="shared" si="680"/>
        <v>#REF!</v>
      </c>
      <c r="AX467" s="152"/>
      <c r="AY467" s="140" t="e">
        <f t="shared" si="681"/>
        <v>#REF!</v>
      </c>
      <c r="AZ467" s="144"/>
      <c r="BA467" s="136" t="e">
        <f t="shared" si="682"/>
        <v>#REF!</v>
      </c>
      <c r="BB467" s="152"/>
      <c r="BC467" s="140" t="e">
        <f t="shared" si="683"/>
        <v>#REF!</v>
      </c>
      <c r="BD467" s="144"/>
      <c r="BE467" s="136" t="e">
        <f t="shared" si="684"/>
        <v>#REF!</v>
      </c>
      <c r="BF467" s="152"/>
      <c r="BG467" s="140" t="e">
        <f t="shared" si="685"/>
        <v>#REF!</v>
      </c>
      <c r="BH467" s="144"/>
      <c r="BI467" s="136" t="e">
        <f t="shared" si="686"/>
        <v>#REF!</v>
      </c>
      <c r="BJ467" s="152"/>
      <c r="BK467" s="140" t="e">
        <f t="shared" si="687"/>
        <v>#REF!</v>
      </c>
      <c r="BL467" s="144"/>
      <c r="BM467" s="136" t="e">
        <f t="shared" si="688"/>
        <v>#REF!</v>
      </c>
      <c r="BN467" s="152"/>
      <c r="BO467" s="140" t="e">
        <f t="shared" si="689"/>
        <v>#REF!</v>
      </c>
      <c r="BP467" s="144"/>
      <c r="BQ467" s="136" t="e">
        <f t="shared" si="690"/>
        <v>#REF!</v>
      </c>
      <c r="BR467" s="152"/>
      <c r="BS467" s="140" t="e">
        <f t="shared" si="691"/>
        <v>#REF!</v>
      </c>
      <c r="BT467" s="144"/>
      <c r="BU467" s="136" t="e">
        <f t="shared" si="692"/>
        <v>#REF!</v>
      </c>
      <c r="BV467" s="152"/>
      <c r="BW467" s="140" t="e">
        <f t="shared" si="693"/>
        <v>#REF!</v>
      </c>
      <c r="BX467" s="144"/>
      <c r="BY467" s="136" t="e">
        <f t="shared" si="694"/>
        <v>#REF!</v>
      </c>
      <c r="BZ467" s="152"/>
      <c r="CA467" s="140" t="e">
        <f t="shared" si="695"/>
        <v>#REF!</v>
      </c>
      <c r="CB467" s="144"/>
      <c r="CC467" s="136" t="e">
        <f t="shared" si="696"/>
        <v>#REF!</v>
      </c>
      <c r="CD467" s="152"/>
      <c r="CE467" s="140" t="e">
        <f t="shared" si="697"/>
        <v>#REF!</v>
      </c>
      <c r="CF467" s="144"/>
      <c r="CG467" s="136" t="e">
        <f t="shared" si="698"/>
        <v>#REF!</v>
      </c>
      <c r="CH467" s="152"/>
      <c r="CI467" s="140" t="e">
        <f t="shared" si="699"/>
        <v>#REF!</v>
      </c>
      <c r="CJ467" s="144"/>
      <c r="CK467" s="136" t="e">
        <f t="shared" si="700"/>
        <v>#REF!</v>
      </c>
      <c r="CL467" s="140" t="e">
        <f t="shared" si="701"/>
        <v>#REF!</v>
      </c>
      <c r="CM467" s="144"/>
      <c r="CN467" s="136" t="e">
        <f t="shared" si="702"/>
        <v>#REF!</v>
      </c>
      <c r="CO467" s="152"/>
      <c r="CP467" s="140" t="e">
        <f t="shared" si="703"/>
        <v>#REF!</v>
      </c>
      <c r="CQ467" s="144"/>
      <c r="CR467" s="136" t="e">
        <f t="shared" si="704"/>
        <v>#REF!</v>
      </c>
      <c r="CS467" s="152"/>
      <c r="CT467" s="140" t="e">
        <f t="shared" si="705"/>
        <v>#REF!</v>
      </c>
      <c r="CU467" s="144"/>
      <c r="CV467" s="136" t="e">
        <f t="shared" si="706"/>
        <v>#REF!</v>
      </c>
      <c r="CW467" s="152"/>
      <c r="CX467" s="140" t="e">
        <f t="shared" si="707"/>
        <v>#REF!</v>
      </c>
      <c r="CY467" s="136" t="e">
        <f t="shared" si="708"/>
        <v>#REF!</v>
      </c>
      <c r="CZ467" s="152"/>
      <c r="DA467" s="144" t="e">
        <f t="shared" si="709"/>
        <v>#REF!</v>
      </c>
      <c r="DB467" s="144"/>
      <c r="DC467" s="136" t="e">
        <f t="shared" si="710"/>
        <v>#REF!</v>
      </c>
      <c r="DD467" s="152"/>
      <c r="DE467" s="140" t="e">
        <f t="shared" si="711"/>
        <v>#REF!</v>
      </c>
      <c r="DF467" s="144"/>
      <c r="DG467" s="136" t="e">
        <f t="shared" si="712"/>
        <v>#REF!</v>
      </c>
      <c r="DH467" s="152"/>
    </row>
    <row r="468" spans="1:112" ht="15.5" x14ac:dyDescent="0.35">
      <c r="A468" s="71">
        <v>49</v>
      </c>
      <c r="B468" s="345" t="str">
        <f t="shared" ref="B468" si="729">B416</f>
        <v>XXXYYY  Lucie</v>
      </c>
      <c r="C468" s="71" t="str">
        <f t="shared" si="720"/>
        <v>Lucie</v>
      </c>
      <c r="D468" s="9" t="str">
        <f t="shared" si="635"/>
        <v/>
      </c>
      <c r="E468" s="6">
        <f t="shared" si="669"/>
        <v>1939738</v>
      </c>
      <c r="F468" s="73"/>
      <c r="G468" s="73"/>
      <c r="H468" s="73"/>
      <c r="I468" s="73"/>
      <c r="J468" s="73"/>
      <c r="K468" s="73"/>
      <c r="L468" s="73"/>
      <c r="M468" s="169"/>
      <c r="N468" s="73"/>
      <c r="O468" s="73"/>
      <c r="P468" s="73"/>
      <c r="Q468" s="73"/>
      <c r="R468" s="73"/>
      <c r="S468" s="73"/>
      <c r="T468" s="73"/>
      <c r="U468" s="73"/>
      <c r="V468" s="73"/>
      <c r="W468" s="73"/>
      <c r="X468" s="289"/>
      <c r="Y468" s="2" t="e">
        <f>IF(C468&lt;&gt;"",VLOOKUP(C468,#REF!,2,FALSE),"")</f>
        <v>#REF!</v>
      </c>
      <c r="Z468" s="2" t="str">
        <f t="shared" si="728"/>
        <v>US CRÉTEIL</v>
      </c>
      <c r="AA468" s="50" t="str">
        <f t="shared" si="671"/>
        <v/>
      </c>
      <c r="AB468" s="34" t="e">
        <f t="shared" si="672"/>
        <v>#REF!</v>
      </c>
      <c r="AC468" s="2" t="str">
        <f t="shared" si="673"/>
        <v>XXXYYY  Lucie  Lucie</v>
      </c>
      <c r="AD468" s="2">
        <f t="shared" si="674"/>
        <v>0</v>
      </c>
      <c r="AE468" s="39"/>
      <c r="AF468" s="40" t="str">
        <f>IF(AE468&lt;&gt;"",VLOOKUP(AE468,#REF!,2,FALSE),"")</f>
        <v/>
      </c>
      <c r="AM468" s="140" t="e">
        <f t="shared" si="675"/>
        <v>#REF!</v>
      </c>
      <c r="AN468" s="157"/>
      <c r="AO468" s="136" t="e">
        <f t="shared" si="676"/>
        <v>#REF!</v>
      </c>
      <c r="AP468" s="152"/>
      <c r="AQ468" s="140" t="e">
        <f t="shared" si="677"/>
        <v>#REF!</v>
      </c>
      <c r="AR468" s="144"/>
      <c r="AS468" s="136" t="e">
        <f t="shared" si="678"/>
        <v>#REF!</v>
      </c>
      <c r="AT468" s="152"/>
      <c r="AU468" s="140" t="e">
        <f t="shared" si="679"/>
        <v>#REF!</v>
      </c>
      <c r="AV468" s="157"/>
      <c r="AW468" s="136" t="e">
        <f t="shared" si="680"/>
        <v>#REF!</v>
      </c>
      <c r="AX468" s="152"/>
      <c r="AY468" s="140" t="e">
        <f t="shared" si="681"/>
        <v>#REF!</v>
      </c>
      <c r="AZ468" s="144"/>
      <c r="BA468" s="136" t="e">
        <f t="shared" si="682"/>
        <v>#REF!</v>
      </c>
      <c r="BB468" s="152"/>
      <c r="BC468" s="140" t="e">
        <f t="shared" si="683"/>
        <v>#REF!</v>
      </c>
      <c r="BD468" s="144"/>
      <c r="BE468" s="136" t="e">
        <f t="shared" si="684"/>
        <v>#REF!</v>
      </c>
      <c r="BF468" s="152"/>
      <c r="BG468" s="140" t="e">
        <f t="shared" si="685"/>
        <v>#REF!</v>
      </c>
      <c r="BH468" s="144"/>
      <c r="BI468" s="136" t="e">
        <f t="shared" si="686"/>
        <v>#REF!</v>
      </c>
      <c r="BJ468" s="152"/>
      <c r="BK468" s="140" t="e">
        <f t="shared" si="687"/>
        <v>#REF!</v>
      </c>
      <c r="BL468" s="144"/>
      <c r="BM468" s="136" t="e">
        <f t="shared" si="688"/>
        <v>#REF!</v>
      </c>
      <c r="BN468" s="152"/>
      <c r="BO468" s="140" t="e">
        <f t="shared" si="689"/>
        <v>#REF!</v>
      </c>
      <c r="BP468" s="144"/>
      <c r="BQ468" s="136" t="e">
        <f t="shared" si="690"/>
        <v>#REF!</v>
      </c>
      <c r="BR468" s="152"/>
      <c r="BS468" s="140" t="e">
        <f t="shared" si="691"/>
        <v>#REF!</v>
      </c>
      <c r="BT468" s="144"/>
      <c r="BU468" s="136" t="e">
        <f t="shared" si="692"/>
        <v>#REF!</v>
      </c>
      <c r="BV468" s="152"/>
      <c r="BW468" s="140" t="e">
        <f t="shared" si="693"/>
        <v>#REF!</v>
      </c>
      <c r="BX468" s="144"/>
      <c r="BY468" s="136" t="e">
        <f t="shared" si="694"/>
        <v>#REF!</v>
      </c>
      <c r="BZ468" s="152"/>
      <c r="CA468" s="140" t="e">
        <f t="shared" si="695"/>
        <v>#REF!</v>
      </c>
      <c r="CB468" s="144"/>
      <c r="CC468" s="136" t="e">
        <f t="shared" si="696"/>
        <v>#REF!</v>
      </c>
      <c r="CD468" s="152"/>
      <c r="CE468" s="140" t="e">
        <f t="shared" si="697"/>
        <v>#REF!</v>
      </c>
      <c r="CF468" s="144"/>
      <c r="CG468" s="136" t="e">
        <f t="shared" si="698"/>
        <v>#REF!</v>
      </c>
      <c r="CH468" s="152"/>
      <c r="CI468" s="140" t="e">
        <f t="shared" si="699"/>
        <v>#REF!</v>
      </c>
      <c r="CJ468" s="144"/>
      <c r="CK468" s="136" t="e">
        <f t="shared" si="700"/>
        <v>#REF!</v>
      </c>
      <c r="CL468" s="140" t="e">
        <f t="shared" si="701"/>
        <v>#REF!</v>
      </c>
      <c r="CM468" s="144"/>
      <c r="CN468" s="136" t="e">
        <f t="shared" si="702"/>
        <v>#REF!</v>
      </c>
      <c r="CO468" s="152"/>
      <c r="CP468" s="140" t="e">
        <f t="shared" si="703"/>
        <v>#REF!</v>
      </c>
      <c r="CQ468" s="144"/>
      <c r="CR468" s="136" t="e">
        <f t="shared" si="704"/>
        <v>#REF!</v>
      </c>
      <c r="CS468" s="152"/>
      <c r="CT468" s="140" t="e">
        <f t="shared" si="705"/>
        <v>#REF!</v>
      </c>
      <c r="CU468" s="144"/>
      <c r="CV468" s="136" t="e">
        <f t="shared" si="706"/>
        <v>#REF!</v>
      </c>
      <c r="CW468" s="152"/>
      <c r="CX468" s="140" t="e">
        <f t="shared" si="707"/>
        <v>#REF!</v>
      </c>
      <c r="CY468" s="136" t="e">
        <f t="shared" si="708"/>
        <v>#REF!</v>
      </c>
      <c r="CZ468" s="152"/>
      <c r="DA468" s="144" t="e">
        <f t="shared" si="709"/>
        <v>#REF!</v>
      </c>
      <c r="DB468" s="144"/>
      <c r="DC468" s="136" t="e">
        <f t="shared" si="710"/>
        <v>#REF!</v>
      </c>
      <c r="DD468" s="152"/>
      <c r="DE468" s="140" t="e">
        <f t="shared" si="711"/>
        <v>#REF!</v>
      </c>
      <c r="DF468" s="144"/>
      <c r="DG468" s="136" t="e">
        <f t="shared" si="712"/>
        <v>#REF!</v>
      </c>
      <c r="DH468" s="152"/>
    </row>
    <row r="469" spans="1:112" ht="16" thickBot="1" x14ac:dyDescent="0.4">
      <c r="A469" s="72">
        <v>50</v>
      </c>
      <c r="B469" s="346" t="str">
        <f t="shared" ref="B469" si="730">B417</f>
        <v>YYYZZZ  Eva</v>
      </c>
      <c r="C469" s="290" t="str">
        <f t="shared" si="720"/>
        <v>Eva</v>
      </c>
      <c r="D469" s="291" t="str">
        <f t="shared" si="635"/>
        <v/>
      </c>
      <c r="E469" s="292">
        <f t="shared" si="669"/>
        <v>1026527</v>
      </c>
      <c r="F469" s="293"/>
      <c r="G469" s="293"/>
      <c r="H469" s="293"/>
      <c r="I469" s="293"/>
      <c r="J469" s="293"/>
      <c r="K469" s="293"/>
      <c r="L469" s="293"/>
      <c r="M469" s="294"/>
      <c r="N469" s="293"/>
      <c r="O469" s="293"/>
      <c r="P469" s="293"/>
      <c r="Q469" s="293"/>
      <c r="R469" s="293"/>
      <c r="S469" s="293"/>
      <c r="T469" s="293"/>
      <c r="U469" s="293"/>
      <c r="V469" s="293"/>
      <c r="W469" s="293"/>
      <c r="X469" s="295"/>
      <c r="Y469" s="2" t="e">
        <f>IF(C469&lt;&gt;"",VLOOKUP(C469,#REF!,2,FALSE),"")</f>
        <v>#REF!</v>
      </c>
      <c r="Z469" s="2" t="str">
        <f t="shared" si="728"/>
        <v>US CRÉTEIL</v>
      </c>
      <c r="AA469" s="50" t="str">
        <f t="shared" si="671"/>
        <v/>
      </c>
      <c r="AB469" s="34" t="e">
        <f t="shared" si="672"/>
        <v>#REF!</v>
      </c>
      <c r="AC469" s="2" t="str">
        <f t="shared" si="673"/>
        <v>YYYZZZ  Eva  Eva</v>
      </c>
      <c r="AD469" s="2">
        <f t="shared" si="674"/>
        <v>0</v>
      </c>
      <c r="AE469" s="39"/>
      <c r="AF469" s="40" t="str">
        <f>IF(AE469&lt;&gt;"",VLOOKUP(AE469,#REF!,2,FALSE),"")</f>
        <v/>
      </c>
      <c r="AM469" s="140" t="e">
        <f t="shared" si="675"/>
        <v>#REF!</v>
      </c>
      <c r="AN469" s="157"/>
      <c r="AO469" s="136" t="e">
        <f t="shared" si="676"/>
        <v>#REF!</v>
      </c>
      <c r="AP469" s="152"/>
      <c r="AQ469" s="140" t="e">
        <f t="shared" si="677"/>
        <v>#REF!</v>
      </c>
      <c r="AR469" s="144"/>
      <c r="AS469" s="136" t="e">
        <f t="shared" si="678"/>
        <v>#REF!</v>
      </c>
      <c r="AT469" s="152"/>
      <c r="AU469" s="140" t="e">
        <f t="shared" si="679"/>
        <v>#REF!</v>
      </c>
      <c r="AV469" s="157"/>
      <c r="AW469" s="136" t="e">
        <f t="shared" si="680"/>
        <v>#REF!</v>
      </c>
      <c r="AX469" s="152"/>
      <c r="AY469" s="140" t="e">
        <f t="shared" si="681"/>
        <v>#REF!</v>
      </c>
      <c r="AZ469" s="144"/>
      <c r="BA469" s="136" t="e">
        <f t="shared" si="682"/>
        <v>#REF!</v>
      </c>
      <c r="BB469" s="152"/>
      <c r="BC469" s="140" t="e">
        <f t="shared" si="683"/>
        <v>#REF!</v>
      </c>
      <c r="BD469" s="144"/>
      <c r="BE469" s="136" t="e">
        <f t="shared" si="684"/>
        <v>#REF!</v>
      </c>
      <c r="BF469" s="152"/>
      <c r="BG469" s="140" t="e">
        <f t="shared" si="685"/>
        <v>#REF!</v>
      </c>
      <c r="BH469" s="144"/>
      <c r="BI469" s="136" t="e">
        <f t="shared" si="686"/>
        <v>#REF!</v>
      </c>
      <c r="BJ469" s="152"/>
      <c r="BK469" s="140" t="e">
        <f t="shared" si="687"/>
        <v>#REF!</v>
      </c>
      <c r="BL469" s="144"/>
      <c r="BM469" s="136" t="e">
        <f t="shared" si="688"/>
        <v>#REF!</v>
      </c>
      <c r="BN469" s="152"/>
      <c r="BO469" s="140" t="e">
        <f t="shared" si="689"/>
        <v>#REF!</v>
      </c>
      <c r="BP469" s="144"/>
      <c r="BQ469" s="136" t="e">
        <f t="shared" si="690"/>
        <v>#REF!</v>
      </c>
      <c r="BR469" s="152"/>
      <c r="BS469" s="140" t="e">
        <f t="shared" si="691"/>
        <v>#REF!</v>
      </c>
      <c r="BT469" s="144"/>
      <c r="BU469" s="136" t="e">
        <f t="shared" si="692"/>
        <v>#REF!</v>
      </c>
      <c r="BV469" s="152"/>
      <c r="BW469" s="140" t="e">
        <f t="shared" si="693"/>
        <v>#REF!</v>
      </c>
      <c r="BX469" s="144"/>
      <c r="BY469" s="136" t="e">
        <f t="shared" si="694"/>
        <v>#REF!</v>
      </c>
      <c r="BZ469" s="152"/>
      <c r="CA469" s="140" t="e">
        <f t="shared" si="695"/>
        <v>#REF!</v>
      </c>
      <c r="CB469" s="144"/>
      <c r="CC469" s="136" t="e">
        <f t="shared" si="696"/>
        <v>#REF!</v>
      </c>
      <c r="CD469" s="152"/>
      <c r="CE469" s="140" t="e">
        <f t="shared" si="697"/>
        <v>#REF!</v>
      </c>
      <c r="CF469" s="144"/>
      <c r="CG469" s="136" t="e">
        <f t="shared" si="698"/>
        <v>#REF!</v>
      </c>
      <c r="CH469" s="152"/>
      <c r="CI469" s="140" t="e">
        <f t="shared" si="699"/>
        <v>#REF!</v>
      </c>
      <c r="CJ469" s="144"/>
      <c r="CK469" s="136" t="e">
        <f t="shared" si="700"/>
        <v>#REF!</v>
      </c>
      <c r="CL469" s="140" t="e">
        <f t="shared" si="701"/>
        <v>#REF!</v>
      </c>
      <c r="CM469" s="144"/>
      <c r="CN469" s="136" t="e">
        <f t="shared" si="702"/>
        <v>#REF!</v>
      </c>
      <c r="CO469" s="152"/>
      <c r="CP469" s="140" t="e">
        <f t="shared" si="703"/>
        <v>#REF!</v>
      </c>
      <c r="CQ469" s="144"/>
      <c r="CR469" s="136" t="e">
        <f t="shared" si="704"/>
        <v>#REF!</v>
      </c>
      <c r="CS469" s="152"/>
      <c r="CT469" s="140" t="e">
        <f t="shared" si="705"/>
        <v>#REF!</v>
      </c>
      <c r="CU469" s="144"/>
      <c r="CV469" s="136" t="e">
        <f t="shared" si="706"/>
        <v>#REF!</v>
      </c>
      <c r="CW469" s="152"/>
      <c r="CX469" s="140" t="e">
        <f t="shared" si="707"/>
        <v>#REF!</v>
      </c>
      <c r="CY469" s="136" t="e">
        <f t="shared" si="708"/>
        <v>#REF!</v>
      </c>
      <c r="CZ469" s="152"/>
      <c r="DA469" s="144" t="e">
        <f t="shared" si="709"/>
        <v>#REF!</v>
      </c>
      <c r="DB469" s="144"/>
      <c r="DC469" s="136" t="e">
        <f t="shared" si="710"/>
        <v>#REF!</v>
      </c>
      <c r="DD469" s="152"/>
      <c r="DE469" s="140" t="e">
        <f t="shared" si="711"/>
        <v>#REF!</v>
      </c>
      <c r="DF469" s="144"/>
      <c r="DG469" s="136" t="e">
        <f t="shared" si="712"/>
        <v>#REF!</v>
      </c>
      <c r="DH469" s="152"/>
    </row>
    <row r="470" spans="1:112" ht="27.75" customHeight="1" thickBot="1" x14ac:dyDescent="0.4">
      <c r="C470" s="51"/>
      <c r="D470" s="52"/>
      <c r="E470" s="51"/>
      <c r="AA470" s="50"/>
      <c r="AB470" s="34"/>
      <c r="AD470" s="2">
        <f t="shared" si="674"/>
        <v>0</v>
      </c>
      <c r="AE470" s="39"/>
      <c r="AF470" s="40" t="str">
        <f>IF(AE470&lt;&gt;"",VLOOKUP(AE470,#REF!,2,FALSE),"")</f>
        <v/>
      </c>
      <c r="AM470" s="140">
        <f t="shared" si="675"/>
        <v>0</v>
      </c>
      <c r="AN470" s="157"/>
      <c r="AO470" s="136">
        <f t="shared" si="676"/>
        <v>0</v>
      </c>
      <c r="AP470" s="152"/>
      <c r="AQ470" s="140">
        <f t="shared" si="677"/>
        <v>0</v>
      </c>
      <c r="AR470" s="144"/>
      <c r="AS470" s="136">
        <f t="shared" si="678"/>
        <v>0</v>
      </c>
      <c r="AT470" s="152"/>
      <c r="AU470" s="140">
        <f t="shared" si="679"/>
        <v>0</v>
      </c>
      <c r="AV470" s="157"/>
      <c r="AW470" s="136">
        <f t="shared" si="680"/>
        <v>0</v>
      </c>
      <c r="AX470" s="152"/>
      <c r="AY470" s="140">
        <f t="shared" si="681"/>
        <v>0</v>
      </c>
      <c r="AZ470" s="144"/>
      <c r="BA470" s="136">
        <f t="shared" si="682"/>
        <v>0</v>
      </c>
      <c r="BB470" s="152"/>
      <c r="BC470" s="140">
        <f t="shared" si="683"/>
        <v>0</v>
      </c>
      <c r="BD470" s="144"/>
      <c r="BE470" s="136">
        <f t="shared" si="684"/>
        <v>0</v>
      </c>
      <c r="BF470" s="152"/>
      <c r="BG470" s="140">
        <f t="shared" si="685"/>
        <v>0</v>
      </c>
      <c r="BH470" s="144"/>
      <c r="BI470" s="136">
        <f t="shared" si="686"/>
        <v>0</v>
      </c>
      <c r="BJ470" s="152"/>
      <c r="BK470" s="140">
        <f t="shared" si="687"/>
        <v>0</v>
      </c>
      <c r="BL470" s="144"/>
      <c r="BM470" s="136">
        <f t="shared" si="688"/>
        <v>0</v>
      </c>
      <c r="BN470" s="152"/>
      <c r="BO470" s="140">
        <f t="shared" si="689"/>
        <v>0</v>
      </c>
      <c r="BP470" s="144"/>
      <c r="BQ470" s="136">
        <f t="shared" si="690"/>
        <v>0</v>
      </c>
      <c r="BR470" s="152"/>
      <c r="BS470" s="140">
        <f t="shared" si="691"/>
        <v>0</v>
      </c>
      <c r="BT470" s="144"/>
      <c r="BU470" s="136">
        <f t="shared" si="692"/>
        <v>0</v>
      </c>
      <c r="BV470" s="152"/>
      <c r="BW470" s="140">
        <f t="shared" si="693"/>
        <v>0</v>
      </c>
      <c r="BX470" s="144"/>
      <c r="BY470" s="136">
        <f t="shared" si="694"/>
        <v>0</v>
      </c>
      <c r="BZ470" s="152"/>
      <c r="CA470" s="140">
        <f t="shared" si="695"/>
        <v>0</v>
      </c>
      <c r="CB470" s="144"/>
      <c r="CC470" s="136">
        <f t="shared" si="696"/>
        <v>0</v>
      </c>
      <c r="CD470" s="152"/>
      <c r="CE470" s="140">
        <f t="shared" si="697"/>
        <v>0</v>
      </c>
      <c r="CF470" s="144"/>
      <c r="CG470" s="136">
        <f t="shared" si="698"/>
        <v>0</v>
      </c>
      <c r="CH470" s="152"/>
      <c r="CI470" s="140">
        <f t="shared" si="699"/>
        <v>0</v>
      </c>
      <c r="CJ470" s="144"/>
      <c r="CK470" s="136">
        <f t="shared" si="700"/>
        <v>0</v>
      </c>
      <c r="CL470" s="140">
        <f t="shared" si="701"/>
        <v>0</v>
      </c>
      <c r="CM470" s="144"/>
      <c r="CN470" s="136">
        <f t="shared" si="702"/>
        <v>0</v>
      </c>
      <c r="CO470" s="152"/>
      <c r="CP470" s="140">
        <f t="shared" si="703"/>
        <v>0</v>
      </c>
      <c r="CQ470" s="144"/>
      <c r="CR470" s="136">
        <f t="shared" si="704"/>
        <v>0</v>
      </c>
      <c r="CS470" s="152"/>
      <c r="CT470" s="140">
        <f t="shared" si="705"/>
        <v>0</v>
      </c>
      <c r="CU470" s="144"/>
      <c r="CV470" s="136">
        <f t="shared" si="706"/>
        <v>0</v>
      </c>
      <c r="CW470" s="152"/>
      <c r="CX470" s="140">
        <f t="shared" si="707"/>
        <v>0</v>
      </c>
      <c r="CY470" s="136">
        <f t="shared" si="708"/>
        <v>0</v>
      </c>
      <c r="CZ470" s="152"/>
      <c r="DA470" s="144">
        <f t="shared" si="709"/>
        <v>0</v>
      </c>
      <c r="DB470" s="144"/>
      <c r="DC470" s="136">
        <f t="shared" si="710"/>
        <v>0</v>
      </c>
      <c r="DD470" s="152"/>
      <c r="DE470" s="140">
        <f t="shared" si="711"/>
        <v>0</v>
      </c>
      <c r="DF470" s="144"/>
      <c r="DG470" s="136">
        <f t="shared" si="712"/>
        <v>0</v>
      </c>
      <c r="DH470" s="152"/>
    </row>
    <row r="471" spans="1:112" ht="24" thickBot="1" x14ac:dyDescent="0.4">
      <c r="B471" s="281">
        <f>Calendrier!$AD33</f>
        <v>43383</v>
      </c>
      <c r="C471" s="525">
        <f>COUNTIF(D472:D521,$AE$2)</f>
        <v>0</v>
      </c>
      <c r="D471" s="530"/>
      <c r="E471" s="531"/>
      <c r="F471" s="528" t="str">
        <f>Calendrier!BO12</f>
        <v>J</v>
      </c>
      <c r="G471" s="528"/>
      <c r="H471" s="528"/>
      <c r="I471" s="528"/>
      <c r="J471" s="528"/>
      <c r="K471" s="528"/>
      <c r="L471" s="528"/>
      <c r="M471" s="528"/>
      <c r="N471" s="528"/>
      <c r="O471" s="528"/>
      <c r="P471" s="528"/>
      <c r="Q471" s="528"/>
      <c r="R471" s="528"/>
      <c r="S471" s="528"/>
      <c r="T471" s="528"/>
      <c r="U471" s="528"/>
      <c r="V471" s="528"/>
      <c r="W471" s="528"/>
      <c r="X471" s="529"/>
      <c r="AA471" s="50"/>
      <c r="AB471" s="34"/>
      <c r="AE471" s="39"/>
      <c r="AF471" s="40" t="str">
        <f>IF(AE471&lt;&gt;"",VLOOKUP(AE471,#REF!,2,FALSE),"")</f>
        <v/>
      </c>
      <c r="AM471" s="140">
        <f t="shared" si="675"/>
        <v>0</v>
      </c>
      <c r="AN471" s="157"/>
      <c r="AO471" s="136">
        <f t="shared" si="676"/>
        <v>0</v>
      </c>
      <c r="AP471" s="152"/>
      <c r="AQ471" s="140">
        <f t="shared" si="677"/>
        <v>0</v>
      </c>
      <c r="AR471" s="144"/>
      <c r="AS471" s="136">
        <f t="shared" si="678"/>
        <v>0</v>
      </c>
      <c r="AT471" s="152"/>
      <c r="AU471" s="140">
        <f t="shared" si="679"/>
        <v>0</v>
      </c>
      <c r="AV471" s="157"/>
      <c r="AW471" s="136">
        <f t="shared" si="680"/>
        <v>0</v>
      </c>
      <c r="AX471" s="152"/>
      <c r="AY471" s="140">
        <f t="shared" si="681"/>
        <v>0</v>
      </c>
      <c r="AZ471" s="144"/>
      <c r="BA471" s="136">
        <f t="shared" si="682"/>
        <v>0</v>
      </c>
      <c r="BB471" s="152"/>
      <c r="BC471" s="140">
        <f t="shared" si="683"/>
        <v>0</v>
      </c>
      <c r="BD471" s="144"/>
      <c r="BE471" s="136">
        <f t="shared" si="684"/>
        <v>0</v>
      </c>
      <c r="BF471" s="152"/>
      <c r="BG471" s="140">
        <f t="shared" si="685"/>
        <v>0</v>
      </c>
      <c r="BH471" s="144"/>
      <c r="BI471" s="136">
        <f t="shared" si="686"/>
        <v>0</v>
      </c>
      <c r="BJ471" s="152"/>
      <c r="BK471" s="140">
        <f t="shared" si="687"/>
        <v>0</v>
      </c>
      <c r="BL471" s="144"/>
      <c r="BM471" s="136">
        <f t="shared" si="688"/>
        <v>0</v>
      </c>
      <c r="BN471" s="152"/>
      <c r="BO471" s="140">
        <f t="shared" si="689"/>
        <v>0</v>
      </c>
      <c r="BP471" s="144"/>
      <c r="BQ471" s="136">
        <f t="shared" si="690"/>
        <v>0</v>
      </c>
      <c r="BR471" s="152"/>
      <c r="BS471" s="140">
        <f t="shared" si="691"/>
        <v>0</v>
      </c>
      <c r="BT471" s="144"/>
      <c r="BU471" s="136">
        <f t="shared" si="692"/>
        <v>0</v>
      </c>
      <c r="BV471" s="152"/>
      <c r="BW471" s="140">
        <f t="shared" si="693"/>
        <v>0</v>
      </c>
      <c r="BX471" s="144"/>
      <c r="BY471" s="136">
        <f t="shared" si="694"/>
        <v>0</v>
      </c>
      <c r="BZ471" s="152"/>
      <c r="CA471" s="140">
        <f t="shared" si="695"/>
        <v>0</v>
      </c>
      <c r="CB471" s="144"/>
      <c r="CC471" s="136">
        <f t="shared" si="696"/>
        <v>0</v>
      </c>
      <c r="CD471" s="152"/>
      <c r="CE471" s="140">
        <f t="shared" si="697"/>
        <v>0</v>
      </c>
      <c r="CF471" s="144"/>
      <c r="CG471" s="136">
        <f t="shared" si="698"/>
        <v>0</v>
      </c>
      <c r="CH471" s="152"/>
      <c r="CI471" s="140">
        <f t="shared" si="699"/>
        <v>0</v>
      </c>
      <c r="CJ471" s="144"/>
      <c r="CK471" s="136">
        <f t="shared" si="700"/>
        <v>0</v>
      </c>
      <c r="CL471" s="140">
        <f t="shared" si="701"/>
        <v>0</v>
      </c>
      <c r="CM471" s="144"/>
      <c r="CN471" s="136">
        <f t="shared" si="702"/>
        <v>0</v>
      </c>
      <c r="CO471" s="152"/>
      <c r="CP471" s="140">
        <f t="shared" si="703"/>
        <v>0</v>
      </c>
      <c r="CQ471" s="144"/>
      <c r="CR471" s="136">
        <f t="shared" si="704"/>
        <v>0</v>
      </c>
      <c r="CS471" s="152"/>
      <c r="CT471" s="140">
        <f t="shared" si="705"/>
        <v>0</v>
      </c>
      <c r="CU471" s="144"/>
      <c r="CV471" s="136">
        <f t="shared" si="706"/>
        <v>0</v>
      </c>
      <c r="CW471" s="152"/>
      <c r="CX471" s="140">
        <f t="shared" si="707"/>
        <v>0</v>
      </c>
      <c r="CY471" s="136">
        <f t="shared" si="708"/>
        <v>0</v>
      </c>
      <c r="CZ471" s="152"/>
      <c r="DA471" s="144">
        <f t="shared" si="709"/>
        <v>0</v>
      </c>
      <c r="DB471" s="144"/>
      <c r="DC471" s="136">
        <f t="shared" si="710"/>
        <v>0</v>
      </c>
      <c r="DD471" s="152"/>
      <c r="DE471" s="140">
        <f t="shared" si="711"/>
        <v>0</v>
      </c>
      <c r="DF471" s="144"/>
      <c r="DG471" s="136">
        <f t="shared" si="712"/>
        <v>0</v>
      </c>
      <c r="DH471" s="152"/>
    </row>
    <row r="472" spans="1:112" ht="15.5" x14ac:dyDescent="0.35">
      <c r="A472" s="70">
        <v>1</v>
      </c>
      <c r="B472" s="343" t="str">
        <f>B420</f>
        <v>AAA  LUC</v>
      </c>
      <c r="C472" s="282" t="str">
        <f t="shared" ref="C472:C491" si="731">C4</f>
        <v>LUC</v>
      </c>
      <c r="D472" s="283" t="str">
        <f t="shared" ref="D472:D521" si="732">IF(AD472&lt;&gt;$AE$1,$AE$2,"")</f>
        <v/>
      </c>
      <c r="E472" s="284">
        <f t="shared" ref="E472:E503" si="733">E4</f>
        <v>409092</v>
      </c>
      <c r="F472" s="285"/>
      <c r="G472" s="285"/>
      <c r="H472" s="285"/>
      <c r="I472" s="285"/>
      <c r="J472" s="285"/>
      <c r="K472" s="285"/>
      <c r="L472" s="285"/>
      <c r="M472" s="286"/>
      <c r="N472" s="285"/>
      <c r="O472" s="285"/>
      <c r="P472" s="285"/>
      <c r="Q472" s="285"/>
      <c r="R472" s="285"/>
      <c r="S472" s="285"/>
      <c r="T472" s="285"/>
      <c r="U472" s="285"/>
      <c r="V472" s="285"/>
      <c r="W472" s="285"/>
      <c r="X472" s="287"/>
      <c r="Y472" s="2" t="e">
        <f>IF(C472&lt;&gt;"",VLOOKUP(C472,#REF!,2,FALSE),"")</f>
        <v>#REF!</v>
      </c>
      <c r="Z472" s="2" t="str">
        <f t="shared" si="728"/>
        <v>US CRÉTEIL</v>
      </c>
      <c r="AA472" s="50" t="str">
        <f t="shared" si="671"/>
        <v/>
      </c>
      <c r="AB472" s="34" t="e">
        <f t="shared" si="672"/>
        <v>#REF!</v>
      </c>
      <c r="AC472" s="2" t="str">
        <f t="shared" si="673"/>
        <v>AAA  LUC  LUC</v>
      </c>
      <c r="AD472" s="2">
        <f t="shared" si="674"/>
        <v>0</v>
      </c>
      <c r="AE472" s="39"/>
      <c r="AF472" s="40" t="str">
        <f>IF(AE472&lt;&gt;"",VLOOKUP(AE472,#REF!,2,FALSE),"")</f>
        <v/>
      </c>
      <c r="AM472" s="140" t="e">
        <f t="shared" si="675"/>
        <v>#REF!</v>
      </c>
      <c r="AN472" s="157"/>
      <c r="AO472" s="136" t="e">
        <f t="shared" si="676"/>
        <v>#REF!</v>
      </c>
      <c r="AP472" s="152"/>
      <c r="AQ472" s="140" t="e">
        <f t="shared" si="677"/>
        <v>#REF!</v>
      </c>
      <c r="AR472" s="144"/>
      <c r="AS472" s="136" t="e">
        <f t="shared" si="678"/>
        <v>#REF!</v>
      </c>
      <c r="AT472" s="152"/>
      <c r="AU472" s="140" t="e">
        <f t="shared" si="679"/>
        <v>#REF!</v>
      </c>
      <c r="AV472" s="157"/>
      <c r="AW472" s="136" t="e">
        <f t="shared" si="680"/>
        <v>#REF!</v>
      </c>
      <c r="AX472" s="152"/>
      <c r="AY472" s="140" t="e">
        <f t="shared" si="681"/>
        <v>#REF!</v>
      </c>
      <c r="AZ472" s="144"/>
      <c r="BA472" s="136" t="e">
        <f t="shared" si="682"/>
        <v>#REF!</v>
      </c>
      <c r="BB472" s="152"/>
      <c r="BC472" s="140" t="e">
        <f t="shared" si="683"/>
        <v>#REF!</v>
      </c>
      <c r="BD472" s="144"/>
      <c r="BE472" s="136" t="e">
        <f t="shared" si="684"/>
        <v>#REF!</v>
      </c>
      <c r="BF472" s="152"/>
      <c r="BG472" s="140" t="e">
        <f t="shared" si="685"/>
        <v>#REF!</v>
      </c>
      <c r="BH472" s="144"/>
      <c r="BI472" s="136" t="e">
        <f t="shared" si="686"/>
        <v>#REF!</v>
      </c>
      <c r="BJ472" s="152"/>
      <c r="BK472" s="140" t="e">
        <f t="shared" si="687"/>
        <v>#REF!</v>
      </c>
      <c r="BL472" s="144"/>
      <c r="BM472" s="136" t="e">
        <f t="shared" si="688"/>
        <v>#REF!</v>
      </c>
      <c r="BN472" s="152"/>
      <c r="BO472" s="140" t="e">
        <f t="shared" si="689"/>
        <v>#REF!</v>
      </c>
      <c r="BP472" s="144"/>
      <c r="BQ472" s="136" t="e">
        <f t="shared" si="690"/>
        <v>#REF!</v>
      </c>
      <c r="BR472" s="152"/>
      <c r="BS472" s="140" t="e">
        <f t="shared" si="691"/>
        <v>#REF!</v>
      </c>
      <c r="BT472" s="144"/>
      <c r="BU472" s="136" t="e">
        <f t="shared" si="692"/>
        <v>#REF!</v>
      </c>
      <c r="BV472" s="152"/>
      <c r="BW472" s="140" t="e">
        <f t="shared" si="693"/>
        <v>#REF!</v>
      </c>
      <c r="BX472" s="144"/>
      <c r="BY472" s="136" t="e">
        <f t="shared" si="694"/>
        <v>#REF!</v>
      </c>
      <c r="BZ472" s="152"/>
      <c r="CA472" s="140" t="e">
        <f t="shared" si="695"/>
        <v>#REF!</v>
      </c>
      <c r="CB472" s="144"/>
      <c r="CC472" s="136" t="e">
        <f t="shared" si="696"/>
        <v>#REF!</v>
      </c>
      <c r="CD472" s="152"/>
      <c r="CE472" s="140" t="e">
        <f t="shared" si="697"/>
        <v>#REF!</v>
      </c>
      <c r="CF472" s="144"/>
      <c r="CG472" s="136" t="e">
        <f t="shared" si="698"/>
        <v>#REF!</v>
      </c>
      <c r="CH472" s="152"/>
      <c r="CI472" s="140" t="e">
        <f t="shared" si="699"/>
        <v>#REF!</v>
      </c>
      <c r="CJ472" s="144"/>
      <c r="CK472" s="136" t="e">
        <f t="shared" si="700"/>
        <v>#REF!</v>
      </c>
      <c r="CL472" s="140" t="e">
        <f t="shared" si="701"/>
        <v>#REF!</v>
      </c>
      <c r="CM472" s="144"/>
      <c r="CN472" s="136" t="e">
        <f t="shared" si="702"/>
        <v>#REF!</v>
      </c>
      <c r="CO472" s="152"/>
      <c r="CP472" s="140" t="e">
        <f t="shared" si="703"/>
        <v>#REF!</v>
      </c>
      <c r="CQ472" s="144"/>
      <c r="CR472" s="136" t="e">
        <f t="shared" si="704"/>
        <v>#REF!</v>
      </c>
      <c r="CS472" s="152"/>
      <c r="CT472" s="140" t="e">
        <f t="shared" si="705"/>
        <v>#REF!</v>
      </c>
      <c r="CU472" s="144"/>
      <c r="CV472" s="136" t="e">
        <f t="shared" si="706"/>
        <v>#REF!</v>
      </c>
      <c r="CW472" s="152"/>
      <c r="CX472" s="140" t="e">
        <f t="shared" si="707"/>
        <v>#REF!</v>
      </c>
      <c r="CY472" s="136" t="e">
        <f t="shared" si="708"/>
        <v>#REF!</v>
      </c>
      <c r="CZ472" s="152"/>
      <c r="DA472" s="144" t="e">
        <f t="shared" si="709"/>
        <v>#REF!</v>
      </c>
      <c r="DB472" s="144"/>
      <c r="DC472" s="136" t="e">
        <f t="shared" si="710"/>
        <v>#REF!</v>
      </c>
      <c r="DD472" s="152"/>
      <c r="DE472" s="140" t="e">
        <f t="shared" si="711"/>
        <v>#REF!</v>
      </c>
      <c r="DF472" s="144"/>
      <c r="DG472" s="136" t="e">
        <f t="shared" si="712"/>
        <v>#REF!</v>
      </c>
      <c r="DH472" s="152"/>
    </row>
    <row r="473" spans="1:112" ht="15.5" x14ac:dyDescent="0.35">
      <c r="A473" s="71">
        <v>2</v>
      </c>
      <c r="B473" s="309" t="str">
        <f>B421</f>
        <v>BBB  isabelle</v>
      </c>
      <c r="C473" s="71" t="str">
        <f t="shared" si="731"/>
        <v>isabelle</v>
      </c>
      <c r="D473" s="9" t="str">
        <f t="shared" si="732"/>
        <v/>
      </c>
      <c r="E473" s="6">
        <f t="shared" si="733"/>
        <v>707564</v>
      </c>
      <c r="F473" s="74"/>
      <c r="G473" s="74"/>
      <c r="H473" s="74"/>
      <c r="I473" s="74"/>
      <c r="J473" s="74"/>
      <c r="K473" s="74"/>
      <c r="L473" s="74"/>
      <c r="M473" s="168"/>
      <c r="N473" s="74"/>
      <c r="O473" s="74"/>
      <c r="P473" s="74"/>
      <c r="Q473" s="74"/>
      <c r="R473" s="74"/>
      <c r="S473" s="74"/>
      <c r="T473" s="74"/>
      <c r="U473" s="74"/>
      <c r="V473" s="74"/>
      <c r="W473" s="74"/>
      <c r="X473" s="288"/>
      <c r="Y473" s="2" t="e">
        <f>IF(C473&lt;&gt;"",VLOOKUP(C473,#REF!,2,FALSE),"")</f>
        <v>#REF!</v>
      </c>
      <c r="Z473" s="2" t="str">
        <f t="shared" si="728"/>
        <v>US CRÉTEIL</v>
      </c>
      <c r="AA473" s="50" t="str">
        <f t="shared" si="671"/>
        <v/>
      </c>
      <c r="AB473" s="34" t="e">
        <f t="shared" si="672"/>
        <v>#REF!</v>
      </c>
      <c r="AC473" s="2" t="str">
        <f t="shared" si="673"/>
        <v>BBB  isabelle  isabelle</v>
      </c>
      <c r="AD473" s="2">
        <f t="shared" si="674"/>
        <v>0</v>
      </c>
      <c r="AE473" s="39"/>
      <c r="AF473" s="40" t="str">
        <f>IF(AE473&lt;&gt;"",VLOOKUP(AE473,#REF!,2,FALSE),"")</f>
        <v/>
      </c>
      <c r="AM473" s="140" t="e">
        <f t="shared" si="675"/>
        <v>#REF!</v>
      </c>
      <c r="AN473" s="157"/>
      <c r="AO473" s="136" t="e">
        <f t="shared" si="676"/>
        <v>#REF!</v>
      </c>
      <c r="AP473" s="152"/>
      <c r="AQ473" s="140" t="e">
        <f t="shared" si="677"/>
        <v>#REF!</v>
      </c>
      <c r="AR473" s="144"/>
      <c r="AS473" s="136" t="e">
        <f t="shared" si="678"/>
        <v>#REF!</v>
      </c>
      <c r="AT473" s="152"/>
      <c r="AU473" s="140" t="e">
        <f t="shared" si="679"/>
        <v>#REF!</v>
      </c>
      <c r="AV473" s="157"/>
      <c r="AW473" s="136" t="e">
        <f t="shared" si="680"/>
        <v>#REF!</v>
      </c>
      <c r="AX473" s="152"/>
      <c r="AY473" s="140" t="e">
        <f t="shared" si="681"/>
        <v>#REF!</v>
      </c>
      <c r="AZ473" s="144"/>
      <c r="BA473" s="136" t="e">
        <f t="shared" si="682"/>
        <v>#REF!</v>
      </c>
      <c r="BB473" s="152"/>
      <c r="BC473" s="140" t="e">
        <f t="shared" si="683"/>
        <v>#REF!</v>
      </c>
      <c r="BD473" s="144"/>
      <c r="BE473" s="136" t="e">
        <f t="shared" si="684"/>
        <v>#REF!</v>
      </c>
      <c r="BF473" s="152"/>
      <c r="BG473" s="140" t="e">
        <f t="shared" si="685"/>
        <v>#REF!</v>
      </c>
      <c r="BH473" s="144"/>
      <c r="BI473" s="136" t="e">
        <f t="shared" si="686"/>
        <v>#REF!</v>
      </c>
      <c r="BJ473" s="152"/>
      <c r="BK473" s="140" t="e">
        <f t="shared" si="687"/>
        <v>#REF!</v>
      </c>
      <c r="BL473" s="144"/>
      <c r="BM473" s="136" t="e">
        <f t="shared" si="688"/>
        <v>#REF!</v>
      </c>
      <c r="BN473" s="152"/>
      <c r="BO473" s="140" t="e">
        <f t="shared" si="689"/>
        <v>#REF!</v>
      </c>
      <c r="BP473" s="144"/>
      <c r="BQ473" s="136" t="e">
        <f t="shared" si="690"/>
        <v>#REF!</v>
      </c>
      <c r="BR473" s="152"/>
      <c r="BS473" s="140" t="e">
        <f t="shared" si="691"/>
        <v>#REF!</v>
      </c>
      <c r="BT473" s="144"/>
      <c r="BU473" s="136" t="e">
        <f t="shared" si="692"/>
        <v>#REF!</v>
      </c>
      <c r="BV473" s="152"/>
      <c r="BW473" s="140" t="e">
        <f t="shared" si="693"/>
        <v>#REF!</v>
      </c>
      <c r="BX473" s="144"/>
      <c r="BY473" s="136" t="e">
        <f t="shared" si="694"/>
        <v>#REF!</v>
      </c>
      <c r="BZ473" s="152"/>
      <c r="CA473" s="140" t="e">
        <f t="shared" si="695"/>
        <v>#REF!</v>
      </c>
      <c r="CB473" s="144"/>
      <c r="CC473" s="136" t="e">
        <f t="shared" si="696"/>
        <v>#REF!</v>
      </c>
      <c r="CD473" s="152"/>
      <c r="CE473" s="140" t="e">
        <f t="shared" si="697"/>
        <v>#REF!</v>
      </c>
      <c r="CF473" s="144"/>
      <c r="CG473" s="136" t="e">
        <f t="shared" si="698"/>
        <v>#REF!</v>
      </c>
      <c r="CH473" s="152"/>
      <c r="CI473" s="140" t="e">
        <f t="shared" si="699"/>
        <v>#REF!</v>
      </c>
      <c r="CJ473" s="144"/>
      <c r="CK473" s="136" t="e">
        <f t="shared" si="700"/>
        <v>#REF!</v>
      </c>
      <c r="CL473" s="140" t="e">
        <f t="shared" si="701"/>
        <v>#REF!</v>
      </c>
      <c r="CM473" s="144"/>
      <c r="CN473" s="136" t="e">
        <f t="shared" si="702"/>
        <v>#REF!</v>
      </c>
      <c r="CO473" s="152"/>
      <c r="CP473" s="140" t="e">
        <f t="shared" si="703"/>
        <v>#REF!</v>
      </c>
      <c r="CQ473" s="144"/>
      <c r="CR473" s="136" t="e">
        <f t="shared" si="704"/>
        <v>#REF!</v>
      </c>
      <c r="CS473" s="152"/>
      <c r="CT473" s="140" t="e">
        <f t="shared" si="705"/>
        <v>#REF!</v>
      </c>
      <c r="CU473" s="144"/>
      <c r="CV473" s="136" t="e">
        <f t="shared" si="706"/>
        <v>#REF!</v>
      </c>
      <c r="CW473" s="152"/>
      <c r="CX473" s="140" t="e">
        <f t="shared" si="707"/>
        <v>#REF!</v>
      </c>
      <c r="CY473" s="136" t="e">
        <f t="shared" si="708"/>
        <v>#REF!</v>
      </c>
      <c r="CZ473" s="152"/>
      <c r="DA473" s="144" t="e">
        <f t="shared" si="709"/>
        <v>#REF!</v>
      </c>
      <c r="DB473" s="144"/>
      <c r="DC473" s="136" t="e">
        <f t="shared" si="710"/>
        <v>#REF!</v>
      </c>
      <c r="DD473" s="152"/>
      <c r="DE473" s="140" t="e">
        <f t="shared" si="711"/>
        <v>#REF!</v>
      </c>
      <c r="DF473" s="144"/>
      <c r="DG473" s="136" t="e">
        <f t="shared" si="712"/>
        <v>#REF!</v>
      </c>
      <c r="DH473" s="152"/>
    </row>
    <row r="474" spans="1:112" ht="15.5" x14ac:dyDescent="0.35">
      <c r="A474" s="71">
        <v>3</v>
      </c>
      <c r="B474" s="345" t="str">
        <f t="shared" ref="B474" si="734">B422</f>
        <v>KJKLJDFKJG  Agathe</v>
      </c>
      <c r="C474" s="71" t="str">
        <f t="shared" si="731"/>
        <v>Agathe</v>
      </c>
      <c r="D474" s="9" t="str">
        <f t="shared" si="732"/>
        <v/>
      </c>
      <c r="E474" s="6">
        <f t="shared" si="733"/>
        <v>1467847</v>
      </c>
      <c r="F474" s="74"/>
      <c r="G474" s="74"/>
      <c r="H474" s="74"/>
      <c r="I474" s="74"/>
      <c r="J474" s="74"/>
      <c r="K474" s="74"/>
      <c r="L474" s="74"/>
      <c r="M474" s="168"/>
      <c r="N474" s="74"/>
      <c r="O474" s="74"/>
      <c r="P474" s="74"/>
      <c r="Q474" s="74"/>
      <c r="R474" s="74"/>
      <c r="S474" s="74"/>
      <c r="T474" s="74"/>
      <c r="U474" s="74"/>
      <c r="V474" s="74"/>
      <c r="W474" s="74"/>
      <c r="X474" s="288"/>
      <c r="Y474" s="2" t="e">
        <f>IF(C474&lt;&gt;"",VLOOKUP(C474,#REF!,2,FALSE),"")</f>
        <v>#REF!</v>
      </c>
      <c r="Z474" s="2" t="str">
        <f t="shared" si="728"/>
        <v>US CRÉTEIL</v>
      </c>
      <c r="AA474" s="50" t="str">
        <f t="shared" si="671"/>
        <v/>
      </c>
      <c r="AB474" s="34" t="e">
        <f t="shared" si="672"/>
        <v>#REF!</v>
      </c>
      <c r="AC474" s="2" t="str">
        <f t="shared" si="673"/>
        <v>KJKLJDFKJG  Agathe  Agathe</v>
      </c>
      <c r="AD474" s="2">
        <f t="shared" si="674"/>
        <v>0</v>
      </c>
      <c r="AE474" s="39"/>
      <c r="AF474" s="40" t="str">
        <f>IF(AE474&lt;&gt;"",VLOOKUP(AE474,#REF!,2,FALSE),"")</f>
        <v/>
      </c>
      <c r="AM474" s="140" t="e">
        <f t="shared" si="675"/>
        <v>#REF!</v>
      </c>
      <c r="AN474" s="157"/>
      <c r="AO474" s="136" t="e">
        <f t="shared" si="676"/>
        <v>#REF!</v>
      </c>
      <c r="AP474" s="152"/>
      <c r="AQ474" s="140" t="e">
        <f t="shared" si="677"/>
        <v>#REF!</v>
      </c>
      <c r="AR474" s="144"/>
      <c r="AS474" s="136" t="e">
        <f t="shared" si="678"/>
        <v>#REF!</v>
      </c>
      <c r="AT474" s="152"/>
      <c r="AU474" s="140" t="e">
        <f t="shared" si="679"/>
        <v>#REF!</v>
      </c>
      <c r="AV474" s="157"/>
      <c r="AW474" s="136" t="e">
        <f t="shared" si="680"/>
        <v>#REF!</v>
      </c>
      <c r="AX474" s="152"/>
      <c r="AY474" s="140" t="e">
        <f t="shared" si="681"/>
        <v>#REF!</v>
      </c>
      <c r="AZ474" s="144"/>
      <c r="BA474" s="136" t="e">
        <f t="shared" si="682"/>
        <v>#REF!</v>
      </c>
      <c r="BB474" s="152"/>
      <c r="BC474" s="140" t="e">
        <f t="shared" si="683"/>
        <v>#REF!</v>
      </c>
      <c r="BD474" s="144"/>
      <c r="BE474" s="136" t="e">
        <f t="shared" si="684"/>
        <v>#REF!</v>
      </c>
      <c r="BF474" s="152"/>
      <c r="BG474" s="140" t="e">
        <f t="shared" si="685"/>
        <v>#REF!</v>
      </c>
      <c r="BH474" s="144"/>
      <c r="BI474" s="136" t="e">
        <f t="shared" si="686"/>
        <v>#REF!</v>
      </c>
      <c r="BJ474" s="152"/>
      <c r="BK474" s="140" t="e">
        <f t="shared" si="687"/>
        <v>#REF!</v>
      </c>
      <c r="BL474" s="144"/>
      <c r="BM474" s="136" t="e">
        <f t="shared" si="688"/>
        <v>#REF!</v>
      </c>
      <c r="BN474" s="152"/>
      <c r="BO474" s="140" t="e">
        <f t="shared" si="689"/>
        <v>#REF!</v>
      </c>
      <c r="BP474" s="144"/>
      <c r="BQ474" s="136" t="e">
        <f t="shared" si="690"/>
        <v>#REF!</v>
      </c>
      <c r="BR474" s="152"/>
      <c r="BS474" s="140" t="e">
        <f t="shared" si="691"/>
        <v>#REF!</v>
      </c>
      <c r="BT474" s="144"/>
      <c r="BU474" s="136" t="e">
        <f t="shared" si="692"/>
        <v>#REF!</v>
      </c>
      <c r="BV474" s="152"/>
      <c r="BW474" s="140" t="e">
        <f t="shared" si="693"/>
        <v>#REF!</v>
      </c>
      <c r="BX474" s="144"/>
      <c r="BY474" s="136" t="e">
        <f t="shared" si="694"/>
        <v>#REF!</v>
      </c>
      <c r="BZ474" s="152"/>
      <c r="CA474" s="140" t="e">
        <f t="shared" si="695"/>
        <v>#REF!</v>
      </c>
      <c r="CB474" s="144"/>
      <c r="CC474" s="136" t="e">
        <f t="shared" si="696"/>
        <v>#REF!</v>
      </c>
      <c r="CD474" s="152"/>
      <c r="CE474" s="140" t="e">
        <f t="shared" si="697"/>
        <v>#REF!</v>
      </c>
      <c r="CF474" s="144"/>
      <c r="CG474" s="136" t="e">
        <f t="shared" si="698"/>
        <v>#REF!</v>
      </c>
      <c r="CH474" s="152"/>
      <c r="CI474" s="140" t="e">
        <f t="shared" si="699"/>
        <v>#REF!</v>
      </c>
      <c r="CJ474" s="144"/>
      <c r="CK474" s="136" t="e">
        <f t="shared" si="700"/>
        <v>#REF!</v>
      </c>
      <c r="CL474" s="140" t="e">
        <f t="shared" si="701"/>
        <v>#REF!</v>
      </c>
      <c r="CM474" s="144"/>
      <c r="CN474" s="136" t="e">
        <f t="shared" si="702"/>
        <v>#REF!</v>
      </c>
      <c r="CO474" s="152"/>
      <c r="CP474" s="140" t="e">
        <f t="shared" si="703"/>
        <v>#REF!</v>
      </c>
      <c r="CQ474" s="144"/>
      <c r="CR474" s="136" t="e">
        <f t="shared" si="704"/>
        <v>#REF!</v>
      </c>
      <c r="CS474" s="152"/>
      <c r="CT474" s="140" t="e">
        <f t="shared" si="705"/>
        <v>#REF!</v>
      </c>
      <c r="CU474" s="144"/>
      <c r="CV474" s="136" t="e">
        <f t="shared" si="706"/>
        <v>#REF!</v>
      </c>
      <c r="CW474" s="152"/>
      <c r="CX474" s="140" t="e">
        <f t="shared" si="707"/>
        <v>#REF!</v>
      </c>
      <c r="CY474" s="136" t="e">
        <f t="shared" si="708"/>
        <v>#REF!</v>
      </c>
      <c r="CZ474" s="152"/>
      <c r="DA474" s="144" t="e">
        <f t="shared" si="709"/>
        <v>#REF!</v>
      </c>
      <c r="DB474" s="144"/>
      <c r="DC474" s="136" t="e">
        <f t="shared" si="710"/>
        <v>#REF!</v>
      </c>
      <c r="DD474" s="152"/>
      <c r="DE474" s="140" t="e">
        <f t="shared" si="711"/>
        <v>#REF!</v>
      </c>
      <c r="DF474" s="144"/>
      <c r="DG474" s="136" t="e">
        <f t="shared" si="712"/>
        <v>#REF!</v>
      </c>
      <c r="DH474" s="152"/>
    </row>
    <row r="475" spans="1:112" ht="15.5" x14ac:dyDescent="0.35">
      <c r="A475" s="71">
        <v>4</v>
      </c>
      <c r="B475" s="345" t="str">
        <f t="shared" ref="B475" si="735">B423</f>
        <v>DDD  Léa</v>
      </c>
      <c r="C475" s="71" t="str">
        <f t="shared" si="731"/>
        <v>Léa</v>
      </c>
      <c r="D475" s="9" t="str">
        <f t="shared" si="732"/>
        <v/>
      </c>
      <c r="E475" s="6">
        <f t="shared" si="733"/>
        <v>1263818</v>
      </c>
      <c r="F475" s="74"/>
      <c r="G475" s="74"/>
      <c r="H475" s="74"/>
      <c r="I475" s="74"/>
      <c r="J475" s="74"/>
      <c r="K475" s="74"/>
      <c r="L475" s="74"/>
      <c r="M475" s="168"/>
      <c r="N475" s="74"/>
      <c r="O475" s="74"/>
      <c r="P475" s="74"/>
      <c r="Q475" s="74"/>
      <c r="R475" s="74"/>
      <c r="S475" s="74"/>
      <c r="T475" s="74"/>
      <c r="U475" s="74"/>
      <c r="V475" s="74"/>
      <c r="W475" s="74"/>
      <c r="X475" s="288"/>
      <c r="Y475" s="2" t="e">
        <f>IF(C475&lt;&gt;"",VLOOKUP(C475,#REF!,2,FALSE),"")</f>
        <v>#REF!</v>
      </c>
      <c r="Z475" s="2" t="str">
        <f t="shared" si="728"/>
        <v>US CRÉTEIL</v>
      </c>
      <c r="AA475" s="50" t="str">
        <f t="shared" si="671"/>
        <v/>
      </c>
      <c r="AB475" s="34" t="e">
        <f t="shared" si="672"/>
        <v>#REF!</v>
      </c>
      <c r="AC475" s="2" t="str">
        <f t="shared" si="673"/>
        <v>DDD  Léa  Léa</v>
      </c>
      <c r="AD475" s="2">
        <f t="shared" si="674"/>
        <v>0</v>
      </c>
      <c r="AE475" s="39"/>
      <c r="AF475" s="40" t="str">
        <f>IF(AE475&lt;&gt;"",VLOOKUP(AE475,#REF!,2,FALSE),"")</f>
        <v/>
      </c>
      <c r="AM475" s="140" t="e">
        <f t="shared" si="675"/>
        <v>#REF!</v>
      </c>
      <c r="AN475" s="157"/>
      <c r="AO475" s="136" t="e">
        <f t="shared" si="676"/>
        <v>#REF!</v>
      </c>
      <c r="AP475" s="152"/>
      <c r="AQ475" s="140" t="e">
        <f t="shared" si="677"/>
        <v>#REF!</v>
      </c>
      <c r="AR475" s="144"/>
      <c r="AS475" s="136" t="e">
        <f t="shared" si="678"/>
        <v>#REF!</v>
      </c>
      <c r="AT475" s="152"/>
      <c r="AU475" s="140" t="e">
        <f t="shared" si="679"/>
        <v>#REF!</v>
      </c>
      <c r="AV475" s="157"/>
      <c r="AW475" s="136" t="e">
        <f t="shared" si="680"/>
        <v>#REF!</v>
      </c>
      <c r="AX475" s="152"/>
      <c r="AY475" s="140" t="e">
        <f t="shared" si="681"/>
        <v>#REF!</v>
      </c>
      <c r="AZ475" s="144"/>
      <c r="BA475" s="136" t="e">
        <f t="shared" si="682"/>
        <v>#REF!</v>
      </c>
      <c r="BB475" s="152"/>
      <c r="BC475" s="140" t="e">
        <f t="shared" si="683"/>
        <v>#REF!</v>
      </c>
      <c r="BD475" s="144"/>
      <c r="BE475" s="136" t="e">
        <f t="shared" si="684"/>
        <v>#REF!</v>
      </c>
      <c r="BF475" s="152"/>
      <c r="BG475" s="140" t="e">
        <f t="shared" si="685"/>
        <v>#REF!</v>
      </c>
      <c r="BH475" s="144"/>
      <c r="BI475" s="136" t="e">
        <f t="shared" si="686"/>
        <v>#REF!</v>
      </c>
      <c r="BJ475" s="152"/>
      <c r="BK475" s="140" t="e">
        <f t="shared" si="687"/>
        <v>#REF!</v>
      </c>
      <c r="BL475" s="144"/>
      <c r="BM475" s="136" t="e">
        <f t="shared" si="688"/>
        <v>#REF!</v>
      </c>
      <c r="BN475" s="152"/>
      <c r="BO475" s="140" t="e">
        <f t="shared" si="689"/>
        <v>#REF!</v>
      </c>
      <c r="BP475" s="144"/>
      <c r="BQ475" s="136" t="e">
        <f t="shared" si="690"/>
        <v>#REF!</v>
      </c>
      <c r="BR475" s="152"/>
      <c r="BS475" s="140" t="e">
        <f t="shared" si="691"/>
        <v>#REF!</v>
      </c>
      <c r="BT475" s="144"/>
      <c r="BU475" s="136" t="e">
        <f t="shared" si="692"/>
        <v>#REF!</v>
      </c>
      <c r="BV475" s="152"/>
      <c r="BW475" s="140" t="e">
        <f t="shared" si="693"/>
        <v>#REF!</v>
      </c>
      <c r="BX475" s="144"/>
      <c r="BY475" s="136" t="e">
        <f t="shared" si="694"/>
        <v>#REF!</v>
      </c>
      <c r="BZ475" s="152"/>
      <c r="CA475" s="140" t="e">
        <f t="shared" si="695"/>
        <v>#REF!</v>
      </c>
      <c r="CB475" s="144"/>
      <c r="CC475" s="136" t="e">
        <f t="shared" si="696"/>
        <v>#REF!</v>
      </c>
      <c r="CD475" s="152"/>
      <c r="CE475" s="140" t="e">
        <f t="shared" si="697"/>
        <v>#REF!</v>
      </c>
      <c r="CF475" s="144"/>
      <c r="CG475" s="136" t="e">
        <f t="shared" si="698"/>
        <v>#REF!</v>
      </c>
      <c r="CH475" s="152"/>
      <c r="CI475" s="140" t="e">
        <f t="shared" si="699"/>
        <v>#REF!</v>
      </c>
      <c r="CJ475" s="144"/>
      <c r="CK475" s="136" t="e">
        <f t="shared" si="700"/>
        <v>#REF!</v>
      </c>
      <c r="CL475" s="140" t="e">
        <f t="shared" si="701"/>
        <v>#REF!</v>
      </c>
      <c r="CM475" s="144"/>
      <c r="CN475" s="136" t="e">
        <f t="shared" si="702"/>
        <v>#REF!</v>
      </c>
      <c r="CO475" s="152"/>
      <c r="CP475" s="140" t="e">
        <f t="shared" si="703"/>
        <v>#REF!</v>
      </c>
      <c r="CQ475" s="144"/>
      <c r="CR475" s="136" t="e">
        <f t="shared" si="704"/>
        <v>#REF!</v>
      </c>
      <c r="CS475" s="152"/>
      <c r="CT475" s="140" t="e">
        <f t="shared" si="705"/>
        <v>#REF!</v>
      </c>
      <c r="CU475" s="144"/>
      <c r="CV475" s="136" t="e">
        <f t="shared" si="706"/>
        <v>#REF!</v>
      </c>
      <c r="CW475" s="152"/>
      <c r="CX475" s="140" t="e">
        <f t="shared" si="707"/>
        <v>#REF!</v>
      </c>
      <c r="CY475" s="136" t="e">
        <f t="shared" si="708"/>
        <v>#REF!</v>
      </c>
      <c r="CZ475" s="152"/>
      <c r="DA475" s="144" t="e">
        <f t="shared" si="709"/>
        <v>#REF!</v>
      </c>
      <c r="DB475" s="144"/>
      <c r="DC475" s="136" t="e">
        <f t="shared" si="710"/>
        <v>#REF!</v>
      </c>
      <c r="DD475" s="152"/>
      <c r="DE475" s="140" t="e">
        <f t="shared" si="711"/>
        <v>#REF!</v>
      </c>
      <c r="DF475" s="144"/>
      <c r="DG475" s="136" t="e">
        <f t="shared" si="712"/>
        <v>#REF!</v>
      </c>
      <c r="DH475" s="152"/>
    </row>
    <row r="476" spans="1:112" ht="15.5" x14ac:dyDescent="0.35">
      <c r="A476" s="71">
        <v>5</v>
      </c>
      <c r="B476" s="345" t="str">
        <f t="shared" ref="B476" si="736">B424</f>
        <v>KUYFRJGF  Mélissa</v>
      </c>
      <c r="C476" s="71" t="str">
        <f t="shared" si="731"/>
        <v>Mélissa</v>
      </c>
      <c r="D476" s="9" t="str">
        <f t="shared" si="732"/>
        <v/>
      </c>
      <c r="E476" s="6">
        <f t="shared" si="733"/>
        <v>1499588</v>
      </c>
      <c r="F476" s="74"/>
      <c r="G476" s="74"/>
      <c r="H476" s="74"/>
      <c r="I476" s="74"/>
      <c r="J476" s="74"/>
      <c r="K476" s="74"/>
      <c r="L476" s="74"/>
      <c r="M476" s="168"/>
      <c r="N476" s="74"/>
      <c r="O476" s="74"/>
      <c r="P476" s="74"/>
      <c r="Q476" s="74"/>
      <c r="R476" s="74"/>
      <c r="S476" s="74"/>
      <c r="T476" s="74"/>
      <c r="U476" s="74"/>
      <c r="V476" s="74"/>
      <c r="W476" s="74"/>
      <c r="X476" s="288"/>
      <c r="Y476" s="2" t="e">
        <f>IF(C476&lt;&gt;"",VLOOKUP(C476,#REF!,2,FALSE),"")</f>
        <v>#REF!</v>
      </c>
      <c r="Z476" s="2" t="str">
        <f t="shared" si="728"/>
        <v>US CRÉTEIL</v>
      </c>
      <c r="AA476" s="50" t="str">
        <f t="shared" si="671"/>
        <v/>
      </c>
      <c r="AB476" s="34" t="e">
        <f t="shared" si="672"/>
        <v>#REF!</v>
      </c>
      <c r="AC476" s="2" t="str">
        <f t="shared" si="673"/>
        <v>KUYFRJGF  Mélissa  Mélissa</v>
      </c>
      <c r="AD476" s="2">
        <f t="shared" si="674"/>
        <v>0</v>
      </c>
      <c r="AE476" s="39"/>
      <c r="AF476" s="40" t="str">
        <f>IF(AE476&lt;&gt;"",VLOOKUP(AE476,#REF!,2,FALSE),"")</f>
        <v/>
      </c>
      <c r="AM476" s="140" t="e">
        <f t="shared" si="675"/>
        <v>#REF!</v>
      </c>
      <c r="AN476" s="157"/>
      <c r="AO476" s="136" t="e">
        <f t="shared" si="676"/>
        <v>#REF!</v>
      </c>
      <c r="AP476" s="152"/>
      <c r="AQ476" s="140" t="e">
        <f t="shared" si="677"/>
        <v>#REF!</v>
      </c>
      <c r="AR476" s="144"/>
      <c r="AS476" s="136" t="e">
        <f t="shared" si="678"/>
        <v>#REF!</v>
      </c>
      <c r="AT476" s="152"/>
      <c r="AU476" s="140" t="e">
        <f t="shared" si="679"/>
        <v>#REF!</v>
      </c>
      <c r="AV476" s="157"/>
      <c r="AW476" s="136" t="e">
        <f t="shared" si="680"/>
        <v>#REF!</v>
      </c>
      <c r="AX476" s="152"/>
      <c r="AY476" s="140" t="e">
        <f t="shared" si="681"/>
        <v>#REF!</v>
      </c>
      <c r="AZ476" s="144"/>
      <c r="BA476" s="136" t="e">
        <f t="shared" si="682"/>
        <v>#REF!</v>
      </c>
      <c r="BB476" s="152"/>
      <c r="BC476" s="140" t="e">
        <f t="shared" si="683"/>
        <v>#REF!</v>
      </c>
      <c r="BD476" s="144"/>
      <c r="BE476" s="136" t="e">
        <f t="shared" si="684"/>
        <v>#REF!</v>
      </c>
      <c r="BF476" s="152"/>
      <c r="BG476" s="140" t="e">
        <f t="shared" si="685"/>
        <v>#REF!</v>
      </c>
      <c r="BH476" s="144"/>
      <c r="BI476" s="136" t="e">
        <f t="shared" si="686"/>
        <v>#REF!</v>
      </c>
      <c r="BJ476" s="152"/>
      <c r="BK476" s="140" t="e">
        <f t="shared" si="687"/>
        <v>#REF!</v>
      </c>
      <c r="BL476" s="144"/>
      <c r="BM476" s="136" t="e">
        <f t="shared" si="688"/>
        <v>#REF!</v>
      </c>
      <c r="BN476" s="152"/>
      <c r="BO476" s="140" t="e">
        <f t="shared" si="689"/>
        <v>#REF!</v>
      </c>
      <c r="BP476" s="144"/>
      <c r="BQ476" s="136" t="e">
        <f t="shared" si="690"/>
        <v>#REF!</v>
      </c>
      <c r="BR476" s="152"/>
      <c r="BS476" s="140" t="e">
        <f t="shared" si="691"/>
        <v>#REF!</v>
      </c>
      <c r="BT476" s="144"/>
      <c r="BU476" s="136" t="e">
        <f t="shared" si="692"/>
        <v>#REF!</v>
      </c>
      <c r="BV476" s="152"/>
      <c r="BW476" s="140" t="e">
        <f t="shared" si="693"/>
        <v>#REF!</v>
      </c>
      <c r="BX476" s="144"/>
      <c r="BY476" s="136" t="e">
        <f t="shared" si="694"/>
        <v>#REF!</v>
      </c>
      <c r="BZ476" s="152"/>
      <c r="CA476" s="140" t="e">
        <f t="shared" si="695"/>
        <v>#REF!</v>
      </c>
      <c r="CB476" s="144"/>
      <c r="CC476" s="136" t="e">
        <f t="shared" si="696"/>
        <v>#REF!</v>
      </c>
      <c r="CD476" s="152"/>
      <c r="CE476" s="140" t="e">
        <f t="shared" si="697"/>
        <v>#REF!</v>
      </c>
      <c r="CF476" s="144"/>
      <c r="CG476" s="136" t="e">
        <f t="shared" si="698"/>
        <v>#REF!</v>
      </c>
      <c r="CH476" s="152"/>
      <c r="CI476" s="140" t="e">
        <f t="shared" si="699"/>
        <v>#REF!</v>
      </c>
      <c r="CJ476" s="144"/>
      <c r="CK476" s="136" t="e">
        <f t="shared" si="700"/>
        <v>#REF!</v>
      </c>
      <c r="CL476" s="140" t="e">
        <f t="shared" si="701"/>
        <v>#REF!</v>
      </c>
      <c r="CM476" s="144"/>
      <c r="CN476" s="136" t="e">
        <f t="shared" si="702"/>
        <v>#REF!</v>
      </c>
      <c r="CO476" s="152"/>
      <c r="CP476" s="140" t="e">
        <f t="shared" si="703"/>
        <v>#REF!</v>
      </c>
      <c r="CQ476" s="144"/>
      <c r="CR476" s="136" t="e">
        <f t="shared" si="704"/>
        <v>#REF!</v>
      </c>
      <c r="CS476" s="152"/>
      <c r="CT476" s="140" t="e">
        <f t="shared" si="705"/>
        <v>#REF!</v>
      </c>
      <c r="CU476" s="144"/>
      <c r="CV476" s="136" t="e">
        <f t="shared" si="706"/>
        <v>#REF!</v>
      </c>
      <c r="CW476" s="152"/>
      <c r="CX476" s="140" t="e">
        <f t="shared" si="707"/>
        <v>#REF!</v>
      </c>
      <c r="CY476" s="136" t="e">
        <f t="shared" si="708"/>
        <v>#REF!</v>
      </c>
      <c r="CZ476" s="152"/>
      <c r="DA476" s="144" t="e">
        <f t="shared" si="709"/>
        <v>#REF!</v>
      </c>
      <c r="DB476" s="144"/>
      <c r="DC476" s="136" t="e">
        <f t="shared" si="710"/>
        <v>#REF!</v>
      </c>
      <c r="DD476" s="152"/>
      <c r="DE476" s="140" t="e">
        <f t="shared" si="711"/>
        <v>#REF!</v>
      </c>
      <c r="DF476" s="144"/>
      <c r="DG476" s="136" t="e">
        <f t="shared" si="712"/>
        <v>#REF!</v>
      </c>
      <c r="DH476" s="152"/>
    </row>
    <row r="477" spans="1:112" ht="15.5" x14ac:dyDescent="0.35">
      <c r="A477" s="71">
        <v>6</v>
      </c>
      <c r="B477" s="345" t="str">
        <f t="shared" ref="B477" si="737">B425</f>
        <v>FFF  Eric</v>
      </c>
      <c r="C477" s="71" t="str">
        <f t="shared" si="731"/>
        <v>Eric</v>
      </c>
      <c r="D477" s="9" t="str">
        <f t="shared" si="732"/>
        <v/>
      </c>
      <c r="E477" s="6">
        <f t="shared" si="733"/>
        <v>1499669</v>
      </c>
      <c r="F477" s="74"/>
      <c r="G477" s="74"/>
      <c r="H477" s="74"/>
      <c r="I477" s="74"/>
      <c r="J477" s="74"/>
      <c r="K477" s="74"/>
      <c r="L477" s="74"/>
      <c r="M477" s="168"/>
      <c r="N477" s="74"/>
      <c r="O477" s="74"/>
      <c r="P477" s="74"/>
      <c r="Q477" s="74"/>
      <c r="R477" s="74"/>
      <c r="S477" s="74"/>
      <c r="T477" s="74"/>
      <c r="U477" s="74"/>
      <c r="V477" s="74"/>
      <c r="W477" s="74"/>
      <c r="X477" s="288"/>
      <c r="Y477" s="2" t="e">
        <f>IF(C477&lt;&gt;"",VLOOKUP(C477,#REF!,2,FALSE),"")</f>
        <v>#REF!</v>
      </c>
      <c r="Z477" s="2" t="str">
        <f t="shared" si="728"/>
        <v>US CRÉTEIL</v>
      </c>
      <c r="AA477" s="50" t="str">
        <f t="shared" si="671"/>
        <v/>
      </c>
      <c r="AB477" s="34" t="e">
        <f t="shared" si="672"/>
        <v>#REF!</v>
      </c>
      <c r="AC477" s="2" t="str">
        <f t="shared" si="673"/>
        <v>FFF  Eric  Eric</v>
      </c>
      <c r="AD477" s="2">
        <f t="shared" si="674"/>
        <v>0</v>
      </c>
      <c r="AE477" s="39"/>
      <c r="AF477" s="40" t="str">
        <f>IF(AE477&lt;&gt;"",VLOOKUP(AE477,#REF!,2,FALSE),"")</f>
        <v/>
      </c>
      <c r="AM477" s="140" t="e">
        <f t="shared" si="675"/>
        <v>#REF!</v>
      </c>
      <c r="AN477" s="157"/>
      <c r="AO477" s="136" t="e">
        <f t="shared" si="676"/>
        <v>#REF!</v>
      </c>
      <c r="AP477" s="152"/>
      <c r="AQ477" s="140" t="e">
        <f t="shared" si="677"/>
        <v>#REF!</v>
      </c>
      <c r="AR477" s="144"/>
      <c r="AS477" s="136" t="e">
        <f t="shared" si="678"/>
        <v>#REF!</v>
      </c>
      <c r="AT477" s="152"/>
      <c r="AU477" s="140" t="e">
        <f t="shared" si="679"/>
        <v>#REF!</v>
      </c>
      <c r="AV477" s="157"/>
      <c r="AW477" s="136" t="e">
        <f t="shared" si="680"/>
        <v>#REF!</v>
      </c>
      <c r="AX477" s="152"/>
      <c r="AY477" s="140" t="e">
        <f t="shared" si="681"/>
        <v>#REF!</v>
      </c>
      <c r="AZ477" s="144"/>
      <c r="BA477" s="136" t="e">
        <f t="shared" si="682"/>
        <v>#REF!</v>
      </c>
      <c r="BB477" s="152"/>
      <c r="BC477" s="140" t="e">
        <f t="shared" si="683"/>
        <v>#REF!</v>
      </c>
      <c r="BD477" s="144"/>
      <c r="BE477" s="136" t="e">
        <f t="shared" si="684"/>
        <v>#REF!</v>
      </c>
      <c r="BF477" s="152"/>
      <c r="BG477" s="140" t="e">
        <f t="shared" si="685"/>
        <v>#REF!</v>
      </c>
      <c r="BH477" s="144"/>
      <c r="BI477" s="136" t="e">
        <f t="shared" si="686"/>
        <v>#REF!</v>
      </c>
      <c r="BJ477" s="152"/>
      <c r="BK477" s="140" t="e">
        <f t="shared" si="687"/>
        <v>#REF!</v>
      </c>
      <c r="BL477" s="144"/>
      <c r="BM477" s="136" t="e">
        <f t="shared" si="688"/>
        <v>#REF!</v>
      </c>
      <c r="BN477" s="152"/>
      <c r="BO477" s="140" t="e">
        <f t="shared" si="689"/>
        <v>#REF!</v>
      </c>
      <c r="BP477" s="144"/>
      <c r="BQ477" s="136" t="e">
        <f t="shared" si="690"/>
        <v>#REF!</v>
      </c>
      <c r="BR477" s="152"/>
      <c r="BS477" s="140" t="e">
        <f t="shared" si="691"/>
        <v>#REF!</v>
      </c>
      <c r="BT477" s="144"/>
      <c r="BU477" s="136" t="e">
        <f t="shared" si="692"/>
        <v>#REF!</v>
      </c>
      <c r="BV477" s="152"/>
      <c r="BW477" s="140" t="e">
        <f t="shared" si="693"/>
        <v>#REF!</v>
      </c>
      <c r="BX477" s="144"/>
      <c r="BY477" s="136" t="e">
        <f t="shared" si="694"/>
        <v>#REF!</v>
      </c>
      <c r="BZ477" s="152"/>
      <c r="CA477" s="140" t="e">
        <f t="shared" si="695"/>
        <v>#REF!</v>
      </c>
      <c r="CB477" s="144"/>
      <c r="CC477" s="136" t="e">
        <f t="shared" si="696"/>
        <v>#REF!</v>
      </c>
      <c r="CD477" s="152"/>
      <c r="CE477" s="140" t="e">
        <f t="shared" si="697"/>
        <v>#REF!</v>
      </c>
      <c r="CF477" s="144"/>
      <c r="CG477" s="136" t="e">
        <f t="shared" si="698"/>
        <v>#REF!</v>
      </c>
      <c r="CH477" s="152"/>
      <c r="CI477" s="140" t="e">
        <f t="shared" si="699"/>
        <v>#REF!</v>
      </c>
      <c r="CJ477" s="144"/>
      <c r="CK477" s="136" t="e">
        <f t="shared" si="700"/>
        <v>#REF!</v>
      </c>
      <c r="CL477" s="140" t="e">
        <f t="shared" si="701"/>
        <v>#REF!</v>
      </c>
      <c r="CM477" s="144"/>
      <c r="CN477" s="136" t="e">
        <f t="shared" si="702"/>
        <v>#REF!</v>
      </c>
      <c r="CO477" s="152"/>
      <c r="CP477" s="140" t="e">
        <f t="shared" si="703"/>
        <v>#REF!</v>
      </c>
      <c r="CQ477" s="144"/>
      <c r="CR477" s="136" t="e">
        <f t="shared" si="704"/>
        <v>#REF!</v>
      </c>
      <c r="CS477" s="152"/>
      <c r="CT477" s="140" t="e">
        <f t="shared" si="705"/>
        <v>#REF!</v>
      </c>
      <c r="CU477" s="144"/>
      <c r="CV477" s="136" t="e">
        <f t="shared" si="706"/>
        <v>#REF!</v>
      </c>
      <c r="CW477" s="152"/>
      <c r="CX477" s="140" t="e">
        <f t="shared" si="707"/>
        <v>#REF!</v>
      </c>
      <c r="CY477" s="136" t="e">
        <f t="shared" si="708"/>
        <v>#REF!</v>
      </c>
      <c r="CZ477" s="152"/>
      <c r="DA477" s="144" t="e">
        <f t="shared" si="709"/>
        <v>#REF!</v>
      </c>
      <c r="DB477" s="144"/>
      <c r="DC477" s="136" t="e">
        <f t="shared" si="710"/>
        <v>#REF!</v>
      </c>
      <c r="DD477" s="152"/>
      <c r="DE477" s="140" t="e">
        <f t="shared" si="711"/>
        <v>#REF!</v>
      </c>
      <c r="DF477" s="144"/>
      <c r="DG477" s="136" t="e">
        <f t="shared" si="712"/>
        <v>#REF!</v>
      </c>
      <c r="DH477" s="152"/>
    </row>
    <row r="478" spans="1:112" ht="15.5" x14ac:dyDescent="0.35">
      <c r="A478" s="71">
        <v>7</v>
      </c>
      <c r="B478" s="345" t="str">
        <f t="shared" ref="B478" si="738">B426</f>
        <v>GGG  Lucie</v>
      </c>
      <c r="C478" s="71" t="str">
        <f t="shared" si="731"/>
        <v>Lucie</v>
      </c>
      <c r="D478" s="9" t="str">
        <f t="shared" si="732"/>
        <v/>
      </c>
      <c r="E478" s="6">
        <f t="shared" si="733"/>
        <v>1680038</v>
      </c>
      <c r="F478" s="74"/>
      <c r="G478" s="74"/>
      <c r="H478" s="74"/>
      <c r="I478" s="74"/>
      <c r="J478" s="74"/>
      <c r="K478" s="74"/>
      <c r="L478" s="74"/>
      <c r="M478" s="168"/>
      <c r="N478" s="74"/>
      <c r="O478" s="74"/>
      <c r="P478" s="74"/>
      <c r="Q478" s="74"/>
      <c r="R478" s="74"/>
      <c r="S478" s="74"/>
      <c r="T478" s="74"/>
      <c r="U478" s="74"/>
      <c r="V478" s="74"/>
      <c r="W478" s="74"/>
      <c r="X478" s="288"/>
      <c r="Y478" s="2" t="e">
        <f>IF(C478&lt;&gt;"",VLOOKUP(C478,#REF!,2,FALSE),"")</f>
        <v>#REF!</v>
      </c>
      <c r="Z478" s="2" t="str">
        <f t="shared" si="728"/>
        <v>US CRÉTEIL</v>
      </c>
      <c r="AA478" s="50" t="str">
        <f t="shared" si="671"/>
        <v/>
      </c>
      <c r="AB478" s="34" t="e">
        <f t="shared" si="672"/>
        <v>#REF!</v>
      </c>
      <c r="AC478" s="2" t="str">
        <f t="shared" si="673"/>
        <v>GGG  Lucie  Lucie</v>
      </c>
      <c r="AD478" s="2">
        <f t="shared" si="674"/>
        <v>0</v>
      </c>
      <c r="AE478" s="39"/>
      <c r="AF478" s="40" t="str">
        <f>IF(AE478&lt;&gt;"",VLOOKUP(AE478,#REF!,2,FALSE),"")</f>
        <v/>
      </c>
      <c r="AM478" s="140" t="e">
        <f t="shared" si="675"/>
        <v>#REF!</v>
      </c>
      <c r="AN478" s="157"/>
      <c r="AO478" s="136" t="e">
        <f t="shared" si="676"/>
        <v>#REF!</v>
      </c>
      <c r="AP478" s="152"/>
      <c r="AQ478" s="140" t="e">
        <f t="shared" si="677"/>
        <v>#REF!</v>
      </c>
      <c r="AR478" s="144"/>
      <c r="AS478" s="136" t="e">
        <f t="shared" si="678"/>
        <v>#REF!</v>
      </c>
      <c r="AT478" s="152"/>
      <c r="AU478" s="140" t="e">
        <f t="shared" si="679"/>
        <v>#REF!</v>
      </c>
      <c r="AV478" s="157"/>
      <c r="AW478" s="136" t="e">
        <f t="shared" si="680"/>
        <v>#REF!</v>
      </c>
      <c r="AX478" s="152"/>
      <c r="AY478" s="140" t="e">
        <f t="shared" si="681"/>
        <v>#REF!</v>
      </c>
      <c r="AZ478" s="144"/>
      <c r="BA478" s="136" t="e">
        <f t="shared" si="682"/>
        <v>#REF!</v>
      </c>
      <c r="BB478" s="152"/>
      <c r="BC478" s="140" t="e">
        <f t="shared" si="683"/>
        <v>#REF!</v>
      </c>
      <c r="BD478" s="144"/>
      <c r="BE478" s="136" t="e">
        <f t="shared" si="684"/>
        <v>#REF!</v>
      </c>
      <c r="BF478" s="152"/>
      <c r="BG478" s="140" t="e">
        <f t="shared" si="685"/>
        <v>#REF!</v>
      </c>
      <c r="BH478" s="144"/>
      <c r="BI478" s="136" t="e">
        <f t="shared" si="686"/>
        <v>#REF!</v>
      </c>
      <c r="BJ478" s="152"/>
      <c r="BK478" s="140" t="e">
        <f t="shared" si="687"/>
        <v>#REF!</v>
      </c>
      <c r="BL478" s="144"/>
      <c r="BM478" s="136" t="e">
        <f t="shared" si="688"/>
        <v>#REF!</v>
      </c>
      <c r="BN478" s="152"/>
      <c r="BO478" s="140" t="e">
        <f t="shared" si="689"/>
        <v>#REF!</v>
      </c>
      <c r="BP478" s="144"/>
      <c r="BQ478" s="136" t="e">
        <f t="shared" si="690"/>
        <v>#REF!</v>
      </c>
      <c r="BR478" s="152"/>
      <c r="BS478" s="140" t="e">
        <f t="shared" si="691"/>
        <v>#REF!</v>
      </c>
      <c r="BT478" s="144"/>
      <c r="BU478" s="136" t="e">
        <f t="shared" si="692"/>
        <v>#REF!</v>
      </c>
      <c r="BV478" s="152"/>
      <c r="BW478" s="140" t="e">
        <f t="shared" si="693"/>
        <v>#REF!</v>
      </c>
      <c r="BX478" s="144"/>
      <c r="BY478" s="136" t="e">
        <f t="shared" si="694"/>
        <v>#REF!</v>
      </c>
      <c r="BZ478" s="152"/>
      <c r="CA478" s="140" t="e">
        <f t="shared" si="695"/>
        <v>#REF!</v>
      </c>
      <c r="CB478" s="144"/>
      <c r="CC478" s="136" t="e">
        <f t="shared" si="696"/>
        <v>#REF!</v>
      </c>
      <c r="CD478" s="152"/>
      <c r="CE478" s="140" t="e">
        <f t="shared" si="697"/>
        <v>#REF!</v>
      </c>
      <c r="CF478" s="144"/>
      <c r="CG478" s="136" t="e">
        <f t="shared" si="698"/>
        <v>#REF!</v>
      </c>
      <c r="CH478" s="152"/>
      <c r="CI478" s="140" t="e">
        <f t="shared" si="699"/>
        <v>#REF!</v>
      </c>
      <c r="CJ478" s="144"/>
      <c r="CK478" s="136" t="e">
        <f t="shared" si="700"/>
        <v>#REF!</v>
      </c>
      <c r="CL478" s="140" t="e">
        <f t="shared" si="701"/>
        <v>#REF!</v>
      </c>
      <c r="CM478" s="144"/>
      <c r="CN478" s="136" t="e">
        <f t="shared" si="702"/>
        <v>#REF!</v>
      </c>
      <c r="CO478" s="152"/>
      <c r="CP478" s="140" t="e">
        <f t="shared" si="703"/>
        <v>#REF!</v>
      </c>
      <c r="CQ478" s="144"/>
      <c r="CR478" s="136" t="e">
        <f t="shared" si="704"/>
        <v>#REF!</v>
      </c>
      <c r="CS478" s="152"/>
      <c r="CT478" s="140" t="e">
        <f t="shared" si="705"/>
        <v>#REF!</v>
      </c>
      <c r="CU478" s="144"/>
      <c r="CV478" s="136" t="e">
        <f t="shared" si="706"/>
        <v>#REF!</v>
      </c>
      <c r="CW478" s="152"/>
      <c r="CX478" s="140" t="e">
        <f t="shared" si="707"/>
        <v>#REF!</v>
      </c>
      <c r="CY478" s="136" t="e">
        <f t="shared" si="708"/>
        <v>#REF!</v>
      </c>
      <c r="CZ478" s="152"/>
      <c r="DA478" s="144" t="e">
        <f t="shared" si="709"/>
        <v>#REF!</v>
      </c>
      <c r="DB478" s="144"/>
      <c r="DC478" s="136" t="e">
        <f t="shared" si="710"/>
        <v>#REF!</v>
      </c>
      <c r="DD478" s="152"/>
      <c r="DE478" s="140" t="e">
        <f t="shared" si="711"/>
        <v>#REF!</v>
      </c>
      <c r="DF478" s="144"/>
      <c r="DG478" s="136" t="e">
        <f t="shared" si="712"/>
        <v>#REF!</v>
      </c>
      <c r="DH478" s="152"/>
    </row>
    <row r="479" spans="1:112" ht="15.5" x14ac:dyDescent="0.35">
      <c r="A479" s="71">
        <v>8</v>
      </c>
      <c r="B479" s="345" t="str">
        <f t="shared" ref="B479" si="739">B427</f>
        <v>HHH  Eva</v>
      </c>
      <c r="C479" s="71" t="str">
        <f t="shared" si="731"/>
        <v>Eva</v>
      </c>
      <c r="D479" s="9" t="str">
        <f t="shared" si="732"/>
        <v/>
      </c>
      <c r="E479" s="6">
        <f t="shared" si="733"/>
        <v>1577746</v>
      </c>
      <c r="F479" s="74"/>
      <c r="G479" s="74"/>
      <c r="H479" s="74"/>
      <c r="I479" s="74"/>
      <c r="J479" s="74"/>
      <c r="K479" s="74"/>
      <c r="L479" s="74"/>
      <c r="M479" s="168"/>
      <c r="N479" s="74"/>
      <c r="O479" s="74"/>
      <c r="P479" s="74"/>
      <c r="Q479" s="74"/>
      <c r="R479" s="74"/>
      <c r="S479" s="74"/>
      <c r="T479" s="74"/>
      <c r="U479" s="74"/>
      <c r="V479" s="74"/>
      <c r="W479" s="74"/>
      <c r="X479" s="288"/>
      <c r="Y479" s="2" t="e">
        <f>IF(C479&lt;&gt;"",VLOOKUP(C479,#REF!,2,FALSE),"")</f>
        <v>#REF!</v>
      </c>
      <c r="Z479" s="2" t="str">
        <f t="shared" si="728"/>
        <v>US CRÉTEIL</v>
      </c>
      <c r="AA479" s="50" t="str">
        <f t="shared" si="671"/>
        <v/>
      </c>
      <c r="AB479" s="34" t="e">
        <f t="shared" si="672"/>
        <v>#REF!</v>
      </c>
      <c r="AC479" s="2" t="str">
        <f t="shared" si="673"/>
        <v>HHH  Eva  Eva</v>
      </c>
      <c r="AD479" s="2">
        <f t="shared" si="674"/>
        <v>0</v>
      </c>
      <c r="AE479" s="39"/>
      <c r="AF479" s="40" t="str">
        <f>IF(AE479&lt;&gt;"",VLOOKUP(AE479,#REF!,2,FALSE),"")</f>
        <v/>
      </c>
      <c r="AM479" s="140" t="e">
        <f t="shared" si="675"/>
        <v>#REF!</v>
      </c>
      <c r="AN479" s="157"/>
      <c r="AO479" s="136" t="e">
        <f t="shared" si="676"/>
        <v>#REF!</v>
      </c>
      <c r="AP479" s="152"/>
      <c r="AQ479" s="140" t="e">
        <f t="shared" si="677"/>
        <v>#REF!</v>
      </c>
      <c r="AR479" s="144"/>
      <c r="AS479" s="136" t="e">
        <f t="shared" si="678"/>
        <v>#REF!</v>
      </c>
      <c r="AT479" s="152"/>
      <c r="AU479" s="140" t="e">
        <f t="shared" si="679"/>
        <v>#REF!</v>
      </c>
      <c r="AV479" s="157"/>
      <c r="AW479" s="136" t="e">
        <f t="shared" si="680"/>
        <v>#REF!</v>
      </c>
      <c r="AX479" s="152"/>
      <c r="AY479" s="140" t="e">
        <f t="shared" si="681"/>
        <v>#REF!</v>
      </c>
      <c r="AZ479" s="144"/>
      <c r="BA479" s="136" t="e">
        <f t="shared" si="682"/>
        <v>#REF!</v>
      </c>
      <c r="BB479" s="152"/>
      <c r="BC479" s="140" t="e">
        <f t="shared" si="683"/>
        <v>#REF!</v>
      </c>
      <c r="BD479" s="144"/>
      <c r="BE479" s="136" t="e">
        <f t="shared" si="684"/>
        <v>#REF!</v>
      </c>
      <c r="BF479" s="152"/>
      <c r="BG479" s="140" t="e">
        <f t="shared" si="685"/>
        <v>#REF!</v>
      </c>
      <c r="BH479" s="144"/>
      <c r="BI479" s="136" t="e">
        <f t="shared" si="686"/>
        <v>#REF!</v>
      </c>
      <c r="BJ479" s="152"/>
      <c r="BK479" s="140" t="e">
        <f t="shared" si="687"/>
        <v>#REF!</v>
      </c>
      <c r="BL479" s="144"/>
      <c r="BM479" s="136" t="e">
        <f t="shared" si="688"/>
        <v>#REF!</v>
      </c>
      <c r="BN479" s="152"/>
      <c r="BO479" s="140" t="e">
        <f t="shared" si="689"/>
        <v>#REF!</v>
      </c>
      <c r="BP479" s="144"/>
      <c r="BQ479" s="136" t="e">
        <f t="shared" si="690"/>
        <v>#REF!</v>
      </c>
      <c r="BR479" s="152"/>
      <c r="BS479" s="140" t="e">
        <f t="shared" si="691"/>
        <v>#REF!</v>
      </c>
      <c r="BT479" s="144"/>
      <c r="BU479" s="136" t="e">
        <f t="shared" si="692"/>
        <v>#REF!</v>
      </c>
      <c r="BV479" s="152"/>
      <c r="BW479" s="140" t="e">
        <f t="shared" si="693"/>
        <v>#REF!</v>
      </c>
      <c r="BX479" s="144"/>
      <c r="BY479" s="136" t="e">
        <f t="shared" si="694"/>
        <v>#REF!</v>
      </c>
      <c r="BZ479" s="152"/>
      <c r="CA479" s="140" t="e">
        <f t="shared" si="695"/>
        <v>#REF!</v>
      </c>
      <c r="CB479" s="144"/>
      <c r="CC479" s="136" t="e">
        <f t="shared" si="696"/>
        <v>#REF!</v>
      </c>
      <c r="CD479" s="152"/>
      <c r="CE479" s="140" t="e">
        <f t="shared" si="697"/>
        <v>#REF!</v>
      </c>
      <c r="CF479" s="144"/>
      <c r="CG479" s="136" t="e">
        <f t="shared" si="698"/>
        <v>#REF!</v>
      </c>
      <c r="CH479" s="152"/>
      <c r="CI479" s="140" t="e">
        <f t="shared" si="699"/>
        <v>#REF!</v>
      </c>
      <c r="CJ479" s="144"/>
      <c r="CK479" s="136" t="e">
        <f t="shared" si="700"/>
        <v>#REF!</v>
      </c>
      <c r="CL479" s="140" t="e">
        <f t="shared" si="701"/>
        <v>#REF!</v>
      </c>
      <c r="CM479" s="144"/>
      <c r="CN479" s="136" t="e">
        <f t="shared" si="702"/>
        <v>#REF!</v>
      </c>
      <c r="CO479" s="152"/>
      <c r="CP479" s="140" t="e">
        <f t="shared" si="703"/>
        <v>#REF!</v>
      </c>
      <c r="CQ479" s="144"/>
      <c r="CR479" s="136" t="e">
        <f t="shared" si="704"/>
        <v>#REF!</v>
      </c>
      <c r="CS479" s="152"/>
      <c r="CT479" s="140" t="e">
        <f t="shared" si="705"/>
        <v>#REF!</v>
      </c>
      <c r="CU479" s="144"/>
      <c r="CV479" s="136" t="e">
        <f t="shared" si="706"/>
        <v>#REF!</v>
      </c>
      <c r="CW479" s="152"/>
      <c r="CX479" s="140" t="e">
        <f t="shared" si="707"/>
        <v>#REF!</v>
      </c>
      <c r="CY479" s="136" t="e">
        <f t="shared" si="708"/>
        <v>#REF!</v>
      </c>
      <c r="CZ479" s="152"/>
      <c r="DA479" s="144" t="e">
        <f t="shared" si="709"/>
        <v>#REF!</v>
      </c>
      <c r="DB479" s="144"/>
      <c r="DC479" s="136" t="e">
        <f t="shared" si="710"/>
        <v>#REF!</v>
      </c>
      <c r="DD479" s="152"/>
      <c r="DE479" s="140" t="e">
        <f t="shared" si="711"/>
        <v>#REF!</v>
      </c>
      <c r="DF479" s="144"/>
      <c r="DG479" s="136" t="e">
        <f t="shared" si="712"/>
        <v>#REF!</v>
      </c>
      <c r="DH479" s="152"/>
    </row>
    <row r="480" spans="1:112" ht="15.5" x14ac:dyDescent="0.35">
      <c r="A480" s="71">
        <v>9</v>
      </c>
      <c r="B480" s="345" t="str">
        <f t="shared" ref="B480" si="740">B428</f>
        <v>PERNOIS  LUC</v>
      </c>
      <c r="C480" s="71" t="str">
        <f t="shared" si="731"/>
        <v>LUC</v>
      </c>
      <c r="D480" s="9" t="str">
        <f t="shared" si="732"/>
        <v/>
      </c>
      <c r="E480" s="6">
        <f t="shared" si="733"/>
        <v>707564</v>
      </c>
      <c r="F480" s="74"/>
      <c r="G480" s="74"/>
      <c r="H480" s="74"/>
      <c r="I480" s="74"/>
      <c r="J480" s="74"/>
      <c r="K480" s="74"/>
      <c r="L480" s="74"/>
      <c r="M480" s="168"/>
      <c r="N480" s="74"/>
      <c r="O480" s="74"/>
      <c r="P480" s="74"/>
      <c r="Q480" s="74"/>
      <c r="R480" s="74"/>
      <c r="S480" s="74"/>
      <c r="T480" s="74"/>
      <c r="U480" s="74"/>
      <c r="V480" s="74"/>
      <c r="W480" s="74"/>
      <c r="X480" s="288"/>
      <c r="Y480" s="2" t="e">
        <f>IF(C480&lt;&gt;"",VLOOKUP(C480,#REF!,2,FALSE),"")</f>
        <v>#REF!</v>
      </c>
      <c r="Z480" s="2" t="str">
        <f t="shared" si="728"/>
        <v>US CRÉTEIL</v>
      </c>
      <c r="AA480" s="50" t="str">
        <f t="shared" si="671"/>
        <v/>
      </c>
      <c r="AB480" s="34" t="e">
        <f t="shared" si="672"/>
        <v>#REF!</v>
      </c>
      <c r="AC480" s="2" t="str">
        <f t="shared" si="673"/>
        <v>PERNOIS  LUC  LUC</v>
      </c>
      <c r="AD480" s="2">
        <f t="shared" si="674"/>
        <v>0</v>
      </c>
      <c r="AE480" s="39"/>
      <c r="AF480" s="40" t="str">
        <f>IF(AE480&lt;&gt;"",VLOOKUP(AE480,#REF!,2,FALSE),"")</f>
        <v/>
      </c>
      <c r="AM480" s="140" t="e">
        <f t="shared" si="675"/>
        <v>#REF!</v>
      </c>
      <c r="AN480" s="157"/>
      <c r="AO480" s="136" t="e">
        <f t="shared" si="676"/>
        <v>#REF!</v>
      </c>
      <c r="AP480" s="152"/>
      <c r="AQ480" s="140" t="e">
        <f t="shared" si="677"/>
        <v>#REF!</v>
      </c>
      <c r="AR480" s="144"/>
      <c r="AS480" s="136" t="e">
        <f t="shared" si="678"/>
        <v>#REF!</v>
      </c>
      <c r="AT480" s="152"/>
      <c r="AU480" s="140" t="e">
        <f t="shared" si="679"/>
        <v>#REF!</v>
      </c>
      <c r="AV480" s="157"/>
      <c r="AW480" s="136" t="e">
        <f t="shared" si="680"/>
        <v>#REF!</v>
      </c>
      <c r="AX480" s="152"/>
      <c r="AY480" s="140" t="e">
        <f t="shared" si="681"/>
        <v>#REF!</v>
      </c>
      <c r="AZ480" s="144"/>
      <c r="BA480" s="136" t="e">
        <f t="shared" si="682"/>
        <v>#REF!</v>
      </c>
      <c r="BB480" s="152"/>
      <c r="BC480" s="140" t="e">
        <f t="shared" si="683"/>
        <v>#REF!</v>
      </c>
      <c r="BD480" s="144"/>
      <c r="BE480" s="136" t="e">
        <f t="shared" si="684"/>
        <v>#REF!</v>
      </c>
      <c r="BF480" s="152"/>
      <c r="BG480" s="140" t="e">
        <f t="shared" si="685"/>
        <v>#REF!</v>
      </c>
      <c r="BH480" s="144"/>
      <c r="BI480" s="136" t="e">
        <f t="shared" si="686"/>
        <v>#REF!</v>
      </c>
      <c r="BJ480" s="152"/>
      <c r="BK480" s="140" t="e">
        <f t="shared" si="687"/>
        <v>#REF!</v>
      </c>
      <c r="BL480" s="144"/>
      <c r="BM480" s="136" t="e">
        <f t="shared" si="688"/>
        <v>#REF!</v>
      </c>
      <c r="BN480" s="152"/>
      <c r="BO480" s="140" t="e">
        <f t="shared" si="689"/>
        <v>#REF!</v>
      </c>
      <c r="BP480" s="144"/>
      <c r="BQ480" s="136" t="e">
        <f t="shared" si="690"/>
        <v>#REF!</v>
      </c>
      <c r="BR480" s="152"/>
      <c r="BS480" s="140" t="e">
        <f t="shared" si="691"/>
        <v>#REF!</v>
      </c>
      <c r="BT480" s="144"/>
      <c r="BU480" s="136" t="e">
        <f t="shared" si="692"/>
        <v>#REF!</v>
      </c>
      <c r="BV480" s="152"/>
      <c r="BW480" s="140" t="e">
        <f t="shared" si="693"/>
        <v>#REF!</v>
      </c>
      <c r="BX480" s="144"/>
      <c r="BY480" s="136" t="e">
        <f t="shared" si="694"/>
        <v>#REF!</v>
      </c>
      <c r="BZ480" s="152"/>
      <c r="CA480" s="140" t="e">
        <f t="shared" si="695"/>
        <v>#REF!</v>
      </c>
      <c r="CB480" s="144"/>
      <c r="CC480" s="136" t="e">
        <f t="shared" si="696"/>
        <v>#REF!</v>
      </c>
      <c r="CD480" s="152"/>
      <c r="CE480" s="140" t="e">
        <f t="shared" si="697"/>
        <v>#REF!</v>
      </c>
      <c r="CF480" s="144"/>
      <c r="CG480" s="136" t="e">
        <f t="shared" si="698"/>
        <v>#REF!</v>
      </c>
      <c r="CH480" s="152"/>
      <c r="CI480" s="140" t="e">
        <f t="shared" si="699"/>
        <v>#REF!</v>
      </c>
      <c r="CJ480" s="144"/>
      <c r="CK480" s="136" t="e">
        <f t="shared" si="700"/>
        <v>#REF!</v>
      </c>
      <c r="CL480" s="140" t="e">
        <f t="shared" si="701"/>
        <v>#REF!</v>
      </c>
      <c r="CM480" s="144"/>
      <c r="CN480" s="136" t="e">
        <f t="shared" si="702"/>
        <v>#REF!</v>
      </c>
      <c r="CO480" s="152"/>
      <c r="CP480" s="140" t="e">
        <f t="shared" si="703"/>
        <v>#REF!</v>
      </c>
      <c r="CQ480" s="144"/>
      <c r="CR480" s="136" t="e">
        <f t="shared" si="704"/>
        <v>#REF!</v>
      </c>
      <c r="CS480" s="152"/>
      <c r="CT480" s="140" t="e">
        <f t="shared" si="705"/>
        <v>#REF!</v>
      </c>
      <c r="CU480" s="144"/>
      <c r="CV480" s="136" t="e">
        <f t="shared" si="706"/>
        <v>#REF!</v>
      </c>
      <c r="CW480" s="152"/>
      <c r="CX480" s="140" t="e">
        <f t="shared" si="707"/>
        <v>#REF!</v>
      </c>
      <c r="CY480" s="136" t="e">
        <f t="shared" si="708"/>
        <v>#REF!</v>
      </c>
      <c r="CZ480" s="152"/>
      <c r="DA480" s="144" t="e">
        <f t="shared" si="709"/>
        <v>#REF!</v>
      </c>
      <c r="DB480" s="144"/>
      <c r="DC480" s="136" t="e">
        <f t="shared" si="710"/>
        <v>#REF!</v>
      </c>
      <c r="DD480" s="152"/>
      <c r="DE480" s="140" t="e">
        <f t="shared" si="711"/>
        <v>#REF!</v>
      </c>
      <c r="DF480" s="144"/>
      <c r="DG480" s="136" t="e">
        <f t="shared" si="712"/>
        <v>#REF!</v>
      </c>
      <c r="DH480" s="152"/>
    </row>
    <row r="481" spans="1:112" ht="15.5" x14ac:dyDescent="0.35">
      <c r="A481" s="71">
        <v>10</v>
      </c>
      <c r="B481" s="345" t="str">
        <f t="shared" ref="B481" si="741">B429</f>
        <v>JJJ  Mélania</v>
      </c>
      <c r="C481" s="71" t="str">
        <f t="shared" si="731"/>
        <v>Mélania</v>
      </c>
      <c r="D481" s="9" t="str">
        <f t="shared" si="732"/>
        <v/>
      </c>
      <c r="E481" s="6">
        <f t="shared" si="733"/>
        <v>1926597</v>
      </c>
      <c r="F481" s="74"/>
      <c r="G481" s="74"/>
      <c r="H481" s="74"/>
      <c r="I481" s="74"/>
      <c r="J481" s="74"/>
      <c r="K481" s="74"/>
      <c r="L481" s="74"/>
      <c r="M481" s="168"/>
      <c r="N481" s="74"/>
      <c r="O481" s="74"/>
      <c r="P481" s="74"/>
      <c r="Q481" s="74"/>
      <c r="R481" s="74"/>
      <c r="S481" s="74"/>
      <c r="T481" s="74"/>
      <c r="U481" s="74"/>
      <c r="V481" s="74"/>
      <c r="W481" s="74"/>
      <c r="X481" s="288"/>
      <c r="Y481" s="2" t="e">
        <f>IF(C481&lt;&gt;"",VLOOKUP(C481,#REF!,2,FALSE),"")</f>
        <v>#REF!</v>
      </c>
      <c r="Z481" s="2" t="str">
        <f t="shared" si="728"/>
        <v>US CRÉTEIL</v>
      </c>
      <c r="AA481" s="50" t="str">
        <f t="shared" si="671"/>
        <v/>
      </c>
      <c r="AB481" s="34" t="e">
        <f t="shared" si="672"/>
        <v>#REF!</v>
      </c>
      <c r="AC481" s="2" t="str">
        <f t="shared" si="673"/>
        <v>JJJ  Mélania  Mélania</v>
      </c>
      <c r="AD481" s="2">
        <f t="shared" si="674"/>
        <v>0</v>
      </c>
      <c r="AE481" s="39"/>
      <c r="AF481" s="40" t="str">
        <f>IF(AE481&lt;&gt;"",VLOOKUP(AE481,#REF!,2,FALSE),"")</f>
        <v/>
      </c>
      <c r="AM481" s="140" t="e">
        <f t="shared" si="675"/>
        <v>#REF!</v>
      </c>
      <c r="AN481" s="157"/>
      <c r="AO481" s="136" t="e">
        <f t="shared" si="676"/>
        <v>#REF!</v>
      </c>
      <c r="AP481" s="152"/>
      <c r="AQ481" s="140" t="e">
        <f t="shared" si="677"/>
        <v>#REF!</v>
      </c>
      <c r="AR481" s="144"/>
      <c r="AS481" s="136" t="e">
        <f t="shared" si="678"/>
        <v>#REF!</v>
      </c>
      <c r="AT481" s="152"/>
      <c r="AU481" s="140" t="e">
        <f t="shared" si="679"/>
        <v>#REF!</v>
      </c>
      <c r="AV481" s="157"/>
      <c r="AW481" s="136" t="e">
        <f t="shared" si="680"/>
        <v>#REF!</v>
      </c>
      <c r="AX481" s="152"/>
      <c r="AY481" s="140" t="e">
        <f t="shared" si="681"/>
        <v>#REF!</v>
      </c>
      <c r="AZ481" s="144"/>
      <c r="BA481" s="136" t="e">
        <f t="shared" si="682"/>
        <v>#REF!</v>
      </c>
      <c r="BB481" s="152"/>
      <c r="BC481" s="140" t="e">
        <f t="shared" si="683"/>
        <v>#REF!</v>
      </c>
      <c r="BD481" s="144"/>
      <c r="BE481" s="136" t="e">
        <f t="shared" si="684"/>
        <v>#REF!</v>
      </c>
      <c r="BF481" s="152"/>
      <c r="BG481" s="140" t="e">
        <f t="shared" si="685"/>
        <v>#REF!</v>
      </c>
      <c r="BH481" s="144"/>
      <c r="BI481" s="136" t="e">
        <f t="shared" si="686"/>
        <v>#REF!</v>
      </c>
      <c r="BJ481" s="152"/>
      <c r="BK481" s="140" t="e">
        <f t="shared" si="687"/>
        <v>#REF!</v>
      </c>
      <c r="BL481" s="144"/>
      <c r="BM481" s="136" t="e">
        <f t="shared" si="688"/>
        <v>#REF!</v>
      </c>
      <c r="BN481" s="152"/>
      <c r="BO481" s="140" t="e">
        <f t="shared" si="689"/>
        <v>#REF!</v>
      </c>
      <c r="BP481" s="144"/>
      <c r="BQ481" s="136" t="e">
        <f t="shared" si="690"/>
        <v>#REF!</v>
      </c>
      <c r="BR481" s="152"/>
      <c r="BS481" s="140" t="e">
        <f t="shared" si="691"/>
        <v>#REF!</v>
      </c>
      <c r="BT481" s="144"/>
      <c r="BU481" s="136" t="e">
        <f t="shared" si="692"/>
        <v>#REF!</v>
      </c>
      <c r="BV481" s="152"/>
      <c r="BW481" s="140" t="e">
        <f t="shared" si="693"/>
        <v>#REF!</v>
      </c>
      <c r="BX481" s="144"/>
      <c r="BY481" s="136" t="e">
        <f t="shared" si="694"/>
        <v>#REF!</v>
      </c>
      <c r="BZ481" s="152"/>
      <c r="CA481" s="140" t="e">
        <f t="shared" si="695"/>
        <v>#REF!</v>
      </c>
      <c r="CB481" s="144"/>
      <c r="CC481" s="136" t="e">
        <f t="shared" si="696"/>
        <v>#REF!</v>
      </c>
      <c r="CD481" s="152"/>
      <c r="CE481" s="140" t="e">
        <f t="shared" si="697"/>
        <v>#REF!</v>
      </c>
      <c r="CF481" s="144"/>
      <c r="CG481" s="136" t="e">
        <f t="shared" si="698"/>
        <v>#REF!</v>
      </c>
      <c r="CH481" s="152"/>
      <c r="CI481" s="140" t="e">
        <f t="shared" si="699"/>
        <v>#REF!</v>
      </c>
      <c r="CJ481" s="144"/>
      <c r="CK481" s="136" t="e">
        <f t="shared" si="700"/>
        <v>#REF!</v>
      </c>
      <c r="CL481" s="140" t="e">
        <f t="shared" si="701"/>
        <v>#REF!</v>
      </c>
      <c r="CM481" s="144"/>
      <c r="CN481" s="136" t="e">
        <f t="shared" si="702"/>
        <v>#REF!</v>
      </c>
      <c r="CO481" s="152"/>
      <c r="CP481" s="140" t="e">
        <f t="shared" si="703"/>
        <v>#REF!</v>
      </c>
      <c r="CQ481" s="144"/>
      <c r="CR481" s="136" t="e">
        <f t="shared" si="704"/>
        <v>#REF!</v>
      </c>
      <c r="CS481" s="152"/>
      <c r="CT481" s="140" t="e">
        <f t="shared" si="705"/>
        <v>#REF!</v>
      </c>
      <c r="CU481" s="144"/>
      <c r="CV481" s="136" t="e">
        <f t="shared" si="706"/>
        <v>#REF!</v>
      </c>
      <c r="CW481" s="152"/>
      <c r="CX481" s="140" t="e">
        <f t="shared" si="707"/>
        <v>#REF!</v>
      </c>
      <c r="CY481" s="136" t="e">
        <f t="shared" si="708"/>
        <v>#REF!</v>
      </c>
      <c r="CZ481" s="152"/>
      <c r="DA481" s="144" t="e">
        <f t="shared" si="709"/>
        <v>#REF!</v>
      </c>
      <c r="DB481" s="144"/>
      <c r="DC481" s="136" t="e">
        <f t="shared" si="710"/>
        <v>#REF!</v>
      </c>
      <c r="DD481" s="152"/>
      <c r="DE481" s="140" t="e">
        <f t="shared" si="711"/>
        <v>#REF!</v>
      </c>
      <c r="DF481" s="144"/>
      <c r="DG481" s="136" t="e">
        <f t="shared" si="712"/>
        <v>#REF!</v>
      </c>
      <c r="DH481" s="152"/>
    </row>
    <row r="482" spans="1:112" ht="15.5" x14ac:dyDescent="0.35">
      <c r="A482" s="71">
        <v>11</v>
      </c>
      <c r="B482" s="345" t="str">
        <f t="shared" ref="B482" si="742">B430</f>
        <v>KKK  Mélanie</v>
      </c>
      <c r="C482" s="71" t="str">
        <f t="shared" si="731"/>
        <v>Mélanie</v>
      </c>
      <c r="D482" s="9" t="str">
        <f t="shared" si="732"/>
        <v/>
      </c>
      <c r="E482" s="6">
        <f t="shared" si="733"/>
        <v>1698208</v>
      </c>
      <c r="F482" s="74"/>
      <c r="G482" s="74"/>
      <c r="H482" s="74"/>
      <c r="I482" s="74"/>
      <c r="J482" s="74"/>
      <c r="K482" s="74"/>
      <c r="L482" s="74"/>
      <c r="M482" s="168"/>
      <c r="N482" s="74"/>
      <c r="O482" s="74"/>
      <c r="P482" s="74"/>
      <c r="Q482" s="74"/>
      <c r="R482" s="74"/>
      <c r="S482" s="74"/>
      <c r="T482" s="74"/>
      <c r="U482" s="74"/>
      <c r="V482" s="74"/>
      <c r="W482" s="74"/>
      <c r="X482" s="288"/>
      <c r="Y482" s="2" t="e">
        <f>IF(C482&lt;&gt;"",VLOOKUP(C482,#REF!,2,FALSE),"")</f>
        <v>#REF!</v>
      </c>
      <c r="Z482" s="2" t="str">
        <f t="shared" si="728"/>
        <v>US CRÉTEIL</v>
      </c>
      <c r="AA482" s="50" t="str">
        <f t="shared" si="671"/>
        <v/>
      </c>
      <c r="AB482" s="34" t="e">
        <f t="shared" si="672"/>
        <v>#REF!</v>
      </c>
      <c r="AC482" s="2" t="str">
        <f t="shared" si="673"/>
        <v>KKK  Mélanie  Mélanie</v>
      </c>
      <c r="AD482" s="2">
        <f t="shared" si="674"/>
        <v>0</v>
      </c>
      <c r="AE482" s="39"/>
      <c r="AF482" s="40" t="str">
        <f>IF(AE482&lt;&gt;"",VLOOKUP(AE482,#REF!,2,FALSE),"")</f>
        <v/>
      </c>
      <c r="AM482" s="140" t="e">
        <f t="shared" si="675"/>
        <v>#REF!</v>
      </c>
      <c r="AN482" s="157"/>
      <c r="AO482" s="136" t="e">
        <f t="shared" si="676"/>
        <v>#REF!</v>
      </c>
      <c r="AP482" s="152"/>
      <c r="AQ482" s="140" t="e">
        <f t="shared" si="677"/>
        <v>#REF!</v>
      </c>
      <c r="AR482" s="144"/>
      <c r="AS482" s="136" t="e">
        <f t="shared" si="678"/>
        <v>#REF!</v>
      </c>
      <c r="AT482" s="152"/>
      <c r="AU482" s="140" t="e">
        <f t="shared" si="679"/>
        <v>#REF!</v>
      </c>
      <c r="AV482" s="157"/>
      <c r="AW482" s="136" t="e">
        <f t="shared" si="680"/>
        <v>#REF!</v>
      </c>
      <c r="AX482" s="152"/>
      <c r="AY482" s="140" t="e">
        <f t="shared" si="681"/>
        <v>#REF!</v>
      </c>
      <c r="AZ482" s="144"/>
      <c r="BA482" s="136" t="e">
        <f t="shared" si="682"/>
        <v>#REF!</v>
      </c>
      <c r="BB482" s="152"/>
      <c r="BC482" s="140" t="e">
        <f t="shared" si="683"/>
        <v>#REF!</v>
      </c>
      <c r="BD482" s="144"/>
      <c r="BE482" s="136" t="e">
        <f t="shared" si="684"/>
        <v>#REF!</v>
      </c>
      <c r="BF482" s="152"/>
      <c r="BG482" s="140" t="e">
        <f t="shared" si="685"/>
        <v>#REF!</v>
      </c>
      <c r="BH482" s="144"/>
      <c r="BI482" s="136" t="e">
        <f t="shared" si="686"/>
        <v>#REF!</v>
      </c>
      <c r="BJ482" s="152"/>
      <c r="BK482" s="140" t="e">
        <f t="shared" si="687"/>
        <v>#REF!</v>
      </c>
      <c r="BL482" s="144"/>
      <c r="BM482" s="136" t="e">
        <f t="shared" si="688"/>
        <v>#REF!</v>
      </c>
      <c r="BN482" s="152"/>
      <c r="BO482" s="140" t="e">
        <f t="shared" si="689"/>
        <v>#REF!</v>
      </c>
      <c r="BP482" s="144"/>
      <c r="BQ482" s="136" t="e">
        <f t="shared" si="690"/>
        <v>#REF!</v>
      </c>
      <c r="BR482" s="152"/>
      <c r="BS482" s="140" t="e">
        <f t="shared" si="691"/>
        <v>#REF!</v>
      </c>
      <c r="BT482" s="144"/>
      <c r="BU482" s="136" t="e">
        <f t="shared" si="692"/>
        <v>#REF!</v>
      </c>
      <c r="BV482" s="152"/>
      <c r="BW482" s="140" t="e">
        <f t="shared" si="693"/>
        <v>#REF!</v>
      </c>
      <c r="BX482" s="144"/>
      <c r="BY482" s="136" t="e">
        <f t="shared" si="694"/>
        <v>#REF!</v>
      </c>
      <c r="BZ482" s="152"/>
      <c r="CA482" s="140" t="e">
        <f t="shared" si="695"/>
        <v>#REF!</v>
      </c>
      <c r="CB482" s="144"/>
      <c r="CC482" s="136" t="e">
        <f t="shared" si="696"/>
        <v>#REF!</v>
      </c>
      <c r="CD482" s="152"/>
      <c r="CE482" s="140" t="e">
        <f t="shared" si="697"/>
        <v>#REF!</v>
      </c>
      <c r="CF482" s="144"/>
      <c r="CG482" s="136" t="e">
        <f t="shared" si="698"/>
        <v>#REF!</v>
      </c>
      <c r="CH482" s="152"/>
      <c r="CI482" s="140" t="e">
        <f t="shared" si="699"/>
        <v>#REF!</v>
      </c>
      <c r="CJ482" s="144"/>
      <c r="CK482" s="136" t="e">
        <f t="shared" si="700"/>
        <v>#REF!</v>
      </c>
      <c r="CL482" s="140" t="e">
        <f t="shared" si="701"/>
        <v>#REF!</v>
      </c>
      <c r="CM482" s="144"/>
      <c r="CN482" s="136" t="e">
        <f t="shared" si="702"/>
        <v>#REF!</v>
      </c>
      <c r="CO482" s="152"/>
      <c r="CP482" s="140" t="e">
        <f t="shared" si="703"/>
        <v>#REF!</v>
      </c>
      <c r="CQ482" s="144"/>
      <c r="CR482" s="136" t="e">
        <f t="shared" si="704"/>
        <v>#REF!</v>
      </c>
      <c r="CS482" s="152"/>
      <c r="CT482" s="140" t="e">
        <f t="shared" si="705"/>
        <v>#REF!</v>
      </c>
      <c r="CU482" s="144"/>
      <c r="CV482" s="136" t="e">
        <f t="shared" si="706"/>
        <v>#REF!</v>
      </c>
      <c r="CW482" s="152"/>
      <c r="CX482" s="140" t="e">
        <f t="shared" si="707"/>
        <v>#REF!</v>
      </c>
      <c r="CY482" s="136" t="e">
        <f t="shared" si="708"/>
        <v>#REF!</v>
      </c>
      <c r="CZ482" s="152"/>
      <c r="DA482" s="144" t="e">
        <f t="shared" si="709"/>
        <v>#REF!</v>
      </c>
      <c r="DB482" s="144"/>
      <c r="DC482" s="136" t="e">
        <f t="shared" si="710"/>
        <v>#REF!</v>
      </c>
      <c r="DD482" s="152"/>
      <c r="DE482" s="140" t="e">
        <f t="shared" si="711"/>
        <v>#REF!</v>
      </c>
      <c r="DF482" s="144"/>
      <c r="DG482" s="136" t="e">
        <f t="shared" si="712"/>
        <v>#REF!</v>
      </c>
      <c r="DH482" s="152"/>
    </row>
    <row r="483" spans="1:112" ht="15.5" x14ac:dyDescent="0.35">
      <c r="A483" s="71">
        <v>12</v>
      </c>
      <c r="B483" s="345" t="str">
        <f t="shared" ref="B483" si="743">B431</f>
        <v>LLL  Cryss</v>
      </c>
      <c r="C483" s="71" t="str">
        <f t="shared" si="731"/>
        <v>Cryss</v>
      </c>
      <c r="D483" s="9" t="str">
        <f t="shared" si="732"/>
        <v/>
      </c>
      <c r="E483" s="6">
        <f t="shared" si="733"/>
        <v>1590592</v>
      </c>
      <c r="F483" s="74"/>
      <c r="G483" s="74"/>
      <c r="H483" s="74"/>
      <c r="I483" s="74"/>
      <c r="J483" s="74"/>
      <c r="K483" s="74"/>
      <c r="L483" s="74"/>
      <c r="M483" s="168"/>
      <c r="N483" s="74"/>
      <c r="O483" s="74"/>
      <c r="P483" s="74"/>
      <c r="Q483" s="74"/>
      <c r="R483" s="74"/>
      <c r="S483" s="74"/>
      <c r="T483" s="74"/>
      <c r="U483" s="74"/>
      <c r="V483" s="74"/>
      <c r="W483" s="74"/>
      <c r="X483" s="288"/>
      <c r="Y483" s="2" t="e">
        <f>IF(C483&lt;&gt;"",VLOOKUP(C483,#REF!,2,FALSE),"")</f>
        <v>#REF!</v>
      </c>
      <c r="Z483" s="2" t="str">
        <f t="shared" si="728"/>
        <v>US CRÉTEIL</v>
      </c>
      <c r="AA483" s="50" t="str">
        <f t="shared" si="671"/>
        <v/>
      </c>
      <c r="AB483" s="34" t="e">
        <f t="shared" si="672"/>
        <v>#REF!</v>
      </c>
      <c r="AC483" s="2" t="str">
        <f t="shared" si="673"/>
        <v>LLL  Cryss  Cryss</v>
      </c>
      <c r="AD483" s="2">
        <f t="shared" si="674"/>
        <v>0</v>
      </c>
      <c r="AE483" s="39"/>
      <c r="AF483" s="40" t="str">
        <f>IF(AE483&lt;&gt;"",VLOOKUP(AE483,#REF!,2,FALSE),"")</f>
        <v/>
      </c>
      <c r="AM483" s="140" t="e">
        <f t="shared" si="675"/>
        <v>#REF!</v>
      </c>
      <c r="AN483" s="157"/>
      <c r="AO483" s="136" t="e">
        <f t="shared" si="676"/>
        <v>#REF!</v>
      </c>
      <c r="AP483" s="152"/>
      <c r="AQ483" s="140" t="e">
        <f t="shared" si="677"/>
        <v>#REF!</v>
      </c>
      <c r="AR483" s="144"/>
      <c r="AS483" s="136" t="e">
        <f t="shared" si="678"/>
        <v>#REF!</v>
      </c>
      <c r="AT483" s="152"/>
      <c r="AU483" s="140" t="e">
        <f t="shared" si="679"/>
        <v>#REF!</v>
      </c>
      <c r="AV483" s="157"/>
      <c r="AW483" s="136" t="e">
        <f t="shared" si="680"/>
        <v>#REF!</v>
      </c>
      <c r="AX483" s="152"/>
      <c r="AY483" s="140" t="e">
        <f t="shared" si="681"/>
        <v>#REF!</v>
      </c>
      <c r="AZ483" s="144"/>
      <c r="BA483" s="136" t="e">
        <f t="shared" si="682"/>
        <v>#REF!</v>
      </c>
      <c r="BB483" s="152"/>
      <c r="BC483" s="140" t="e">
        <f t="shared" si="683"/>
        <v>#REF!</v>
      </c>
      <c r="BD483" s="144"/>
      <c r="BE483" s="136" t="e">
        <f t="shared" si="684"/>
        <v>#REF!</v>
      </c>
      <c r="BF483" s="152"/>
      <c r="BG483" s="140" t="e">
        <f t="shared" si="685"/>
        <v>#REF!</v>
      </c>
      <c r="BH483" s="144"/>
      <c r="BI483" s="136" t="e">
        <f t="shared" si="686"/>
        <v>#REF!</v>
      </c>
      <c r="BJ483" s="152"/>
      <c r="BK483" s="140" t="e">
        <f t="shared" si="687"/>
        <v>#REF!</v>
      </c>
      <c r="BL483" s="144"/>
      <c r="BM483" s="136" t="e">
        <f t="shared" si="688"/>
        <v>#REF!</v>
      </c>
      <c r="BN483" s="152"/>
      <c r="BO483" s="140" t="e">
        <f t="shared" si="689"/>
        <v>#REF!</v>
      </c>
      <c r="BP483" s="144"/>
      <c r="BQ483" s="136" t="e">
        <f t="shared" si="690"/>
        <v>#REF!</v>
      </c>
      <c r="BR483" s="152"/>
      <c r="BS483" s="140" t="e">
        <f t="shared" si="691"/>
        <v>#REF!</v>
      </c>
      <c r="BT483" s="144"/>
      <c r="BU483" s="136" t="e">
        <f t="shared" si="692"/>
        <v>#REF!</v>
      </c>
      <c r="BV483" s="152"/>
      <c r="BW483" s="140" t="e">
        <f t="shared" si="693"/>
        <v>#REF!</v>
      </c>
      <c r="BX483" s="144"/>
      <c r="BY483" s="136" t="e">
        <f t="shared" si="694"/>
        <v>#REF!</v>
      </c>
      <c r="BZ483" s="152"/>
      <c r="CA483" s="140" t="e">
        <f t="shared" si="695"/>
        <v>#REF!</v>
      </c>
      <c r="CB483" s="144"/>
      <c r="CC483" s="136" t="e">
        <f t="shared" si="696"/>
        <v>#REF!</v>
      </c>
      <c r="CD483" s="152"/>
      <c r="CE483" s="140" t="e">
        <f t="shared" si="697"/>
        <v>#REF!</v>
      </c>
      <c r="CF483" s="144"/>
      <c r="CG483" s="136" t="e">
        <f t="shared" si="698"/>
        <v>#REF!</v>
      </c>
      <c r="CH483" s="152"/>
      <c r="CI483" s="140" t="e">
        <f t="shared" si="699"/>
        <v>#REF!</v>
      </c>
      <c r="CJ483" s="144"/>
      <c r="CK483" s="136" t="e">
        <f t="shared" si="700"/>
        <v>#REF!</v>
      </c>
      <c r="CL483" s="140" t="e">
        <f t="shared" si="701"/>
        <v>#REF!</v>
      </c>
      <c r="CM483" s="144"/>
      <c r="CN483" s="136" t="e">
        <f t="shared" si="702"/>
        <v>#REF!</v>
      </c>
      <c r="CO483" s="152"/>
      <c r="CP483" s="140" t="e">
        <f t="shared" si="703"/>
        <v>#REF!</v>
      </c>
      <c r="CQ483" s="144"/>
      <c r="CR483" s="136" t="e">
        <f t="shared" si="704"/>
        <v>#REF!</v>
      </c>
      <c r="CS483" s="152"/>
      <c r="CT483" s="140" t="e">
        <f t="shared" si="705"/>
        <v>#REF!</v>
      </c>
      <c r="CU483" s="144"/>
      <c r="CV483" s="136" t="e">
        <f t="shared" si="706"/>
        <v>#REF!</v>
      </c>
      <c r="CW483" s="152"/>
      <c r="CX483" s="140" t="e">
        <f t="shared" si="707"/>
        <v>#REF!</v>
      </c>
      <c r="CY483" s="136" t="e">
        <f t="shared" si="708"/>
        <v>#REF!</v>
      </c>
      <c r="CZ483" s="152"/>
      <c r="DA483" s="144" t="e">
        <f t="shared" si="709"/>
        <v>#REF!</v>
      </c>
      <c r="DB483" s="144"/>
      <c r="DC483" s="136" t="e">
        <f t="shared" si="710"/>
        <v>#REF!</v>
      </c>
      <c r="DD483" s="152"/>
      <c r="DE483" s="140" t="e">
        <f t="shared" si="711"/>
        <v>#REF!</v>
      </c>
      <c r="DF483" s="144"/>
      <c r="DG483" s="136" t="e">
        <f t="shared" si="712"/>
        <v>#REF!</v>
      </c>
      <c r="DH483" s="152"/>
    </row>
    <row r="484" spans="1:112" ht="15.5" x14ac:dyDescent="0.35">
      <c r="A484" s="71">
        <v>13</v>
      </c>
      <c r="B484" s="345" t="str">
        <f t="shared" ref="B484" si="744">B432</f>
        <v>MMMM  Sambou</v>
      </c>
      <c r="C484" s="71" t="str">
        <f t="shared" si="731"/>
        <v>Sambou</v>
      </c>
      <c r="D484" s="9" t="str">
        <f t="shared" si="732"/>
        <v/>
      </c>
      <c r="E484" s="6">
        <f t="shared" si="733"/>
        <v>1553373</v>
      </c>
      <c r="F484" s="74"/>
      <c r="G484" s="74"/>
      <c r="H484" s="74"/>
      <c r="I484" s="74"/>
      <c r="J484" s="74"/>
      <c r="K484" s="74"/>
      <c r="L484" s="74"/>
      <c r="M484" s="168"/>
      <c r="N484" s="74"/>
      <c r="O484" s="74"/>
      <c r="P484" s="74"/>
      <c r="Q484" s="74"/>
      <c r="R484" s="74"/>
      <c r="S484" s="74"/>
      <c r="T484" s="74"/>
      <c r="U484" s="74"/>
      <c r="V484" s="74"/>
      <c r="W484" s="74"/>
      <c r="X484" s="288"/>
      <c r="Y484" s="2" t="e">
        <f>IF(C484&lt;&gt;"",VLOOKUP(C484,#REF!,2,FALSE),"")</f>
        <v>#REF!</v>
      </c>
      <c r="Z484" s="2" t="str">
        <f t="shared" si="728"/>
        <v>US CRÉTEIL</v>
      </c>
      <c r="AA484" s="50" t="str">
        <f t="shared" si="671"/>
        <v/>
      </c>
      <c r="AB484" s="34" t="e">
        <f t="shared" si="672"/>
        <v>#REF!</v>
      </c>
      <c r="AC484" s="2" t="str">
        <f t="shared" si="673"/>
        <v>MMMM  Sambou  Sambou</v>
      </c>
      <c r="AD484" s="2">
        <f t="shared" si="674"/>
        <v>0</v>
      </c>
      <c r="AE484" s="39"/>
      <c r="AF484" s="40" t="str">
        <f>IF(AE484&lt;&gt;"",VLOOKUP(AE484,#REF!,2,FALSE),"")</f>
        <v/>
      </c>
      <c r="AM484" s="140" t="e">
        <f t="shared" si="675"/>
        <v>#REF!</v>
      </c>
      <c r="AN484" s="157"/>
      <c r="AO484" s="136" t="e">
        <f t="shared" si="676"/>
        <v>#REF!</v>
      </c>
      <c r="AP484" s="152"/>
      <c r="AQ484" s="140" t="e">
        <f t="shared" si="677"/>
        <v>#REF!</v>
      </c>
      <c r="AR484" s="144"/>
      <c r="AS484" s="136" t="e">
        <f t="shared" si="678"/>
        <v>#REF!</v>
      </c>
      <c r="AT484" s="152"/>
      <c r="AU484" s="140" t="e">
        <f t="shared" si="679"/>
        <v>#REF!</v>
      </c>
      <c r="AV484" s="157"/>
      <c r="AW484" s="136" t="e">
        <f t="shared" si="680"/>
        <v>#REF!</v>
      </c>
      <c r="AX484" s="152"/>
      <c r="AY484" s="140" t="e">
        <f t="shared" si="681"/>
        <v>#REF!</v>
      </c>
      <c r="AZ484" s="144"/>
      <c r="BA484" s="136" t="e">
        <f t="shared" si="682"/>
        <v>#REF!</v>
      </c>
      <c r="BB484" s="152"/>
      <c r="BC484" s="140" t="e">
        <f t="shared" si="683"/>
        <v>#REF!</v>
      </c>
      <c r="BD484" s="144"/>
      <c r="BE484" s="136" t="e">
        <f t="shared" si="684"/>
        <v>#REF!</v>
      </c>
      <c r="BF484" s="152"/>
      <c r="BG484" s="140" t="e">
        <f t="shared" si="685"/>
        <v>#REF!</v>
      </c>
      <c r="BH484" s="144"/>
      <c r="BI484" s="136" t="e">
        <f t="shared" si="686"/>
        <v>#REF!</v>
      </c>
      <c r="BJ484" s="152"/>
      <c r="BK484" s="140" t="e">
        <f t="shared" si="687"/>
        <v>#REF!</v>
      </c>
      <c r="BL484" s="144"/>
      <c r="BM484" s="136" t="e">
        <f t="shared" si="688"/>
        <v>#REF!</v>
      </c>
      <c r="BN484" s="152"/>
      <c r="BO484" s="140" t="e">
        <f t="shared" si="689"/>
        <v>#REF!</v>
      </c>
      <c r="BP484" s="144"/>
      <c r="BQ484" s="136" t="e">
        <f t="shared" si="690"/>
        <v>#REF!</v>
      </c>
      <c r="BR484" s="152"/>
      <c r="BS484" s="140" t="e">
        <f t="shared" si="691"/>
        <v>#REF!</v>
      </c>
      <c r="BT484" s="144"/>
      <c r="BU484" s="136" t="e">
        <f t="shared" si="692"/>
        <v>#REF!</v>
      </c>
      <c r="BV484" s="152"/>
      <c r="BW484" s="140" t="e">
        <f t="shared" si="693"/>
        <v>#REF!</v>
      </c>
      <c r="BX484" s="144"/>
      <c r="BY484" s="136" t="e">
        <f t="shared" si="694"/>
        <v>#REF!</v>
      </c>
      <c r="BZ484" s="152"/>
      <c r="CA484" s="140" t="e">
        <f t="shared" si="695"/>
        <v>#REF!</v>
      </c>
      <c r="CB484" s="144"/>
      <c r="CC484" s="136" t="e">
        <f t="shared" si="696"/>
        <v>#REF!</v>
      </c>
      <c r="CD484" s="152"/>
      <c r="CE484" s="140" t="e">
        <f t="shared" si="697"/>
        <v>#REF!</v>
      </c>
      <c r="CF484" s="144"/>
      <c r="CG484" s="136" t="e">
        <f t="shared" si="698"/>
        <v>#REF!</v>
      </c>
      <c r="CH484" s="152"/>
      <c r="CI484" s="140" t="e">
        <f t="shared" si="699"/>
        <v>#REF!</v>
      </c>
      <c r="CJ484" s="144"/>
      <c r="CK484" s="136" t="e">
        <f t="shared" si="700"/>
        <v>#REF!</v>
      </c>
      <c r="CL484" s="140" t="e">
        <f t="shared" si="701"/>
        <v>#REF!</v>
      </c>
      <c r="CM484" s="144"/>
      <c r="CN484" s="136" t="e">
        <f t="shared" si="702"/>
        <v>#REF!</v>
      </c>
      <c r="CO484" s="152"/>
      <c r="CP484" s="140" t="e">
        <f t="shared" si="703"/>
        <v>#REF!</v>
      </c>
      <c r="CQ484" s="144"/>
      <c r="CR484" s="136" t="e">
        <f t="shared" si="704"/>
        <v>#REF!</v>
      </c>
      <c r="CS484" s="152"/>
      <c r="CT484" s="140" t="e">
        <f t="shared" si="705"/>
        <v>#REF!</v>
      </c>
      <c r="CU484" s="144"/>
      <c r="CV484" s="136" t="e">
        <f t="shared" si="706"/>
        <v>#REF!</v>
      </c>
      <c r="CW484" s="152"/>
      <c r="CX484" s="140" t="e">
        <f t="shared" si="707"/>
        <v>#REF!</v>
      </c>
      <c r="CY484" s="136" t="e">
        <f t="shared" si="708"/>
        <v>#REF!</v>
      </c>
      <c r="CZ484" s="152"/>
      <c r="DA484" s="144" t="e">
        <f t="shared" si="709"/>
        <v>#REF!</v>
      </c>
      <c r="DB484" s="144"/>
      <c r="DC484" s="136" t="e">
        <f t="shared" si="710"/>
        <v>#REF!</v>
      </c>
      <c r="DD484" s="152"/>
      <c r="DE484" s="140" t="e">
        <f t="shared" si="711"/>
        <v>#REF!</v>
      </c>
      <c r="DF484" s="144"/>
      <c r="DG484" s="136" t="e">
        <f t="shared" si="712"/>
        <v>#REF!</v>
      </c>
      <c r="DH484" s="152"/>
    </row>
    <row r="485" spans="1:112" ht="15.5" x14ac:dyDescent="0.35">
      <c r="A485" s="71">
        <v>14</v>
      </c>
      <c r="B485" s="345" t="str">
        <f t="shared" ref="B485" si="745">B433</f>
        <v>NNN  Dylan</v>
      </c>
      <c r="C485" s="71" t="str">
        <f t="shared" si="731"/>
        <v>Dylan</v>
      </c>
      <c r="D485" s="9" t="str">
        <f t="shared" si="732"/>
        <v/>
      </c>
      <c r="E485" s="6">
        <f t="shared" si="733"/>
        <v>1746478</v>
      </c>
      <c r="F485" s="74"/>
      <c r="G485" s="74"/>
      <c r="H485" s="74"/>
      <c r="I485" s="74"/>
      <c r="J485" s="74"/>
      <c r="K485" s="74"/>
      <c r="L485" s="74"/>
      <c r="M485" s="168"/>
      <c r="N485" s="74"/>
      <c r="O485" s="74"/>
      <c r="P485" s="74"/>
      <c r="Q485" s="74"/>
      <c r="R485" s="74"/>
      <c r="S485" s="74"/>
      <c r="T485" s="74"/>
      <c r="U485" s="74"/>
      <c r="V485" s="74"/>
      <c r="W485" s="74"/>
      <c r="X485" s="288"/>
      <c r="Y485" s="2" t="e">
        <f>IF(C485&lt;&gt;"",VLOOKUP(C485,#REF!,2,FALSE),"")</f>
        <v>#REF!</v>
      </c>
      <c r="Z485" s="2" t="str">
        <f t="shared" si="728"/>
        <v>US CRÉTEIL</v>
      </c>
      <c r="AA485" s="50" t="str">
        <f t="shared" si="671"/>
        <v/>
      </c>
      <c r="AB485" s="34" t="e">
        <f t="shared" si="672"/>
        <v>#REF!</v>
      </c>
      <c r="AC485" s="2" t="str">
        <f t="shared" si="673"/>
        <v>NNN  Dylan  Dylan</v>
      </c>
      <c r="AD485" s="2">
        <f t="shared" si="674"/>
        <v>0</v>
      </c>
      <c r="AE485" s="39"/>
      <c r="AF485" s="40" t="str">
        <f>IF(AE485&lt;&gt;"",VLOOKUP(AE485,#REF!,2,FALSE),"")</f>
        <v/>
      </c>
      <c r="AM485" s="140" t="e">
        <f t="shared" si="675"/>
        <v>#REF!</v>
      </c>
      <c r="AN485" s="157"/>
      <c r="AO485" s="136" t="e">
        <f t="shared" si="676"/>
        <v>#REF!</v>
      </c>
      <c r="AP485" s="152"/>
      <c r="AQ485" s="140" t="e">
        <f t="shared" si="677"/>
        <v>#REF!</v>
      </c>
      <c r="AR485" s="144"/>
      <c r="AS485" s="136" t="e">
        <f t="shared" si="678"/>
        <v>#REF!</v>
      </c>
      <c r="AT485" s="152"/>
      <c r="AU485" s="140" t="e">
        <f t="shared" si="679"/>
        <v>#REF!</v>
      </c>
      <c r="AV485" s="157"/>
      <c r="AW485" s="136" t="e">
        <f t="shared" si="680"/>
        <v>#REF!</v>
      </c>
      <c r="AX485" s="152"/>
      <c r="AY485" s="140" t="e">
        <f t="shared" si="681"/>
        <v>#REF!</v>
      </c>
      <c r="AZ485" s="144"/>
      <c r="BA485" s="136" t="e">
        <f t="shared" si="682"/>
        <v>#REF!</v>
      </c>
      <c r="BB485" s="152"/>
      <c r="BC485" s="140" t="e">
        <f t="shared" si="683"/>
        <v>#REF!</v>
      </c>
      <c r="BD485" s="144"/>
      <c r="BE485" s="136" t="e">
        <f t="shared" si="684"/>
        <v>#REF!</v>
      </c>
      <c r="BF485" s="152"/>
      <c r="BG485" s="140" t="e">
        <f t="shared" si="685"/>
        <v>#REF!</v>
      </c>
      <c r="BH485" s="144"/>
      <c r="BI485" s="136" t="e">
        <f t="shared" si="686"/>
        <v>#REF!</v>
      </c>
      <c r="BJ485" s="152"/>
      <c r="BK485" s="140" t="e">
        <f t="shared" si="687"/>
        <v>#REF!</v>
      </c>
      <c r="BL485" s="144"/>
      <c r="BM485" s="136" t="e">
        <f t="shared" si="688"/>
        <v>#REF!</v>
      </c>
      <c r="BN485" s="152"/>
      <c r="BO485" s="140" t="e">
        <f t="shared" si="689"/>
        <v>#REF!</v>
      </c>
      <c r="BP485" s="144"/>
      <c r="BQ485" s="136" t="e">
        <f t="shared" si="690"/>
        <v>#REF!</v>
      </c>
      <c r="BR485" s="152"/>
      <c r="BS485" s="140" t="e">
        <f t="shared" si="691"/>
        <v>#REF!</v>
      </c>
      <c r="BT485" s="144"/>
      <c r="BU485" s="136" t="e">
        <f t="shared" si="692"/>
        <v>#REF!</v>
      </c>
      <c r="BV485" s="152"/>
      <c r="BW485" s="140" t="e">
        <f t="shared" si="693"/>
        <v>#REF!</v>
      </c>
      <c r="BX485" s="144"/>
      <c r="BY485" s="136" t="e">
        <f t="shared" si="694"/>
        <v>#REF!</v>
      </c>
      <c r="BZ485" s="152"/>
      <c r="CA485" s="140" t="e">
        <f t="shared" si="695"/>
        <v>#REF!</v>
      </c>
      <c r="CB485" s="144"/>
      <c r="CC485" s="136" t="e">
        <f t="shared" si="696"/>
        <v>#REF!</v>
      </c>
      <c r="CD485" s="152"/>
      <c r="CE485" s="140" t="e">
        <f t="shared" si="697"/>
        <v>#REF!</v>
      </c>
      <c r="CF485" s="144"/>
      <c r="CG485" s="136" t="e">
        <f t="shared" si="698"/>
        <v>#REF!</v>
      </c>
      <c r="CH485" s="152"/>
      <c r="CI485" s="140" t="e">
        <f t="shared" si="699"/>
        <v>#REF!</v>
      </c>
      <c r="CJ485" s="144"/>
      <c r="CK485" s="136" t="e">
        <f t="shared" si="700"/>
        <v>#REF!</v>
      </c>
      <c r="CL485" s="140" t="e">
        <f t="shared" si="701"/>
        <v>#REF!</v>
      </c>
      <c r="CM485" s="144"/>
      <c r="CN485" s="136" t="e">
        <f t="shared" si="702"/>
        <v>#REF!</v>
      </c>
      <c r="CO485" s="152"/>
      <c r="CP485" s="140" t="e">
        <f t="shared" si="703"/>
        <v>#REF!</v>
      </c>
      <c r="CQ485" s="144"/>
      <c r="CR485" s="136" t="e">
        <f t="shared" si="704"/>
        <v>#REF!</v>
      </c>
      <c r="CS485" s="152"/>
      <c r="CT485" s="140" t="e">
        <f t="shared" si="705"/>
        <v>#REF!</v>
      </c>
      <c r="CU485" s="144"/>
      <c r="CV485" s="136" t="e">
        <f t="shared" si="706"/>
        <v>#REF!</v>
      </c>
      <c r="CW485" s="152"/>
      <c r="CX485" s="140" t="e">
        <f t="shared" si="707"/>
        <v>#REF!</v>
      </c>
      <c r="CY485" s="136" t="e">
        <f t="shared" si="708"/>
        <v>#REF!</v>
      </c>
      <c r="CZ485" s="152"/>
      <c r="DA485" s="144" t="e">
        <f t="shared" si="709"/>
        <v>#REF!</v>
      </c>
      <c r="DB485" s="144"/>
      <c r="DC485" s="136" t="e">
        <f t="shared" si="710"/>
        <v>#REF!</v>
      </c>
      <c r="DD485" s="152"/>
      <c r="DE485" s="140" t="e">
        <f t="shared" si="711"/>
        <v>#REF!</v>
      </c>
      <c r="DF485" s="144"/>
      <c r="DG485" s="136" t="e">
        <f t="shared" si="712"/>
        <v>#REF!</v>
      </c>
      <c r="DH485" s="152"/>
    </row>
    <row r="486" spans="1:112" ht="15.5" x14ac:dyDescent="0.35">
      <c r="A486" s="71">
        <v>15</v>
      </c>
      <c r="B486" s="345" t="str">
        <f t="shared" ref="B486" si="746">B434</f>
        <v>OOO  Philippe</v>
      </c>
      <c r="C486" s="71" t="str">
        <f t="shared" si="731"/>
        <v>Philippe</v>
      </c>
      <c r="D486" s="9" t="str">
        <f t="shared" si="732"/>
        <v/>
      </c>
      <c r="E486" s="6">
        <f t="shared" si="733"/>
        <v>1577594</v>
      </c>
      <c r="F486" s="74"/>
      <c r="G486" s="74"/>
      <c r="H486" s="74"/>
      <c r="I486" s="74"/>
      <c r="J486" s="74"/>
      <c r="K486" s="74"/>
      <c r="L486" s="74"/>
      <c r="M486" s="168"/>
      <c r="N486" s="74"/>
      <c r="O486" s="74"/>
      <c r="P486" s="74"/>
      <c r="Q486" s="74"/>
      <c r="R486" s="74"/>
      <c r="S486" s="74"/>
      <c r="T486" s="74"/>
      <c r="U486" s="74"/>
      <c r="V486" s="74"/>
      <c r="W486" s="74"/>
      <c r="X486" s="288"/>
      <c r="Y486" s="2" t="e">
        <f>IF(C486&lt;&gt;"",VLOOKUP(C486,#REF!,2,FALSE),"")</f>
        <v>#REF!</v>
      </c>
      <c r="Z486" s="2" t="str">
        <f t="shared" si="728"/>
        <v>US CRÉTEIL</v>
      </c>
      <c r="AA486" s="50" t="str">
        <f t="shared" si="671"/>
        <v/>
      </c>
      <c r="AB486" s="34" t="e">
        <f t="shared" si="672"/>
        <v>#REF!</v>
      </c>
      <c r="AC486" s="2" t="str">
        <f t="shared" si="673"/>
        <v>OOO  Philippe  Philippe</v>
      </c>
      <c r="AD486" s="2">
        <f t="shared" si="674"/>
        <v>0</v>
      </c>
      <c r="AE486" s="39"/>
      <c r="AF486" s="40" t="str">
        <f>IF(AE486&lt;&gt;"",VLOOKUP(AE486,#REF!,2,FALSE),"")</f>
        <v/>
      </c>
      <c r="AM486" s="140" t="e">
        <f t="shared" si="675"/>
        <v>#REF!</v>
      </c>
      <c r="AN486" s="157"/>
      <c r="AO486" s="136" t="e">
        <f t="shared" si="676"/>
        <v>#REF!</v>
      </c>
      <c r="AP486" s="152"/>
      <c r="AQ486" s="140" t="e">
        <f t="shared" si="677"/>
        <v>#REF!</v>
      </c>
      <c r="AR486" s="144"/>
      <c r="AS486" s="136" t="e">
        <f t="shared" si="678"/>
        <v>#REF!</v>
      </c>
      <c r="AT486" s="152"/>
      <c r="AU486" s="140" t="e">
        <f t="shared" si="679"/>
        <v>#REF!</v>
      </c>
      <c r="AV486" s="157"/>
      <c r="AW486" s="136" t="e">
        <f t="shared" si="680"/>
        <v>#REF!</v>
      </c>
      <c r="AX486" s="152"/>
      <c r="AY486" s="140" t="e">
        <f t="shared" si="681"/>
        <v>#REF!</v>
      </c>
      <c r="AZ486" s="144"/>
      <c r="BA486" s="136" t="e">
        <f t="shared" si="682"/>
        <v>#REF!</v>
      </c>
      <c r="BB486" s="152"/>
      <c r="BC486" s="140" t="e">
        <f t="shared" si="683"/>
        <v>#REF!</v>
      </c>
      <c r="BD486" s="144"/>
      <c r="BE486" s="136" t="e">
        <f t="shared" si="684"/>
        <v>#REF!</v>
      </c>
      <c r="BF486" s="152"/>
      <c r="BG486" s="140" t="e">
        <f t="shared" si="685"/>
        <v>#REF!</v>
      </c>
      <c r="BH486" s="144"/>
      <c r="BI486" s="136" t="e">
        <f t="shared" si="686"/>
        <v>#REF!</v>
      </c>
      <c r="BJ486" s="152"/>
      <c r="BK486" s="140" t="e">
        <f t="shared" si="687"/>
        <v>#REF!</v>
      </c>
      <c r="BL486" s="144"/>
      <c r="BM486" s="136" t="e">
        <f t="shared" si="688"/>
        <v>#REF!</v>
      </c>
      <c r="BN486" s="152"/>
      <c r="BO486" s="140" t="e">
        <f t="shared" si="689"/>
        <v>#REF!</v>
      </c>
      <c r="BP486" s="144"/>
      <c r="BQ486" s="136" t="e">
        <f t="shared" si="690"/>
        <v>#REF!</v>
      </c>
      <c r="BR486" s="152"/>
      <c r="BS486" s="140" t="e">
        <f t="shared" si="691"/>
        <v>#REF!</v>
      </c>
      <c r="BT486" s="144"/>
      <c r="BU486" s="136" t="e">
        <f t="shared" si="692"/>
        <v>#REF!</v>
      </c>
      <c r="BV486" s="152"/>
      <c r="BW486" s="140" t="e">
        <f t="shared" si="693"/>
        <v>#REF!</v>
      </c>
      <c r="BX486" s="144"/>
      <c r="BY486" s="136" t="e">
        <f t="shared" si="694"/>
        <v>#REF!</v>
      </c>
      <c r="BZ486" s="152"/>
      <c r="CA486" s="140" t="e">
        <f t="shared" si="695"/>
        <v>#REF!</v>
      </c>
      <c r="CB486" s="144"/>
      <c r="CC486" s="136" t="e">
        <f t="shared" si="696"/>
        <v>#REF!</v>
      </c>
      <c r="CD486" s="152"/>
      <c r="CE486" s="140" t="e">
        <f t="shared" si="697"/>
        <v>#REF!</v>
      </c>
      <c r="CF486" s="144"/>
      <c r="CG486" s="136" t="e">
        <f t="shared" si="698"/>
        <v>#REF!</v>
      </c>
      <c r="CH486" s="152"/>
      <c r="CI486" s="140" t="e">
        <f t="shared" si="699"/>
        <v>#REF!</v>
      </c>
      <c r="CJ486" s="144"/>
      <c r="CK486" s="136" t="e">
        <f t="shared" si="700"/>
        <v>#REF!</v>
      </c>
      <c r="CL486" s="140" t="e">
        <f t="shared" si="701"/>
        <v>#REF!</v>
      </c>
      <c r="CM486" s="144"/>
      <c r="CN486" s="136" t="e">
        <f t="shared" si="702"/>
        <v>#REF!</v>
      </c>
      <c r="CO486" s="152"/>
      <c r="CP486" s="140" t="e">
        <f t="shared" si="703"/>
        <v>#REF!</v>
      </c>
      <c r="CQ486" s="144"/>
      <c r="CR486" s="136" t="e">
        <f t="shared" si="704"/>
        <v>#REF!</v>
      </c>
      <c r="CS486" s="152"/>
      <c r="CT486" s="140" t="e">
        <f t="shared" si="705"/>
        <v>#REF!</v>
      </c>
      <c r="CU486" s="144"/>
      <c r="CV486" s="136" t="e">
        <f t="shared" si="706"/>
        <v>#REF!</v>
      </c>
      <c r="CW486" s="152"/>
      <c r="CX486" s="140" t="e">
        <f t="shared" si="707"/>
        <v>#REF!</v>
      </c>
      <c r="CY486" s="136" t="e">
        <f t="shared" si="708"/>
        <v>#REF!</v>
      </c>
      <c r="CZ486" s="152"/>
      <c r="DA486" s="144" t="e">
        <f t="shared" si="709"/>
        <v>#REF!</v>
      </c>
      <c r="DB486" s="144"/>
      <c r="DC486" s="136" t="e">
        <f t="shared" si="710"/>
        <v>#REF!</v>
      </c>
      <c r="DD486" s="152"/>
      <c r="DE486" s="140" t="e">
        <f t="shared" si="711"/>
        <v>#REF!</v>
      </c>
      <c r="DF486" s="144"/>
      <c r="DG486" s="136" t="e">
        <f t="shared" si="712"/>
        <v>#REF!</v>
      </c>
      <c r="DH486" s="152"/>
    </row>
    <row r="487" spans="1:112" ht="15.5" x14ac:dyDescent="0.35">
      <c r="A487" s="71">
        <v>16</v>
      </c>
      <c r="B487" s="345" t="str">
        <f t="shared" ref="B487" si="747">B435</f>
        <v>PPP  Oumar</v>
      </c>
      <c r="C487" s="71" t="str">
        <f t="shared" si="731"/>
        <v>Oumar</v>
      </c>
      <c r="D487" s="9" t="str">
        <f t="shared" si="732"/>
        <v/>
      </c>
      <c r="E487" s="6">
        <f t="shared" si="733"/>
        <v>1577755</v>
      </c>
      <c r="F487" s="74"/>
      <c r="G487" s="74"/>
      <c r="H487" s="74"/>
      <c r="I487" s="74"/>
      <c r="J487" s="74"/>
      <c r="K487" s="74"/>
      <c r="L487" s="74"/>
      <c r="M487" s="168"/>
      <c r="N487" s="74"/>
      <c r="O487" s="74"/>
      <c r="P487" s="74"/>
      <c r="Q487" s="74"/>
      <c r="R487" s="74"/>
      <c r="S487" s="74"/>
      <c r="T487" s="74"/>
      <c r="U487" s="74"/>
      <c r="V487" s="74"/>
      <c r="W487" s="74"/>
      <c r="X487" s="288"/>
      <c r="Y487" s="2" t="e">
        <f>IF(C487&lt;&gt;"",VLOOKUP(C487,#REF!,2,FALSE),"")</f>
        <v>#REF!</v>
      </c>
      <c r="Z487" s="2" t="str">
        <f t="shared" si="728"/>
        <v>US CRÉTEIL</v>
      </c>
      <c r="AA487" s="50" t="str">
        <f t="shared" si="671"/>
        <v/>
      </c>
      <c r="AB487" s="34" t="e">
        <f t="shared" si="672"/>
        <v>#REF!</v>
      </c>
      <c r="AC487" s="2" t="str">
        <f t="shared" si="673"/>
        <v>PPP  Oumar  Oumar</v>
      </c>
      <c r="AD487" s="2">
        <f t="shared" si="674"/>
        <v>0</v>
      </c>
      <c r="AE487" s="39"/>
      <c r="AF487" s="40" t="str">
        <f>IF(AE487&lt;&gt;"",VLOOKUP(AE487,#REF!,2,FALSE),"")</f>
        <v/>
      </c>
      <c r="AM487" s="140" t="e">
        <f t="shared" si="675"/>
        <v>#REF!</v>
      </c>
      <c r="AN487" s="157"/>
      <c r="AO487" s="136" t="e">
        <f t="shared" si="676"/>
        <v>#REF!</v>
      </c>
      <c r="AP487" s="152"/>
      <c r="AQ487" s="140" t="e">
        <f t="shared" si="677"/>
        <v>#REF!</v>
      </c>
      <c r="AR487" s="144"/>
      <c r="AS487" s="136" t="e">
        <f t="shared" si="678"/>
        <v>#REF!</v>
      </c>
      <c r="AT487" s="152"/>
      <c r="AU487" s="140" t="e">
        <f t="shared" si="679"/>
        <v>#REF!</v>
      </c>
      <c r="AV487" s="157"/>
      <c r="AW487" s="136" t="e">
        <f t="shared" si="680"/>
        <v>#REF!</v>
      </c>
      <c r="AX487" s="152"/>
      <c r="AY487" s="140" t="e">
        <f t="shared" si="681"/>
        <v>#REF!</v>
      </c>
      <c r="AZ487" s="144"/>
      <c r="BA487" s="136" t="e">
        <f t="shared" si="682"/>
        <v>#REF!</v>
      </c>
      <c r="BB487" s="152"/>
      <c r="BC487" s="140" t="e">
        <f t="shared" si="683"/>
        <v>#REF!</v>
      </c>
      <c r="BD487" s="144"/>
      <c r="BE487" s="136" t="e">
        <f t="shared" si="684"/>
        <v>#REF!</v>
      </c>
      <c r="BF487" s="152"/>
      <c r="BG487" s="140" t="e">
        <f t="shared" si="685"/>
        <v>#REF!</v>
      </c>
      <c r="BH487" s="144"/>
      <c r="BI487" s="136" t="e">
        <f t="shared" si="686"/>
        <v>#REF!</v>
      </c>
      <c r="BJ487" s="152"/>
      <c r="BK487" s="140" t="e">
        <f t="shared" si="687"/>
        <v>#REF!</v>
      </c>
      <c r="BL487" s="144"/>
      <c r="BM487" s="136" t="e">
        <f t="shared" si="688"/>
        <v>#REF!</v>
      </c>
      <c r="BN487" s="152"/>
      <c r="BO487" s="140" t="e">
        <f t="shared" si="689"/>
        <v>#REF!</v>
      </c>
      <c r="BP487" s="144"/>
      <c r="BQ487" s="136" t="e">
        <f t="shared" si="690"/>
        <v>#REF!</v>
      </c>
      <c r="BR487" s="152"/>
      <c r="BS487" s="140" t="e">
        <f t="shared" si="691"/>
        <v>#REF!</v>
      </c>
      <c r="BT487" s="144"/>
      <c r="BU487" s="136" t="e">
        <f t="shared" si="692"/>
        <v>#REF!</v>
      </c>
      <c r="BV487" s="152"/>
      <c r="BW487" s="140" t="e">
        <f t="shared" si="693"/>
        <v>#REF!</v>
      </c>
      <c r="BX487" s="144"/>
      <c r="BY487" s="136" t="e">
        <f t="shared" si="694"/>
        <v>#REF!</v>
      </c>
      <c r="BZ487" s="152"/>
      <c r="CA487" s="140" t="e">
        <f t="shared" si="695"/>
        <v>#REF!</v>
      </c>
      <c r="CB487" s="144"/>
      <c r="CC487" s="136" t="e">
        <f t="shared" si="696"/>
        <v>#REF!</v>
      </c>
      <c r="CD487" s="152"/>
      <c r="CE487" s="140" t="e">
        <f t="shared" si="697"/>
        <v>#REF!</v>
      </c>
      <c r="CF487" s="144"/>
      <c r="CG487" s="136" t="e">
        <f t="shared" si="698"/>
        <v>#REF!</v>
      </c>
      <c r="CH487" s="152"/>
      <c r="CI487" s="140" t="e">
        <f t="shared" si="699"/>
        <v>#REF!</v>
      </c>
      <c r="CJ487" s="144"/>
      <c r="CK487" s="136" t="e">
        <f t="shared" si="700"/>
        <v>#REF!</v>
      </c>
      <c r="CL487" s="140" t="e">
        <f t="shared" si="701"/>
        <v>#REF!</v>
      </c>
      <c r="CM487" s="144"/>
      <c r="CN487" s="136" t="e">
        <f t="shared" si="702"/>
        <v>#REF!</v>
      </c>
      <c r="CO487" s="152"/>
      <c r="CP487" s="140" t="e">
        <f t="shared" si="703"/>
        <v>#REF!</v>
      </c>
      <c r="CQ487" s="144"/>
      <c r="CR487" s="136" t="e">
        <f t="shared" si="704"/>
        <v>#REF!</v>
      </c>
      <c r="CS487" s="152"/>
      <c r="CT487" s="140" t="e">
        <f t="shared" si="705"/>
        <v>#REF!</v>
      </c>
      <c r="CU487" s="144"/>
      <c r="CV487" s="136" t="e">
        <f t="shared" si="706"/>
        <v>#REF!</v>
      </c>
      <c r="CW487" s="152"/>
      <c r="CX487" s="140" t="e">
        <f t="shared" si="707"/>
        <v>#REF!</v>
      </c>
      <c r="CY487" s="136" t="e">
        <f t="shared" si="708"/>
        <v>#REF!</v>
      </c>
      <c r="CZ487" s="152"/>
      <c r="DA487" s="144" t="e">
        <f t="shared" si="709"/>
        <v>#REF!</v>
      </c>
      <c r="DB487" s="144"/>
      <c r="DC487" s="136" t="e">
        <f t="shared" si="710"/>
        <v>#REF!</v>
      </c>
      <c r="DD487" s="152"/>
      <c r="DE487" s="140" t="e">
        <f t="shared" si="711"/>
        <v>#REF!</v>
      </c>
      <c r="DF487" s="144"/>
      <c r="DG487" s="136" t="e">
        <f t="shared" si="712"/>
        <v>#REF!</v>
      </c>
      <c r="DH487" s="152"/>
    </row>
    <row r="488" spans="1:112" ht="15.5" x14ac:dyDescent="0.35">
      <c r="A488" s="71">
        <v>17</v>
      </c>
      <c r="B488" s="345" t="str">
        <f t="shared" ref="B488" si="748">B436</f>
        <v>QQQ  Ibrahim</v>
      </c>
      <c r="C488" s="71" t="str">
        <f t="shared" si="731"/>
        <v>Ibrahim</v>
      </c>
      <c r="D488" s="9" t="str">
        <f t="shared" si="732"/>
        <v/>
      </c>
      <c r="E488" s="6">
        <f t="shared" si="733"/>
        <v>1346497</v>
      </c>
      <c r="F488" s="74"/>
      <c r="G488" s="74"/>
      <c r="H488" s="74"/>
      <c r="I488" s="74"/>
      <c r="J488" s="74"/>
      <c r="K488" s="74"/>
      <c r="L488" s="74"/>
      <c r="M488" s="168"/>
      <c r="N488" s="74"/>
      <c r="O488" s="74"/>
      <c r="P488" s="74"/>
      <c r="Q488" s="74"/>
      <c r="R488" s="74"/>
      <c r="S488" s="74"/>
      <c r="T488" s="74"/>
      <c r="U488" s="74"/>
      <c r="V488" s="74"/>
      <c r="W488" s="74"/>
      <c r="X488" s="288"/>
      <c r="Y488" s="2" t="e">
        <f>IF(C488&lt;&gt;"",VLOOKUP(C488,#REF!,2,FALSE),"")</f>
        <v>#REF!</v>
      </c>
      <c r="Z488" s="2" t="str">
        <f t="shared" si="728"/>
        <v>US CRÉTEIL</v>
      </c>
      <c r="AA488" s="50" t="str">
        <f t="shared" si="671"/>
        <v/>
      </c>
      <c r="AB488" s="34" t="e">
        <f t="shared" si="672"/>
        <v>#REF!</v>
      </c>
      <c r="AC488" s="2" t="str">
        <f t="shared" si="673"/>
        <v>QQQ  Ibrahim  Ibrahim</v>
      </c>
      <c r="AD488" s="2">
        <f t="shared" si="674"/>
        <v>0</v>
      </c>
      <c r="AE488" s="39"/>
      <c r="AF488" s="40" t="str">
        <f>IF(AE488&lt;&gt;"",VLOOKUP(AE488,#REF!,2,FALSE),"")</f>
        <v/>
      </c>
      <c r="AM488" s="140" t="e">
        <f t="shared" si="675"/>
        <v>#REF!</v>
      </c>
      <c r="AN488" s="157"/>
      <c r="AO488" s="136" t="e">
        <f t="shared" si="676"/>
        <v>#REF!</v>
      </c>
      <c r="AP488" s="152"/>
      <c r="AQ488" s="140" t="e">
        <f t="shared" si="677"/>
        <v>#REF!</v>
      </c>
      <c r="AR488" s="144"/>
      <c r="AS488" s="136" t="e">
        <f t="shared" si="678"/>
        <v>#REF!</v>
      </c>
      <c r="AT488" s="152"/>
      <c r="AU488" s="140" t="e">
        <f t="shared" si="679"/>
        <v>#REF!</v>
      </c>
      <c r="AV488" s="157"/>
      <c r="AW488" s="136" t="e">
        <f t="shared" si="680"/>
        <v>#REF!</v>
      </c>
      <c r="AX488" s="152"/>
      <c r="AY488" s="140" t="e">
        <f t="shared" si="681"/>
        <v>#REF!</v>
      </c>
      <c r="AZ488" s="144"/>
      <c r="BA488" s="136" t="e">
        <f t="shared" si="682"/>
        <v>#REF!</v>
      </c>
      <c r="BB488" s="152"/>
      <c r="BC488" s="140" t="e">
        <f t="shared" si="683"/>
        <v>#REF!</v>
      </c>
      <c r="BD488" s="144"/>
      <c r="BE488" s="136" t="e">
        <f t="shared" si="684"/>
        <v>#REF!</v>
      </c>
      <c r="BF488" s="152"/>
      <c r="BG488" s="140" t="e">
        <f t="shared" si="685"/>
        <v>#REF!</v>
      </c>
      <c r="BH488" s="144"/>
      <c r="BI488" s="136" t="e">
        <f t="shared" si="686"/>
        <v>#REF!</v>
      </c>
      <c r="BJ488" s="152"/>
      <c r="BK488" s="140" t="e">
        <f t="shared" si="687"/>
        <v>#REF!</v>
      </c>
      <c r="BL488" s="144"/>
      <c r="BM488" s="136" t="e">
        <f t="shared" si="688"/>
        <v>#REF!</v>
      </c>
      <c r="BN488" s="152"/>
      <c r="BO488" s="140" t="e">
        <f t="shared" si="689"/>
        <v>#REF!</v>
      </c>
      <c r="BP488" s="144"/>
      <c r="BQ488" s="136" t="e">
        <f t="shared" si="690"/>
        <v>#REF!</v>
      </c>
      <c r="BR488" s="152"/>
      <c r="BS488" s="140" t="e">
        <f t="shared" si="691"/>
        <v>#REF!</v>
      </c>
      <c r="BT488" s="144"/>
      <c r="BU488" s="136" t="e">
        <f t="shared" si="692"/>
        <v>#REF!</v>
      </c>
      <c r="BV488" s="152"/>
      <c r="BW488" s="140" t="e">
        <f t="shared" si="693"/>
        <v>#REF!</v>
      </c>
      <c r="BX488" s="144"/>
      <c r="BY488" s="136" t="e">
        <f t="shared" si="694"/>
        <v>#REF!</v>
      </c>
      <c r="BZ488" s="152"/>
      <c r="CA488" s="140" t="e">
        <f t="shared" si="695"/>
        <v>#REF!</v>
      </c>
      <c r="CB488" s="144"/>
      <c r="CC488" s="136" t="e">
        <f t="shared" si="696"/>
        <v>#REF!</v>
      </c>
      <c r="CD488" s="152"/>
      <c r="CE488" s="140" t="e">
        <f t="shared" si="697"/>
        <v>#REF!</v>
      </c>
      <c r="CF488" s="144"/>
      <c r="CG488" s="136" t="e">
        <f t="shared" si="698"/>
        <v>#REF!</v>
      </c>
      <c r="CH488" s="152"/>
      <c r="CI488" s="140" t="e">
        <f t="shared" si="699"/>
        <v>#REF!</v>
      </c>
      <c r="CJ488" s="144"/>
      <c r="CK488" s="136" t="e">
        <f t="shared" si="700"/>
        <v>#REF!</v>
      </c>
      <c r="CL488" s="140" t="e">
        <f t="shared" si="701"/>
        <v>#REF!</v>
      </c>
      <c r="CM488" s="144"/>
      <c r="CN488" s="136" t="e">
        <f t="shared" si="702"/>
        <v>#REF!</v>
      </c>
      <c r="CO488" s="152"/>
      <c r="CP488" s="140" t="e">
        <f t="shared" si="703"/>
        <v>#REF!</v>
      </c>
      <c r="CQ488" s="144"/>
      <c r="CR488" s="136" t="e">
        <f t="shared" si="704"/>
        <v>#REF!</v>
      </c>
      <c r="CS488" s="152"/>
      <c r="CT488" s="140" t="e">
        <f t="shared" si="705"/>
        <v>#REF!</v>
      </c>
      <c r="CU488" s="144"/>
      <c r="CV488" s="136" t="e">
        <f t="shared" si="706"/>
        <v>#REF!</v>
      </c>
      <c r="CW488" s="152"/>
      <c r="CX488" s="140" t="e">
        <f t="shared" si="707"/>
        <v>#REF!</v>
      </c>
      <c r="CY488" s="136" t="e">
        <f t="shared" si="708"/>
        <v>#REF!</v>
      </c>
      <c r="CZ488" s="152"/>
      <c r="DA488" s="144" t="e">
        <f t="shared" si="709"/>
        <v>#REF!</v>
      </c>
      <c r="DB488" s="144"/>
      <c r="DC488" s="136" t="e">
        <f t="shared" si="710"/>
        <v>#REF!</v>
      </c>
      <c r="DD488" s="152"/>
      <c r="DE488" s="140" t="e">
        <f t="shared" si="711"/>
        <v>#REF!</v>
      </c>
      <c r="DF488" s="144"/>
      <c r="DG488" s="136" t="e">
        <f t="shared" si="712"/>
        <v>#REF!</v>
      </c>
      <c r="DH488" s="152"/>
    </row>
    <row r="489" spans="1:112" ht="15.5" x14ac:dyDescent="0.35">
      <c r="A489" s="71">
        <v>18</v>
      </c>
      <c r="B489" s="345" t="str">
        <f t="shared" ref="B489" si="749">B437</f>
        <v>RRR  Seydou</v>
      </c>
      <c r="C489" s="71" t="str">
        <f t="shared" si="731"/>
        <v>Seydou</v>
      </c>
      <c r="D489" s="9" t="str">
        <f t="shared" si="732"/>
        <v/>
      </c>
      <c r="E489" s="6">
        <f t="shared" si="733"/>
        <v>1748108</v>
      </c>
      <c r="F489" s="74"/>
      <c r="G489" s="74"/>
      <c r="H489" s="74"/>
      <c r="I489" s="74"/>
      <c r="J489" s="74"/>
      <c r="K489" s="74"/>
      <c r="L489" s="74"/>
      <c r="M489" s="168"/>
      <c r="N489" s="74"/>
      <c r="O489" s="74"/>
      <c r="P489" s="74"/>
      <c r="Q489" s="74"/>
      <c r="R489" s="74"/>
      <c r="S489" s="74"/>
      <c r="T489" s="74"/>
      <c r="U489" s="74"/>
      <c r="V489" s="74"/>
      <c r="W489" s="74"/>
      <c r="X489" s="288"/>
      <c r="Y489" s="2" t="e">
        <f>IF(C489&lt;&gt;"",VLOOKUP(C489,#REF!,2,FALSE),"")</f>
        <v>#REF!</v>
      </c>
      <c r="Z489" s="2" t="str">
        <f t="shared" si="728"/>
        <v>US CRÉTEIL</v>
      </c>
      <c r="AA489" s="50" t="str">
        <f t="shared" si="671"/>
        <v/>
      </c>
      <c r="AB489" s="34" t="e">
        <f t="shared" si="672"/>
        <v>#REF!</v>
      </c>
      <c r="AC489" s="2" t="str">
        <f t="shared" si="673"/>
        <v>RRR  Seydou  Seydou</v>
      </c>
      <c r="AD489" s="2">
        <f t="shared" si="674"/>
        <v>0</v>
      </c>
      <c r="AE489" s="39"/>
      <c r="AF489" s="40" t="str">
        <f>IF(AE489&lt;&gt;"",VLOOKUP(AE489,#REF!,2,FALSE),"")</f>
        <v/>
      </c>
      <c r="AM489" s="140" t="e">
        <f t="shared" si="675"/>
        <v>#REF!</v>
      </c>
      <c r="AN489" s="157"/>
      <c r="AO489" s="136" t="e">
        <f t="shared" si="676"/>
        <v>#REF!</v>
      </c>
      <c r="AP489" s="152"/>
      <c r="AQ489" s="140" t="e">
        <f t="shared" si="677"/>
        <v>#REF!</v>
      </c>
      <c r="AR489" s="144"/>
      <c r="AS489" s="136" t="e">
        <f t="shared" si="678"/>
        <v>#REF!</v>
      </c>
      <c r="AT489" s="152"/>
      <c r="AU489" s="140" t="e">
        <f t="shared" si="679"/>
        <v>#REF!</v>
      </c>
      <c r="AV489" s="157"/>
      <c r="AW489" s="136" t="e">
        <f t="shared" si="680"/>
        <v>#REF!</v>
      </c>
      <c r="AX489" s="152"/>
      <c r="AY489" s="140" t="e">
        <f t="shared" si="681"/>
        <v>#REF!</v>
      </c>
      <c r="AZ489" s="144"/>
      <c r="BA489" s="136" t="e">
        <f t="shared" si="682"/>
        <v>#REF!</v>
      </c>
      <c r="BB489" s="152"/>
      <c r="BC489" s="140" t="e">
        <f t="shared" si="683"/>
        <v>#REF!</v>
      </c>
      <c r="BD489" s="144"/>
      <c r="BE489" s="136" t="e">
        <f t="shared" si="684"/>
        <v>#REF!</v>
      </c>
      <c r="BF489" s="152"/>
      <c r="BG489" s="140" t="e">
        <f t="shared" si="685"/>
        <v>#REF!</v>
      </c>
      <c r="BH489" s="144"/>
      <c r="BI489" s="136" t="e">
        <f t="shared" si="686"/>
        <v>#REF!</v>
      </c>
      <c r="BJ489" s="152"/>
      <c r="BK489" s="140" t="e">
        <f t="shared" si="687"/>
        <v>#REF!</v>
      </c>
      <c r="BL489" s="144"/>
      <c r="BM489" s="136" t="e">
        <f t="shared" si="688"/>
        <v>#REF!</v>
      </c>
      <c r="BN489" s="152"/>
      <c r="BO489" s="140" t="e">
        <f t="shared" si="689"/>
        <v>#REF!</v>
      </c>
      <c r="BP489" s="144"/>
      <c r="BQ489" s="136" t="e">
        <f t="shared" si="690"/>
        <v>#REF!</v>
      </c>
      <c r="BR489" s="152"/>
      <c r="BS489" s="140" t="e">
        <f t="shared" si="691"/>
        <v>#REF!</v>
      </c>
      <c r="BT489" s="144"/>
      <c r="BU489" s="136" t="e">
        <f t="shared" si="692"/>
        <v>#REF!</v>
      </c>
      <c r="BV489" s="152"/>
      <c r="BW489" s="140" t="e">
        <f t="shared" si="693"/>
        <v>#REF!</v>
      </c>
      <c r="BX489" s="144"/>
      <c r="BY489" s="136" t="e">
        <f t="shared" si="694"/>
        <v>#REF!</v>
      </c>
      <c r="BZ489" s="152"/>
      <c r="CA489" s="140" t="e">
        <f t="shared" si="695"/>
        <v>#REF!</v>
      </c>
      <c r="CB489" s="144"/>
      <c r="CC489" s="136" t="e">
        <f t="shared" si="696"/>
        <v>#REF!</v>
      </c>
      <c r="CD489" s="152"/>
      <c r="CE489" s="140" t="e">
        <f t="shared" si="697"/>
        <v>#REF!</v>
      </c>
      <c r="CF489" s="144"/>
      <c r="CG489" s="136" t="e">
        <f t="shared" si="698"/>
        <v>#REF!</v>
      </c>
      <c r="CH489" s="152"/>
      <c r="CI489" s="140" t="e">
        <f t="shared" si="699"/>
        <v>#REF!</v>
      </c>
      <c r="CJ489" s="144"/>
      <c r="CK489" s="136" t="e">
        <f t="shared" si="700"/>
        <v>#REF!</v>
      </c>
      <c r="CL489" s="140" t="e">
        <f t="shared" si="701"/>
        <v>#REF!</v>
      </c>
      <c r="CM489" s="144"/>
      <c r="CN489" s="136" t="e">
        <f t="shared" si="702"/>
        <v>#REF!</v>
      </c>
      <c r="CO489" s="152"/>
      <c r="CP489" s="140" t="e">
        <f t="shared" si="703"/>
        <v>#REF!</v>
      </c>
      <c r="CQ489" s="144"/>
      <c r="CR489" s="136" t="e">
        <f t="shared" si="704"/>
        <v>#REF!</v>
      </c>
      <c r="CS489" s="152"/>
      <c r="CT489" s="140" t="e">
        <f t="shared" si="705"/>
        <v>#REF!</v>
      </c>
      <c r="CU489" s="144"/>
      <c r="CV489" s="136" t="e">
        <f t="shared" si="706"/>
        <v>#REF!</v>
      </c>
      <c r="CW489" s="152"/>
      <c r="CX489" s="140" t="e">
        <f t="shared" si="707"/>
        <v>#REF!</v>
      </c>
      <c r="CY489" s="136" t="e">
        <f t="shared" si="708"/>
        <v>#REF!</v>
      </c>
      <c r="CZ489" s="152"/>
      <c r="DA489" s="144" t="e">
        <f t="shared" si="709"/>
        <v>#REF!</v>
      </c>
      <c r="DB489" s="144"/>
      <c r="DC489" s="136" t="e">
        <f t="shared" si="710"/>
        <v>#REF!</v>
      </c>
      <c r="DD489" s="152"/>
      <c r="DE489" s="140" t="e">
        <f t="shared" si="711"/>
        <v>#REF!</v>
      </c>
      <c r="DF489" s="144"/>
      <c r="DG489" s="136" t="e">
        <f t="shared" si="712"/>
        <v>#REF!</v>
      </c>
      <c r="DH489" s="152"/>
    </row>
    <row r="490" spans="1:112" ht="15.5" x14ac:dyDescent="0.35">
      <c r="A490" s="71">
        <v>19</v>
      </c>
      <c r="B490" s="345" t="str">
        <f t="shared" ref="B490" si="750">B438</f>
        <v>SSS  Lucas</v>
      </c>
      <c r="C490" s="71" t="str">
        <f t="shared" si="731"/>
        <v>Lucas</v>
      </c>
      <c r="D490" s="9" t="str">
        <f t="shared" si="732"/>
        <v/>
      </c>
      <c r="E490" s="6">
        <f t="shared" si="733"/>
        <v>1026525</v>
      </c>
      <c r="F490" s="74"/>
      <c r="G490" s="74"/>
      <c r="H490" s="74"/>
      <c r="I490" s="74"/>
      <c r="J490" s="74"/>
      <c r="K490" s="74"/>
      <c r="L490" s="74"/>
      <c r="M490" s="168"/>
      <c r="N490" s="74"/>
      <c r="O490" s="74"/>
      <c r="P490" s="74"/>
      <c r="Q490" s="74"/>
      <c r="R490" s="74"/>
      <c r="S490" s="74"/>
      <c r="T490" s="74"/>
      <c r="U490" s="74"/>
      <c r="V490" s="74"/>
      <c r="W490" s="74"/>
      <c r="X490" s="288"/>
      <c r="Y490" s="2" t="e">
        <f>IF(C490&lt;&gt;"",VLOOKUP(C490,#REF!,2,FALSE),"")</f>
        <v>#REF!</v>
      </c>
      <c r="Z490" s="2" t="str">
        <f t="shared" si="728"/>
        <v>US CRÉTEIL</v>
      </c>
      <c r="AA490" s="50" t="str">
        <f t="shared" si="671"/>
        <v/>
      </c>
      <c r="AB490" s="34" t="e">
        <f t="shared" si="672"/>
        <v>#REF!</v>
      </c>
      <c r="AC490" s="2" t="str">
        <f t="shared" si="673"/>
        <v>SSS  Lucas  Lucas</v>
      </c>
      <c r="AD490" s="2">
        <f t="shared" si="674"/>
        <v>0</v>
      </c>
      <c r="AE490" s="39"/>
      <c r="AF490" s="40" t="str">
        <f>IF(AE490&lt;&gt;"",VLOOKUP(AE490,#REF!,2,FALSE),"")</f>
        <v/>
      </c>
      <c r="AM490" s="140" t="e">
        <f t="shared" si="675"/>
        <v>#REF!</v>
      </c>
      <c r="AN490" s="157"/>
      <c r="AO490" s="136" t="e">
        <f t="shared" si="676"/>
        <v>#REF!</v>
      </c>
      <c r="AP490" s="152"/>
      <c r="AQ490" s="140" t="e">
        <f t="shared" si="677"/>
        <v>#REF!</v>
      </c>
      <c r="AR490" s="144"/>
      <c r="AS490" s="136" t="e">
        <f t="shared" si="678"/>
        <v>#REF!</v>
      </c>
      <c r="AT490" s="152"/>
      <c r="AU490" s="140" t="e">
        <f t="shared" si="679"/>
        <v>#REF!</v>
      </c>
      <c r="AV490" s="157"/>
      <c r="AW490" s="136" t="e">
        <f t="shared" si="680"/>
        <v>#REF!</v>
      </c>
      <c r="AX490" s="152"/>
      <c r="AY490" s="140" t="e">
        <f t="shared" si="681"/>
        <v>#REF!</v>
      </c>
      <c r="AZ490" s="144"/>
      <c r="BA490" s="136" t="e">
        <f t="shared" si="682"/>
        <v>#REF!</v>
      </c>
      <c r="BB490" s="152"/>
      <c r="BC490" s="140" t="e">
        <f t="shared" si="683"/>
        <v>#REF!</v>
      </c>
      <c r="BD490" s="144"/>
      <c r="BE490" s="136" t="e">
        <f t="shared" si="684"/>
        <v>#REF!</v>
      </c>
      <c r="BF490" s="152"/>
      <c r="BG490" s="140" t="e">
        <f t="shared" si="685"/>
        <v>#REF!</v>
      </c>
      <c r="BH490" s="144"/>
      <c r="BI490" s="136" t="e">
        <f t="shared" si="686"/>
        <v>#REF!</v>
      </c>
      <c r="BJ490" s="152"/>
      <c r="BK490" s="140" t="e">
        <f t="shared" si="687"/>
        <v>#REF!</v>
      </c>
      <c r="BL490" s="144"/>
      <c r="BM490" s="136" t="e">
        <f t="shared" si="688"/>
        <v>#REF!</v>
      </c>
      <c r="BN490" s="152"/>
      <c r="BO490" s="140" t="e">
        <f t="shared" si="689"/>
        <v>#REF!</v>
      </c>
      <c r="BP490" s="144"/>
      <c r="BQ490" s="136" t="e">
        <f t="shared" si="690"/>
        <v>#REF!</v>
      </c>
      <c r="BR490" s="152"/>
      <c r="BS490" s="140" t="e">
        <f t="shared" si="691"/>
        <v>#REF!</v>
      </c>
      <c r="BT490" s="144"/>
      <c r="BU490" s="136" t="e">
        <f t="shared" si="692"/>
        <v>#REF!</v>
      </c>
      <c r="BV490" s="152"/>
      <c r="BW490" s="140" t="e">
        <f t="shared" si="693"/>
        <v>#REF!</v>
      </c>
      <c r="BX490" s="144"/>
      <c r="BY490" s="136" t="e">
        <f t="shared" si="694"/>
        <v>#REF!</v>
      </c>
      <c r="BZ490" s="152"/>
      <c r="CA490" s="140" t="e">
        <f t="shared" si="695"/>
        <v>#REF!</v>
      </c>
      <c r="CB490" s="144"/>
      <c r="CC490" s="136" t="e">
        <f t="shared" si="696"/>
        <v>#REF!</v>
      </c>
      <c r="CD490" s="152"/>
      <c r="CE490" s="140" t="e">
        <f t="shared" si="697"/>
        <v>#REF!</v>
      </c>
      <c r="CF490" s="144"/>
      <c r="CG490" s="136" t="e">
        <f t="shared" si="698"/>
        <v>#REF!</v>
      </c>
      <c r="CH490" s="152"/>
      <c r="CI490" s="140" t="e">
        <f t="shared" si="699"/>
        <v>#REF!</v>
      </c>
      <c r="CJ490" s="144"/>
      <c r="CK490" s="136" t="e">
        <f t="shared" si="700"/>
        <v>#REF!</v>
      </c>
      <c r="CL490" s="140" t="e">
        <f t="shared" si="701"/>
        <v>#REF!</v>
      </c>
      <c r="CM490" s="144"/>
      <c r="CN490" s="136" t="e">
        <f t="shared" si="702"/>
        <v>#REF!</v>
      </c>
      <c r="CO490" s="152"/>
      <c r="CP490" s="140" t="e">
        <f t="shared" si="703"/>
        <v>#REF!</v>
      </c>
      <c r="CQ490" s="144"/>
      <c r="CR490" s="136" t="e">
        <f t="shared" si="704"/>
        <v>#REF!</v>
      </c>
      <c r="CS490" s="152"/>
      <c r="CT490" s="140" t="e">
        <f t="shared" si="705"/>
        <v>#REF!</v>
      </c>
      <c r="CU490" s="144"/>
      <c r="CV490" s="136" t="e">
        <f t="shared" si="706"/>
        <v>#REF!</v>
      </c>
      <c r="CW490" s="152"/>
      <c r="CX490" s="140" t="e">
        <f t="shared" si="707"/>
        <v>#REF!</v>
      </c>
      <c r="CY490" s="136" t="e">
        <f t="shared" si="708"/>
        <v>#REF!</v>
      </c>
      <c r="CZ490" s="152"/>
      <c r="DA490" s="144" t="e">
        <f t="shared" si="709"/>
        <v>#REF!</v>
      </c>
      <c r="DB490" s="144"/>
      <c r="DC490" s="136" t="e">
        <f t="shared" si="710"/>
        <v>#REF!</v>
      </c>
      <c r="DD490" s="152"/>
      <c r="DE490" s="140" t="e">
        <f t="shared" si="711"/>
        <v>#REF!</v>
      </c>
      <c r="DF490" s="144"/>
      <c r="DG490" s="136" t="e">
        <f t="shared" si="712"/>
        <v>#REF!</v>
      </c>
      <c r="DH490" s="152"/>
    </row>
    <row r="491" spans="1:112" ht="15.5" x14ac:dyDescent="0.35">
      <c r="A491" s="71">
        <v>20</v>
      </c>
      <c r="B491" s="345" t="str">
        <f t="shared" ref="B491" si="751">B439</f>
        <v>TTT  Samba</v>
      </c>
      <c r="C491" s="71" t="str">
        <f t="shared" si="731"/>
        <v>Samba</v>
      </c>
      <c r="D491" s="9" t="str">
        <f t="shared" si="732"/>
        <v/>
      </c>
      <c r="E491" s="6">
        <f t="shared" si="733"/>
        <v>405929</v>
      </c>
      <c r="F491" s="74"/>
      <c r="G491" s="74"/>
      <c r="H491" s="74"/>
      <c r="I491" s="74"/>
      <c r="J491" s="74"/>
      <c r="K491" s="74"/>
      <c r="L491" s="74"/>
      <c r="M491" s="168"/>
      <c r="N491" s="74"/>
      <c r="O491" s="74"/>
      <c r="P491" s="74"/>
      <c r="Q491" s="74"/>
      <c r="R491" s="74"/>
      <c r="S491" s="74"/>
      <c r="T491" s="74"/>
      <c r="U491" s="74"/>
      <c r="V491" s="74"/>
      <c r="W491" s="74"/>
      <c r="X491" s="288"/>
      <c r="Y491" s="2" t="e">
        <f>IF(C491&lt;&gt;"",VLOOKUP(C491,#REF!,2,FALSE),"")</f>
        <v>#REF!</v>
      </c>
      <c r="Z491" s="2" t="str">
        <f t="shared" si="728"/>
        <v>US CRÉTEIL</v>
      </c>
      <c r="AA491" s="50" t="str">
        <f t="shared" si="671"/>
        <v/>
      </c>
      <c r="AB491" s="34" t="e">
        <f t="shared" si="672"/>
        <v>#REF!</v>
      </c>
      <c r="AC491" s="2" t="str">
        <f t="shared" si="673"/>
        <v>TTT  Samba  Samba</v>
      </c>
      <c r="AD491" s="2">
        <f t="shared" si="674"/>
        <v>0</v>
      </c>
      <c r="AE491" s="39"/>
      <c r="AF491" s="40" t="str">
        <f>IF(AE491&lt;&gt;"",VLOOKUP(AE491,#REF!,2,FALSE),"")</f>
        <v/>
      </c>
      <c r="AM491" s="140" t="e">
        <f t="shared" si="675"/>
        <v>#REF!</v>
      </c>
      <c r="AN491" s="157"/>
      <c r="AO491" s="136" t="e">
        <f t="shared" si="676"/>
        <v>#REF!</v>
      </c>
      <c r="AP491" s="152"/>
      <c r="AQ491" s="140" t="e">
        <f t="shared" si="677"/>
        <v>#REF!</v>
      </c>
      <c r="AR491" s="144"/>
      <c r="AS491" s="136" t="e">
        <f t="shared" si="678"/>
        <v>#REF!</v>
      </c>
      <c r="AT491" s="152"/>
      <c r="AU491" s="140" t="e">
        <f t="shared" si="679"/>
        <v>#REF!</v>
      </c>
      <c r="AV491" s="157"/>
      <c r="AW491" s="136" t="e">
        <f t="shared" si="680"/>
        <v>#REF!</v>
      </c>
      <c r="AX491" s="152"/>
      <c r="AY491" s="140" t="e">
        <f t="shared" si="681"/>
        <v>#REF!</v>
      </c>
      <c r="AZ491" s="144"/>
      <c r="BA491" s="136" t="e">
        <f t="shared" si="682"/>
        <v>#REF!</v>
      </c>
      <c r="BB491" s="152"/>
      <c r="BC491" s="140" t="e">
        <f t="shared" si="683"/>
        <v>#REF!</v>
      </c>
      <c r="BD491" s="144"/>
      <c r="BE491" s="136" t="e">
        <f t="shared" si="684"/>
        <v>#REF!</v>
      </c>
      <c r="BF491" s="152"/>
      <c r="BG491" s="140" t="e">
        <f t="shared" si="685"/>
        <v>#REF!</v>
      </c>
      <c r="BH491" s="144"/>
      <c r="BI491" s="136" t="e">
        <f t="shared" si="686"/>
        <v>#REF!</v>
      </c>
      <c r="BJ491" s="152"/>
      <c r="BK491" s="140" t="e">
        <f t="shared" si="687"/>
        <v>#REF!</v>
      </c>
      <c r="BL491" s="144"/>
      <c r="BM491" s="136" t="e">
        <f t="shared" si="688"/>
        <v>#REF!</v>
      </c>
      <c r="BN491" s="152"/>
      <c r="BO491" s="140" t="e">
        <f t="shared" si="689"/>
        <v>#REF!</v>
      </c>
      <c r="BP491" s="144"/>
      <c r="BQ491" s="136" t="e">
        <f t="shared" si="690"/>
        <v>#REF!</v>
      </c>
      <c r="BR491" s="152"/>
      <c r="BS491" s="140" t="e">
        <f t="shared" si="691"/>
        <v>#REF!</v>
      </c>
      <c r="BT491" s="144"/>
      <c r="BU491" s="136" t="e">
        <f t="shared" si="692"/>
        <v>#REF!</v>
      </c>
      <c r="BV491" s="152"/>
      <c r="BW491" s="140" t="e">
        <f t="shared" si="693"/>
        <v>#REF!</v>
      </c>
      <c r="BX491" s="144"/>
      <c r="BY491" s="136" t="e">
        <f t="shared" si="694"/>
        <v>#REF!</v>
      </c>
      <c r="BZ491" s="152"/>
      <c r="CA491" s="140" t="e">
        <f t="shared" si="695"/>
        <v>#REF!</v>
      </c>
      <c r="CB491" s="144"/>
      <c r="CC491" s="136" t="e">
        <f t="shared" si="696"/>
        <v>#REF!</v>
      </c>
      <c r="CD491" s="152"/>
      <c r="CE491" s="140" t="e">
        <f t="shared" si="697"/>
        <v>#REF!</v>
      </c>
      <c r="CF491" s="144"/>
      <c r="CG491" s="136" t="e">
        <f t="shared" si="698"/>
        <v>#REF!</v>
      </c>
      <c r="CH491" s="152"/>
      <c r="CI491" s="140" t="e">
        <f t="shared" si="699"/>
        <v>#REF!</v>
      </c>
      <c r="CJ491" s="144"/>
      <c r="CK491" s="136" t="e">
        <f t="shared" si="700"/>
        <v>#REF!</v>
      </c>
      <c r="CL491" s="140" t="e">
        <f t="shared" si="701"/>
        <v>#REF!</v>
      </c>
      <c r="CM491" s="144"/>
      <c r="CN491" s="136" t="e">
        <f t="shared" si="702"/>
        <v>#REF!</v>
      </c>
      <c r="CO491" s="152"/>
      <c r="CP491" s="140" t="e">
        <f t="shared" si="703"/>
        <v>#REF!</v>
      </c>
      <c r="CQ491" s="144"/>
      <c r="CR491" s="136" t="e">
        <f t="shared" si="704"/>
        <v>#REF!</v>
      </c>
      <c r="CS491" s="152"/>
      <c r="CT491" s="140" t="e">
        <f t="shared" si="705"/>
        <v>#REF!</v>
      </c>
      <c r="CU491" s="144"/>
      <c r="CV491" s="136" t="e">
        <f t="shared" si="706"/>
        <v>#REF!</v>
      </c>
      <c r="CW491" s="152"/>
      <c r="CX491" s="140" t="e">
        <f t="shared" si="707"/>
        <v>#REF!</v>
      </c>
      <c r="CY491" s="136" t="e">
        <f t="shared" si="708"/>
        <v>#REF!</v>
      </c>
      <c r="CZ491" s="152"/>
      <c r="DA491" s="144" t="e">
        <f t="shared" si="709"/>
        <v>#REF!</v>
      </c>
      <c r="DB491" s="144"/>
      <c r="DC491" s="136" t="e">
        <f t="shared" si="710"/>
        <v>#REF!</v>
      </c>
      <c r="DD491" s="152"/>
      <c r="DE491" s="140" t="e">
        <f t="shared" si="711"/>
        <v>#REF!</v>
      </c>
      <c r="DF491" s="144"/>
      <c r="DG491" s="136" t="e">
        <f t="shared" si="712"/>
        <v>#REF!</v>
      </c>
      <c r="DH491" s="152"/>
    </row>
    <row r="492" spans="1:112" ht="15.5" x14ac:dyDescent="0.35">
      <c r="A492" s="71">
        <v>21</v>
      </c>
      <c r="B492" s="345" t="str">
        <f t="shared" ref="B492" si="752">B440</f>
        <v>UUU  Miguel</v>
      </c>
      <c r="C492" s="71" t="str">
        <f t="shared" ref="C492:C511" si="753">C24</f>
        <v>Miguel</v>
      </c>
      <c r="D492" s="9" t="str">
        <f t="shared" si="732"/>
        <v/>
      </c>
      <c r="E492" s="6">
        <f t="shared" si="733"/>
        <v>1513486</v>
      </c>
      <c r="F492" s="74"/>
      <c r="G492" s="74"/>
      <c r="H492" s="74"/>
      <c r="I492" s="74"/>
      <c r="J492" s="74"/>
      <c r="K492" s="74"/>
      <c r="L492" s="74"/>
      <c r="M492" s="168"/>
      <c r="N492" s="74"/>
      <c r="O492" s="74"/>
      <c r="P492" s="74"/>
      <c r="Q492" s="74"/>
      <c r="R492" s="74"/>
      <c r="S492" s="74"/>
      <c r="T492" s="74"/>
      <c r="U492" s="74"/>
      <c r="V492" s="74"/>
      <c r="W492" s="74"/>
      <c r="X492" s="288"/>
      <c r="Y492" s="2" t="e">
        <f>IF(C492&lt;&gt;"",VLOOKUP(C492,#REF!,2,FALSE),"")</f>
        <v>#REF!</v>
      </c>
      <c r="Z492" s="2" t="str">
        <f t="shared" si="728"/>
        <v>US CRÉTEIL</v>
      </c>
      <c r="AA492" s="50" t="str">
        <f t="shared" si="671"/>
        <v/>
      </c>
      <c r="AB492" s="34" t="e">
        <f t="shared" si="672"/>
        <v>#REF!</v>
      </c>
      <c r="AC492" s="2" t="str">
        <f t="shared" si="673"/>
        <v>UUU  Miguel  Miguel</v>
      </c>
      <c r="AD492" s="2">
        <f t="shared" si="674"/>
        <v>0</v>
      </c>
      <c r="AE492" s="39"/>
      <c r="AF492" s="40" t="str">
        <f>IF(AE492&lt;&gt;"",VLOOKUP(AE492,#REF!,2,FALSE),"")</f>
        <v/>
      </c>
      <c r="AM492" s="140" t="e">
        <f t="shared" si="675"/>
        <v>#REF!</v>
      </c>
      <c r="AN492" s="157"/>
      <c r="AO492" s="136" t="e">
        <f t="shared" si="676"/>
        <v>#REF!</v>
      </c>
      <c r="AP492" s="152"/>
      <c r="AQ492" s="140" t="e">
        <f t="shared" si="677"/>
        <v>#REF!</v>
      </c>
      <c r="AR492" s="144"/>
      <c r="AS492" s="136" t="e">
        <f t="shared" si="678"/>
        <v>#REF!</v>
      </c>
      <c r="AT492" s="152"/>
      <c r="AU492" s="140" t="e">
        <f t="shared" si="679"/>
        <v>#REF!</v>
      </c>
      <c r="AV492" s="157"/>
      <c r="AW492" s="136" t="e">
        <f t="shared" si="680"/>
        <v>#REF!</v>
      </c>
      <c r="AX492" s="152"/>
      <c r="AY492" s="140" t="e">
        <f t="shared" si="681"/>
        <v>#REF!</v>
      </c>
      <c r="AZ492" s="144"/>
      <c r="BA492" s="136" t="e">
        <f t="shared" si="682"/>
        <v>#REF!</v>
      </c>
      <c r="BB492" s="152"/>
      <c r="BC492" s="140" t="e">
        <f t="shared" si="683"/>
        <v>#REF!</v>
      </c>
      <c r="BD492" s="144"/>
      <c r="BE492" s="136" t="e">
        <f t="shared" si="684"/>
        <v>#REF!</v>
      </c>
      <c r="BF492" s="152"/>
      <c r="BG492" s="140" t="e">
        <f t="shared" si="685"/>
        <v>#REF!</v>
      </c>
      <c r="BH492" s="144"/>
      <c r="BI492" s="136" t="e">
        <f t="shared" si="686"/>
        <v>#REF!</v>
      </c>
      <c r="BJ492" s="152"/>
      <c r="BK492" s="140" t="e">
        <f t="shared" si="687"/>
        <v>#REF!</v>
      </c>
      <c r="BL492" s="144"/>
      <c r="BM492" s="136" t="e">
        <f t="shared" si="688"/>
        <v>#REF!</v>
      </c>
      <c r="BN492" s="152"/>
      <c r="BO492" s="140" t="e">
        <f t="shared" si="689"/>
        <v>#REF!</v>
      </c>
      <c r="BP492" s="144"/>
      <c r="BQ492" s="136" t="e">
        <f t="shared" si="690"/>
        <v>#REF!</v>
      </c>
      <c r="BR492" s="152"/>
      <c r="BS492" s="140" t="e">
        <f t="shared" si="691"/>
        <v>#REF!</v>
      </c>
      <c r="BT492" s="144"/>
      <c r="BU492" s="136" t="e">
        <f t="shared" si="692"/>
        <v>#REF!</v>
      </c>
      <c r="BV492" s="152"/>
      <c r="BW492" s="140" t="e">
        <f t="shared" si="693"/>
        <v>#REF!</v>
      </c>
      <c r="BX492" s="144"/>
      <c r="BY492" s="136" t="e">
        <f t="shared" si="694"/>
        <v>#REF!</v>
      </c>
      <c r="BZ492" s="152"/>
      <c r="CA492" s="140" t="e">
        <f t="shared" si="695"/>
        <v>#REF!</v>
      </c>
      <c r="CB492" s="144"/>
      <c r="CC492" s="136" t="e">
        <f t="shared" si="696"/>
        <v>#REF!</v>
      </c>
      <c r="CD492" s="152"/>
      <c r="CE492" s="140" t="e">
        <f t="shared" si="697"/>
        <v>#REF!</v>
      </c>
      <c r="CF492" s="144"/>
      <c r="CG492" s="136" t="e">
        <f t="shared" si="698"/>
        <v>#REF!</v>
      </c>
      <c r="CH492" s="152"/>
      <c r="CI492" s="140" t="e">
        <f t="shared" si="699"/>
        <v>#REF!</v>
      </c>
      <c r="CJ492" s="144"/>
      <c r="CK492" s="136" t="e">
        <f t="shared" si="700"/>
        <v>#REF!</v>
      </c>
      <c r="CL492" s="140" t="e">
        <f t="shared" si="701"/>
        <v>#REF!</v>
      </c>
      <c r="CM492" s="144"/>
      <c r="CN492" s="136" t="e">
        <f t="shared" si="702"/>
        <v>#REF!</v>
      </c>
      <c r="CO492" s="152"/>
      <c r="CP492" s="140" t="e">
        <f t="shared" si="703"/>
        <v>#REF!</v>
      </c>
      <c r="CQ492" s="144"/>
      <c r="CR492" s="136" t="e">
        <f t="shared" si="704"/>
        <v>#REF!</v>
      </c>
      <c r="CS492" s="152"/>
      <c r="CT492" s="140" t="e">
        <f t="shared" si="705"/>
        <v>#REF!</v>
      </c>
      <c r="CU492" s="144"/>
      <c r="CV492" s="136" t="e">
        <f t="shared" si="706"/>
        <v>#REF!</v>
      </c>
      <c r="CW492" s="152"/>
      <c r="CX492" s="140" t="e">
        <f t="shared" si="707"/>
        <v>#REF!</v>
      </c>
      <c r="CY492" s="136" t="e">
        <f t="shared" si="708"/>
        <v>#REF!</v>
      </c>
      <c r="CZ492" s="152"/>
      <c r="DA492" s="144" t="e">
        <f t="shared" si="709"/>
        <v>#REF!</v>
      </c>
      <c r="DB492" s="144"/>
      <c r="DC492" s="136" t="e">
        <f t="shared" si="710"/>
        <v>#REF!</v>
      </c>
      <c r="DD492" s="152"/>
      <c r="DE492" s="140" t="e">
        <f t="shared" si="711"/>
        <v>#REF!</v>
      </c>
      <c r="DF492" s="144"/>
      <c r="DG492" s="136" t="e">
        <f t="shared" si="712"/>
        <v>#REF!</v>
      </c>
      <c r="DH492" s="152"/>
    </row>
    <row r="493" spans="1:112" ht="15.5" x14ac:dyDescent="0.35">
      <c r="A493" s="71">
        <v>22</v>
      </c>
      <c r="B493" s="345" t="str">
        <f t="shared" ref="B493" si="754">B441</f>
        <v>VVV  Nicolas</v>
      </c>
      <c r="C493" s="71" t="str">
        <f t="shared" si="753"/>
        <v>Nicolas</v>
      </c>
      <c r="D493" s="9" t="str">
        <f t="shared" si="732"/>
        <v/>
      </c>
      <c r="E493" s="6">
        <f t="shared" si="733"/>
        <v>1797650</v>
      </c>
      <c r="F493" s="74"/>
      <c r="G493" s="74"/>
      <c r="H493" s="74"/>
      <c r="I493" s="74"/>
      <c r="J493" s="74"/>
      <c r="K493" s="74"/>
      <c r="L493" s="74"/>
      <c r="M493" s="168"/>
      <c r="N493" s="74"/>
      <c r="O493" s="74"/>
      <c r="P493" s="74"/>
      <c r="Q493" s="74"/>
      <c r="R493" s="74"/>
      <c r="S493" s="74"/>
      <c r="T493" s="74"/>
      <c r="U493" s="74"/>
      <c r="V493" s="74"/>
      <c r="W493" s="74"/>
      <c r="X493" s="288"/>
      <c r="Y493" s="2" t="e">
        <f>IF(C493&lt;&gt;"",VLOOKUP(C493,#REF!,2,FALSE),"")</f>
        <v>#REF!</v>
      </c>
      <c r="Z493" s="2" t="str">
        <f t="shared" si="728"/>
        <v>US CRÉTEIL</v>
      </c>
      <c r="AA493" s="50" t="str">
        <f t="shared" si="671"/>
        <v/>
      </c>
      <c r="AB493" s="34" t="e">
        <f t="shared" si="672"/>
        <v>#REF!</v>
      </c>
      <c r="AC493" s="2" t="str">
        <f t="shared" si="673"/>
        <v>VVV  Nicolas  Nicolas</v>
      </c>
      <c r="AD493" s="2">
        <f t="shared" si="674"/>
        <v>0</v>
      </c>
      <c r="AE493" s="39"/>
      <c r="AF493" s="40" t="str">
        <f>IF(AE493&lt;&gt;"",VLOOKUP(AE493,#REF!,2,FALSE),"")</f>
        <v/>
      </c>
      <c r="AM493" s="140" t="e">
        <f t="shared" si="675"/>
        <v>#REF!</v>
      </c>
      <c r="AN493" s="157"/>
      <c r="AO493" s="136" t="e">
        <f t="shared" si="676"/>
        <v>#REF!</v>
      </c>
      <c r="AP493" s="152"/>
      <c r="AQ493" s="140" t="e">
        <f t="shared" si="677"/>
        <v>#REF!</v>
      </c>
      <c r="AR493" s="144"/>
      <c r="AS493" s="136" t="e">
        <f t="shared" si="678"/>
        <v>#REF!</v>
      </c>
      <c r="AT493" s="152"/>
      <c r="AU493" s="140" t="e">
        <f t="shared" si="679"/>
        <v>#REF!</v>
      </c>
      <c r="AV493" s="157"/>
      <c r="AW493" s="136" t="e">
        <f t="shared" si="680"/>
        <v>#REF!</v>
      </c>
      <c r="AX493" s="152"/>
      <c r="AY493" s="140" t="e">
        <f t="shared" si="681"/>
        <v>#REF!</v>
      </c>
      <c r="AZ493" s="144"/>
      <c r="BA493" s="136" t="e">
        <f t="shared" si="682"/>
        <v>#REF!</v>
      </c>
      <c r="BB493" s="152"/>
      <c r="BC493" s="140" t="e">
        <f t="shared" si="683"/>
        <v>#REF!</v>
      </c>
      <c r="BD493" s="144"/>
      <c r="BE493" s="136" t="e">
        <f t="shared" si="684"/>
        <v>#REF!</v>
      </c>
      <c r="BF493" s="152"/>
      <c r="BG493" s="140" t="e">
        <f t="shared" si="685"/>
        <v>#REF!</v>
      </c>
      <c r="BH493" s="144"/>
      <c r="BI493" s="136" t="e">
        <f t="shared" si="686"/>
        <v>#REF!</v>
      </c>
      <c r="BJ493" s="152"/>
      <c r="BK493" s="140" t="e">
        <f t="shared" si="687"/>
        <v>#REF!</v>
      </c>
      <c r="BL493" s="144"/>
      <c r="BM493" s="136" t="e">
        <f t="shared" si="688"/>
        <v>#REF!</v>
      </c>
      <c r="BN493" s="152"/>
      <c r="BO493" s="140" t="e">
        <f t="shared" si="689"/>
        <v>#REF!</v>
      </c>
      <c r="BP493" s="144"/>
      <c r="BQ493" s="136" t="e">
        <f t="shared" si="690"/>
        <v>#REF!</v>
      </c>
      <c r="BR493" s="152"/>
      <c r="BS493" s="140" t="e">
        <f t="shared" si="691"/>
        <v>#REF!</v>
      </c>
      <c r="BT493" s="144"/>
      <c r="BU493" s="136" t="e">
        <f t="shared" si="692"/>
        <v>#REF!</v>
      </c>
      <c r="BV493" s="152"/>
      <c r="BW493" s="140" t="e">
        <f t="shared" si="693"/>
        <v>#REF!</v>
      </c>
      <c r="BX493" s="144"/>
      <c r="BY493" s="136" t="e">
        <f t="shared" si="694"/>
        <v>#REF!</v>
      </c>
      <c r="BZ493" s="152"/>
      <c r="CA493" s="140" t="e">
        <f t="shared" si="695"/>
        <v>#REF!</v>
      </c>
      <c r="CB493" s="144"/>
      <c r="CC493" s="136" t="e">
        <f t="shared" si="696"/>
        <v>#REF!</v>
      </c>
      <c r="CD493" s="152"/>
      <c r="CE493" s="140" t="e">
        <f t="shared" si="697"/>
        <v>#REF!</v>
      </c>
      <c r="CF493" s="144"/>
      <c r="CG493" s="136" t="e">
        <f t="shared" si="698"/>
        <v>#REF!</v>
      </c>
      <c r="CH493" s="152"/>
      <c r="CI493" s="140" t="e">
        <f t="shared" si="699"/>
        <v>#REF!</v>
      </c>
      <c r="CJ493" s="144"/>
      <c r="CK493" s="136" t="e">
        <f t="shared" si="700"/>
        <v>#REF!</v>
      </c>
      <c r="CL493" s="140" t="e">
        <f t="shared" si="701"/>
        <v>#REF!</v>
      </c>
      <c r="CM493" s="144"/>
      <c r="CN493" s="136" t="e">
        <f t="shared" si="702"/>
        <v>#REF!</v>
      </c>
      <c r="CO493" s="152"/>
      <c r="CP493" s="140" t="e">
        <f t="shared" si="703"/>
        <v>#REF!</v>
      </c>
      <c r="CQ493" s="144"/>
      <c r="CR493" s="136" t="e">
        <f t="shared" si="704"/>
        <v>#REF!</v>
      </c>
      <c r="CS493" s="152"/>
      <c r="CT493" s="140" t="e">
        <f t="shared" si="705"/>
        <v>#REF!</v>
      </c>
      <c r="CU493" s="144"/>
      <c r="CV493" s="136" t="e">
        <f t="shared" si="706"/>
        <v>#REF!</v>
      </c>
      <c r="CW493" s="152"/>
      <c r="CX493" s="140" t="e">
        <f t="shared" si="707"/>
        <v>#REF!</v>
      </c>
      <c r="CY493" s="136" t="e">
        <f t="shared" si="708"/>
        <v>#REF!</v>
      </c>
      <c r="CZ493" s="152"/>
      <c r="DA493" s="144" t="e">
        <f t="shared" si="709"/>
        <v>#REF!</v>
      </c>
      <c r="DB493" s="144"/>
      <c r="DC493" s="136" t="e">
        <f t="shared" si="710"/>
        <v>#REF!</v>
      </c>
      <c r="DD493" s="152"/>
      <c r="DE493" s="140" t="e">
        <f t="shared" si="711"/>
        <v>#REF!</v>
      </c>
      <c r="DF493" s="144"/>
      <c r="DG493" s="136" t="e">
        <f t="shared" si="712"/>
        <v>#REF!</v>
      </c>
      <c r="DH493" s="152"/>
    </row>
    <row r="494" spans="1:112" ht="15.5" x14ac:dyDescent="0.35">
      <c r="A494" s="71">
        <v>23</v>
      </c>
      <c r="B494" s="345" t="str">
        <f t="shared" ref="B494" si="755">B442</f>
        <v>WWW  Bilal</v>
      </c>
      <c r="C494" s="71" t="str">
        <f t="shared" si="753"/>
        <v>Bilal</v>
      </c>
      <c r="D494" s="9" t="str">
        <f t="shared" si="732"/>
        <v/>
      </c>
      <c r="E494" s="6">
        <f t="shared" si="733"/>
        <v>604004</v>
      </c>
      <c r="F494" s="74"/>
      <c r="G494" s="74"/>
      <c r="H494" s="74"/>
      <c r="I494" s="74"/>
      <c r="J494" s="74"/>
      <c r="K494" s="74"/>
      <c r="L494" s="74"/>
      <c r="M494" s="168"/>
      <c r="N494" s="74"/>
      <c r="O494" s="74"/>
      <c r="P494" s="74"/>
      <c r="Q494" s="74"/>
      <c r="R494" s="74"/>
      <c r="S494" s="74"/>
      <c r="T494" s="74"/>
      <c r="U494" s="74"/>
      <c r="V494" s="74"/>
      <c r="W494" s="74"/>
      <c r="X494" s="288"/>
      <c r="Y494" s="2" t="e">
        <f>IF(C494&lt;&gt;"",VLOOKUP(C494,#REF!,2,FALSE),"")</f>
        <v>#REF!</v>
      </c>
      <c r="Z494" s="2" t="str">
        <f t="shared" si="728"/>
        <v>US CRÉTEIL</v>
      </c>
      <c r="AA494" s="50" t="str">
        <f t="shared" si="671"/>
        <v/>
      </c>
      <c r="AB494" s="34" t="e">
        <f t="shared" si="672"/>
        <v>#REF!</v>
      </c>
      <c r="AC494" s="2" t="str">
        <f t="shared" si="673"/>
        <v>WWW  Bilal  Bilal</v>
      </c>
      <c r="AD494" s="2">
        <f t="shared" si="674"/>
        <v>0</v>
      </c>
      <c r="AE494" s="39"/>
      <c r="AF494" s="40" t="str">
        <f>IF(AE494&lt;&gt;"",VLOOKUP(AE494,#REF!,2,FALSE),"")</f>
        <v/>
      </c>
      <c r="AM494" s="140" t="e">
        <f t="shared" si="675"/>
        <v>#REF!</v>
      </c>
      <c r="AN494" s="157"/>
      <c r="AO494" s="136" t="e">
        <f t="shared" si="676"/>
        <v>#REF!</v>
      </c>
      <c r="AP494" s="152"/>
      <c r="AQ494" s="140" t="e">
        <f t="shared" si="677"/>
        <v>#REF!</v>
      </c>
      <c r="AR494" s="144"/>
      <c r="AS494" s="136" t="e">
        <f t="shared" si="678"/>
        <v>#REF!</v>
      </c>
      <c r="AT494" s="152"/>
      <c r="AU494" s="140" t="e">
        <f t="shared" si="679"/>
        <v>#REF!</v>
      </c>
      <c r="AV494" s="157"/>
      <c r="AW494" s="136" t="e">
        <f t="shared" si="680"/>
        <v>#REF!</v>
      </c>
      <c r="AX494" s="152"/>
      <c r="AY494" s="140" t="e">
        <f t="shared" si="681"/>
        <v>#REF!</v>
      </c>
      <c r="AZ494" s="144"/>
      <c r="BA494" s="136" t="e">
        <f t="shared" si="682"/>
        <v>#REF!</v>
      </c>
      <c r="BB494" s="152"/>
      <c r="BC494" s="140" t="e">
        <f t="shared" si="683"/>
        <v>#REF!</v>
      </c>
      <c r="BD494" s="144"/>
      <c r="BE494" s="136" t="e">
        <f t="shared" si="684"/>
        <v>#REF!</v>
      </c>
      <c r="BF494" s="152"/>
      <c r="BG494" s="140" t="e">
        <f t="shared" si="685"/>
        <v>#REF!</v>
      </c>
      <c r="BH494" s="144"/>
      <c r="BI494" s="136" t="e">
        <f t="shared" si="686"/>
        <v>#REF!</v>
      </c>
      <c r="BJ494" s="152"/>
      <c r="BK494" s="140" t="e">
        <f t="shared" si="687"/>
        <v>#REF!</v>
      </c>
      <c r="BL494" s="144"/>
      <c r="BM494" s="136" t="e">
        <f t="shared" si="688"/>
        <v>#REF!</v>
      </c>
      <c r="BN494" s="152"/>
      <c r="BO494" s="140" t="e">
        <f t="shared" si="689"/>
        <v>#REF!</v>
      </c>
      <c r="BP494" s="144"/>
      <c r="BQ494" s="136" t="e">
        <f t="shared" si="690"/>
        <v>#REF!</v>
      </c>
      <c r="BR494" s="152"/>
      <c r="BS494" s="140" t="e">
        <f t="shared" si="691"/>
        <v>#REF!</v>
      </c>
      <c r="BT494" s="144"/>
      <c r="BU494" s="136" t="e">
        <f t="shared" si="692"/>
        <v>#REF!</v>
      </c>
      <c r="BV494" s="152"/>
      <c r="BW494" s="140" t="e">
        <f t="shared" si="693"/>
        <v>#REF!</v>
      </c>
      <c r="BX494" s="144"/>
      <c r="BY494" s="136" t="e">
        <f t="shared" si="694"/>
        <v>#REF!</v>
      </c>
      <c r="BZ494" s="152"/>
      <c r="CA494" s="140" t="e">
        <f t="shared" si="695"/>
        <v>#REF!</v>
      </c>
      <c r="CB494" s="144"/>
      <c r="CC494" s="136" t="e">
        <f t="shared" si="696"/>
        <v>#REF!</v>
      </c>
      <c r="CD494" s="152"/>
      <c r="CE494" s="140" t="e">
        <f t="shared" si="697"/>
        <v>#REF!</v>
      </c>
      <c r="CF494" s="144"/>
      <c r="CG494" s="136" t="e">
        <f t="shared" si="698"/>
        <v>#REF!</v>
      </c>
      <c r="CH494" s="152"/>
      <c r="CI494" s="140" t="e">
        <f t="shared" si="699"/>
        <v>#REF!</v>
      </c>
      <c r="CJ494" s="144"/>
      <c r="CK494" s="136" t="e">
        <f t="shared" si="700"/>
        <v>#REF!</v>
      </c>
      <c r="CL494" s="140" t="e">
        <f t="shared" si="701"/>
        <v>#REF!</v>
      </c>
      <c r="CM494" s="144"/>
      <c r="CN494" s="136" t="e">
        <f t="shared" si="702"/>
        <v>#REF!</v>
      </c>
      <c r="CO494" s="152"/>
      <c r="CP494" s="140" t="e">
        <f t="shared" si="703"/>
        <v>#REF!</v>
      </c>
      <c r="CQ494" s="144"/>
      <c r="CR494" s="136" t="e">
        <f t="shared" si="704"/>
        <v>#REF!</v>
      </c>
      <c r="CS494" s="152"/>
      <c r="CT494" s="140" t="e">
        <f t="shared" si="705"/>
        <v>#REF!</v>
      </c>
      <c r="CU494" s="144"/>
      <c r="CV494" s="136" t="e">
        <f t="shared" si="706"/>
        <v>#REF!</v>
      </c>
      <c r="CW494" s="152"/>
      <c r="CX494" s="140" t="e">
        <f t="shared" si="707"/>
        <v>#REF!</v>
      </c>
      <c r="CY494" s="136" t="e">
        <f t="shared" si="708"/>
        <v>#REF!</v>
      </c>
      <c r="CZ494" s="152"/>
      <c r="DA494" s="144" t="e">
        <f t="shared" si="709"/>
        <v>#REF!</v>
      </c>
      <c r="DB494" s="144"/>
      <c r="DC494" s="136" t="e">
        <f t="shared" si="710"/>
        <v>#REF!</v>
      </c>
      <c r="DD494" s="152"/>
      <c r="DE494" s="140" t="e">
        <f t="shared" si="711"/>
        <v>#REF!</v>
      </c>
      <c r="DF494" s="144"/>
      <c r="DG494" s="136" t="e">
        <f t="shared" si="712"/>
        <v>#REF!</v>
      </c>
      <c r="DH494" s="152"/>
    </row>
    <row r="495" spans="1:112" ht="15.5" x14ac:dyDescent="0.35">
      <c r="A495" s="71">
        <v>24</v>
      </c>
      <c r="B495" s="345" t="str">
        <f t="shared" ref="B495" si="756">B443</f>
        <v>XXX  Florent</v>
      </c>
      <c r="C495" s="71" t="str">
        <f t="shared" si="753"/>
        <v>Florent</v>
      </c>
      <c r="D495" s="9" t="str">
        <f t="shared" si="732"/>
        <v/>
      </c>
      <c r="E495" s="6">
        <f t="shared" si="733"/>
        <v>1046319</v>
      </c>
      <c r="F495" s="73"/>
      <c r="G495" s="73"/>
      <c r="H495" s="73"/>
      <c r="I495" s="73"/>
      <c r="J495" s="73"/>
      <c r="K495" s="73"/>
      <c r="L495" s="73"/>
      <c r="M495" s="169"/>
      <c r="N495" s="73"/>
      <c r="O495" s="73"/>
      <c r="P495" s="73"/>
      <c r="Q495" s="73"/>
      <c r="R495" s="73"/>
      <c r="S495" s="73"/>
      <c r="T495" s="73"/>
      <c r="U495" s="74"/>
      <c r="V495" s="73"/>
      <c r="W495" s="73"/>
      <c r="X495" s="289"/>
      <c r="Y495" s="2" t="e">
        <f>IF(C495&lt;&gt;"",VLOOKUP(C495,#REF!,2,FALSE),"")</f>
        <v>#REF!</v>
      </c>
      <c r="Z495" s="2" t="str">
        <f t="shared" si="728"/>
        <v>US CRÉTEIL</v>
      </c>
      <c r="AA495" s="50" t="str">
        <f t="shared" si="671"/>
        <v/>
      </c>
      <c r="AB495" s="34" t="e">
        <f t="shared" si="672"/>
        <v>#REF!</v>
      </c>
      <c r="AC495" s="2" t="str">
        <f t="shared" si="673"/>
        <v>XXX  Florent  Florent</v>
      </c>
      <c r="AD495" s="2">
        <f t="shared" si="674"/>
        <v>0</v>
      </c>
      <c r="AE495" s="39"/>
      <c r="AF495" s="40" t="str">
        <f>IF(AE495&lt;&gt;"",VLOOKUP(AE495,#REF!,2,FALSE),"")</f>
        <v/>
      </c>
      <c r="AM495" s="140" t="e">
        <f t="shared" si="675"/>
        <v>#REF!</v>
      </c>
      <c r="AN495" s="157"/>
      <c r="AO495" s="136" t="e">
        <f t="shared" si="676"/>
        <v>#REF!</v>
      </c>
      <c r="AP495" s="152"/>
      <c r="AQ495" s="140" t="e">
        <f t="shared" si="677"/>
        <v>#REF!</v>
      </c>
      <c r="AR495" s="144"/>
      <c r="AS495" s="136" t="e">
        <f t="shared" si="678"/>
        <v>#REF!</v>
      </c>
      <c r="AT495" s="152"/>
      <c r="AU495" s="140" t="e">
        <f t="shared" si="679"/>
        <v>#REF!</v>
      </c>
      <c r="AV495" s="157"/>
      <c r="AW495" s="136" t="e">
        <f t="shared" si="680"/>
        <v>#REF!</v>
      </c>
      <c r="AX495" s="152"/>
      <c r="AY495" s="140" t="e">
        <f t="shared" si="681"/>
        <v>#REF!</v>
      </c>
      <c r="AZ495" s="144"/>
      <c r="BA495" s="136" t="e">
        <f t="shared" si="682"/>
        <v>#REF!</v>
      </c>
      <c r="BB495" s="152"/>
      <c r="BC495" s="140" t="e">
        <f t="shared" si="683"/>
        <v>#REF!</v>
      </c>
      <c r="BD495" s="144"/>
      <c r="BE495" s="136" t="e">
        <f t="shared" si="684"/>
        <v>#REF!</v>
      </c>
      <c r="BF495" s="152"/>
      <c r="BG495" s="140" t="e">
        <f t="shared" si="685"/>
        <v>#REF!</v>
      </c>
      <c r="BH495" s="144"/>
      <c r="BI495" s="136" t="e">
        <f t="shared" si="686"/>
        <v>#REF!</v>
      </c>
      <c r="BJ495" s="152"/>
      <c r="BK495" s="140" t="e">
        <f t="shared" si="687"/>
        <v>#REF!</v>
      </c>
      <c r="BL495" s="144"/>
      <c r="BM495" s="136" t="e">
        <f t="shared" si="688"/>
        <v>#REF!</v>
      </c>
      <c r="BN495" s="152"/>
      <c r="BO495" s="140" t="e">
        <f t="shared" si="689"/>
        <v>#REF!</v>
      </c>
      <c r="BP495" s="144"/>
      <c r="BQ495" s="136" t="e">
        <f t="shared" si="690"/>
        <v>#REF!</v>
      </c>
      <c r="BR495" s="152"/>
      <c r="BS495" s="140" t="e">
        <f t="shared" si="691"/>
        <v>#REF!</v>
      </c>
      <c r="BT495" s="144"/>
      <c r="BU495" s="136" t="e">
        <f t="shared" si="692"/>
        <v>#REF!</v>
      </c>
      <c r="BV495" s="152"/>
      <c r="BW495" s="140" t="e">
        <f t="shared" si="693"/>
        <v>#REF!</v>
      </c>
      <c r="BX495" s="144"/>
      <c r="BY495" s="136" t="e">
        <f t="shared" si="694"/>
        <v>#REF!</v>
      </c>
      <c r="BZ495" s="152"/>
      <c r="CA495" s="140" t="e">
        <f t="shared" si="695"/>
        <v>#REF!</v>
      </c>
      <c r="CB495" s="144"/>
      <c r="CC495" s="136" t="e">
        <f t="shared" si="696"/>
        <v>#REF!</v>
      </c>
      <c r="CD495" s="152"/>
      <c r="CE495" s="140" t="e">
        <f t="shared" si="697"/>
        <v>#REF!</v>
      </c>
      <c r="CF495" s="144"/>
      <c r="CG495" s="136" t="e">
        <f t="shared" si="698"/>
        <v>#REF!</v>
      </c>
      <c r="CH495" s="152"/>
      <c r="CI495" s="140" t="e">
        <f t="shared" si="699"/>
        <v>#REF!</v>
      </c>
      <c r="CJ495" s="144"/>
      <c r="CK495" s="136" t="e">
        <f t="shared" si="700"/>
        <v>#REF!</v>
      </c>
      <c r="CL495" s="140" t="e">
        <f t="shared" si="701"/>
        <v>#REF!</v>
      </c>
      <c r="CM495" s="144"/>
      <c r="CN495" s="136" t="e">
        <f t="shared" si="702"/>
        <v>#REF!</v>
      </c>
      <c r="CO495" s="152"/>
      <c r="CP495" s="140" t="e">
        <f t="shared" si="703"/>
        <v>#REF!</v>
      </c>
      <c r="CQ495" s="144"/>
      <c r="CR495" s="136" t="e">
        <f t="shared" si="704"/>
        <v>#REF!</v>
      </c>
      <c r="CS495" s="152"/>
      <c r="CT495" s="140" t="e">
        <f t="shared" si="705"/>
        <v>#REF!</v>
      </c>
      <c r="CU495" s="144"/>
      <c r="CV495" s="136" t="e">
        <f t="shared" si="706"/>
        <v>#REF!</v>
      </c>
      <c r="CW495" s="152"/>
      <c r="CX495" s="140" t="e">
        <f t="shared" si="707"/>
        <v>#REF!</v>
      </c>
      <c r="CY495" s="136" t="e">
        <f t="shared" si="708"/>
        <v>#REF!</v>
      </c>
      <c r="CZ495" s="152"/>
      <c r="DA495" s="144" t="e">
        <f t="shared" si="709"/>
        <v>#REF!</v>
      </c>
      <c r="DB495" s="144"/>
      <c r="DC495" s="136" t="e">
        <f t="shared" si="710"/>
        <v>#REF!</v>
      </c>
      <c r="DD495" s="152"/>
      <c r="DE495" s="140" t="e">
        <f t="shared" si="711"/>
        <v>#REF!</v>
      </c>
      <c r="DF495" s="144"/>
      <c r="DG495" s="136" t="e">
        <f t="shared" si="712"/>
        <v>#REF!</v>
      </c>
      <c r="DH495" s="152"/>
    </row>
    <row r="496" spans="1:112" ht="15.5" x14ac:dyDescent="0.35">
      <c r="A496" s="71">
        <v>25</v>
      </c>
      <c r="B496" s="345" t="str">
        <f t="shared" ref="B496" si="757">B444</f>
        <v>YYYY  Célia</v>
      </c>
      <c r="C496" s="71" t="str">
        <f t="shared" si="753"/>
        <v>Célia</v>
      </c>
      <c r="D496" s="9" t="str">
        <f t="shared" si="732"/>
        <v/>
      </c>
      <c r="E496" s="6">
        <f t="shared" si="733"/>
        <v>1561046</v>
      </c>
      <c r="F496" s="73"/>
      <c r="G496" s="73"/>
      <c r="H496" s="73"/>
      <c r="I496" s="73"/>
      <c r="J496" s="73"/>
      <c r="K496" s="73"/>
      <c r="L496" s="73"/>
      <c r="M496" s="169"/>
      <c r="N496" s="73"/>
      <c r="O496" s="73"/>
      <c r="P496" s="73"/>
      <c r="Q496" s="73"/>
      <c r="R496" s="73"/>
      <c r="S496" s="73"/>
      <c r="T496" s="73"/>
      <c r="U496" s="74"/>
      <c r="V496" s="73"/>
      <c r="W496" s="73"/>
      <c r="X496" s="289"/>
      <c r="Y496" s="2" t="e">
        <f>IF(C496&lt;&gt;"",VLOOKUP(C496,#REF!,2,FALSE),"")</f>
        <v>#REF!</v>
      </c>
      <c r="Z496" s="2" t="str">
        <f t="shared" si="728"/>
        <v>US CRÉTEIL</v>
      </c>
      <c r="AA496" s="50" t="str">
        <f t="shared" si="671"/>
        <v/>
      </c>
      <c r="AB496" s="34" t="e">
        <f t="shared" si="672"/>
        <v>#REF!</v>
      </c>
      <c r="AC496" s="2" t="str">
        <f t="shared" si="673"/>
        <v>YYYY  Célia  Célia</v>
      </c>
      <c r="AD496" s="2">
        <f t="shared" si="674"/>
        <v>0</v>
      </c>
      <c r="AE496" s="39"/>
      <c r="AF496" s="40" t="str">
        <f>IF(AE496&lt;&gt;"",VLOOKUP(AE496,#REF!,2,FALSE),"")</f>
        <v/>
      </c>
      <c r="AM496" s="140" t="e">
        <f t="shared" si="675"/>
        <v>#REF!</v>
      </c>
      <c r="AN496" s="157"/>
      <c r="AO496" s="136" t="e">
        <f t="shared" si="676"/>
        <v>#REF!</v>
      </c>
      <c r="AP496" s="152"/>
      <c r="AQ496" s="140" t="e">
        <f t="shared" si="677"/>
        <v>#REF!</v>
      </c>
      <c r="AR496" s="144"/>
      <c r="AS496" s="136" t="e">
        <f t="shared" si="678"/>
        <v>#REF!</v>
      </c>
      <c r="AT496" s="152"/>
      <c r="AU496" s="140" t="e">
        <f t="shared" si="679"/>
        <v>#REF!</v>
      </c>
      <c r="AV496" s="157"/>
      <c r="AW496" s="136" t="e">
        <f t="shared" si="680"/>
        <v>#REF!</v>
      </c>
      <c r="AX496" s="152"/>
      <c r="AY496" s="140" t="e">
        <f t="shared" si="681"/>
        <v>#REF!</v>
      </c>
      <c r="AZ496" s="144"/>
      <c r="BA496" s="136" t="e">
        <f t="shared" si="682"/>
        <v>#REF!</v>
      </c>
      <c r="BB496" s="152"/>
      <c r="BC496" s="140" t="e">
        <f t="shared" si="683"/>
        <v>#REF!</v>
      </c>
      <c r="BD496" s="144"/>
      <c r="BE496" s="136" t="e">
        <f t="shared" si="684"/>
        <v>#REF!</v>
      </c>
      <c r="BF496" s="152"/>
      <c r="BG496" s="140" t="e">
        <f t="shared" si="685"/>
        <v>#REF!</v>
      </c>
      <c r="BH496" s="144"/>
      <c r="BI496" s="136" t="e">
        <f t="shared" si="686"/>
        <v>#REF!</v>
      </c>
      <c r="BJ496" s="152"/>
      <c r="BK496" s="140" t="e">
        <f t="shared" si="687"/>
        <v>#REF!</v>
      </c>
      <c r="BL496" s="144"/>
      <c r="BM496" s="136" t="e">
        <f t="shared" si="688"/>
        <v>#REF!</v>
      </c>
      <c r="BN496" s="152"/>
      <c r="BO496" s="140" t="e">
        <f t="shared" si="689"/>
        <v>#REF!</v>
      </c>
      <c r="BP496" s="144"/>
      <c r="BQ496" s="136" t="e">
        <f t="shared" si="690"/>
        <v>#REF!</v>
      </c>
      <c r="BR496" s="152"/>
      <c r="BS496" s="140" t="e">
        <f t="shared" si="691"/>
        <v>#REF!</v>
      </c>
      <c r="BT496" s="144"/>
      <c r="BU496" s="136" t="e">
        <f t="shared" si="692"/>
        <v>#REF!</v>
      </c>
      <c r="BV496" s="152"/>
      <c r="BW496" s="140" t="e">
        <f t="shared" si="693"/>
        <v>#REF!</v>
      </c>
      <c r="BX496" s="144"/>
      <c r="BY496" s="136" t="e">
        <f t="shared" si="694"/>
        <v>#REF!</v>
      </c>
      <c r="BZ496" s="152"/>
      <c r="CA496" s="140" t="e">
        <f t="shared" si="695"/>
        <v>#REF!</v>
      </c>
      <c r="CB496" s="144"/>
      <c r="CC496" s="136" t="e">
        <f t="shared" si="696"/>
        <v>#REF!</v>
      </c>
      <c r="CD496" s="152"/>
      <c r="CE496" s="140" t="e">
        <f t="shared" si="697"/>
        <v>#REF!</v>
      </c>
      <c r="CF496" s="144"/>
      <c r="CG496" s="136" t="e">
        <f t="shared" si="698"/>
        <v>#REF!</v>
      </c>
      <c r="CH496" s="152"/>
      <c r="CI496" s="140" t="e">
        <f t="shared" si="699"/>
        <v>#REF!</v>
      </c>
      <c r="CJ496" s="144"/>
      <c r="CK496" s="136" t="e">
        <f t="shared" si="700"/>
        <v>#REF!</v>
      </c>
      <c r="CL496" s="140" t="e">
        <f t="shared" si="701"/>
        <v>#REF!</v>
      </c>
      <c r="CM496" s="144"/>
      <c r="CN496" s="136" t="e">
        <f t="shared" si="702"/>
        <v>#REF!</v>
      </c>
      <c r="CO496" s="152"/>
      <c r="CP496" s="140" t="e">
        <f t="shared" si="703"/>
        <v>#REF!</v>
      </c>
      <c r="CQ496" s="144"/>
      <c r="CR496" s="136" t="e">
        <f t="shared" si="704"/>
        <v>#REF!</v>
      </c>
      <c r="CS496" s="152"/>
      <c r="CT496" s="140" t="e">
        <f t="shared" si="705"/>
        <v>#REF!</v>
      </c>
      <c r="CU496" s="144"/>
      <c r="CV496" s="136" t="e">
        <f t="shared" si="706"/>
        <v>#REF!</v>
      </c>
      <c r="CW496" s="152"/>
      <c r="CX496" s="140" t="e">
        <f t="shared" si="707"/>
        <v>#REF!</v>
      </c>
      <c r="CY496" s="136" t="e">
        <f t="shared" si="708"/>
        <v>#REF!</v>
      </c>
      <c r="CZ496" s="152"/>
      <c r="DA496" s="144" t="e">
        <f t="shared" si="709"/>
        <v>#REF!</v>
      </c>
      <c r="DB496" s="144"/>
      <c r="DC496" s="136" t="e">
        <f t="shared" si="710"/>
        <v>#REF!</v>
      </c>
      <c r="DD496" s="152"/>
      <c r="DE496" s="140" t="e">
        <f t="shared" si="711"/>
        <v>#REF!</v>
      </c>
      <c r="DF496" s="144"/>
      <c r="DG496" s="136" t="e">
        <f t="shared" si="712"/>
        <v>#REF!</v>
      </c>
      <c r="DH496" s="152"/>
    </row>
    <row r="497" spans="1:112" ht="15.5" x14ac:dyDescent="0.35">
      <c r="A497" s="71">
        <v>26</v>
      </c>
      <c r="B497" s="345" t="str">
        <f t="shared" ref="B497" si="758">B445</f>
        <v>ZZZ  Rehu Magnifié</v>
      </c>
      <c r="C497" s="71" t="str">
        <f t="shared" si="753"/>
        <v>Rehu Magnifié</v>
      </c>
      <c r="D497" s="9" t="str">
        <f t="shared" si="732"/>
        <v/>
      </c>
      <c r="E497" s="6">
        <f t="shared" si="733"/>
        <v>1537256</v>
      </c>
      <c r="F497" s="73"/>
      <c r="G497" s="73"/>
      <c r="H497" s="73"/>
      <c r="I497" s="73"/>
      <c r="J497" s="73"/>
      <c r="K497" s="73"/>
      <c r="L497" s="73"/>
      <c r="M497" s="169"/>
      <c r="N497" s="73"/>
      <c r="O497" s="73"/>
      <c r="P497" s="73"/>
      <c r="Q497" s="73"/>
      <c r="R497" s="73"/>
      <c r="S497" s="73"/>
      <c r="T497" s="73"/>
      <c r="U497" s="74"/>
      <c r="V497" s="73"/>
      <c r="W497" s="73"/>
      <c r="X497" s="289"/>
      <c r="Y497" s="2" t="e">
        <f>IF(C497&lt;&gt;"",VLOOKUP(C497,#REF!,2,FALSE),"")</f>
        <v>#REF!</v>
      </c>
      <c r="Z497" s="2" t="str">
        <f t="shared" si="728"/>
        <v>US CRÉTEIL</v>
      </c>
      <c r="AA497" s="50" t="str">
        <f t="shared" si="671"/>
        <v/>
      </c>
      <c r="AB497" s="34" t="e">
        <f t="shared" si="672"/>
        <v>#REF!</v>
      </c>
      <c r="AC497" s="2" t="str">
        <f t="shared" si="673"/>
        <v>ZZZ  Rehu Magnifié  Rehu Magnifié</v>
      </c>
      <c r="AD497" s="2">
        <f t="shared" si="674"/>
        <v>0</v>
      </c>
      <c r="AE497" s="39"/>
      <c r="AF497" s="40" t="str">
        <f>IF(AE497&lt;&gt;"",VLOOKUP(AE497,#REF!,2,FALSE),"")</f>
        <v/>
      </c>
      <c r="AM497" s="140" t="e">
        <f t="shared" si="675"/>
        <v>#REF!</v>
      </c>
      <c r="AN497" s="157"/>
      <c r="AO497" s="136" t="e">
        <f t="shared" si="676"/>
        <v>#REF!</v>
      </c>
      <c r="AP497" s="152"/>
      <c r="AQ497" s="140" t="e">
        <f t="shared" si="677"/>
        <v>#REF!</v>
      </c>
      <c r="AR497" s="144"/>
      <c r="AS497" s="136" t="e">
        <f t="shared" si="678"/>
        <v>#REF!</v>
      </c>
      <c r="AT497" s="152"/>
      <c r="AU497" s="140" t="e">
        <f t="shared" si="679"/>
        <v>#REF!</v>
      </c>
      <c r="AV497" s="157"/>
      <c r="AW497" s="136" t="e">
        <f t="shared" si="680"/>
        <v>#REF!</v>
      </c>
      <c r="AX497" s="152"/>
      <c r="AY497" s="140" t="e">
        <f t="shared" si="681"/>
        <v>#REF!</v>
      </c>
      <c r="AZ497" s="144"/>
      <c r="BA497" s="136" t="e">
        <f t="shared" si="682"/>
        <v>#REF!</v>
      </c>
      <c r="BB497" s="152"/>
      <c r="BC497" s="140" t="e">
        <f t="shared" si="683"/>
        <v>#REF!</v>
      </c>
      <c r="BD497" s="144"/>
      <c r="BE497" s="136" t="e">
        <f t="shared" si="684"/>
        <v>#REF!</v>
      </c>
      <c r="BF497" s="152"/>
      <c r="BG497" s="140" t="e">
        <f t="shared" si="685"/>
        <v>#REF!</v>
      </c>
      <c r="BH497" s="144"/>
      <c r="BI497" s="136" t="e">
        <f t="shared" si="686"/>
        <v>#REF!</v>
      </c>
      <c r="BJ497" s="152"/>
      <c r="BK497" s="140" t="e">
        <f t="shared" si="687"/>
        <v>#REF!</v>
      </c>
      <c r="BL497" s="144"/>
      <c r="BM497" s="136" t="e">
        <f t="shared" si="688"/>
        <v>#REF!</v>
      </c>
      <c r="BN497" s="152"/>
      <c r="BO497" s="140" t="e">
        <f t="shared" si="689"/>
        <v>#REF!</v>
      </c>
      <c r="BP497" s="144"/>
      <c r="BQ497" s="136" t="e">
        <f t="shared" si="690"/>
        <v>#REF!</v>
      </c>
      <c r="BR497" s="152"/>
      <c r="BS497" s="140" t="e">
        <f t="shared" si="691"/>
        <v>#REF!</v>
      </c>
      <c r="BT497" s="144"/>
      <c r="BU497" s="136" t="e">
        <f t="shared" si="692"/>
        <v>#REF!</v>
      </c>
      <c r="BV497" s="152"/>
      <c r="BW497" s="140" t="e">
        <f t="shared" si="693"/>
        <v>#REF!</v>
      </c>
      <c r="BX497" s="144"/>
      <c r="BY497" s="136" t="e">
        <f t="shared" si="694"/>
        <v>#REF!</v>
      </c>
      <c r="BZ497" s="152"/>
      <c r="CA497" s="140" t="e">
        <f t="shared" si="695"/>
        <v>#REF!</v>
      </c>
      <c r="CB497" s="144"/>
      <c r="CC497" s="136" t="e">
        <f t="shared" si="696"/>
        <v>#REF!</v>
      </c>
      <c r="CD497" s="152"/>
      <c r="CE497" s="140" t="e">
        <f t="shared" si="697"/>
        <v>#REF!</v>
      </c>
      <c r="CF497" s="144"/>
      <c r="CG497" s="136" t="e">
        <f t="shared" si="698"/>
        <v>#REF!</v>
      </c>
      <c r="CH497" s="152"/>
      <c r="CI497" s="140" t="e">
        <f t="shared" si="699"/>
        <v>#REF!</v>
      </c>
      <c r="CJ497" s="144"/>
      <c r="CK497" s="136" t="e">
        <f t="shared" si="700"/>
        <v>#REF!</v>
      </c>
      <c r="CL497" s="140" t="e">
        <f t="shared" si="701"/>
        <v>#REF!</v>
      </c>
      <c r="CM497" s="144"/>
      <c r="CN497" s="136" t="e">
        <f t="shared" si="702"/>
        <v>#REF!</v>
      </c>
      <c r="CO497" s="152"/>
      <c r="CP497" s="140" t="e">
        <f t="shared" si="703"/>
        <v>#REF!</v>
      </c>
      <c r="CQ497" s="144"/>
      <c r="CR497" s="136" t="e">
        <f t="shared" si="704"/>
        <v>#REF!</v>
      </c>
      <c r="CS497" s="152"/>
      <c r="CT497" s="140" t="e">
        <f t="shared" si="705"/>
        <v>#REF!</v>
      </c>
      <c r="CU497" s="144"/>
      <c r="CV497" s="136" t="e">
        <f t="shared" si="706"/>
        <v>#REF!</v>
      </c>
      <c r="CW497" s="152"/>
      <c r="CX497" s="140" t="e">
        <f t="shared" si="707"/>
        <v>#REF!</v>
      </c>
      <c r="CY497" s="136" t="e">
        <f t="shared" si="708"/>
        <v>#REF!</v>
      </c>
      <c r="CZ497" s="152"/>
      <c r="DA497" s="144" t="e">
        <f t="shared" si="709"/>
        <v>#REF!</v>
      </c>
      <c r="DB497" s="144"/>
      <c r="DC497" s="136" t="e">
        <f t="shared" si="710"/>
        <v>#REF!</v>
      </c>
      <c r="DD497" s="152"/>
      <c r="DE497" s="140" t="e">
        <f t="shared" si="711"/>
        <v>#REF!</v>
      </c>
      <c r="DF497" s="144"/>
      <c r="DG497" s="136" t="e">
        <f t="shared" si="712"/>
        <v>#REF!</v>
      </c>
      <c r="DH497" s="152"/>
    </row>
    <row r="498" spans="1:112" ht="15.5" x14ac:dyDescent="0.35">
      <c r="A498" s="71">
        <v>27</v>
      </c>
      <c r="B498" s="345" t="str">
        <f t="shared" ref="B498" si="759">B446</f>
        <v>AAABBB  Prisca</v>
      </c>
      <c r="C498" s="71" t="str">
        <f t="shared" si="753"/>
        <v>Prisca</v>
      </c>
      <c r="D498" s="9" t="str">
        <f t="shared" si="732"/>
        <v/>
      </c>
      <c r="E498" s="6">
        <f t="shared" si="733"/>
        <v>1939734</v>
      </c>
      <c r="F498" s="73"/>
      <c r="G498" s="73"/>
      <c r="H498" s="73"/>
      <c r="I498" s="73"/>
      <c r="J498" s="73"/>
      <c r="K498" s="73"/>
      <c r="L498" s="73"/>
      <c r="M498" s="169"/>
      <c r="N498" s="73"/>
      <c r="O498" s="73"/>
      <c r="P498" s="73"/>
      <c r="Q498" s="73"/>
      <c r="R498" s="73"/>
      <c r="S498" s="73"/>
      <c r="T498" s="73"/>
      <c r="U498" s="74"/>
      <c r="V498" s="73"/>
      <c r="W498" s="73"/>
      <c r="X498" s="289"/>
      <c r="Y498" s="2" t="e">
        <f>IF(C498&lt;&gt;"",VLOOKUP(C498,#REF!,2,FALSE),"")</f>
        <v>#REF!</v>
      </c>
      <c r="Z498" s="2" t="str">
        <f t="shared" si="728"/>
        <v>US CRÉTEIL</v>
      </c>
      <c r="AA498" s="50" t="str">
        <f t="shared" si="671"/>
        <v/>
      </c>
      <c r="AB498" s="34" t="e">
        <f t="shared" si="672"/>
        <v>#REF!</v>
      </c>
      <c r="AC498" s="2" t="str">
        <f t="shared" si="673"/>
        <v>AAABBB  Prisca  Prisca</v>
      </c>
      <c r="AD498" s="2">
        <f t="shared" si="674"/>
        <v>0</v>
      </c>
      <c r="AE498" s="39"/>
      <c r="AF498" s="40" t="str">
        <f>IF(AE498&lt;&gt;"",VLOOKUP(AE498,#REF!,2,FALSE),"")</f>
        <v/>
      </c>
      <c r="AM498" s="140" t="e">
        <f t="shared" si="675"/>
        <v>#REF!</v>
      </c>
      <c r="AN498" s="157"/>
      <c r="AO498" s="136" t="e">
        <f t="shared" si="676"/>
        <v>#REF!</v>
      </c>
      <c r="AP498" s="152"/>
      <c r="AQ498" s="140" t="e">
        <f t="shared" si="677"/>
        <v>#REF!</v>
      </c>
      <c r="AR498" s="144"/>
      <c r="AS498" s="136" t="e">
        <f t="shared" si="678"/>
        <v>#REF!</v>
      </c>
      <c r="AT498" s="152"/>
      <c r="AU498" s="140" t="e">
        <f t="shared" si="679"/>
        <v>#REF!</v>
      </c>
      <c r="AV498" s="157"/>
      <c r="AW498" s="136" t="e">
        <f t="shared" si="680"/>
        <v>#REF!</v>
      </c>
      <c r="AX498" s="152"/>
      <c r="AY498" s="140" t="e">
        <f t="shared" si="681"/>
        <v>#REF!</v>
      </c>
      <c r="AZ498" s="144"/>
      <c r="BA498" s="136" t="e">
        <f t="shared" si="682"/>
        <v>#REF!</v>
      </c>
      <c r="BB498" s="152"/>
      <c r="BC498" s="140" t="e">
        <f t="shared" si="683"/>
        <v>#REF!</v>
      </c>
      <c r="BD498" s="144"/>
      <c r="BE498" s="136" t="e">
        <f t="shared" si="684"/>
        <v>#REF!</v>
      </c>
      <c r="BF498" s="152"/>
      <c r="BG498" s="140" t="e">
        <f t="shared" si="685"/>
        <v>#REF!</v>
      </c>
      <c r="BH498" s="144"/>
      <c r="BI498" s="136" t="e">
        <f t="shared" si="686"/>
        <v>#REF!</v>
      </c>
      <c r="BJ498" s="152"/>
      <c r="BK498" s="140" t="e">
        <f t="shared" si="687"/>
        <v>#REF!</v>
      </c>
      <c r="BL498" s="144"/>
      <c r="BM498" s="136" t="e">
        <f t="shared" si="688"/>
        <v>#REF!</v>
      </c>
      <c r="BN498" s="152"/>
      <c r="BO498" s="140" t="e">
        <f t="shared" si="689"/>
        <v>#REF!</v>
      </c>
      <c r="BP498" s="144"/>
      <c r="BQ498" s="136" t="e">
        <f t="shared" si="690"/>
        <v>#REF!</v>
      </c>
      <c r="BR498" s="152"/>
      <c r="BS498" s="140" t="e">
        <f t="shared" si="691"/>
        <v>#REF!</v>
      </c>
      <c r="BT498" s="144"/>
      <c r="BU498" s="136" t="e">
        <f t="shared" si="692"/>
        <v>#REF!</v>
      </c>
      <c r="BV498" s="152"/>
      <c r="BW498" s="140" t="e">
        <f t="shared" si="693"/>
        <v>#REF!</v>
      </c>
      <c r="BX498" s="144"/>
      <c r="BY498" s="136" t="e">
        <f t="shared" si="694"/>
        <v>#REF!</v>
      </c>
      <c r="BZ498" s="152"/>
      <c r="CA498" s="140" t="e">
        <f t="shared" si="695"/>
        <v>#REF!</v>
      </c>
      <c r="CB498" s="144"/>
      <c r="CC498" s="136" t="e">
        <f t="shared" si="696"/>
        <v>#REF!</v>
      </c>
      <c r="CD498" s="152"/>
      <c r="CE498" s="140" t="e">
        <f t="shared" si="697"/>
        <v>#REF!</v>
      </c>
      <c r="CF498" s="144"/>
      <c r="CG498" s="136" t="e">
        <f t="shared" si="698"/>
        <v>#REF!</v>
      </c>
      <c r="CH498" s="152"/>
      <c r="CI498" s="140" t="e">
        <f t="shared" si="699"/>
        <v>#REF!</v>
      </c>
      <c r="CJ498" s="144"/>
      <c r="CK498" s="136" t="e">
        <f t="shared" si="700"/>
        <v>#REF!</v>
      </c>
      <c r="CL498" s="140" t="e">
        <f t="shared" si="701"/>
        <v>#REF!</v>
      </c>
      <c r="CM498" s="144"/>
      <c r="CN498" s="136" t="e">
        <f t="shared" si="702"/>
        <v>#REF!</v>
      </c>
      <c r="CO498" s="152"/>
      <c r="CP498" s="140" t="e">
        <f t="shared" si="703"/>
        <v>#REF!</v>
      </c>
      <c r="CQ498" s="144"/>
      <c r="CR498" s="136" t="e">
        <f t="shared" si="704"/>
        <v>#REF!</v>
      </c>
      <c r="CS498" s="152"/>
      <c r="CT498" s="140" t="e">
        <f t="shared" si="705"/>
        <v>#REF!</v>
      </c>
      <c r="CU498" s="144"/>
      <c r="CV498" s="136" t="e">
        <f t="shared" si="706"/>
        <v>#REF!</v>
      </c>
      <c r="CW498" s="152"/>
      <c r="CX498" s="140" t="e">
        <f t="shared" si="707"/>
        <v>#REF!</v>
      </c>
      <c r="CY498" s="136" t="e">
        <f t="shared" si="708"/>
        <v>#REF!</v>
      </c>
      <c r="CZ498" s="152"/>
      <c r="DA498" s="144" t="e">
        <f t="shared" si="709"/>
        <v>#REF!</v>
      </c>
      <c r="DB498" s="144"/>
      <c r="DC498" s="136" t="e">
        <f t="shared" si="710"/>
        <v>#REF!</v>
      </c>
      <c r="DD498" s="152"/>
      <c r="DE498" s="140" t="e">
        <f t="shared" si="711"/>
        <v>#REF!</v>
      </c>
      <c r="DF498" s="144"/>
      <c r="DG498" s="136" t="e">
        <f t="shared" si="712"/>
        <v>#REF!</v>
      </c>
      <c r="DH498" s="152"/>
    </row>
    <row r="499" spans="1:112" ht="15.5" x14ac:dyDescent="0.35">
      <c r="A499" s="71">
        <v>28</v>
      </c>
      <c r="B499" s="345" t="str">
        <f t="shared" ref="B499" si="760">B447</f>
        <v>BBBCCC  Océane</v>
      </c>
      <c r="C499" s="71" t="str">
        <f t="shared" si="753"/>
        <v>Océane</v>
      </c>
      <c r="D499" s="9" t="str">
        <f t="shared" si="732"/>
        <v/>
      </c>
      <c r="E499" s="6">
        <f t="shared" si="733"/>
        <v>1939723</v>
      </c>
      <c r="F499" s="73"/>
      <c r="G499" s="73"/>
      <c r="H499" s="73"/>
      <c r="I499" s="73"/>
      <c r="J499" s="73"/>
      <c r="K499" s="73"/>
      <c r="L499" s="73"/>
      <c r="M499" s="169"/>
      <c r="N499" s="73"/>
      <c r="O499" s="73"/>
      <c r="P499" s="73"/>
      <c r="Q499" s="73"/>
      <c r="R499" s="73"/>
      <c r="S499" s="73"/>
      <c r="T499" s="73"/>
      <c r="U499" s="74"/>
      <c r="V499" s="73"/>
      <c r="W499" s="73"/>
      <c r="X499" s="289"/>
      <c r="Y499" s="2" t="e">
        <f>IF(C499&lt;&gt;"",VLOOKUP(C499,#REF!,2,FALSE),"")</f>
        <v>#REF!</v>
      </c>
      <c r="Z499" s="2" t="str">
        <f t="shared" si="728"/>
        <v>US CRÉTEIL</v>
      </c>
      <c r="AA499" s="50" t="str">
        <f t="shared" si="671"/>
        <v/>
      </c>
      <c r="AB499" s="34" t="e">
        <f t="shared" si="672"/>
        <v>#REF!</v>
      </c>
      <c r="AC499" s="2" t="str">
        <f t="shared" si="673"/>
        <v>BBBCCC  Océane  Océane</v>
      </c>
      <c r="AD499" s="2">
        <f t="shared" si="674"/>
        <v>0</v>
      </c>
      <c r="AE499" s="39"/>
      <c r="AF499" s="40" t="str">
        <f>IF(AE499&lt;&gt;"",VLOOKUP(AE499,#REF!,2,FALSE),"")</f>
        <v/>
      </c>
      <c r="AM499" s="140" t="e">
        <f t="shared" si="675"/>
        <v>#REF!</v>
      </c>
      <c r="AN499" s="157"/>
      <c r="AO499" s="136" t="e">
        <f t="shared" si="676"/>
        <v>#REF!</v>
      </c>
      <c r="AP499" s="152"/>
      <c r="AQ499" s="140" t="e">
        <f t="shared" si="677"/>
        <v>#REF!</v>
      </c>
      <c r="AR499" s="144"/>
      <c r="AS499" s="136" t="e">
        <f t="shared" si="678"/>
        <v>#REF!</v>
      </c>
      <c r="AT499" s="152"/>
      <c r="AU499" s="140" t="e">
        <f t="shared" si="679"/>
        <v>#REF!</v>
      </c>
      <c r="AV499" s="157"/>
      <c r="AW499" s="136" t="e">
        <f t="shared" si="680"/>
        <v>#REF!</v>
      </c>
      <c r="AX499" s="152"/>
      <c r="AY499" s="140" t="e">
        <f t="shared" si="681"/>
        <v>#REF!</v>
      </c>
      <c r="AZ499" s="144"/>
      <c r="BA499" s="136" t="e">
        <f t="shared" si="682"/>
        <v>#REF!</v>
      </c>
      <c r="BB499" s="152"/>
      <c r="BC499" s="140" t="e">
        <f t="shared" si="683"/>
        <v>#REF!</v>
      </c>
      <c r="BD499" s="144"/>
      <c r="BE499" s="136" t="e">
        <f t="shared" si="684"/>
        <v>#REF!</v>
      </c>
      <c r="BF499" s="152"/>
      <c r="BG499" s="140" t="e">
        <f t="shared" si="685"/>
        <v>#REF!</v>
      </c>
      <c r="BH499" s="144"/>
      <c r="BI499" s="136" t="e">
        <f t="shared" si="686"/>
        <v>#REF!</v>
      </c>
      <c r="BJ499" s="152"/>
      <c r="BK499" s="140" t="e">
        <f t="shared" si="687"/>
        <v>#REF!</v>
      </c>
      <c r="BL499" s="144"/>
      <c r="BM499" s="136" t="e">
        <f t="shared" si="688"/>
        <v>#REF!</v>
      </c>
      <c r="BN499" s="152"/>
      <c r="BO499" s="140" t="e">
        <f t="shared" si="689"/>
        <v>#REF!</v>
      </c>
      <c r="BP499" s="144"/>
      <c r="BQ499" s="136" t="e">
        <f t="shared" si="690"/>
        <v>#REF!</v>
      </c>
      <c r="BR499" s="152"/>
      <c r="BS499" s="140" t="e">
        <f t="shared" si="691"/>
        <v>#REF!</v>
      </c>
      <c r="BT499" s="144"/>
      <c r="BU499" s="136" t="e">
        <f t="shared" si="692"/>
        <v>#REF!</v>
      </c>
      <c r="BV499" s="152"/>
      <c r="BW499" s="140" t="e">
        <f t="shared" si="693"/>
        <v>#REF!</v>
      </c>
      <c r="BX499" s="144"/>
      <c r="BY499" s="136" t="e">
        <f t="shared" si="694"/>
        <v>#REF!</v>
      </c>
      <c r="BZ499" s="152"/>
      <c r="CA499" s="140" t="e">
        <f t="shared" si="695"/>
        <v>#REF!</v>
      </c>
      <c r="CB499" s="144"/>
      <c r="CC499" s="136" t="e">
        <f t="shared" si="696"/>
        <v>#REF!</v>
      </c>
      <c r="CD499" s="152"/>
      <c r="CE499" s="140" t="e">
        <f t="shared" si="697"/>
        <v>#REF!</v>
      </c>
      <c r="CF499" s="144"/>
      <c r="CG499" s="136" t="e">
        <f t="shared" si="698"/>
        <v>#REF!</v>
      </c>
      <c r="CH499" s="152"/>
      <c r="CI499" s="140" t="e">
        <f t="shared" si="699"/>
        <v>#REF!</v>
      </c>
      <c r="CJ499" s="144"/>
      <c r="CK499" s="136" t="e">
        <f t="shared" si="700"/>
        <v>#REF!</v>
      </c>
      <c r="CL499" s="140" t="e">
        <f t="shared" si="701"/>
        <v>#REF!</v>
      </c>
      <c r="CM499" s="144"/>
      <c r="CN499" s="136" t="e">
        <f t="shared" si="702"/>
        <v>#REF!</v>
      </c>
      <c r="CO499" s="152"/>
      <c r="CP499" s="140" t="e">
        <f t="shared" si="703"/>
        <v>#REF!</v>
      </c>
      <c r="CQ499" s="144"/>
      <c r="CR499" s="136" t="e">
        <f t="shared" si="704"/>
        <v>#REF!</v>
      </c>
      <c r="CS499" s="152"/>
      <c r="CT499" s="140" t="e">
        <f t="shared" si="705"/>
        <v>#REF!</v>
      </c>
      <c r="CU499" s="144"/>
      <c r="CV499" s="136" t="e">
        <f t="shared" si="706"/>
        <v>#REF!</v>
      </c>
      <c r="CW499" s="152"/>
      <c r="CX499" s="140" t="e">
        <f t="shared" si="707"/>
        <v>#REF!</v>
      </c>
      <c r="CY499" s="136" t="e">
        <f t="shared" si="708"/>
        <v>#REF!</v>
      </c>
      <c r="CZ499" s="152"/>
      <c r="DA499" s="144" t="e">
        <f t="shared" si="709"/>
        <v>#REF!</v>
      </c>
      <c r="DB499" s="144"/>
      <c r="DC499" s="136" t="e">
        <f t="shared" si="710"/>
        <v>#REF!</v>
      </c>
      <c r="DD499" s="152"/>
      <c r="DE499" s="140" t="e">
        <f t="shared" si="711"/>
        <v>#REF!</v>
      </c>
      <c r="DF499" s="144"/>
      <c r="DG499" s="136" t="e">
        <f t="shared" si="712"/>
        <v>#REF!</v>
      </c>
      <c r="DH499" s="152"/>
    </row>
    <row r="500" spans="1:112" ht="15.5" x14ac:dyDescent="0.35">
      <c r="A500" s="71">
        <v>29</v>
      </c>
      <c r="B500" s="345" t="str">
        <f t="shared" ref="B500" si="761">B448</f>
        <v>CCCDDD  Balkis-Imane</v>
      </c>
      <c r="C500" s="71" t="str">
        <f t="shared" si="753"/>
        <v>Balkis-Imane</v>
      </c>
      <c r="D500" s="9" t="str">
        <f t="shared" si="732"/>
        <v/>
      </c>
      <c r="E500" s="6">
        <f t="shared" si="733"/>
        <v>1939738</v>
      </c>
      <c r="F500" s="73"/>
      <c r="G500" s="73"/>
      <c r="H500" s="73"/>
      <c r="I500" s="73"/>
      <c r="J500" s="73"/>
      <c r="K500" s="73"/>
      <c r="L500" s="73"/>
      <c r="M500" s="169"/>
      <c r="N500" s="73"/>
      <c r="O500" s="73"/>
      <c r="P500" s="73"/>
      <c r="Q500" s="73"/>
      <c r="R500" s="73"/>
      <c r="S500" s="73"/>
      <c r="T500" s="73"/>
      <c r="U500" s="74"/>
      <c r="V500" s="73"/>
      <c r="W500" s="73"/>
      <c r="X500" s="289"/>
      <c r="Y500" s="2" t="e">
        <f>IF(C500&lt;&gt;"",VLOOKUP(C500,#REF!,2,FALSE),"")</f>
        <v>#REF!</v>
      </c>
      <c r="Z500" s="2" t="str">
        <f t="shared" si="728"/>
        <v>US CRÉTEIL</v>
      </c>
      <c r="AA500" s="50" t="str">
        <f t="shared" si="671"/>
        <v/>
      </c>
      <c r="AB500" s="34" t="e">
        <f t="shared" si="672"/>
        <v>#REF!</v>
      </c>
      <c r="AC500" s="2" t="str">
        <f t="shared" si="673"/>
        <v>CCCDDD  Balkis-Imane  Balkis-Imane</v>
      </c>
      <c r="AD500" s="2">
        <f t="shared" si="674"/>
        <v>0</v>
      </c>
      <c r="AE500" s="39"/>
      <c r="AF500" s="40" t="str">
        <f>IF(AE500&lt;&gt;"",VLOOKUP(AE500,#REF!,2,FALSE),"")</f>
        <v/>
      </c>
      <c r="AM500" s="140" t="e">
        <f t="shared" si="675"/>
        <v>#REF!</v>
      </c>
      <c r="AN500" s="157"/>
      <c r="AO500" s="136" t="e">
        <f t="shared" si="676"/>
        <v>#REF!</v>
      </c>
      <c r="AP500" s="152"/>
      <c r="AQ500" s="140" t="e">
        <f t="shared" si="677"/>
        <v>#REF!</v>
      </c>
      <c r="AR500" s="144"/>
      <c r="AS500" s="136" t="e">
        <f t="shared" si="678"/>
        <v>#REF!</v>
      </c>
      <c r="AT500" s="152"/>
      <c r="AU500" s="140" t="e">
        <f t="shared" si="679"/>
        <v>#REF!</v>
      </c>
      <c r="AV500" s="157"/>
      <c r="AW500" s="136" t="e">
        <f t="shared" si="680"/>
        <v>#REF!</v>
      </c>
      <c r="AX500" s="152"/>
      <c r="AY500" s="140" t="e">
        <f t="shared" si="681"/>
        <v>#REF!</v>
      </c>
      <c r="AZ500" s="144"/>
      <c r="BA500" s="136" t="e">
        <f t="shared" si="682"/>
        <v>#REF!</v>
      </c>
      <c r="BB500" s="152"/>
      <c r="BC500" s="140" t="e">
        <f t="shared" si="683"/>
        <v>#REF!</v>
      </c>
      <c r="BD500" s="144"/>
      <c r="BE500" s="136" t="e">
        <f t="shared" si="684"/>
        <v>#REF!</v>
      </c>
      <c r="BF500" s="152"/>
      <c r="BG500" s="140" t="e">
        <f t="shared" si="685"/>
        <v>#REF!</v>
      </c>
      <c r="BH500" s="144"/>
      <c r="BI500" s="136" t="e">
        <f t="shared" si="686"/>
        <v>#REF!</v>
      </c>
      <c r="BJ500" s="152"/>
      <c r="BK500" s="140" t="e">
        <f t="shared" si="687"/>
        <v>#REF!</v>
      </c>
      <c r="BL500" s="144"/>
      <c r="BM500" s="136" t="e">
        <f t="shared" si="688"/>
        <v>#REF!</v>
      </c>
      <c r="BN500" s="152"/>
      <c r="BO500" s="140" t="e">
        <f t="shared" si="689"/>
        <v>#REF!</v>
      </c>
      <c r="BP500" s="144"/>
      <c r="BQ500" s="136" t="e">
        <f t="shared" si="690"/>
        <v>#REF!</v>
      </c>
      <c r="BR500" s="152"/>
      <c r="BS500" s="140" t="e">
        <f t="shared" si="691"/>
        <v>#REF!</v>
      </c>
      <c r="BT500" s="144"/>
      <c r="BU500" s="136" t="e">
        <f t="shared" si="692"/>
        <v>#REF!</v>
      </c>
      <c r="BV500" s="152"/>
      <c r="BW500" s="140" t="e">
        <f t="shared" si="693"/>
        <v>#REF!</v>
      </c>
      <c r="BX500" s="144"/>
      <c r="BY500" s="136" t="e">
        <f t="shared" si="694"/>
        <v>#REF!</v>
      </c>
      <c r="BZ500" s="152"/>
      <c r="CA500" s="140" t="e">
        <f t="shared" si="695"/>
        <v>#REF!</v>
      </c>
      <c r="CB500" s="144"/>
      <c r="CC500" s="136" t="e">
        <f t="shared" si="696"/>
        <v>#REF!</v>
      </c>
      <c r="CD500" s="152"/>
      <c r="CE500" s="140" t="e">
        <f t="shared" si="697"/>
        <v>#REF!</v>
      </c>
      <c r="CF500" s="144"/>
      <c r="CG500" s="136" t="e">
        <f t="shared" si="698"/>
        <v>#REF!</v>
      </c>
      <c r="CH500" s="152"/>
      <c r="CI500" s="140" t="e">
        <f t="shared" si="699"/>
        <v>#REF!</v>
      </c>
      <c r="CJ500" s="144"/>
      <c r="CK500" s="136" t="e">
        <f t="shared" si="700"/>
        <v>#REF!</v>
      </c>
      <c r="CL500" s="140" t="e">
        <f t="shared" si="701"/>
        <v>#REF!</v>
      </c>
      <c r="CM500" s="144"/>
      <c r="CN500" s="136" t="e">
        <f t="shared" si="702"/>
        <v>#REF!</v>
      </c>
      <c r="CO500" s="152"/>
      <c r="CP500" s="140" t="e">
        <f t="shared" si="703"/>
        <v>#REF!</v>
      </c>
      <c r="CQ500" s="144"/>
      <c r="CR500" s="136" t="e">
        <f t="shared" si="704"/>
        <v>#REF!</v>
      </c>
      <c r="CS500" s="152"/>
      <c r="CT500" s="140" t="e">
        <f t="shared" si="705"/>
        <v>#REF!</v>
      </c>
      <c r="CU500" s="144"/>
      <c r="CV500" s="136" t="e">
        <f t="shared" si="706"/>
        <v>#REF!</v>
      </c>
      <c r="CW500" s="152"/>
      <c r="CX500" s="140" t="e">
        <f t="shared" si="707"/>
        <v>#REF!</v>
      </c>
      <c r="CY500" s="136" t="e">
        <f t="shared" si="708"/>
        <v>#REF!</v>
      </c>
      <c r="CZ500" s="152"/>
      <c r="DA500" s="144" t="e">
        <f t="shared" si="709"/>
        <v>#REF!</v>
      </c>
      <c r="DB500" s="144"/>
      <c r="DC500" s="136" t="e">
        <f t="shared" si="710"/>
        <v>#REF!</v>
      </c>
      <c r="DD500" s="152"/>
      <c r="DE500" s="140" t="e">
        <f t="shared" si="711"/>
        <v>#REF!</v>
      </c>
      <c r="DF500" s="144"/>
      <c r="DG500" s="136" t="e">
        <f t="shared" si="712"/>
        <v>#REF!</v>
      </c>
      <c r="DH500" s="152"/>
    </row>
    <row r="501" spans="1:112" ht="15.5" x14ac:dyDescent="0.35">
      <c r="A501" s="71">
        <v>30</v>
      </c>
      <c r="B501" s="345" t="str">
        <f t="shared" ref="B501" si="762">B449</f>
        <v>DDDEEE  Hamza</v>
      </c>
      <c r="C501" s="71" t="str">
        <f t="shared" si="753"/>
        <v>Hamza</v>
      </c>
      <c r="D501" s="9" t="str">
        <f t="shared" si="732"/>
        <v/>
      </c>
      <c r="E501" s="6">
        <f t="shared" si="733"/>
        <v>611008</v>
      </c>
      <c r="F501" s="73"/>
      <c r="G501" s="73"/>
      <c r="H501" s="73"/>
      <c r="I501" s="73"/>
      <c r="J501" s="73"/>
      <c r="K501" s="73"/>
      <c r="L501" s="73"/>
      <c r="M501" s="169"/>
      <c r="N501" s="73"/>
      <c r="O501" s="73"/>
      <c r="P501" s="73"/>
      <c r="Q501" s="73"/>
      <c r="R501" s="73"/>
      <c r="S501" s="73"/>
      <c r="T501" s="73"/>
      <c r="U501" s="74"/>
      <c r="V501" s="73"/>
      <c r="W501" s="73"/>
      <c r="X501" s="289"/>
      <c r="Y501" s="2" t="e">
        <f>IF(C501&lt;&gt;"",VLOOKUP(C501,#REF!,2,FALSE),"")</f>
        <v>#REF!</v>
      </c>
      <c r="Z501" s="2" t="str">
        <f t="shared" si="728"/>
        <v>US CRÉTEIL</v>
      </c>
      <c r="AA501" s="50" t="str">
        <f t="shared" si="671"/>
        <v/>
      </c>
      <c r="AB501" s="34" t="e">
        <f t="shared" si="672"/>
        <v>#REF!</v>
      </c>
      <c r="AC501" s="2" t="str">
        <f t="shared" si="673"/>
        <v>DDDEEE  Hamza  Hamza</v>
      </c>
      <c r="AD501" s="2">
        <f t="shared" si="674"/>
        <v>0</v>
      </c>
      <c r="AE501" s="39"/>
      <c r="AF501" s="40" t="str">
        <f>IF(AE501&lt;&gt;"",VLOOKUP(AE501,#REF!,2,FALSE),"")</f>
        <v/>
      </c>
      <c r="AM501" s="140" t="e">
        <f t="shared" si="675"/>
        <v>#REF!</v>
      </c>
      <c r="AN501" s="157"/>
      <c r="AO501" s="136" t="e">
        <f t="shared" si="676"/>
        <v>#REF!</v>
      </c>
      <c r="AP501" s="152"/>
      <c r="AQ501" s="140" t="e">
        <f t="shared" si="677"/>
        <v>#REF!</v>
      </c>
      <c r="AR501" s="144"/>
      <c r="AS501" s="136" t="e">
        <f t="shared" si="678"/>
        <v>#REF!</v>
      </c>
      <c r="AT501" s="152"/>
      <c r="AU501" s="140" t="e">
        <f t="shared" si="679"/>
        <v>#REF!</v>
      </c>
      <c r="AV501" s="157"/>
      <c r="AW501" s="136" t="e">
        <f t="shared" si="680"/>
        <v>#REF!</v>
      </c>
      <c r="AX501" s="152"/>
      <c r="AY501" s="140" t="e">
        <f t="shared" si="681"/>
        <v>#REF!</v>
      </c>
      <c r="AZ501" s="144"/>
      <c r="BA501" s="136" t="e">
        <f t="shared" si="682"/>
        <v>#REF!</v>
      </c>
      <c r="BB501" s="152"/>
      <c r="BC501" s="140" t="e">
        <f t="shared" si="683"/>
        <v>#REF!</v>
      </c>
      <c r="BD501" s="144"/>
      <c r="BE501" s="136" t="e">
        <f t="shared" si="684"/>
        <v>#REF!</v>
      </c>
      <c r="BF501" s="152"/>
      <c r="BG501" s="140" t="e">
        <f t="shared" si="685"/>
        <v>#REF!</v>
      </c>
      <c r="BH501" s="144"/>
      <c r="BI501" s="136" t="e">
        <f t="shared" si="686"/>
        <v>#REF!</v>
      </c>
      <c r="BJ501" s="152"/>
      <c r="BK501" s="140" t="e">
        <f t="shared" si="687"/>
        <v>#REF!</v>
      </c>
      <c r="BL501" s="144"/>
      <c r="BM501" s="136" t="e">
        <f t="shared" si="688"/>
        <v>#REF!</v>
      </c>
      <c r="BN501" s="152"/>
      <c r="BO501" s="140" t="e">
        <f t="shared" si="689"/>
        <v>#REF!</v>
      </c>
      <c r="BP501" s="144"/>
      <c r="BQ501" s="136" t="e">
        <f t="shared" si="690"/>
        <v>#REF!</v>
      </c>
      <c r="BR501" s="152"/>
      <c r="BS501" s="140" t="e">
        <f t="shared" si="691"/>
        <v>#REF!</v>
      </c>
      <c r="BT501" s="144"/>
      <c r="BU501" s="136" t="e">
        <f t="shared" si="692"/>
        <v>#REF!</v>
      </c>
      <c r="BV501" s="152"/>
      <c r="BW501" s="140" t="e">
        <f t="shared" si="693"/>
        <v>#REF!</v>
      </c>
      <c r="BX501" s="144"/>
      <c r="BY501" s="136" t="e">
        <f t="shared" si="694"/>
        <v>#REF!</v>
      </c>
      <c r="BZ501" s="152"/>
      <c r="CA501" s="140" t="e">
        <f t="shared" si="695"/>
        <v>#REF!</v>
      </c>
      <c r="CB501" s="144"/>
      <c r="CC501" s="136" t="e">
        <f t="shared" si="696"/>
        <v>#REF!</v>
      </c>
      <c r="CD501" s="152"/>
      <c r="CE501" s="140" t="e">
        <f t="shared" si="697"/>
        <v>#REF!</v>
      </c>
      <c r="CF501" s="144"/>
      <c r="CG501" s="136" t="e">
        <f t="shared" si="698"/>
        <v>#REF!</v>
      </c>
      <c r="CH501" s="152"/>
      <c r="CI501" s="140" t="e">
        <f t="shared" si="699"/>
        <v>#REF!</v>
      </c>
      <c r="CJ501" s="144"/>
      <c r="CK501" s="136" t="e">
        <f t="shared" si="700"/>
        <v>#REF!</v>
      </c>
      <c r="CL501" s="140" t="e">
        <f t="shared" si="701"/>
        <v>#REF!</v>
      </c>
      <c r="CM501" s="144"/>
      <c r="CN501" s="136" t="e">
        <f t="shared" si="702"/>
        <v>#REF!</v>
      </c>
      <c r="CO501" s="152"/>
      <c r="CP501" s="140" t="e">
        <f t="shared" si="703"/>
        <v>#REF!</v>
      </c>
      <c r="CQ501" s="144"/>
      <c r="CR501" s="136" t="e">
        <f t="shared" si="704"/>
        <v>#REF!</v>
      </c>
      <c r="CS501" s="152"/>
      <c r="CT501" s="140" t="e">
        <f t="shared" si="705"/>
        <v>#REF!</v>
      </c>
      <c r="CU501" s="144"/>
      <c r="CV501" s="136" t="e">
        <f t="shared" si="706"/>
        <v>#REF!</v>
      </c>
      <c r="CW501" s="152"/>
      <c r="CX501" s="140" t="e">
        <f t="shared" si="707"/>
        <v>#REF!</v>
      </c>
      <c r="CY501" s="136" t="e">
        <f t="shared" si="708"/>
        <v>#REF!</v>
      </c>
      <c r="CZ501" s="152"/>
      <c r="DA501" s="144" t="e">
        <f t="shared" si="709"/>
        <v>#REF!</v>
      </c>
      <c r="DB501" s="144"/>
      <c r="DC501" s="136" t="e">
        <f t="shared" si="710"/>
        <v>#REF!</v>
      </c>
      <c r="DD501" s="152"/>
      <c r="DE501" s="140" t="e">
        <f t="shared" si="711"/>
        <v>#REF!</v>
      </c>
      <c r="DF501" s="144"/>
      <c r="DG501" s="136" t="e">
        <f t="shared" si="712"/>
        <v>#REF!</v>
      </c>
      <c r="DH501" s="152"/>
    </row>
    <row r="502" spans="1:112" ht="15.5" x14ac:dyDescent="0.35">
      <c r="A502" s="71">
        <v>31</v>
      </c>
      <c r="B502" s="345" t="str">
        <f t="shared" ref="B502" si="763">B450</f>
        <v>EEEFFF  Beverly</v>
      </c>
      <c r="C502" s="71" t="str">
        <f t="shared" si="753"/>
        <v>Beverly</v>
      </c>
      <c r="D502" s="9" t="str">
        <f t="shared" si="732"/>
        <v/>
      </c>
      <c r="E502" s="6">
        <f t="shared" si="733"/>
        <v>1544950</v>
      </c>
      <c r="F502" s="73"/>
      <c r="G502" s="73"/>
      <c r="H502" s="73"/>
      <c r="I502" s="73"/>
      <c r="J502" s="73"/>
      <c r="K502" s="73"/>
      <c r="L502" s="73"/>
      <c r="M502" s="169"/>
      <c r="N502" s="73"/>
      <c r="O502" s="73"/>
      <c r="P502" s="73"/>
      <c r="Q502" s="73"/>
      <c r="R502" s="73"/>
      <c r="S502" s="73"/>
      <c r="T502" s="73"/>
      <c r="U502" s="74"/>
      <c r="V502" s="73"/>
      <c r="W502" s="73"/>
      <c r="X502" s="289"/>
      <c r="Y502" s="2" t="e">
        <f>IF(C502&lt;&gt;"",VLOOKUP(C502,#REF!,2,FALSE),"")</f>
        <v>#REF!</v>
      </c>
      <c r="Z502" s="2" t="str">
        <f t="shared" si="728"/>
        <v>US CRÉTEIL</v>
      </c>
      <c r="AA502" s="50" t="str">
        <f t="shared" si="671"/>
        <v/>
      </c>
      <c r="AB502" s="34" t="e">
        <f t="shared" si="672"/>
        <v>#REF!</v>
      </c>
      <c r="AC502" s="2" t="str">
        <f t="shared" si="673"/>
        <v>EEEFFF  Beverly  Beverly</v>
      </c>
      <c r="AD502" s="2">
        <f t="shared" si="674"/>
        <v>0</v>
      </c>
      <c r="AE502" s="39"/>
      <c r="AF502" s="40" t="str">
        <f>IF(AE502&lt;&gt;"",VLOOKUP(AE502,#REF!,2,FALSE),"")</f>
        <v/>
      </c>
      <c r="AM502" s="140" t="e">
        <f t="shared" si="675"/>
        <v>#REF!</v>
      </c>
      <c r="AN502" s="157"/>
      <c r="AO502" s="136" t="e">
        <f t="shared" si="676"/>
        <v>#REF!</v>
      </c>
      <c r="AP502" s="152"/>
      <c r="AQ502" s="140" t="e">
        <f t="shared" si="677"/>
        <v>#REF!</v>
      </c>
      <c r="AR502" s="144"/>
      <c r="AS502" s="136" t="e">
        <f t="shared" si="678"/>
        <v>#REF!</v>
      </c>
      <c r="AT502" s="152"/>
      <c r="AU502" s="140" t="e">
        <f t="shared" si="679"/>
        <v>#REF!</v>
      </c>
      <c r="AV502" s="157"/>
      <c r="AW502" s="136" t="e">
        <f t="shared" si="680"/>
        <v>#REF!</v>
      </c>
      <c r="AX502" s="152"/>
      <c r="AY502" s="140" t="e">
        <f t="shared" si="681"/>
        <v>#REF!</v>
      </c>
      <c r="AZ502" s="144"/>
      <c r="BA502" s="136" t="e">
        <f t="shared" si="682"/>
        <v>#REF!</v>
      </c>
      <c r="BB502" s="152"/>
      <c r="BC502" s="140" t="e">
        <f t="shared" si="683"/>
        <v>#REF!</v>
      </c>
      <c r="BD502" s="144"/>
      <c r="BE502" s="136" t="e">
        <f t="shared" si="684"/>
        <v>#REF!</v>
      </c>
      <c r="BF502" s="152"/>
      <c r="BG502" s="140" t="e">
        <f t="shared" si="685"/>
        <v>#REF!</v>
      </c>
      <c r="BH502" s="144"/>
      <c r="BI502" s="136" t="e">
        <f t="shared" si="686"/>
        <v>#REF!</v>
      </c>
      <c r="BJ502" s="152"/>
      <c r="BK502" s="140" t="e">
        <f t="shared" si="687"/>
        <v>#REF!</v>
      </c>
      <c r="BL502" s="144"/>
      <c r="BM502" s="136" t="e">
        <f t="shared" si="688"/>
        <v>#REF!</v>
      </c>
      <c r="BN502" s="152"/>
      <c r="BO502" s="140" t="e">
        <f t="shared" si="689"/>
        <v>#REF!</v>
      </c>
      <c r="BP502" s="144"/>
      <c r="BQ502" s="136" t="e">
        <f t="shared" si="690"/>
        <v>#REF!</v>
      </c>
      <c r="BR502" s="152"/>
      <c r="BS502" s="140" t="e">
        <f t="shared" si="691"/>
        <v>#REF!</v>
      </c>
      <c r="BT502" s="144"/>
      <c r="BU502" s="136" t="e">
        <f t="shared" si="692"/>
        <v>#REF!</v>
      </c>
      <c r="BV502" s="152"/>
      <c r="BW502" s="140" t="e">
        <f t="shared" si="693"/>
        <v>#REF!</v>
      </c>
      <c r="BX502" s="144"/>
      <c r="BY502" s="136" t="e">
        <f t="shared" si="694"/>
        <v>#REF!</v>
      </c>
      <c r="BZ502" s="152"/>
      <c r="CA502" s="140" t="e">
        <f t="shared" si="695"/>
        <v>#REF!</v>
      </c>
      <c r="CB502" s="144"/>
      <c r="CC502" s="136" t="e">
        <f t="shared" si="696"/>
        <v>#REF!</v>
      </c>
      <c r="CD502" s="152"/>
      <c r="CE502" s="140" t="e">
        <f t="shared" si="697"/>
        <v>#REF!</v>
      </c>
      <c r="CF502" s="144"/>
      <c r="CG502" s="136" t="e">
        <f t="shared" si="698"/>
        <v>#REF!</v>
      </c>
      <c r="CH502" s="152"/>
      <c r="CI502" s="140" t="e">
        <f t="shared" si="699"/>
        <v>#REF!</v>
      </c>
      <c r="CJ502" s="144"/>
      <c r="CK502" s="136" t="e">
        <f t="shared" si="700"/>
        <v>#REF!</v>
      </c>
      <c r="CL502" s="140" t="e">
        <f t="shared" si="701"/>
        <v>#REF!</v>
      </c>
      <c r="CM502" s="144"/>
      <c r="CN502" s="136" t="e">
        <f t="shared" si="702"/>
        <v>#REF!</v>
      </c>
      <c r="CO502" s="152"/>
      <c r="CP502" s="140" t="e">
        <f t="shared" si="703"/>
        <v>#REF!</v>
      </c>
      <c r="CQ502" s="144"/>
      <c r="CR502" s="136" t="e">
        <f t="shared" si="704"/>
        <v>#REF!</v>
      </c>
      <c r="CS502" s="152"/>
      <c r="CT502" s="140" t="e">
        <f t="shared" si="705"/>
        <v>#REF!</v>
      </c>
      <c r="CU502" s="144"/>
      <c r="CV502" s="136" t="e">
        <f t="shared" si="706"/>
        <v>#REF!</v>
      </c>
      <c r="CW502" s="152"/>
      <c r="CX502" s="140" t="e">
        <f t="shared" si="707"/>
        <v>#REF!</v>
      </c>
      <c r="CY502" s="136" t="e">
        <f t="shared" si="708"/>
        <v>#REF!</v>
      </c>
      <c r="CZ502" s="152"/>
      <c r="DA502" s="144" t="e">
        <f t="shared" si="709"/>
        <v>#REF!</v>
      </c>
      <c r="DB502" s="144"/>
      <c r="DC502" s="136" t="e">
        <f t="shared" si="710"/>
        <v>#REF!</v>
      </c>
      <c r="DD502" s="152"/>
      <c r="DE502" s="140" t="e">
        <f t="shared" si="711"/>
        <v>#REF!</v>
      </c>
      <c r="DF502" s="144"/>
      <c r="DG502" s="136" t="e">
        <f t="shared" si="712"/>
        <v>#REF!</v>
      </c>
      <c r="DH502" s="152"/>
    </row>
    <row r="503" spans="1:112" ht="15.5" x14ac:dyDescent="0.35">
      <c r="A503" s="71">
        <v>32</v>
      </c>
      <c r="B503" s="345" t="str">
        <f t="shared" ref="B503" si="764">B451</f>
        <v>FFFGGG  Flore</v>
      </c>
      <c r="C503" s="71" t="str">
        <f t="shared" si="753"/>
        <v>Flore</v>
      </c>
      <c r="D503" s="9" t="str">
        <f t="shared" si="732"/>
        <v/>
      </c>
      <c r="E503" s="6">
        <f t="shared" si="733"/>
        <v>1840151</v>
      </c>
      <c r="F503" s="73"/>
      <c r="G503" s="73"/>
      <c r="H503" s="73"/>
      <c r="I503" s="73"/>
      <c r="J503" s="73"/>
      <c r="K503" s="73"/>
      <c r="L503" s="73"/>
      <c r="M503" s="169"/>
      <c r="N503" s="73"/>
      <c r="O503" s="73"/>
      <c r="P503" s="73"/>
      <c r="Q503" s="73"/>
      <c r="R503" s="73"/>
      <c r="S503" s="73"/>
      <c r="T503" s="73"/>
      <c r="U503" s="74"/>
      <c r="V503" s="73"/>
      <c r="W503" s="73"/>
      <c r="X503" s="289"/>
      <c r="Y503" s="2" t="e">
        <f>IF(C503&lt;&gt;"",VLOOKUP(C503,#REF!,2,FALSE),"")</f>
        <v>#REF!</v>
      </c>
      <c r="Z503" s="2" t="str">
        <f t="shared" si="728"/>
        <v>US CRÉTEIL</v>
      </c>
      <c r="AA503" s="50" t="str">
        <f t="shared" si="671"/>
        <v/>
      </c>
      <c r="AB503" s="34" t="e">
        <f t="shared" si="672"/>
        <v>#REF!</v>
      </c>
      <c r="AC503" s="2" t="str">
        <f t="shared" si="673"/>
        <v>FFFGGG  Flore  Flore</v>
      </c>
      <c r="AD503" s="2">
        <f t="shared" si="674"/>
        <v>0</v>
      </c>
      <c r="AE503" s="39"/>
      <c r="AF503" s="40" t="str">
        <f>IF(AE503&lt;&gt;"",VLOOKUP(AE503,#REF!,2,FALSE),"")</f>
        <v/>
      </c>
      <c r="AM503" s="140" t="e">
        <f t="shared" si="675"/>
        <v>#REF!</v>
      </c>
      <c r="AN503" s="157"/>
      <c r="AO503" s="136" t="e">
        <f t="shared" si="676"/>
        <v>#REF!</v>
      </c>
      <c r="AP503" s="152"/>
      <c r="AQ503" s="140" t="e">
        <f t="shared" si="677"/>
        <v>#REF!</v>
      </c>
      <c r="AR503" s="144"/>
      <c r="AS503" s="136" t="e">
        <f t="shared" si="678"/>
        <v>#REF!</v>
      </c>
      <c r="AT503" s="152"/>
      <c r="AU503" s="140" t="e">
        <f t="shared" si="679"/>
        <v>#REF!</v>
      </c>
      <c r="AV503" s="157"/>
      <c r="AW503" s="136" t="e">
        <f t="shared" si="680"/>
        <v>#REF!</v>
      </c>
      <c r="AX503" s="152"/>
      <c r="AY503" s="140" t="e">
        <f t="shared" si="681"/>
        <v>#REF!</v>
      </c>
      <c r="AZ503" s="144"/>
      <c r="BA503" s="136" t="e">
        <f t="shared" si="682"/>
        <v>#REF!</v>
      </c>
      <c r="BB503" s="152"/>
      <c r="BC503" s="140" t="e">
        <f t="shared" si="683"/>
        <v>#REF!</v>
      </c>
      <c r="BD503" s="144"/>
      <c r="BE503" s="136" t="e">
        <f t="shared" si="684"/>
        <v>#REF!</v>
      </c>
      <c r="BF503" s="152"/>
      <c r="BG503" s="140" t="e">
        <f t="shared" si="685"/>
        <v>#REF!</v>
      </c>
      <c r="BH503" s="144"/>
      <c r="BI503" s="136" t="e">
        <f t="shared" si="686"/>
        <v>#REF!</v>
      </c>
      <c r="BJ503" s="152"/>
      <c r="BK503" s="140" t="e">
        <f t="shared" si="687"/>
        <v>#REF!</v>
      </c>
      <c r="BL503" s="144"/>
      <c r="BM503" s="136" t="e">
        <f t="shared" si="688"/>
        <v>#REF!</v>
      </c>
      <c r="BN503" s="152"/>
      <c r="BO503" s="140" t="e">
        <f t="shared" si="689"/>
        <v>#REF!</v>
      </c>
      <c r="BP503" s="144"/>
      <c r="BQ503" s="136" t="e">
        <f t="shared" si="690"/>
        <v>#REF!</v>
      </c>
      <c r="BR503" s="152"/>
      <c r="BS503" s="140" t="e">
        <f t="shared" si="691"/>
        <v>#REF!</v>
      </c>
      <c r="BT503" s="144"/>
      <c r="BU503" s="136" t="e">
        <f t="shared" si="692"/>
        <v>#REF!</v>
      </c>
      <c r="BV503" s="152"/>
      <c r="BW503" s="140" t="e">
        <f t="shared" si="693"/>
        <v>#REF!</v>
      </c>
      <c r="BX503" s="144"/>
      <c r="BY503" s="136" t="e">
        <f t="shared" si="694"/>
        <v>#REF!</v>
      </c>
      <c r="BZ503" s="152"/>
      <c r="CA503" s="140" t="e">
        <f t="shared" si="695"/>
        <v>#REF!</v>
      </c>
      <c r="CB503" s="144"/>
      <c r="CC503" s="136" t="e">
        <f t="shared" si="696"/>
        <v>#REF!</v>
      </c>
      <c r="CD503" s="152"/>
      <c r="CE503" s="140" t="e">
        <f t="shared" si="697"/>
        <v>#REF!</v>
      </c>
      <c r="CF503" s="144"/>
      <c r="CG503" s="136" t="e">
        <f t="shared" si="698"/>
        <v>#REF!</v>
      </c>
      <c r="CH503" s="152"/>
      <c r="CI503" s="140" t="e">
        <f t="shared" si="699"/>
        <v>#REF!</v>
      </c>
      <c r="CJ503" s="144"/>
      <c r="CK503" s="136" t="e">
        <f t="shared" si="700"/>
        <v>#REF!</v>
      </c>
      <c r="CL503" s="140" t="e">
        <f t="shared" si="701"/>
        <v>#REF!</v>
      </c>
      <c r="CM503" s="144"/>
      <c r="CN503" s="136" t="e">
        <f t="shared" si="702"/>
        <v>#REF!</v>
      </c>
      <c r="CO503" s="152"/>
      <c r="CP503" s="140" t="e">
        <f t="shared" si="703"/>
        <v>#REF!</v>
      </c>
      <c r="CQ503" s="144"/>
      <c r="CR503" s="136" t="e">
        <f t="shared" si="704"/>
        <v>#REF!</v>
      </c>
      <c r="CS503" s="152"/>
      <c r="CT503" s="140" t="e">
        <f t="shared" si="705"/>
        <v>#REF!</v>
      </c>
      <c r="CU503" s="144"/>
      <c r="CV503" s="136" t="e">
        <f t="shared" si="706"/>
        <v>#REF!</v>
      </c>
      <c r="CW503" s="152"/>
      <c r="CX503" s="140" t="e">
        <f t="shared" si="707"/>
        <v>#REF!</v>
      </c>
      <c r="CY503" s="136" t="e">
        <f t="shared" si="708"/>
        <v>#REF!</v>
      </c>
      <c r="CZ503" s="152"/>
      <c r="DA503" s="144" t="e">
        <f t="shared" si="709"/>
        <v>#REF!</v>
      </c>
      <c r="DB503" s="144"/>
      <c r="DC503" s="136" t="e">
        <f t="shared" si="710"/>
        <v>#REF!</v>
      </c>
      <c r="DD503" s="152"/>
      <c r="DE503" s="140" t="e">
        <f t="shared" si="711"/>
        <v>#REF!</v>
      </c>
      <c r="DF503" s="144"/>
      <c r="DG503" s="136" t="e">
        <f t="shared" si="712"/>
        <v>#REF!</v>
      </c>
      <c r="DH503" s="152"/>
    </row>
    <row r="504" spans="1:112" ht="15.5" x14ac:dyDescent="0.35">
      <c r="A504" s="71">
        <v>33</v>
      </c>
      <c r="B504" s="345" t="str">
        <f t="shared" ref="B504" si="765">B452</f>
        <v>GGGGHHH  Lauryne</v>
      </c>
      <c r="C504" s="71" t="str">
        <f t="shared" si="753"/>
        <v>Lauryne</v>
      </c>
      <c r="D504" s="9" t="str">
        <f t="shared" si="732"/>
        <v/>
      </c>
      <c r="E504" s="6">
        <f t="shared" ref="E504:E521" si="766">E36</f>
        <v>1026527</v>
      </c>
      <c r="F504" s="73"/>
      <c r="G504" s="73"/>
      <c r="H504" s="73"/>
      <c r="I504" s="73"/>
      <c r="J504" s="73"/>
      <c r="K504" s="73"/>
      <c r="L504" s="73"/>
      <c r="M504" s="169"/>
      <c r="N504" s="73"/>
      <c r="O504" s="73"/>
      <c r="P504" s="73"/>
      <c r="Q504" s="73"/>
      <c r="R504" s="73"/>
      <c r="S504" s="73"/>
      <c r="T504" s="73"/>
      <c r="U504" s="74"/>
      <c r="V504" s="73"/>
      <c r="W504" s="73"/>
      <c r="X504" s="289"/>
      <c r="Y504" s="2" t="e">
        <f>IF(C504&lt;&gt;"",VLOOKUP(C504,#REF!,2,FALSE),"")</f>
        <v>#REF!</v>
      </c>
      <c r="Z504" s="2" t="str">
        <f t="shared" si="728"/>
        <v>US CRÉTEIL</v>
      </c>
      <c r="AA504" s="50" t="str">
        <f t="shared" si="671"/>
        <v/>
      </c>
      <c r="AB504" s="34" t="e">
        <f t="shared" si="672"/>
        <v>#REF!</v>
      </c>
      <c r="AC504" s="2" t="str">
        <f t="shared" si="673"/>
        <v>GGGGHHH  Lauryne  Lauryne</v>
      </c>
      <c r="AD504" s="2">
        <f t="shared" si="674"/>
        <v>0</v>
      </c>
      <c r="AE504" s="39"/>
      <c r="AF504" s="40" t="str">
        <f>IF(AE504&lt;&gt;"",VLOOKUP(AE504,#REF!,2,FALSE),"")</f>
        <v/>
      </c>
      <c r="AM504" s="140" t="e">
        <f t="shared" si="675"/>
        <v>#REF!</v>
      </c>
      <c r="AN504" s="157"/>
      <c r="AO504" s="136" t="e">
        <f t="shared" si="676"/>
        <v>#REF!</v>
      </c>
      <c r="AP504" s="152"/>
      <c r="AQ504" s="140" t="e">
        <f t="shared" si="677"/>
        <v>#REF!</v>
      </c>
      <c r="AR504" s="144"/>
      <c r="AS504" s="136" t="e">
        <f t="shared" si="678"/>
        <v>#REF!</v>
      </c>
      <c r="AT504" s="152"/>
      <c r="AU504" s="140" t="e">
        <f t="shared" si="679"/>
        <v>#REF!</v>
      </c>
      <c r="AV504" s="157"/>
      <c r="AW504" s="136" t="e">
        <f t="shared" si="680"/>
        <v>#REF!</v>
      </c>
      <c r="AX504" s="152"/>
      <c r="AY504" s="140" t="e">
        <f t="shared" si="681"/>
        <v>#REF!</v>
      </c>
      <c r="AZ504" s="144"/>
      <c r="BA504" s="136" t="e">
        <f t="shared" si="682"/>
        <v>#REF!</v>
      </c>
      <c r="BB504" s="152"/>
      <c r="BC504" s="140" t="e">
        <f t="shared" si="683"/>
        <v>#REF!</v>
      </c>
      <c r="BD504" s="144"/>
      <c r="BE504" s="136" t="e">
        <f t="shared" si="684"/>
        <v>#REF!</v>
      </c>
      <c r="BF504" s="152"/>
      <c r="BG504" s="140" t="e">
        <f t="shared" si="685"/>
        <v>#REF!</v>
      </c>
      <c r="BH504" s="144"/>
      <c r="BI504" s="136" t="e">
        <f t="shared" si="686"/>
        <v>#REF!</v>
      </c>
      <c r="BJ504" s="152"/>
      <c r="BK504" s="140" t="e">
        <f t="shared" si="687"/>
        <v>#REF!</v>
      </c>
      <c r="BL504" s="144"/>
      <c r="BM504" s="136" t="e">
        <f t="shared" si="688"/>
        <v>#REF!</v>
      </c>
      <c r="BN504" s="152"/>
      <c r="BO504" s="140" t="e">
        <f t="shared" si="689"/>
        <v>#REF!</v>
      </c>
      <c r="BP504" s="144"/>
      <c r="BQ504" s="136" t="e">
        <f t="shared" si="690"/>
        <v>#REF!</v>
      </c>
      <c r="BR504" s="152"/>
      <c r="BS504" s="140" t="e">
        <f t="shared" si="691"/>
        <v>#REF!</v>
      </c>
      <c r="BT504" s="144"/>
      <c r="BU504" s="136" t="e">
        <f t="shared" si="692"/>
        <v>#REF!</v>
      </c>
      <c r="BV504" s="152"/>
      <c r="BW504" s="140" t="e">
        <f t="shared" si="693"/>
        <v>#REF!</v>
      </c>
      <c r="BX504" s="144"/>
      <c r="BY504" s="136" t="e">
        <f t="shared" si="694"/>
        <v>#REF!</v>
      </c>
      <c r="BZ504" s="152"/>
      <c r="CA504" s="140" t="e">
        <f t="shared" si="695"/>
        <v>#REF!</v>
      </c>
      <c r="CB504" s="144"/>
      <c r="CC504" s="136" t="e">
        <f t="shared" si="696"/>
        <v>#REF!</v>
      </c>
      <c r="CD504" s="152"/>
      <c r="CE504" s="140" t="e">
        <f t="shared" si="697"/>
        <v>#REF!</v>
      </c>
      <c r="CF504" s="144"/>
      <c r="CG504" s="136" t="e">
        <f t="shared" si="698"/>
        <v>#REF!</v>
      </c>
      <c r="CH504" s="152"/>
      <c r="CI504" s="140" t="e">
        <f t="shared" si="699"/>
        <v>#REF!</v>
      </c>
      <c r="CJ504" s="144"/>
      <c r="CK504" s="136" t="e">
        <f t="shared" si="700"/>
        <v>#REF!</v>
      </c>
      <c r="CL504" s="140" t="e">
        <f t="shared" si="701"/>
        <v>#REF!</v>
      </c>
      <c r="CM504" s="144"/>
      <c r="CN504" s="136" t="e">
        <f t="shared" si="702"/>
        <v>#REF!</v>
      </c>
      <c r="CO504" s="152"/>
      <c r="CP504" s="140" t="e">
        <f t="shared" si="703"/>
        <v>#REF!</v>
      </c>
      <c r="CQ504" s="144"/>
      <c r="CR504" s="136" t="e">
        <f t="shared" si="704"/>
        <v>#REF!</v>
      </c>
      <c r="CS504" s="152"/>
      <c r="CT504" s="140" t="e">
        <f t="shared" si="705"/>
        <v>#REF!</v>
      </c>
      <c r="CU504" s="144"/>
      <c r="CV504" s="136" t="e">
        <f t="shared" si="706"/>
        <v>#REF!</v>
      </c>
      <c r="CW504" s="152"/>
      <c r="CX504" s="140" t="e">
        <f t="shared" si="707"/>
        <v>#REF!</v>
      </c>
      <c r="CY504" s="136" t="e">
        <f t="shared" si="708"/>
        <v>#REF!</v>
      </c>
      <c r="CZ504" s="152"/>
      <c r="DA504" s="144" t="e">
        <f t="shared" si="709"/>
        <v>#REF!</v>
      </c>
      <c r="DB504" s="144"/>
      <c r="DC504" s="136" t="e">
        <f t="shared" si="710"/>
        <v>#REF!</v>
      </c>
      <c r="DD504" s="152"/>
      <c r="DE504" s="140" t="e">
        <f t="shared" si="711"/>
        <v>#REF!</v>
      </c>
      <c r="DF504" s="144"/>
      <c r="DG504" s="136" t="e">
        <f t="shared" si="712"/>
        <v>#REF!</v>
      </c>
      <c r="DH504" s="152"/>
    </row>
    <row r="505" spans="1:112" ht="15.5" x14ac:dyDescent="0.35">
      <c r="A505" s="71">
        <v>34</v>
      </c>
      <c r="B505" s="345" t="str">
        <f t="shared" ref="B505" si="767">B453</f>
        <v>HHHHIII  Steven</v>
      </c>
      <c r="C505" s="71" t="str">
        <f t="shared" si="753"/>
        <v>Steven</v>
      </c>
      <c r="D505" s="9" t="str">
        <f t="shared" si="732"/>
        <v/>
      </c>
      <c r="E505" s="6">
        <f t="shared" si="766"/>
        <v>1746478</v>
      </c>
      <c r="F505" s="73"/>
      <c r="G505" s="73"/>
      <c r="H505" s="73"/>
      <c r="I505" s="73"/>
      <c r="J505" s="73"/>
      <c r="K505" s="73"/>
      <c r="L505" s="73"/>
      <c r="M505" s="169"/>
      <c r="N505" s="73"/>
      <c r="O505" s="73"/>
      <c r="P505" s="73"/>
      <c r="Q505" s="73"/>
      <c r="R505" s="73"/>
      <c r="S505" s="73"/>
      <c r="T505" s="73"/>
      <c r="U505" s="74"/>
      <c r="V505" s="73"/>
      <c r="W505" s="73"/>
      <c r="X505" s="289"/>
      <c r="Y505" s="2" t="e">
        <f>IF(C505&lt;&gt;"",VLOOKUP(C505,#REF!,2,FALSE),"")</f>
        <v>#REF!</v>
      </c>
      <c r="Z505" s="2" t="str">
        <f t="shared" si="728"/>
        <v>US CRÉTEIL</v>
      </c>
      <c r="AA505" s="50" t="str">
        <f t="shared" si="671"/>
        <v/>
      </c>
      <c r="AB505" s="34" t="e">
        <f t="shared" si="672"/>
        <v>#REF!</v>
      </c>
      <c r="AC505" s="2" t="str">
        <f t="shared" si="673"/>
        <v>HHHHIII  Steven  Steven</v>
      </c>
      <c r="AD505" s="2">
        <f t="shared" si="674"/>
        <v>0</v>
      </c>
      <c r="AE505" s="39"/>
      <c r="AF505" s="40" t="str">
        <f>IF(AE505&lt;&gt;"",VLOOKUP(AE505,#REF!,2,FALSE),"")</f>
        <v/>
      </c>
      <c r="AM505" s="140" t="e">
        <f t="shared" si="675"/>
        <v>#REF!</v>
      </c>
      <c r="AN505" s="157"/>
      <c r="AO505" s="136" t="e">
        <f t="shared" si="676"/>
        <v>#REF!</v>
      </c>
      <c r="AP505" s="152"/>
      <c r="AQ505" s="140" t="e">
        <f t="shared" si="677"/>
        <v>#REF!</v>
      </c>
      <c r="AR505" s="144"/>
      <c r="AS505" s="136" t="e">
        <f t="shared" si="678"/>
        <v>#REF!</v>
      </c>
      <c r="AT505" s="152"/>
      <c r="AU505" s="140" t="e">
        <f t="shared" si="679"/>
        <v>#REF!</v>
      </c>
      <c r="AV505" s="157"/>
      <c r="AW505" s="136" t="e">
        <f t="shared" si="680"/>
        <v>#REF!</v>
      </c>
      <c r="AX505" s="152"/>
      <c r="AY505" s="140" t="e">
        <f t="shared" si="681"/>
        <v>#REF!</v>
      </c>
      <c r="AZ505" s="144"/>
      <c r="BA505" s="136" t="e">
        <f t="shared" si="682"/>
        <v>#REF!</v>
      </c>
      <c r="BB505" s="152"/>
      <c r="BC505" s="140" t="e">
        <f t="shared" si="683"/>
        <v>#REF!</v>
      </c>
      <c r="BD505" s="144"/>
      <c r="BE505" s="136" t="e">
        <f t="shared" si="684"/>
        <v>#REF!</v>
      </c>
      <c r="BF505" s="152"/>
      <c r="BG505" s="140" t="e">
        <f t="shared" si="685"/>
        <v>#REF!</v>
      </c>
      <c r="BH505" s="144"/>
      <c r="BI505" s="136" t="e">
        <f t="shared" si="686"/>
        <v>#REF!</v>
      </c>
      <c r="BJ505" s="152"/>
      <c r="BK505" s="140" t="e">
        <f t="shared" si="687"/>
        <v>#REF!</v>
      </c>
      <c r="BL505" s="144"/>
      <c r="BM505" s="136" t="e">
        <f t="shared" si="688"/>
        <v>#REF!</v>
      </c>
      <c r="BN505" s="152"/>
      <c r="BO505" s="140" t="e">
        <f t="shared" si="689"/>
        <v>#REF!</v>
      </c>
      <c r="BP505" s="144"/>
      <c r="BQ505" s="136" t="e">
        <f t="shared" si="690"/>
        <v>#REF!</v>
      </c>
      <c r="BR505" s="152"/>
      <c r="BS505" s="140" t="e">
        <f t="shared" si="691"/>
        <v>#REF!</v>
      </c>
      <c r="BT505" s="144"/>
      <c r="BU505" s="136" t="e">
        <f t="shared" si="692"/>
        <v>#REF!</v>
      </c>
      <c r="BV505" s="152"/>
      <c r="BW505" s="140" t="e">
        <f t="shared" si="693"/>
        <v>#REF!</v>
      </c>
      <c r="BX505" s="144"/>
      <c r="BY505" s="136" t="e">
        <f t="shared" si="694"/>
        <v>#REF!</v>
      </c>
      <c r="BZ505" s="152"/>
      <c r="CA505" s="140" t="e">
        <f t="shared" si="695"/>
        <v>#REF!</v>
      </c>
      <c r="CB505" s="144"/>
      <c r="CC505" s="136" t="e">
        <f t="shared" si="696"/>
        <v>#REF!</v>
      </c>
      <c r="CD505" s="152"/>
      <c r="CE505" s="140" t="e">
        <f t="shared" si="697"/>
        <v>#REF!</v>
      </c>
      <c r="CF505" s="144"/>
      <c r="CG505" s="136" t="e">
        <f t="shared" si="698"/>
        <v>#REF!</v>
      </c>
      <c r="CH505" s="152"/>
      <c r="CI505" s="140" t="e">
        <f t="shared" si="699"/>
        <v>#REF!</v>
      </c>
      <c r="CJ505" s="144"/>
      <c r="CK505" s="136" t="e">
        <f t="shared" si="700"/>
        <v>#REF!</v>
      </c>
      <c r="CL505" s="140" t="e">
        <f t="shared" si="701"/>
        <v>#REF!</v>
      </c>
      <c r="CM505" s="144"/>
      <c r="CN505" s="136" t="e">
        <f t="shared" si="702"/>
        <v>#REF!</v>
      </c>
      <c r="CO505" s="152"/>
      <c r="CP505" s="140" t="e">
        <f t="shared" si="703"/>
        <v>#REF!</v>
      </c>
      <c r="CQ505" s="144"/>
      <c r="CR505" s="136" t="e">
        <f t="shared" si="704"/>
        <v>#REF!</v>
      </c>
      <c r="CS505" s="152"/>
      <c r="CT505" s="140" t="e">
        <f t="shared" si="705"/>
        <v>#REF!</v>
      </c>
      <c r="CU505" s="144"/>
      <c r="CV505" s="136" t="e">
        <f t="shared" si="706"/>
        <v>#REF!</v>
      </c>
      <c r="CW505" s="152"/>
      <c r="CX505" s="140" t="e">
        <f t="shared" si="707"/>
        <v>#REF!</v>
      </c>
      <c r="CY505" s="136" t="e">
        <f t="shared" si="708"/>
        <v>#REF!</v>
      </c>
      <c r="CZ505" s="152"/>
      <c r="DA505" s="144" t="e">
        <f t="shared" si="709"/>
        <v>#REF!</v>
      </c>
      <c r="DB505" s="144"/>
      <c r="DC505" s="136" t="e">
        <f t="shared" si="710"/>
        <v>#REF!</v>
      </c>
      <c r="DD505" s="152"/>
      <c r="DE505" s="140" t="e">
        <f t="shared" si="711"/>
        <v>#REF!</v>
      </c>
      <c r="DF505" s="144"/>
      <c r="DG505" s="136" t="e">
        <f t="shared" si="712"/>
        <v>#REF!</v>
      </c>
      <c r="DH505" s="152"/>
    </row>
    <row r="506" spans="1:112" ht="15.5" x14ac:dyDescent="0.35">
      <c r="A506" s="71">
        <v>35</v>
      </c>
      <c r="B506" s="345" t="str">
        <f t="shared" ref="B506" si="768">B454</f>
        <v>IIIJJJJJ  PIERRE</v>
      </c>
      <c r="C506" s="71" t="str">
        <f t="shared" si="753"/>
        <v>PIERRE</v>
      </c>
      <c r="D506" s="9" t="str">
        <f t="shared" si="732"/>
        <v/>
      </c>
      <c r="E506" s="6">
        <f t="shared" si="766"/>
        <v>1577594</v>
      </c>
      <c r="F506" s="73"/>
      <c r="G506" s="73"/>
      <c r="H506" s="73"/>
      <c r="I506" s="73"/>
      <c r="J506" s="73"/>
      <c r="K506" s="73"/>
      <c r="L506" s="73"/>
      <c r="M506" s="169"/>
      <c r="N506" s="73"/>
      <c r="O506" s="73"/>
      <c r="P506" s="73"/>
      <c r="Q506" s="73"/>
      <c r="R506" s="73"/>
      <c r="S506" s="73"/>
      <c r="T506" s="73"/>
      <c r="U506" s="74"/>
      <c r="V506" s="73"/>
      <c r="W506" s="73"/>
      <c r="X506" s="289"/>
      <c r="Y506" s="2" t="e">
        <f>IF(C506&lt;&gt;"",VLOOKUP(C506,#REF!,2,FALSE),"")</f>
        <v>#REF!</v>
      </c>
      <c r="Z506" s="2" t="str">
        <f t="shared" si="728"/>
        <v>US CRÉTEIL</v>
      </c>
      <c r="AA506" s="50" t="str">
        <f t="shared" si="671"/>
        <v/>
      </c>
      <c r="AB506" s="34" t="e">
        <f t="shared" si="672"/>
        <v>#REF!</v>
      </c>
      <c r="AC506" s="2" t="str">
        <f t="shared" si="673"/>
        <v>IIIJJJJJ  PIERRE  PIERRE</v>
      </c>
      <c r="AD506" s="2">
        <f t="shared" si="674"/>
        <v>0</v>
      </c>
      <c r="AE506" s="39"/>
      <c r="AF506" s="40" t="str">
        <f>IF(AE506&lt;&gt;"",VLOOKUP(AE506,#REF!,2,FALSE),"")</f>
        <v/>
      </c>
      <c r="AM506" s="140" t="e">
        <f t="shared" si="675"/>
        <v>#REF!</v>
      </c>
      <c r="AN506" s="157"/>
      <c r="AO506" s="136" t="e">
        <f t="shared" si="676"/>
        <v>#REF!</v>
      </c>
      <c r="AP506" s="152"/>
      <c r="AQ506" s="140" t="e">
        <f t="shared" si="677"/>
        <v>#REF!</v>
      </c>
      <c r="AR506" s="144"/>
      <c r="AS506" s="136" t="e">
        <f t="shared" si="678"/>
        <v>#REF!</v>
      </c>
      <c r="AT506" s="152"/>
      <c r="AU506" s="140" t="e">
        <f t="shared" si="679"/>
        <v>#REF!</v>
      </c>
      <c r="AV506" s="157"/>
      <c r="AW506" s="136" t="e">
        <f t="shared" si="680"/>
        <v>#REF!</v>
      </c>
      <c r="AX506" s="152"/>
      <c r="AY506" s="140" t="e">
        <f t="shared" si="681"/>
        <v>#REF!</v>
      </c>
      <c r="AZ506" s="144"/>
      <c r="BA506" s="136" t="e">
        <f t="shared" si="682"/>
        <v>#REF!</v>
      </c>
      <c r="BB506" s="152"/>
      <c r="BC506" s="140" t="e">
        <f t="shared" si="683"/>
        <v>#REF!</v>
      </c>
      <c r="BD506" s="144"/>
      <c r="BE506" s="136" t="e">
        <f t="shared" si="684"/>
        <v>#REF!</v>
      </c>
      <c r="BF506" s="152"/>
      <c r="BG506" s="140" t="e">
        <f t="shared" si="685"/>
        <v>#REF!</v>
      </c>
      <c r="BH506" s="144"/>
      <c r="BI506" s="136" t="e">
        <f t="shared" si="686"/>
        <v>#REF!</v>
      </c>
      <c r="BJ506" s="152"/>
      <c r="BK506" s="140" t="e">
        <f t="shared" si="687"/>
        <v>#REF!</v>
      </c>
      <c r="BL506" s="144"/>
      <c r="BM506" s="136" t="e">
        <f t="shared" si="688"/>
        <v>#REF!</v>
      </c>
      <c r="BN506" s="152"/>
      <c r="BO506" s="140" t="e">
        <f t="shared" si="689"/>
        <v>#REF!</v>
      </c>
      <c r="BP506" s="144"/>
      <c r="BQ506" s="136" t="e">
        <f t="shared" si="690"/>
        <v>#REF!</v>
      </c>
      <c r="BR506" s="152"/>
      <c r="BS506" s="140" t="e">
        <f t="shared" si="691"/>
        <v>#REF!</v>
      </c>
      <c r="BT506" s="144"/>
      <c r="BU506" s="136" t="e">
        <f t="shared" si="692"/>
        <v>#REF!</v>
      </c>
      <c r="BV506" s="152"/>
      <c r="BW506" s="140" t="e">
        <f t="shared" si="693"/>
        <v>#REF!</v>
      </c>
      <c r="BX506" s="144"/>
      <c r="BY506" s="136" t="e">
        <f t="shared" si="694"/>
        <v>#REF!</v>
      </c>
      <c r="BZ506" s="152"/>
      <c r="CA506" s="140" t="e">
        <f t="shared" si="695"/>
        <v>#REF!</v>
      </c>
      <c r="CB506" s="144"/>
      <c r="CC506" s="136" t="e">
        <f t="shared" si="696"/>
        <v>#REF!</v>
      </c>
      <c r="CD506" s="152"/>
      <c r="CE506" s="140" t="e">
        <f t="shared" si="697"/>
        <v>#REF!</v>
      </c>
      <c r="CF506" s="144"/>
      <c r="CG506" s="136" t="e">
        <f t="shared" si="698"/>
        <v>#REF!</v>
      </c>
      <c r="CH506" s="152"/>
      <c r="CI506" s="140" t="e">
        <f t="shared" si="699"/>
        <v>#REF!</v>
      </c>
      <c r="CJ506" s="144"/>
      <c r="CK506" s="136" t="e">
        <f t="shared" si="700"/>
        <v>#REF!</v>
      </c>
      <c r="CL506" s="140" t="e">
        <f t="shared" si="701"/>
        <v>#REF!</v>
      </c>
      <c r="CM506" s="144"/>
      <c r="CN506" s="136" t="e">
        <f t="shared" si="702"/>
        <v>#REF!</v>
      </c>
      <c r="CO506" s="152"/>
      <c r="CP506" s="140" t="e">
        <f t="shared" si="703"/>
        <v>#REF!</v>
      </c>
      <c r="CQ506" s="144"/>
      <c r="CR506" s="136" t="e">
        <f t="shared" si="704"/>
        <v>#REF!</v>
      </c>
      <c r="CS506" s="152"/>
      <c r="CT506" s="140" t="e">
        <f t="shared" si="705"/>
        <v>#REF!</v>
      </c>
      <c r="CU506" s="144"/>
      <c r="CV506" s="136" t="e">
        <f t="shared" si="706"/>
        <v>#REF!</v>
      </c>
      <c r="CW506" s="152"/>
      <c r="CX506" s="140" t="e">
        <f t="shared" si="707"/>
        <v>#REF!</v>
      </c>
      <c r="CY506" s="136" t="e">
        <f t="shared" si="708"/>
        <v>#REF!</v>
      </c>
      <c r="CZ506" s="152"/>
      <c r="DA506" s="144" t="e">
        <f t="shared" si="709"/>
        <v>#REF!</v>
      </c>
      <c r="DB506" s="144"/>
      <c r="DC506" s="136" t="e">
        <f t="shared" si="710"/>
        <v>#REF!</v>
      </c>
      <c r="DD506" s="152"/>
      <c r="DE506" s="140" t="e">
        <f t="shared" si="711"/>
        <v>#REF!</v>
      </c>
      <c r="DF506" s="144"/>
      <c r="DG506" s="136" t="e">
        <f t="shared" si="712"/>
        <v>#REF!</v>
      </c>
      <c r="DH506" s="152"/>
    </row>
    <row r="507" spans="1:112" ht="15.5" x14ac:dyDescent="0.35">
      <c r="A507" s="71">
        <v>36</v>
      </c>
      <c r="B507" s="345" t="str">
        <f t="shared" ref="B507" si="769">B455</f>
        <v>JJJJKKKK  Christelle</v>
      </c>
      <c r="C507" s="71" t="str">
        <f t="shared" si="753"/>
        <v>Christelle</v>
      </c>
      <c r="D507" s="9" t="str">
        <f t="shared" si="732"/>
        <v/>
      </c>
      <c r="E507" s="6">
        <f t="shared" si="766"/>
        <v>1577755</v>
      </c>
      <c r="F507" s="73"/>
      <c r="G507" s="73"/>
      <c r="H507" s="73"/>
      <c r="I507" s="73"/>
      <c r="J507" s="73"/>
      <c r="K507" s="73"/>
      <c r="L507" s="73"/>
      <c r="M507" s="169"/>
      <c r="N507" s="73"/>
      <c r="O507" s="73"/>
      <c r="P507" s="73"/>
      <c r="Q507" s="73"/>
      <c r="R507" s="73"/>
      <c r="S507" s="73"/>
      <c r="T507" s="73"/>
      <c r="U507" s="74"/>
      <c r="V507" s="73"/>
      <c r="W507" s="73"/>
      <c r="X507" s="289"/>
      <c r="Y507" s="2" t="e">
        <f>IF(C507&lt;&gt;"",VLOOKUP(C507,#REF!,2,FALSE),"")</f>
        <v>#REF!</v>
      </c>
      <c r="Z507" s="2" t="str">
        <f t="shared" si="728"/>
        <v>US CRÉTEIL</v>
      </c>
      <c r="AA507" s="50" t="str">
        <f t="shared" si="671"/>
        <v/>
      </c>
      <c r="AB507" s="34" t="e">
        <f t="shared" si="672"/>
        <v>#REF!</v>
      </c>
      <c r="AC507" s="2" t="str">
        <f t="shared" si="673"/>
        <v>JJJJKKKK  Christelle  Christelle</v>
      </c>
      <c r="AD507" s="2">
        <f t="shared" si="674"/>
        <v>0</v>
      </c>
      <c r="AE507" s="39"/>
      <c r="AF507" s="40" t="str">
        <f>IF(AE507&lt;&gt;"",VLOOKUP(AE507,#REF!,2,FALSE),"")</f>
        <v/>
      </c>
      <c r="AM507" s="140" t="e">
        <f t="shared" si="675"/>
        <v>#REF!</v>
      </c>
      <c r="AN507" s="157"/>
      <c r="AO507" s="136" t="e">
        <f t="shared" si="676"/>
        <v>#REF!</v>
      </c>
      <c r="AP507" s="152"/>
      <c r="AQ507" s="140" t="e">
        <f t="shared" si="677"/>
        <v>#REF!</v>
      </c>
      <c r="AR507" s="144"/>
      <c r="AS507" s="136" t="e">
        <f t="shared" si="678"/>
        <v>#REF!</v>
      </c>
      <c r="AT507" s="152"/>
      <c r="AU507" s="140" t="e">
        <f t="shared" si="679"/>
        <v>#REF!</v>
      </c>
      <c r="AV507" s="157"/>
      <c r="AW507" s="136" t="e">
        <f t="shared" si="680"/>
        <v>#REF!</v>
      </c>
      <c r="AX507" s="152"/>
      <c r="AY507" s="140" t="e">
        <f t="shared" si="681"/>
        <v>#REF!</v>
      </c>
      <c r="AZ507" s="144"/>
      <c r="BA507" s="136" t="e">
        <f t="shared" si="682"/>
        <v>#REF!</v>
      </c>
      <c r="BB507" s="152"/>
      <c r="BC507" s="140" t="e">
        <f t="shared" si="683"/>
        <v>#REF!</v>
      </c>
      <c r="BD507" s="144"/>
      <c r="BE507" s="136" t="e">
        <f t="shared" si="684"/>
        <v>#REF!</v>
      </c>
      <c r="BF507" s="152"/>
      <c r="BG507" s="140" t="e">
        <f t="shared" si="685"/>
        <v>#REF!</v>
      </c>
      <c r="BH507" s="144"/>
      <c r="BI507" s="136" t="e">
        <f t="shared" si="686"/>
        <v>#REF!</v>
      </c>
      <c r="BJ507" s="152"/>
      <c r="BK507" s="140" t="e">
        <f t="shared" si="687"/>
        <v>#REF!</v>
      </c>
      <c r="BL507" s="144"/>
      <c r="BM507" s="136" t="e">
        <f t="shared" si="688"/>
        <v>#REF!</v>
      </c>
      <c r="BN507" s="152"/>
      <c r="BO507" s="140" t="e">
        <f t="shared" si="689"/>
        <v>#REF!</v>
      </c>
      <c r="BP507" s="144"/>
      <c r="BQ507" s="136" t="e">
        <f t="shared" si="690"/>
        <v>#REF!</v>
      </c>
      <c r="BR507" s="152"/>
      <c r="BS507" s="140" t="e">
        <f t="shared" si="691"/>
        <v>#REF!</v>
      </c>
      <c r="BT507" s="144"/>
      <c r="BU507" s="136" t="e">
        <f t="shared" si="692"/>
        <v>#REF!</v>
      </c>
      <c r="BV507" s="152"/>
      <c r="BW507" s="140" t="e">
        <f t="shared" si="693"/>
        <v>#REF!</v>
      </c>
      <c r="BX507" s="144"/>
      <c r="BY507" s="136" t="e">
        <f t="shared" si="694"/>
        <v>#REF!</v>
      </c>
      <c r="BZ507" s="152"/>
      <c r="CA507" s="140" t="e">
        <f t="shared" si="695"/>
        <v>#REF!</v>
      </c>
      <c r="CB507" s="144"/>
      <c r="CC507" s="136" t="e">
        <f t="shared" si="696"/>
        <v>#REF!</v>
      </c>
      <c r="CD507" s="152"/>
      <c r="CE507" s="140" t="e">
        <f t="shared" si="697"/>
        <v>#REF!</v>
      </c>
      <c r="CF507" s="144"/>
      <c r="CG507" s="136" t="e">
        <f t="shared" si="698"/>
        <v>#REF!</v>
      </c>
      <c r="CH507" s="152"/>
      <c r="CI507" s="140" t="e">
        <f t="shared" si="699"/>
        <v>#REF!</v>
      </c>
      <c r="CJ507" s="144"/>
      <c r="CK507" s="136" t="e">
        <f t="shared" si="700"/>
        <v>#REF!</v>
      </c>
      <c r="CL507" s="140" t="e">
        <f t="shared" si="701"/>
        <v>#REF!</v>
      </c>
      <c r="CM507" s="144"/>
      <c r="CN507" s="136" t="e">
        <f t="shared" si="702"/>
        <v>#REF!</v>
      </c>
      <c r="CO507" s="152"/>
      <c r="CP507" s="140" t="e">
        <f t="shared" si="703"/>
        <v>#REF!</v>
      </c>
      <c r="CQ507" s="144"/>
      <c r="CR507" s="136" t="e">
        <f t="shared" si="704"/>
        <v>#REF!</v>
      </c>
      <c r="CS507" s="152"/>
      <c r="CT507" s="140" t="e">
        <f t="shared" si="705"/>
        <v>#REF!</v>
      </c>
      <c r="CU507" s="144"/>
      <c r="CV507" s="136" t="e">
        <f t="shared" si="706"/>
        <v>#REF!</v>
      </c>
      <c r="CW507" s="152"/>
      <c r="CX507" s="140" t="e">
        <f t="shared" si="707"/>
        <v>#REF!</v>
      </c>
      <c r="CY507" s="136" t="e">
        <f t="shared" si="708"/>
        <v>#REF!</v>
      </c>
      <c r="CZ507" s="152"/>
      <c r="DA507" s="144" t="e">
        <f t="shared" si="709"/>
        <v>#REF!</v>
      </c>
      <c r="DB507" s="144"/>
      <c r="DC507" s="136" t="e">
        <f t="shared" si="710"/>
        <v>#REF!</v>
      </c>
      <c r="DD507" s="152"/>
      <c r="DE507" s="140" t="e">
        <f t="shared" si="711"/>
        <v>#REF!</v>
      </c>
      <c r="DF507" s="144"/>
      <c r="DG507" s="136" t="e">
        <f t="shared" si="712"/>
        <v>#REF!</v>
      </c>
      <c r="DH507" s="152"/>
    </row>
    <row r="508" spans="1:112" ht="15.5" x14ac:dyDescent="0.35">
      <c r="A508" s="71">
        <v>37</v>
      </c>
      <c r="B508" s="345" t="str">
        <f t="shared" ref="B508" si="770">B456</f>
        <v>KKKLLL  Pierre</v>
      </c>
      <c r="C508" s="71" t="str">
        <f t="shared" si="753"/>
        <v>Pierre</v>
      </c>
      <c r="D508" s="9" t="str">
        <f t="shared" si="732"/>
        <v/>
      </c>
      <c r="E508" s="6">
        <f t="shared" si="766"/>
        <v>1346497</v>
      </c>
      <c r="F508" s="73"/>
      <c r="G508" s="73"/>
      <c r="H508" s="73"/>
      <c r="I508" s="73"/>
      <c r="J508" s="73"/>
      <c r="K508" s="73"/>
      <c r="L508" s="73"/>
      <c r="M508" s="169"/>
      <c r="N508" s="73"/>
      <c r="O508" s="73"/>
      <c r="P508" s="73"/>
      <c r="Q508" s="73"/>
      <c r="R508" s="73"/>
      <c r="S508" s="73"/>
      <c r="T508" s="73"/>
      <c r="U508" s="74"/>
      <c r="V508" s="73"/>
      <c r="W508" s="73"/>
      <c r="X508" s="289"/>
      <c r="Y508" s="2" t="e">
        <f>IF(C508&lt;&gt;"",VLOOKUP(C508,#REF!,2,FALSE),"")</f>
        <v>#REF!</v>
      </c>
      <c r="Z508" s="2" t="str">
        <f t="shared" si="728"/>
        <v>US CRÉTEIL</v>
      </c>
      <c r="AA508" s="50" t="str">
        <f t="shared" si="671"/>
        <v/>
      </c>
      <c r="AB508" s="34" t="e">
        <f t="shared" si="672"/>
        <v>#REF!</v>
      </c>
      <c r="AC508" s="2" t="str">
        <f t="shared" si="673"/>
        <v>KKKLLL  Pierre  Pierre</v>
      </c>
      <c r="AD508" s="2">
        <f t="shared" si="674"/>
        <v>0</v>
      </c>
      <c r="AE508" s="39"/>
      <c r="AF508" s="40" t="str">
        <f>IF(AE508&lt;&gt;"",VLOOKUP(AE508,#REF!,2,FALSE),"")</f>
        <v/>
      </c>
      <c r="AM508" s="140" t="e">
        <f t="shared" si="675"/>
        <v>#REF!</v>
      </c>
      <c r="AN508" s="157"/>
      <c r="AO508" s="136" t="e">
        <f t="shared" si="676"/>
        <v>#REF!</v>
      </c>
      <c r="AP508" s="152"/>
      <c r="AQ508" s="140" t="e">
        <f t="shared" si="677"/>
        <v>#REF!</v>
      </c>
      <c r="AR508" s="144"/>
      <c r="AS508" s="136" t="e">
        <f t="shared" si="678"/>
        <v>#REF!</v>
      </c>
      <c r="AT508" s="152"/>
      <c r="AU508" s="140" t="e">
        <f t="shared" si="679"/>
        <v>#REF!</v>
      </c>
      <c r="AV508" s="157"/>
      <c r="AW508" s="136" t="e">
        <f t="shared" si="680"/>
        <v>#REF!</v>
      </c>
      <c r="AX508" s="152"/>
      <c r="AY508" s="140" t="e">
        <f t="shared" si="681"/>
        <v>#REF!</v>
      </c>
      <c r="AZ508" s="144"/>
      <c r="BA508" s="136" t="e">
        <f t="shared" si="682"/>
        <v>#REF!</v>
      </c>
      <c r="BB508" s="152"/>
      <c r="BC508" s="140" t="e">
        <f t="shared" si="683"/>
        <v>#REF!</v>
      </c>
      <c r="BD508" s="144"/>
      <c r="BE508" s="136" t="e">
        <f t="shared" si="684"/>
        <v>#REF!</v>
      </c>
      <c r="BF508" s="152"/>
      <c r="BG508" s="140" t="e">
        <f t="shared" si="685"/>
        <v>#REF!</v>
      </c>
      <c r="BH508" s="144"/>
      <c r="BI508" s="136" t="e">
        <f t="shared" si="686"/>
        <v>#REF!</v>
      </c>
      <c r="BJ508" s="152"/>
      <c r="BK508" s="140" t="e">
        <f t="shared" si="687"/>
        <v>#REF!</v>
      </c>
      <c r="BL508" s="144"/>
      <c r="BM508" s="136" t="e">
        <f t="shared" si="688"/>
        <v>#REF!</v>
      </c>
      <c r="BN508" s="152"/>
      <c r="BO508" s="140" t="e">
        <f t="shared" si="689"/>
        <v>#REF!</v>
      </c>
      <c r="BP508" s="144"/>
      <c r="BQ508" s="136" t="e">
        <f t="shared" si="690"/>
        <v>#REF!</v>
      </c>
      <c r="BR508" s="152"/>
      <c r="BS508" s="140" t="e">
        <f t="shared" si="691"/>
        <v>#REF!</v>
      </c>
      <c r="BT508" s="144"/>
      <c r="BU508" s="136" t="e">
        <f t="shared" si="692"/>
        <v>#REF!</v>
      </c>
      <c r="BV508" s="152"/>
      <c r="BW508" s="140" t="e">
        <f t="shared" si="693"/>
        <v>#REF!</v>
      </c>
      <c r="BX508" s="144"/>
      <c r="BY508" s="136" t="e">
        <f t="shared" si="694"/>
        <v>#REF!</v>
      </c>
      <c r="BZ508" s="152"/>
      <c r="CA508" s="140" t="e">
        <f t="shared" si="695"/>
        <v>#REF!</v>
      </c>
      <c r="CB508" s="144"/>
      <c r="CC508" s="136" t="e">
        <f t="shared" si="696"/>
        <v>#REF!</v>
      </c>
      <c r="CD508" s="152"/>
      <c r="CE508" s="140" t="e">
        <f t="shared" si="697"/>
        <v>#REF!</v>
      </c>
      <c r="CF508" s="144"/>
      <c r="CG508" s="136" t="e">
        <f t="shared" si="698"/>
        <v>#REF!</v>
      </c>
      <c r="CH508" s="152"/>
      <c r="CI508" s="140" t="e">
        <f t="shared" si="699"/>
        <v>#REF!</v>
      </c>
      <c r="CJ508" s="144"/>
      <c r="CK508" s="136" t="e">
        <f t="shared" si="700"/>
        <v>#REF!</v>
      </c>
      <c r="CL508" s="140" t="e">
        <f t="shared" si="701"/>
        <v>#REF!</v>
      </c>
      <c r="CM508" s="144"/>
      <c r="CN508" s="136" t="e">
        <f t="shared" si="702"/>
        <v>#REF!</v>
      </c>
      <c r="CO508" s="152"/>
      <c r="CP508" s="140" t="e">
        <f t="shared" si="703"/>
        <v>#REF!</v>
      </c>
      <c r="CQ508" s="144"/>
      <c r="CR508" s="136" t="e">
        <f t="shared" si="704"/>
        <v>#REF!</v>
      </c>
      <c r="CS508" s="152"/>
      <c r="CT508" s="140" t="e">
        <f t="shared" si="705"/>
        <v>#REF!</v>
      </c>
      <c r="CU508" s="144"/>
      <c r="CV508" s="136" t="e">
        <f t="shared" si="706"/>
        <v>#REF!</v>
      </c>
      <c r="CW508" s="152"/>
      <c r="CX508" s="140" t="e">
        <f t="shared" si="707"/>
        <v>#REF!</v>
      </c>
      <c r="CY508" s="136" t="e">
        <f t="shared" si="708"/>
        <v>#REF!</v>
      </c>
      <c r="CZ508" s="152"/>
      <c r="DA508" s="144" t="e">
        <f t="shared" si="709"/>
        <v>#REF!</v>
      </c>
      <c r="DB508" s="144"/>
      <c r="DC508" s="136" t="e">
        <f t="shared" si="710"/>
        <v>#REF!</v>
      </c>
      <c r="DD508" s="152"/>
      <c r="DE508" s="140" t="e">
        <f t="shared" si="711"/>
        <v>#REF!</v>
      </c>
      <c r="DF508" s="144"/>
      <c r="DG508" s="136" t="e">
        <f t="shared" si="712"/>
        <v>#REF!</v>
      </c>
      <c r="DH508" s="152"/>
    </row>
    <row r="509" spans="1:112" ht="15.5" x14ac:dyDescent="0.35">
      <c r="A509" s="71">
        <v>38</v>
      </c>
      <c r="B509" s="345" t="str">
        <f t="shared" ref="B509" si="771">B457</f>
        <v>LLLLMMMM  Didier</v>
      </c>
      <c r="C509" s="71" t="str">
        <f t="shared" si="753"/>
        <v>Didier</v>
      </c>
      <c r="D509" s="9" t="str">
        <f t="shared" si="732"/>
        <v/>
      </c>
      <c r="E509" s="6">
        <f t="shared" si="766"/>
        <v>1748108</v>
      </c>
      <c r="F509" s="73"/>
      <c r="G509" s="73"/>
      <c r="H509" s="73"/>
      <c r="I509" s="73"/>
      <c r="J509" s="73"/>
      <c r="K509" s="73"/>
      <c r="L509" s="73"/>
      <c r="M509" s="169"/>
      <c r="N509" s="73"/>
      <c r="O509" s="73"/>
      <c r="P509" s="73"/>
      <c r="Q509" s="73"/>
      <c r="R509" s="73"/>
      <c r="S509" s="73"/>
      <c r="T509" s="73"/>
      <c r="U509" s="73"/>
      <c r="V509" s="73"/>
      <c r="W509" s="73"/>
      <c r="X509" s="289"/>
      <c r="Y509" s="2" t="e">
        <f>IF(C509&lt;&gt;"",VLOOKUP(C509,#REF!,2,FALSE),"")</f>
        <v>#REF!</v>
      </c>
      <c r="Z509" s="2" t="str">
        <f t="shared" si="728"/>
        <v>US CRÉTEIL</v>
      </c>
      <c r="AA509" s="50" t="str">
        <f t="shared" si="671"/>
        <v/>
      </c>
      <c r="AB509" s="34" t="e">
        <f t="shared" si="672"/>
        <v>#REF!</v>
      </c>
      <c r="AC509" s="2" t="str">
        <f t="shared" si="673"/>
        <v>LLLLMMMM  Didier  Didier</v>
      </c>
      <c r="AD509" s="2">
        <f t="shared" si="674"/>
        <v>0</v>
      </c>
      <c r="AE509" s="39"/>
      <c r="AF509" s="40" t="str">
        <f>IF(AE509&lt;&gt;"",VLOOKUP(AE509,#REF!,2,FALSE),"")</f>
        <v/>
      </c>
      <c r="AM509" s="140" t="e">
        <f t="shared" si="675"/>
        <v>#REF!</v>
      </c>
      <c r="AN509" s="157"/>
      <c r="AO509" s="136" t="e">
        <f t="shared" si="676"/>
        <v>#REF!</v>
      </c>
      <c r="AP509" s="152"/>
      <c r="AQ509" s="140" t="e">
        <f t="shared" si="677"/>
        <v>#REF!</v>
      </c>
      <c r="AR509" s="144"/>
      <c r="AS509" s="136" t="e">
        <f t="shared" si="678"/>
        <v>#REF!</v>
      </c>
      <c r="AT509" s="152"/>
      <c r="AU509" s="140" t="e">
        <f t="shared" si="679"/>
        <v>#REF!</v>
      </c>
      <c r="AV509" s="157"/>
      <c r="AW509" s="136" t="e">
        <f t="shared" si="680"/>
        <v>#REF!</v>
      </c>
      <c r="AX509" s="152"/>
      <c r="AY509" s="140" t="e">
        <f t="shared" si="681"/>
        <v>#REF!</v>
      </c>
      <c r="AZ509" s="144"/>
      <c r="BA509" s="136" t="e">
        <f t="shared" si="682"/>
        <v>#REF!</v>
      </c>
      <c r="BB509" s="152"/>
      <c r="BC509" s="140" t="e">
        <f t="shared" si="683"/>
        <v>#REF!</v>
      </c>
      <c r="BD509" s="144"/>
      <c r="BE509" s="136" t="e">
        <f t="shared" si="684"/>
        <v>#REF!</v>
      </c>
      <c r="BF509" s="152"/>
      <c r="BG509" s="140" t="e">
        <f t="shared" si="685"/>
        <v>#REF!</v>
      </c>
      <c r="BH509" s="144"/>
      <c r="BI509" s="136" t="e">
        <f t="shared" si="686"/>
        <v>#REF!</v>
      </c>
      <c r="BJ509" s="152"/>
      <c r="BK509" s="140" t="e">
        <f t="shared" si="687"/>
        <v>#REF!</v>
      </c>
      <c r="BL509" s="144"/>
      <c r="BM509" s="136" t="e">
        <f t="shared" si="688"/>
        <v>#REF!</v>
      </c>
      <c r="BN509" s="152"/>
      <c r="BO509" s="140" t="e">
        <f t="shared" si="689"/>
        <v>#REF!</v>
      </c>
      <c r="BP509" s="144"/>
      <c r="BQ509" s="136" t="e">
        <f t="shared" si="690"/>
        <v>#REF!</v>
      </c>
      <c r="BR509" s="152"/>
      <c r="BS509" s="140" t="e">
        <f t="shared" si="691"/>
        <v>#REF!</v>
      </c>
      <c r="BT509" s="144"/>
      <c r="BU509" s="136" t="e">
        <f t="shared" si="692"/>
        <v>#REF!</v>
      </c>
      <c r="BV509" s="152"/>
      <c r="BW509" s="140" t="e">
        <f t="shared" si="693"/>
        <v>#REF!</v>
      </c>
      <c r="BX509" s="144"/>
      <c r="BY509" s="136" t="e">
        <f t="shared" si="694"/>
        <v>#REF!</v>
      </c>
      <c r="BZ509" s="152"/>
      <c r="CA509" s="140" t="e">
        <f t="shared" si="695"/>
        <v>#REF!</v>
      </c>
      <c r="CB509" s="144"/>
      <c r="CC509" s="136" t="e">
        <f t="shared" si="696"/>
        <v>#REF!</v>
      </c>
      <c r="CD509" s="152"/>
      <c r="CE509" s="140" t="e">
        <f t="shared" si="697"/>
        <v>#REF!</v>
      </c>
      <c r="CF509" s="144"/>
      <c r="CG509" s="136" t="e">
        <f t="shared" si="698"/>
        <v>#REF!</v>
      </c>
      <c r="CH509" s="152"/>
      <c r="CI509" s="140" t="e">
        <f t="shared" si="699"/>
        <v>#REF!</v>
      </c>
      <c r="CJ509" s="144"/>
      <c r="CK509" s="136" t="e">
        <f t="shared" si="700"/>
        <v>#REF!</v>
      </c>
      <c r="CL509" s="140" t="e">
        <f t="shared" si="701"/>
        <v>#REF!</v>
      </c>
      <c r="CM509" s="144"/>
      <c r="CN509" s="136" t="e">
        <f t="shared" si="702"/>
        <v>#REF!</v>
      </c>
      <c r="CO509" s="152"/>
      <c r="CP509" s="140" t="e">
        <f t="shared" si="703"/>
        <v>#REF!</v>
      </c>
      <c r="CQ509" s="144"/>
      <c r="CR509" s="136" t="e">
        <f t="shared" si="704"/>
        <v>#REF!</v>
      </c>
      <c r="CS509" s="152"/>
      <c r="CT509" s="140" t="e">
        <f t="shared" si="705"/>
        <v>#REF!</v>
      </c>
      <c r="CU509" s="144"/>
      <c r="CV509" s="136" t="e">
        <f t="shared" si="706"/>
        <v>#REF!</v>
      </c>
      <c r="CW509" s="152"/>
      <c r="CX509" s="140" t="e">
        <f t="shared" si="707"/>
        <v>#REF!</v>
      </c>
      <c r="CY509" s="136" t="e">
        <f t="shared" si="708"/>
        <v>#REF!</v>
      </c>
      <c r="CZ509" s="152"/>
      <c r="DA509" s="144" t="e">
        <f t="shared" si="709"/>
        <v>#REF!</v>
      </c>
      <c r="DB509" s="144"/>
      <c r="DC509" s="136" t="e">
        <f t="shared" si="710"/>
        <v>#REF!</v>
      </c>
      <c r="DD509" s="152"/>
      <c r="DE509" s="140" t="e">
        <f t="shared" si="711"/>
        <v>#REF!</v>
      </c>
      <c r="DF509" s="144"/>
      <c r="DG509" s="136" t="e">
        <f t="shared" si="712"/>
        <v>#REF!</v>
      </c>
      <c r="DH509" s="152"/>
    </row>
    <row r="510" spans="1:112" ht="15.5" x14ac:dyDescent="0.35">
      <c r="A510" s="71">
        <v>39</v>
      </c>
      <c r="B510" s="345" t="str">
        <f t="shared" ref="B510" si="772">B458</f>
        <v>MMMNNN  Barbara</v>
      </c>
      <c r="C510" s="71" t="str">
        <f t="shared" si="753"/>
        <v>Barbara</v>
      </c>
      <c r="D510" s="9" t="str">
        <f t="shared" si="732"/>
        <v/>
      </c>
      <c r="E510" s="6">
        <f t="shared" si="766"/>
        <v>1026525</v>
      </c>
      <c r="F510" s="73"/>
      <c r="G510" s="73"/>
      <c r="H510" s="73"/>
      <c r="I510" s="73"/>
      <c r="J510" s="73"/>
      <c r="K510" s="73"/>
      <c r="L510" s="73"/>
      <c r="M510" s="169"/>
      <c r="N510" s="73"/>
      <c r="O510" s="73"/>
      <c r="P510" s="73"/>
      <c r="Q510" s="73"/>
      <c r="R510" s="73"/>
      <c r="S510" s="73"/>
      <c r="T510" s="73"/>
      <c r="U510" s="73"/>
      <c r="V510" s="73"/>
      <c r="W510" s="73"/>
      <c r="X510" s="289"/>
      <c r="Y510" s="2" t="e">
        <f>IF(C510&lt;&gt;"",VLOOKUP(C510,#REF!,2,FALSE),"")</f>
        <v>#REF!</v>
      </c>
      <c r="Z510" s="2" t="str">
        <f t="shared" si="728"/>
        <v>US CRÉTEIL</v>
      </c>
      <c r="AA510" s="50" t="str">
        <f t="shared" si="671"/>
        <v/>
      </c>
      <c r="AB510" s="34" t="e">
        <f t="shared" si="672"/>
        <v>#REF!</v>
      </c>
      <c r="AC510" s="2" t="str">
        <f t="shared" si="673"/>
        <v>MMMNNN  Barbara  Barbara</v>
      </c>
      <c r="AD510" s="2">
        <f t="shared" si="674"/>
        <v>0</v>
      </c>
      <c r="AE510" s="39"/>
      <c r="AF510" s="40" t="str">
        <f>IF(AE510&lt;&gt;"",VLOOKUP(AE510,#REF!,2,FALSE),"")</f>
        <v/>
      </c>
      <c r="AM510" s="140" t="e">
        <f t="shared" si="675"/>
        <v>#REF!</v>
      </c>
      <c r="AN510" s="157"/>
      <c r="AO510" s="136" t="e">
        <f t="shared" si="676"/>
        <v>#REF!</v>
      </c>
      <c r="AP510" s="152"/>
      <c r="AQ510" s="140" t="e">
        <f t="shared" si="677"/>
        <v>#REF!</v>
      </c>
      <c r="AR510" s="144"/>
      <c r="AS510" s="136" t="e">
        <f t="shared" si="678"/>
        <v>#REF!</v>
      </c>
      <c r="AT510" s="152"/>
      <c r="AU510" s="140" t="e">
        <f t="shared" si="679"/>
        <v>#REF!</v>
      </c>
      <c r="AV510" s="157"/>
      <c r="AW510" s="136" t="e">
        <f t="shared" si="680"/>
        <v>#REF!</v>
      </c>
      <c r="AX510" s="152"/>
      <c r="AY510" s="140" t="e">
        <f t="shared" si="681"/>
        <v>#REF!</v>
      </c>
      <c r="AZ510" s="144"/>
      <c r="BA510" s="136" t="e">
        <f t="shared" si="682"/>
        <v>#REF!</v>
      </c>
      <c r="BB510" s="152"/>
      <c r="BC510" s="140" t="e">
        <f t="shared" si="683"/>
        <v>#REF!</v>
      </c>
      <c r="BD510" s="144"/>
      <c r="BE510" s="136" t="e">
        <f t="shared" si="684"/>
        <v>#REF!</v>
      </c>
      <c r="BF510" s="152"/>
      <c r="BG510" s="140" t="e">
        <f t="shared" si="685"/>
        <v>#REF!</v>
      </c>
      <c r="BH510" s="144"/>
      <c r="BI510" s="136" t="e">
        <f t="shared" si="686"/>
        <v>#REF!</v>
      </c>
      <c r="BJ510" s="152"/>
      <c r="BK510" s="140" t="e">
        <f t="shared" si="687"/>
        <v>#REF!</v>
      </c>
      <c r="BL510" s="144"/>
      <c r="BM510" s="136" t="e">
        <f t="shared" si="688"/>
        <v>#REF!</v>
      </c>
      <c r="BN510" s="152"/>
      <c r="BO510" s="140" t="e">
        <f t="shared" si="689"/>
        <v>#REF!</v>
      </c>
      <c r="BP510" s="144"/>
      <c r="BQ510" s="136" t="e">
        <f t="shared" si="690"/>
        <v>#REF!</v>
      </c>
      <c r="BR510" s="152"/>
      <c r="BS510" s="140" t="e">
        <f t="shared" si="691"/>
        <v>#REF!</v>
      </c>
      <c r="BT510" s="144"/>
      <c r="BU510" s="136" t="e">
        <f t="shared" si="692"/>
        <v>#REF!</v>
      </c>
      <c r="BV510" s="152"/>
      <c r="BW510" s="140" t="e">
        <f t="shared" si="693"/>
        <v>#REF!</v>
      </c>
      <c r="BX510" s="144"/>
      <c r="BY510" s="136" t="e">
        <f t="shared" si="694"/>
        <v>#REF!</v>
      </c>
      <c r="BZ510" s="152"/>
      <c r="CA510" s="140" t="e">
        <f t="shared" si="695"/>
        <v>#REF!</v>
      </c>
      <c r="CB510" s="144"/>
      <c r="CC510" s="136" t="e">
        <f t="shared" si="696"/>
        <v>#REF!</v>
      </c>
      <c r="CD510" s="152"/>
      <c r="CE510" s="140" t="e">
        <f t="shared" si="697"/>
        <v>#REF!</v>
      </c>
      <c r="CF510" s="144"/>
      <c r="CG510" s="136" t="e">
        <f t="shared" si="698"/>
        <v>#REF!</v>
      </c>
      <c r="CH510" s="152"/>
      <c r="CI510" s="140" t="e">
        <f t="shared" si="699"/>
        <v>#REF!</v>
      </c>
      <c r="CJ510" s="144"/>
      <c r="CK510" s="136" t="e">
        <f t="shared" si="700"/>
        <v>#REF!</v>
      </c>
      <c r="CL510" s="140" t="e">
        <f t="shared" si="701"/>
        <v>#REF!</v>
      </c>
      <c r="CM510" s="144"/>
      <c r="CN510" s="136" t="e">
        <f t="shared" si="702"/>
        <v>#REF!</v>
      </c>
      <c r="CO510" s="152"/>
      <c r="CP510" s="140" t="e">
        <f t="shared" si="703"/>
        <v>#REF!</v>
      </c>
      <c r="CQ510" s="144"/>
      <c r="CR510" s="136" t="e">
        <f t="shared" si="704"/>
        <v>#REF!</v>
      </c>
      <c r="CS510" s="152"/>
      <c r="CT510" s="140" t="e">
        <f t="shared" si="705"/>
        <v>#REF!</v>
      </c>
      <c r="CU510" s="144"/>
      <c r="CV510" s="136" t="e">
        <f t="shared" si="706"/>
        <v>#REF!</v>
      </c>
      <c r="CW510" s="152"/>
      <c r="CX510" s="140" t="e">
        <f t="shared" si="707"/>
        <v>#REF!</v>
      </c>
      <c r="CY510" s="136" t="e">
        <f t="shared" si="708"/>
        <v>#REF!</v>
      </c>
      <c r="CZ510" s="152"/>
      <c r="DA510" s="144" t="e">
        <f t="shared" si="709"/>
        <v>#REF!</v>
      </c>
      <c r="DB510" s="144"/>
      <c r="DC510" s="136" t="e">
        <f t="shared" si="710"/>
        <v>#REF!</v>
      </c>
      <c r="DD510" s="152"/>
      <c r="DE510" s="140" t="e">
        <f t="shared" si="711"/>
        <v>#REF!</v>
      </c>
      <c r="DF510" s="144"/>
      <c r="DG510" s="136" t="e">
        <f t="shared" si="712"/>
        <v>#REF!</v>
      </c>
      <c r="DH510" s="152"/>
    </row>
    <row r="511" spans="1:112" ht="15.5" x14ac:dyDescent="0.35">
      <c r="A511" s="71">
        <v>40</v>
      </c>
      <c r="B511" s="345" t="str">
        <f t="shared" ref="B511" si="773">B459</f>
        <v>NNNNOOO  Julie</v>
      </c>
      <c r="C511" s="71" t="str">
        <f t="shared" si="753"/>
        <v>Julie</v>
      </c>
      <c r="D511" s="9" t="str">
        <f t="shared" si="732"/>
        <v/>
      </c>
      <c r="E511" s="6">
        <f t="shared" si="766"/>
        <v>405929</v>
      </c>
      <c r="F511" s="73"/>
      <c r="G511" s="73"/>
      <c r="H511" s="73"/>
      <c r="I511" s="73"/>
      <c r="J511" s="73"/>
      <c r="K511" s="73"/>
      <c r="L511" s="73"/>
      <c r="M511" s="169"/>
      <c r="N511" s="73"/>
      <c r="O511" s="73"/>
      <c r="P511" s="73"/>
      <c r="Q511" s="73"/>
      <c r="R511" s="73"/>
      <c r="S511" s="73"/>
      <c r="T511" s="73"/>
      <c r="U511" s="73"/>
      <c r="V511" s="73"/>
      <c r="W511" s="73"/>
      <c r="X511" s="289"/>
      <c r="Y511" s="2" t="e">
        <f>IF(C511&lt;&gt;"",VLOOKUP(C511,#REF!,2,FALSE),"")</f>
        <v>#REF!</v>
      </c>
      <c r="Z511" s="2" t="str">
        <f t="shared" si="728"/>
        <v>US CRÉTEIL</v>
      </c>
      <c r="AA511" s="50" t="str">
        <f t="shared" si="671"/>
        <v/>
      </c>
      <c r="AB511" s="34" t="e">
        <f t="shared" si="672"/>
        <v>#REF!</v>
      </c>
      <c r="AC511" s="2" t="str">
        <f t="shared" si="673"/>
        <v>NNNNOOO  Julie  Julie</v>
      </c>
      <c r="AD511" s="2">
        <f t="shared" si="674"/>
        <v>0</v>
      </c>
      <c r="AE511" s="39"/>
      <c r="AF511" s="40" t="str">
        <f>IF(AE511&lt;&gt;"",VLOOKUP(AE511,#REF!,2,FALSE),"")</f>
        <v/>
      </c>
      <c r="AM511" s="140" t="e">
        <f t="shared" si="675"/>
        <v>#REF!</v>
      </c>
      <c r="AN511" s="157"/>
      <c r="AO511" s="136" t="e">
        <f t="shared" si="676"/>
        <v>#REF!</v>
      </c>
      <c r="AP511" s="152"/>
      <c r="AQ511" s="140" t="e">
        <f t="shared" si="677"/>
        <v>#REF!</v>
      </c>
      <c r="AR511" s="144"/>
      <c r="AS511" s="136" t="e">
        <f t="shared" si="678"/>
        <v>#REF!</v>
      </c>
      <c r="AT511" s="152"/>
      <c r="AU511" s="140" t="e">
        <f t="shared" si="679"/>
        <v>#REF!</v>
      </c>
      <c r="AV511" s="157"/>
      <c r="AW511" s="136" t="e">
        <f t="shared" si="680"/>
        <v>#REF!</v>
      </c>
      <c r="AX511" s="152"/>
      <c r="AY511" s="140" t="e">
        <f t="shared" si="681"/>
        <v>#REF!</v>
      </c>
      <c r="AZ511" s="144"/>
      <c r="BA511" s="136" t="e">
        <f t="shared" si="682"/>
        <v>#REF!</v>
      </c>
      <c r="BB511" s="152"/>
      <c r="BC511" s="140" t="e">
        <f t="shared" si="683"/>
        <v>#REF!</v>
      </c>
      <c r="BD511" s="144"/>
      <c r="BE511" s="136" t="e">
        <f t="shared" si="684"/>
        <v>#REF!</v>
      </c>
      <c r="BF511" s="152"/>
      <c r="BG511" s="140" t="e">
        <f t="shared" si="685"/>
        <v>#REF!</v>
      </c>
      <c r="BH511" s="144"/>
      <c r="BI511" s="136" t="e">
        <f t="shared" si="686"/>
        <v>#REF!</v>
      </c>
      <c r="BJ511" s="152"/>
      <c r="BK511" s="140" t="e">
        <f t="shared" si="687"/>
        <v>#REF!</v>
      </c>
      <c r="BL511" s="144"/>
      <c r="BM511" s="136" t="e">
        <f t="shared" si="688"/>
        <v>#REF!</v>
      </c>
      <c r="BN511" s="152"/>
      <c r="BO511" s="140" t="e">
        <f t="shared" si="689"/>
        <v>#REF!</v>
      </c>
      <c r="BP511" s="144"/>
      <c r="BQ511" s="136" t="e">
        <f t="shared" si="690"/>
        <v>#REF!</v>
      </c>
      <c r="BR511" s="152"/>
      <c r="BS511" s="140" t="e">
        <f t="shared" si="691"/>
        <v>#REF!</v>
      </c>
      <c r="BT511" s="144"/>
      <c r="BU511" s="136" t="e">
        <f t="shared" si="692"/>
        <v>#REF!</v>
      </c>
      <c r="BV511" s="152"/>
      <c r="BW511" s="140" t="e">
        <f t="shared" si="693"/>
        <v>#REF!</v>
      </c>
      <c r="BX511" s="144"/>
      <c r="BY511" s="136" t="e">
        <f t="shared" si="694"/>
        <v>#REF!</v>
      </c>
      <c r="BZ511" s="152"/>
      <c r="CA511" s="140" t="e">
        <f t="shared" si="695"/>
        <v>#REF!</v>
      </c>
      <c r="CB511" s="144"/>
      <c r="CC511" s="136" t="e">
        <f t="shared" si="696"/>
        <v>#REF!</v>
      </c>
      <c r="CD511" s="152"/>
      <c r="CE511" s="140" t="e">
        <f t="shared" si="697"/>
        <v>#REF!</v>
      </c>
      <c r="CF511" s="144"/>
      <c r="CG511" s="136" t="e">
        <f t="shared" si="698"/>
        <v>#REF!</v>
      </c>
      <c r="CH511" s="152"/>
      <c r="CI511" s="140" t="e">
        <f t="shared" si="699"/>
        <v>#REF!</v>
      </c>
      <c r="CJ511" s="144"/>
      <c r="CK511" s="136" t="e">
        <f t="shared" si="700"/>
        <v>#REF!</v>
      </c>
      <c r="CL511" s="140" t="e">
        <f t="shared" si="701"/>
        <v>#REF!</v>
      </c>
      <c r="CM511" s="144"/>
      <c r="CN511" s="136" t="e">
        <f t="shared" si="702"/>
        <v>#REF!</v>
      </c>
      <c r="CO511" s="152"/>
      <c r="CP511" s="140" t="e">
        <f t="shared" si="703"/>
        <v>#REF!</v>
      </c>
      <c r="CQ511" s="144"/>
      <c r="CR511" s="136" t="e">
        <f t="shared" si="704"/>
        <v>#REF!</v>
      </c>
      <c r="CS511" s="152"/>
      <c r="CT511" s="140" t="e">
        <f t="shared" si="705"/>
        <v>#REF!</v>
      </c>
      <c r="CU511" s="144"/>
      <c r="CV511" s="136" t="e">
        <f t="shared" si="706"/>
        <v>#REF!</v>
      </c>
      <c r="CW511" s="152"/>
      <c r="CX511" s="140" t="e">
        <f t="shared" si="707"/>
        <v>#REF!</v>
      </c>
      <c r="CY511" s="136" t="e">
        <f t="shared" si="708"/>
        <v>#REF!</v>
      </c>
      <c r="CZ511" s="152"/>
      <c r="DA511" s="144" t="e">
        <f t="shared" si="709"/>
        <v>#REF!</v>
      </c>
      <c r="DB511" s="144"/>
      <c r="DC511" s="136" t="e">
        <f t="shared" si="710"/>
        <v>#REF!</v>
      </c>
      <c r="DD511" s="152"/>
      <c r="DE511" s="140" t="e">
        <f t="shared" si="711"/>
        <v>#REF!</v>
      </c>
      <c r="DF511" s="144"/>
      <c r="DG511" s="136" t="e">
        <f t="shared" si="712"/>
        <v>#REF!</v>
      </c>
      <c r="DH511" s="152"/>
    </row>
    <row r="512" spans="1:112" ht="15.5" x14ac:dyDescent="0.35">
      <c r="A512" s="71">
        <v>41</v>
      </c>
      <c r="B512" s="345" t="str">
        <f t="shared" ref="B512" si="774">B460</f>
        <v>OOOPPP  André</v>
      </c>
      <c r="C512" s="71" t="str">
        <f t="shared" ref="C512:C521" si="775">C44</f>
        <v>André</v>
      </c>
      <c r="D512" s="9" t="str">
        <f t="shared" si="732"/>
        <v/>
      </c>
      <c r="E512" s="6">
        <f t="shared" si="766"/>
        <v>1513486</v>
      </c>
      <c r="F512" s="73"/>
      <c r="G512" s="73"/>
      <c r="H512" s="73"/>
      <c r="I512" s="73"/>
      <c r="J512" s="73"/>
      <c r="K512" s="73"/>
      <c r="L512" s="73"/>
      <c r="M512" s="169"/>
      <c r="N512" s="73"/>
      <c r="O512" s="73"/>
      <c r="P512" s="73"/>
      <c r="Q512" s="73"/>
      <c r="R512" s="73"/>
      <c r="S512" s="73"/>
      <c r="T512" s="73"/>
      <c r="U512" s="73"/>
      <c r="V512" s="73"/>
      <c r="W512" s="73"/>
      <c r="X512" s="289"/>
      <c r="Y512" s="2" t="e">
        <f>IF(C512&lt;&gt;"",VLOOKUP(C512,#REF!,2,FALSE),"")</f>
        <v>#REF!</v>
      </c>
      <c r="Z512" s="2" t="str">
        <f t="shared" si="728"/>
        <v>US CRÉTEIL</v>
      </c>
      <c r="AA512" s="50" t="str">
        <f t="shared" si="671"/>
        <v/>
      </c>
      <c r="AB512" s="34" t="e">
        <f t="shared" si="672"/>
        <v>#REF!</v>
      </c>
      <c r="AC512" s="2" t="str">
        <f t="shared" si="673"/>
        <v>OOOPPP  André  André</v>
      </c>
      <c r="AD512" s="2">
        <f t="shared" si="674"/>
        <v>0</v>
      </c>
      <c r="AE512" s="39"/>
      <c r="AF512" s="40" t="str">
        <f>IF(AE512&lt;&gt;"",VLOOKUP(AE512,#REF!,2,FALSE),"")</f>
        <v/>
      </c>
      <c r="AM512" s="140" t="e">
        <f t="shared" si="675"/>
        <v>#REF!</v>
      </c>
      <c r="AN512" s="157"/>
      <c r="AO512" s="136" t="e">
        <f t="shared" si="676"/>
        <v>#REF!</v>
      </c>
      <c r="AP512" s="152"/>
      <c r="AQ512" s="140" t="e">
        <f t="shared" si="677"/>
        <v>#REF!</v>
      </c>
      <c r="AR512" s="144"/>
      <c r="AS512" s="136" t="e">
        <f t="shared" si="678"/>
        <v>#REF!</v>
      </c>
      <c r="AT512" s="152"/>
      <c r="AU512" s="140" t="e">
        <f t="shared" si="679"/>
        <v>#REF!</v>
      </c>
      <c r="AV512" s="157"/>
      <c r="AW512" s="136" t="e">
        <f t="shared" si="680"/>
        <v>#REF!</v>
      </c>
      <c r="AX512" s="152"/>
      <c r="AY512" s="140" t="e">
        <f t="shared" si="681"/>
        <v>#REF!</v>
      </c>
      <c r="AZ512" s="144"/>
      <c r="BA512" s="136" t="e">
        <f t="shared" si="682"/>
        <v>#REF!</v>
      </c>
      <c r="BB512" s="152"/>
      <c r="BC512" s="140" t="e">
        <f t="shared" si="683"/>
        <v>#REF!</v>
      </c>
      <c r="BD512" s="144"/>
      <c r="BE512" s="136" t="e">
        <f t="shared" si="684"/>
        <v>#REF!</v>
      </c>
      <c r="BF512" s="152"/>
      <c r="BG512" s="140" t="e">
        <f t="shared" si="685"/>
        <v>#REF!</v>
      </c>
      <c r="BH512" s="144"/>
      <c r="BI512" s="136" t="e">
        <f t="shared" si="686"/>
        <v>#REF!</v>
      </c>
      <c r="BJ512" s="152"/>
      <c r="BK512" s="140" t="e">
        <f t="shared" si="687"/>
        <v>#REF!</v>
      </c>
      <c r="BL512" s="144"/>
      <c r="BM512" s="136" t="e">
        <f t="shared" si="688"/>
        <v>#REF!</v>
      </c>
      <c r="BN512" s="152"/>
      <c r="BO512" s="140" t="e">
        <f t="shared" si="689"/>
        <v>#REF!</v>
      </c>
      <c r="BP512" s="144"/>
      <c r="BQ512" s="136" t="e">
        <f t="shared" si="690"/>
        <v>#REF!</v>
      </c>
      <c r="BR512" s="152"/>
      <c r="BS512" s="140" t="e">
        <f t="shared" si="691"/>
        <v>#REF!</v>
      </c>
      <c r="BT512" s="144"/>
      <c r="BU512" s="136" t="e">
        <f t="shared" si="692"/>
        <v>#REF!</v>
      </c>
      <c r="BV512" s="152"/>
      <c r="BW512" s="140" t="e">
        <f t="shared" si="693"/>
        <v>#REF!</v>
      </c>
      <c r="BX512" s="144"/>
      <c r="BY512" s="136" t="e">
        <f t="shared" si="694"/>
        <v>#REF!</v>
      </c>
      <c r="BZ512" s="152"/>
      <c r="CA512" s="140" t="e">
        <f t="shared" si="695"/>
        <v>#REF!</v>
      </c>
      <c r="CB512" s="144"/>
      <c r="CC512" s="136" t="e">
        <f t="shared" si="696"/>
        <v>#REF!</v>
      </c>
      <c r="CD512" s="152"/>
      <c r="CE512" s="140" t="e">
        <f t="shared" si="697"/>
        <v>#REF!</v>
      </c>
      <c r="CF512" s="144"/>
      <c r="CG512" s="136" t="e">
        <f t="shared" si="698"/>
        <v>#REF!</v>
      </c>
      <c r="CH512" s="152"/>
      <c r="CI512" s="140" t="e">
        <f t="shared" si="699"/>
        <v>#REF!</v>
      </c>
      <c r="CJ512" s="144"/>
      <c r="CK512" s="136" t="e">
        <f t="shared" si="700"/>
        <v>#REF!</v>
      </c>
      <c r="CL512" s="140" t="e">
        <f t="shared" si="701"/>
        <v>#REF!</v>
      </c>
      <c r="CM512" s="144"/>
      <c r="CN512" s="136" t="e">
        <f t="shared" si="702"/>
        <v>#REF!</v>
      </c>
      <c r="CO512" s="152"/>
      <c r="CP512" s="140" t="e">
        <f t="shared" si="703"/>
        <v>#REF!</v>
      </c>
      <c r="CQ512" s="144"/>
      <c r="CR512" s="136" t="e">
        <f t="shared" si="704"/>
        <v>#REF!</v>
      </c>
      <c r="CS512" s="152"/>
      <c r="CT512" s="140" t="e">
        <f t="shared" si="705"/>
        <v>#REF!</v>
      </c>
      <c r="CU512" s="144"/>
      <c r="CV512" s="136" t="e">
        <f t="shared" si="706"/>
        <v>#REF!</v>
      </c>
      <c r="CW512" s="152"/>
      <c r="CX512" s="140" t="e">
        <f t="shared" si="707"/>
        <v>#REF!</v>
      </c>
      <c r="CY512" s="136" t="e">
        <f t="shared" si="708"/>
        <v>#REF!</v>
      </c>
      <c r="CZ512" s="152"/>
      <c r="DA512" s="144" t="e">
        <f t="shared" si="709"/>
        <v>#REF!</v>
      </c>
      <c r="DB512" s="144"/>
      <c r="DC512" s="136" t="e">
        <f t="shared" si="710"/>
        <v>#REF!</v>
      </c>
      <c r="DD512" s="152"/>
      <c r="DE512" s="140" t="e">
        <f t="shared" si="711"/>
        <v>#REF!</v>
      </c>
      <c r="DF512" s="144"/>
      <c r="DG512" s="136" t="e">
        <f t="shared" si="712"/>
        <v>#REF!</v>
      </c>
      <c r="DH512" s="152"/>
    </row>
    <row r="513" spans="1:112" ht="15.5" x14ac:dyDescent="0.35">
      <c r="A513" s="71">
        <v>42</v>
      </c>
      <c r="B513" s="345" t="str">
        <f t="shared" ref="B513" si="776">B461</f>
        <v>PPPQQQQ  Roland</v>
      </c>
      <c r="C513" s="71" t="str">
        <f t="shared" si="775"/>
        <v>Roland</v>
      </c>
      <c r="D513" s="9" t="str">
        <f t="shared" si="732"/>
        <v/>
      </c>
      <c r="E513" s="6">
        <f t="shared" si="766"/>
        <v>1797650</v>
      </c>
      <c r="F513" s="73"/>
      <c r="G513" s="73"/>
      <c r="H513" s="73"/>
      <c r="I513" s="73"/>
      <c r="J513" s="73"/>
      <c r="K513" s="73"/>
      <c r="L513" s="73"/>
      <c r="M513" s="169"/>
      <c r="N513" s="73"/>
      <c r="O513" s="73"/>
      <c r="P513" s="73"/>
      <c r="Q513" s="73"/>
      <c r="R513" s="73"/>
      <c r="S513" s="73"/>
      <c r="T513" s="73"/>
      <c r="U513" s="73"/>
      <c r="V513" s="73"/>
      <c r="W513" s="73"/>
      <c r="X513" s="289"/>
      <c r="Y513" s="2" t="e">
        <f>IF(C513&lt;&gt;"",VLOOKUP(C513,#REF!,2,FALSE),"")</f>
        <v>#REF!</v>
      </c>
      <c r="Z513" s="2" t="str">
        <f t="shared" si="728"/>
        <v>US CRÉTEIL</v>
      </c>
      <c r="AA513" s="50" t="str">
        <f t="shared" si="671"/>
        <v/>
      </c>
      <c r="AB513" s="34" t="e">
        <f t="shared" si="672"/>
        <v>#REF!</v>
      </c>
      <c r="AC513" s="2" t="str">
        <f t="shared" si="673"/>
        <v>PPPQQQQ  Roland  Roland</v>
      </c>
      <c r="AD513" s="2">
        <f t="shared" si="674"/>
        <v>0</v>
      </c>
      <c r="AE513" s="39"/>
      <c r="AF513" s="40" t="str">
        <f>IF(AE513&lt;&gt;"",VLOOKUP(AE513,#REF!,2,FALSE),"")</f>
        <v/>
      </c>
      <c r="AM513" s="140" t="e">
        <f t="shared" si="675"/>
        <v>#REF!</v>
      </c>
      <c r="AN513" s="157"/>
      <c r="AO513" s="136" t="e">
        <f t="shared" si="676"/>
        <v>#REF!</v>
      </c>
      <c r="AP513" s="152"/>
      <c r="AQ513" s="140" t="e">
        <f t="shared" si="677"/>
        <v>#REF!</v>
      </c>
      <c r="AR513" s="144"/>
      <c r="AS513" s="136" t="e">
        <f t="shared" si="678"/>
        <v>#REF!</v>
      </c>
      <c r="AT513" s="152"/>
      <c r="AU513" s="140" t="e">
        <f t="shared" si="679"/>
        <v>#REF!</v>
      </c>
      <c r="AV513" s="157"/>
      <c r="AW513" s="136" t="e">
        <f t="shared" si="680"/>
        <v>#REF!</v>
      </c>
      <c r="AX513" s="152"/>
      <c r="AY513" s="140" t="e">
        <f t="shared" si="681"/>
        <v>#REF!</v>
      </c>
      <c r="AZ513" s="144"/>
      <c r="BA513" s="136" t="e">
        <f t="shared" si="682"/>
        <v>#REF!</v>
      </c>
      <c r="BB513" s="152"/>
      <c r="BC513" s="140" t="e">
        <f t="shared" si="683"/>
        <v>#REF!</v>
      </c>
      <c r="BD513" s="144"/>
      <c r="BE513" s="136" t="e">
        <f t="shared" si="684"/>
        <v>#REF!</v>
      </c>
      <c r="BF513" s="152"/>
      <c r="BG513" s="140" t="e">
        <f t="shared" si="685"/>
        <v>#REF!</v>
      </c>
      <c r="BH513" s="144"/>
      <c r="BI513" s="136" t="e">
        <f t="shared" si="686"/>
        <v>#REF!</v>
      </c>
      <c r="BJ513" s="152"/>
      <c r="BK513" s="140" t="e">
        <f t="shared" si="687"/>
        <v>#REF!</v>
      </c>
      <c r="BL513" s="144"/>
      <c r="BM513" s="136" t="e">
        <f t="shared" si="688"/>
        <v>#REF!</v>
      </c>
      <c r="BN513" s="152"/>
      <c r="BO513" s="140" t="e">
        <f t="shared" si="689"/>
        <v>#REF!</v>
      </c>
      <c r="BP513" s="144"/>
      <c r="BQ513" s="136" t="e">
        <f t="shared" si="690"/>
        <v>#REF!</v>
      </c>
      <c r="BR513" s="152"/>
      <c r="BS513" s="140" t="e">
        <f t="shared" si="691"/>
        <v>#REF!</v>
      </c>
      <c r="BT513" s="144"/>
      <c r="BU513" s="136" t="e">
        <f t="shared" si="692"/>
        <v>#REF!</v>
      </c>
      <c r="BV513" s="152"/>
      <c r="BW513" s="140" t="e">
        <f t="shared" si="693"/>
        <v>#REF!</v>
      </c>
      <c r="BX513" s="144"/>
      <c r="BY513" s="136" t="e">
        <f t="shared" si="694"/>
        <v>#REF!</v>
      </c>
      <c r="BZ513" s="152"/>
      <c r="CA513" s="140" t="e">
        <f t="shared" si="695"/>
        <v>#REF!</v>
      </c>
      <c r="CB513" s="144"/>
      <c r="CC513" s="136" t="e">
        <f t="shared" si="696"/>
        <v>#REF!</v>
      </c>
      <c r="CD513" s="152"/>
      <c r="CE513" s="140" t="e">
        <f t="shared" si="697"/>
        <v>#REF!</v>
      </c>
      <c r="CF513" s="144"/>
      <c r="CG513" s="136" t="e">
        <f t="shared" si="698"/>
        <v>#REF!</v>
      </c>
      <c r="CH513" s="152"/>
      <c r="CI513" s="140" t="e">
        <f t="shared" si="699"/>
        <v>#REF!</v>
      </c>
      <c r="CJ513" s="144"/>
      <c r="CK513" s="136" t="e">
        <f t="shared" si="700"/>
        <v>#REF!</v>
      </c>
      <c r="CL513" s="140" t="e">
        <f t="shared" si="701"/>
        <v>#REF!</v>
      </c>
      <c r="CM513" s="144"/>
      <c r="CN513" s="136" t="e">
        <f t="shared" si="702"/>
        <v>#REF!</v>
      </c>
      <c r="CO513" s="152"/>
      <c r="CP513" s="140" t="e">
        <f t="shared" si="703"/>
        <v>#REF!</v>
      </c>
      <c r="CQ513" s="144"/>
      <c r="CR513" s="136" t="e">
        <f t="shared" si="704"/>
        <v>#REF!</v>
      </c>
      <c r="CS513" s="152"/>
      <c r="CT513" s="140" t="e">
        <f t="shared" si="705"/>
        <v>#REF!</v>
      </c>
      <c r="CU513" s="144"/>
      <c r="CV513" s="136" t="e">
        <f t="shared" si="706"/>
        <v>#REF!</v>
      </c>
      <c r="CW513" s="152"/>
      <c r="CX513" s="140" t="e">
        <f t="shared" si="707"/>
        <v>#REF!</v>
      </c>
      <c r="CY513" s="136" t="e">
        <f t="shared" si="708"/>
        <v>#REF!</v>
      </c>
      <c r="CZ513" s="152"/>
      <c r="DA513" s="144" t="e">
        <f t="shared" si="709"/>
        <v>#REF!</v>
      </c>
      <c r="DB513" s="144"/>
      <c r="DC513" s="136" t="e">
        <f t="shared" si="710"/>
        <v>#REF!</v>
      </c>
      <c r="DD513" s="152"/>
      <c r="DE513" s="140" t="e">
        <f t="shared" si="711"/>
        <v>#REF!</v>
      </c>
      <c r="DF513" s="144"/>
      <c r="DG513" s="136" t="e">
        <f t="shared" si="712"/>
        <v>#REF!</v>
      </c>
      <c r="DH513" s="152"/>
    </row>
    <row r="514" spans="1:112" ht="15.5" x14ac:dyDescent="0.35">
      <c r="A514" s="71">
        <v>43</v>
      </c>
      <c r="B514" s="345" t="str">
        <f t="shared" ref="B514" si="777">B462</f>
        <v>QQQRRR  Sylvain</v>
      </c>
      <c r="C514" s="71" t="str">
        <f t="shared" si="775"/>
        <v>Sylvain</v>
      </c>
      <c r="D514" s="9" t="str">
        <f t="shared" si="732"/>
        <v/>
      </c>
      <c r="E514" s="6">
        <f t="shared" si="766"/>
        <v>604004</v>
      </c>
      <c r="F514" s="73"/>
      <c r="G514" s="73"/>
      <c r="H514" s="73"/>
      <c r="I514" s="73"/>
      <c r="J514" s="73"/>
      <c r="K514" s="73"/>
      <c r="L514" s="73"/>
      <c r="M514" s="169"/>
      <c r="N514" s="73"/>
      <c r="O514" s="73"/>
      <c r="P514" s="73"/>
      <c r="Q514" s="73"/>
      <c r="R514" s="73"/>
      <c r="S514" s="73"/>
      <c r="T514" s="73"/>
      <c r="U514" s="73"/>
      <c r="V514" s="73"/>
      <c r="W514" s="73"/>
      <c r="X514" s="289"/>
      <c r="Y514" s="2" t="e">
        <f>IF(C514&lt;&gt;"",VLOOKUP(C514,#REF!,2,FALSE),"")</f>
        <v>#REF!</v>
      </c>
      <c r="Z514" s="2" t="str">
        <f t="shared" si="728"/>
        <v>US CRÉTEIL</v>
      </c>
      <c r="AA514" s="50" t="str">
        <f t="shared" si="671"/>
        <v/>
      </c>
      <c r="AB514" s="34" t="e">
        <f t="shared" si="672"/>
        <v>#REF!</v>
      </c>
      <c r="AC514" s="2" t="str">
        <f t="shared" si="673"/>
        <v>QQQRRR  Sylvain  Sylvain</v>
      </c>
      <c r="AD514" s="2">
        <f t="shared" si="674"/>
        <v>0</v>
      </c>
      <c r="AE514" s="39"/>
      <c r="AF514" s="40" t="str">
        <f>IF(AE514&lt;&gt;"",VLOOKUP(AE514,#REF!,2,FALSE),"")</f>
        <v/>
      </c>
      <c r="AM514" s="140" t="e">
        <f t="shared" si="675"/>
        <v>#REF!</v>
      </c>
      <c r="AN514" s="157"/>
      <c r="AO514" s="136" t="e">
        <f t="shared" si="676"/>
        <v>#REF!</v>
      </c>
      <c r="AP514" s="152"/>
      <c r="AQ514" s="140" t="e">
        <f t="shared" si="677"/>
        <v>#REF!</v>
      </c>
      <c r="AR514" s="144"/>
      <c r="AS514" s="136" t="e">
        <f t="shared" si="678"/>
        <v>#REF!</v>
      </c>
      <c r="AT514" s="152"/>
      <c r="AU514" s="140" t="e">
        <f t="shared" si="679"/>
        <v>#REF!</v>
      </c>
      <c r="AV514" s="157"/>
      <c r="AW514" s="136" t="e">
        <f t="shared" si="680"/>
        <v>#REF!</v>
      </c>
      <c r="AX514" s="152"/>
      <c r="AY514" s="140" t="e">
        <f t="shared" si="681"/>
        <v>#REF!</v>
      </c>
      <c r="AZ514" s="144"/>
      <c r="BA514" s="136" t="e">
        <f t="shared" si="682"/>
        <v>#REF!</v>
      </c>
      <c r="BB514" s="152"/>
      <c r="BC514" s="140" t="e">
        <f t="shared" si="683"/>
        <v>#REF!</v>
      </c>
      <c r="BD514" s="144"/>
      <c r="BE514" s="136" t="e">
        <f t="shared" si="684"/>
        <v>#REF!</v>
      </c>
      <c r="BF514" s="152"/>
      <c r="BG514" s="140" t="e">
        <f t="shared" si="685"/>
        <v>#REF!</v>
      </c>
      <c r="BH514" s="144"/>
      <c r="BI514" s="136" t="e">
        <f t="shared" si="686"/>
        <v>#REF!</v>
      </c>
      <c r="BJ514" s="152"/>
      <c r="BK514" s="140" t="e">
        <f t="shared" si="687"/>
        <v>#REF!</v>
      </c>
      <c r="BL514" s="144"/>
      <c r="BM514" s="136" t="e">
        <f t="shared" si="688"/>
        <v>#REF!</v>
      </c>
      <c r="BN514" s="152"/>
      <c r="BO514" s="140" t="e">
        <f t="shared" si="689"/>
        <v>#REF!</v>
      </c>
      <c r="BP514" s="144"/>
      <c r="BQ514" s="136" t="e">
        <f t="shared" si="690"/>
        <v>#REF!</v>
      </c>
      <c r="BR514" s="152"/>
      <c r="BS514" s="140" t="e">
        <f t="shared" si="691"/>
        <v>#REF!</v>
      </c>
      <c r="BT514" s="144"/>
      <c r="BU514" s="136" t="e">
        <f t="shared" si="692"/>
        <v>#REF!</v>
      </c>
      <c r="BV514" s="152"/>
      <c r="BW514" s="140" t="e">
        <f t="shared" si="693"/>
        <v>#REF!</v>
      </c>
      <c r="BX514" s="144"/>
      <c r="BY514" s="136" t="e">
        <f t="shared" si="694"/>
        <v>#REF!</v>
      </c>
      <c r="BZ514" s="152"/>
      <c r="CA514" s="140" t="e">
        <f t="shared" si="695"/>
        <v>#REF!</v>
      </c>
      <c r="CB514" s="144"/>
      <c r="CC514" s="136" t="e">
        <f t="shared" si="696"/>
        <v>#REF!</v>
      </c>
      <c r="CD514" s="152"/>
      <c r="CE514" s="140" t="e">
        <f t="shared" si="697"/>
        <v>#REF!</v>
      </c>
      <c r="CF514" s="144"/>
      <c r="CG514" s="136" t="e">
        <f t="shared" si="698"/>
        <v>#REF!</v>
      </c>
      <c r="CH514" s="152"/>
      <c r="CI514" s="140" t="e">
        <f t="shared" si="699"/>
        <v>#REF!</v>
      </c>
      <c r="CJ514" s="144"/>
      <c r="CK514" s="136" t="e">
        <f t="shared" si="700"/>
        <v>#REF!</v>
      </c>
      <c r="CL514" s="140" t="e">
        <f t="shared" si="701"/>
        <v>#REF!</v>
      </c>
      <c r="CM514" s="144"/>
      <c r="CN514" s="136" t="e">
        <f t="shared" si="702"/>
        <v>#REF!</v>
      </c>
      <c r="CO514" s="152"/>
      <c r="CP514" s="140" t="e">
        <f t="shared" si="703"/>
        <v>#REF!</v>
      </c>
      <c r="CQ514" s="144"/>
      <c r="CR514" s="136" t="e">
        <f t="shared" si="704"/>
        <v>#REF!</v>
      </c>
      <c r="CS514" s="152"/>
      <c r="CT514" s="140" t="e">
        <f t="shared" si="705"/>
        <v>#REF!</v>
      </c>
      <c r="CU514" s="144"/>
      <c r="CV514" s="136" t="e">
        <f t="shared" si="706"/>
        <v>#REF!</v>
      </c>
      <c r="CW514" s="152"/>
      <c r="CX514" s="140" t="e">
        <f t="shared" si="707"/>
        <v>#REF!</v>
      </c>
      <c r="CY514" s="136" t="e">
        <f t="shared" si="708"/>
        <v>#REF!</v>
      </c>
      <c r="CZ514" s="152"/>
      <c r="DA514" s="144" t="e">
        <f t="shared" si="709"/>
        <v>#REF!</v>
      </c>
      <c r="DB514" s="144"/>
      <c r="DC514" s="136" t="e">
        <f t="shared" si="710"/>
        <v>#REF!</v>
      </c>
      <c r="DD514" s="152"/>
      <c r="DE514" s="140" t="e">
        <f t="shared" si="711"/>
        <v>#REF!</v>
      </c>
      <c r="DF514" s="144"/>
      <c r="DG514" s="136" t="e">
        <f t="shared" si="712"/>
        <v>#REF!</v>
      </c>
      <c r="DH514" s="152"/>
    </row>
    <row r="515" spans="1:112" ht="15.5" x14ac:dyDescent="0.35">
      <c r="A515" s="71">
        <v>44</v>
      </c>
      <c r="B515" s="345" t="str">
        <f t="shared" ref="B515" si="778">B463</f>
        <v>RRRSSS  Veronica</v>
      </c>
      <c r="C515" s="71" t="str">
        <f t="shared" si="775"/>
        <v>Veronica</v>
      </c>
      <c r="D515" s="9" t="str">
        <f t="shared" si="732"/>
        <v/>
      </c>
      <c r="E515" s="6">
        <f t="shared" si="766"/>
        <v>1046319</v>
      </c>
      <c r="F515" s="73"/>
      <c r="G515" s="73"/>
      <c r="H515" s="73"/>
      <c r="I515" s="73"/>
      <c r="J515" s="73"/>
      <c r="K515" s="73"/>
      <c r="L515" s="73"/>
      <c r="M515" s="169"/>
      <c r="N515" s="73"/>
      <c r="O515" s="73"/>
      <c r="P515" s="73"/>
      <c r="Q515" s="73"/>
      <c r="R515" s="73"/>
      <c r="S515" s="73"/>
      <c r="T515" s="73"/>
      <c r="U515" s="73"/>
      <c r="V515" s="73"/>
      <c r="W515" s="73"/>
      <c r="X515" s="289"/>
      <c r="Y515" s="2" t="e">
        <f>IF(C515&lt;&gt;"",VLOOKUP(C515,#REF!,2,FALSE),"")</f>
        <v>#REF!</v>
      </c>
      <c r="Z515" s="2" t="str">
        <f t="shared" si="728"/>
        <v>US CRÉTEIL</v>
      </c>
      <c r="AA515" s="50" t="str">
        <f t="shared" si="671"/>
        <v/>
      </c>
      <c r="AB515" s="34" t="e">
        <f t="shared" si="672"/>
        <v>#REF!</v>
      </c>
      <c r="AC515" s="2" t="str">
        <f t="shared" si="673"/>
        <v>RRRSSS  Veronica  Veronica</v>
      </c>
      <c r="AD515" s="2">
        <f t="shared" si="674"/>
        <v>0</v>
      </c>
      <c r="AE515" s="39"/>
      <c r="AF515" s="40" t="str">
        <f>IF(AE515&lt;&gt;"",VLOOKUP(AE515,#REF!,2,FALSE),"")</f>
        <v/>
      </c>
      <c r="AM515" s="140" t="e">
        <f t="shared" si="675"/>
        <v>#REF!</v>
      </c>
      <c r="AN515" s="157"/>
      <c r="AO515" s="136" t="e">
        <f t="shared" si="676"/>
        <v>#REF!</v>
      </c>
      <c r="AP515" s="152"/>
      <c r="AQ515" s="140" t="e">
        <f t="shared" si="677"/>
        <v>#REF!</v>
      </c>
      <c r="AR515" s="144"/>
      <c r="AS515" s="136" t="e">
        <f t="shared" si="678"/>
        <v>#REF!</v>
      </c>
      <c r="AT515" s="152"/>
      <c r="AU515" s="140" t="e">
        <f t="shared" si="679"/>
        <v>#REF!</v>
      </c>
      <c r="AV515" s="157"/>
      <c r="AW515" s="136" t="e">
        <f t="shared" si="680"/>
        <v>#REF!</v>
      </c>
      <c r="AX515" s="152"/>
      <c r="AY515" s="140" t="e">
        <f t="shared" si="681"/>
        <v>#REF!</v>
      </c>
      <c r="AZ515" s="144"/>
      <c r="BA515" s="136" t="e">
        <f t="shared" si="682"/>
        <v>#REF!</v>
      </c>
      <c r="BB515" s="152"/>
      <c r="BC515" s="140" t="e">
        <f t="shared" si="683"/>
        <v>#REF!</v>
      </c>
      <c r="BD515" s="144"/>
      <c r="BE515" s="136" t="e">
        <f t="shared" si="684"/>
        <v>#REF!</v>
      </c>
      <c r="BF515" s="152"/>
      <c r="BG515" s="140" t="e">
        <f t="shared" si="685"/>
        <v>#REF!</v>
      </c>
      <c r="BH515" s="144"/>
      <c r="BI515" s="136" t="e">
        <f t="shared" si="686"/>
        <v>#REF!</v>
      </c>
      <c r="BJ515" s="152"/>
      <c r="BK515" s="140" t="e">
        <f t="shared" si="687"/>
        <v>#REF!</v>
      </c>
      <c r="BL515" s="144"/>
      <c r="BM515" s="136" t="e">
        <f t="shared" si="688"/>
        <v>#REF!</v>
      </c>
      <c r="BN515" s="152"/>
      <c r="BO515" s="140" t="e">
        <f t="shared" si="689"/>
        <v>#REF!</v>
      </c>
      <c r="BP515" s="144"/>
      <c r="BQ515" s="136" t="e">
        <f t="shared" si="690"/>
        <v>#REF!</v>
      </c>
      <c r="BR515" s="152"/>
      <c r="BS515" s="140" t="e">
        <f t="shared" si="691"/>
        <v>#REF!</v>
      </c>
      <c r="BT515" s="144"/>
      <c r="BU515" s="136" t="e">
        <f t="shared" si="692"/>
        <v>#REF!</v>
      </c>
      <c r="BV515" s="152"/>
      <c r="BW515" s="140" t="e">
        <f t="shared" si="693"/>
        <v>#REF!</v>
      </c>
      <c r="BX515" s="144"/>
      <c r="BY515" s="136" t="e">
        <f t="shared" si="694"/>
        <v>#REF!</v>
      </c>
      <c r="BZ515" s="152"/>
      <c r="CA515" s="140" t="e">
        <f t="shared" si="695"/>
        <v>#REF!</v>
      </c>
      <c r="CB515" s="144"/>
      <c r="CC515" s="136" t="e">
        <f t="shared" si="696"/>
        <v>#REF!</v>
      </c>
      <c r="CD515" s="152"/>
      <c r="CE515" s="140" t="e">
        <f t="shared" si="697"/>
        <v>#REF!</v>
      </c>
      <c r="CF515" s="144"/>
      <c r="CG515" s="136" t="e">
        <f t="shared" si="698"/>
        <v>#REF!</v>
      </c>
      <c r="CH515" s="152"/>
      <c r="CI515" s="140" t="e">
        <f t="shared" si="699"/>
        <v>#REF!</v>
      </c>
      <c r="CJ515" s="144"/>
      <c r="CK515" s="136" t="e">
        <f t="shared" si="700"/>
        <v>#REF!</v>
      </c>
      <c r="CL515" s="140" t="e">
        <f t="shared" si="701"/>
        <v>#REF!</v>
      </c>
      <c r="CM515" s="144"/>
      <c r="CN515" s="136" t="e">
        <f t="shared" si="702"/>
        <v>#REF!</v>
      </c>
      <c r="CO515" s="152"/>
      <c r="CP515" s="140" t="e">
        <f t="shared" si="703"/>
        <v>#REF!</v>
      </c>
      <c r="CQ515" s="144"/>
      <c r="CR515" s="136" t="e">
        <f t="shared" si="704"/>
        <v>#REF!</v>
      </c>
      <c r="CS515" s="152"/>
      <c r="CT515" s="140" t="e">
        <f t="shared" si="705"/>
        <v>#REF!</v>
      </c>
      <c r="CU515" s="144"/>
      <c r="CV515" s="136" t="e">
        <f t="shared" si="706"/>
        <v>#REF!</v>
      </c>
      <c r="CW515" s="152"/>
      <c r="CX515" s="140" t="e">
        <f t="shared" si="707"/>
        <v>#REF!</v>
      </c>
      <c r="CY515" s="136" t="e">
        <f t="shared" si="708"/>
        <v>#REF!</v>
      </c>
      <c r="CZ515" s="152"/>
      <c r="DA515" s="144" t="e">
        <f t="shared" si="709"/>
        <v>#REF!</v>
      </c>
      <c r="DB515" s="144"/>
      <c r="DC515" s="136" t="e">
        <f t="shared" si="710"/>
        <v>#REF!</v>
      </c>
      <c r="DD515" s="152"/>
      <c r="DE515" s="140" t="e">
        <f t="shared" si="711"/>
        <v>#REF!</v>
      </c>
      <c r="DF515" s="144"/>
      <c r="DG515" s="136" t="e">
        <f t="shared" si="712"/>
        <v>#REF!</v>
      </c>
      <c r="DH515" s="152"/>
    </row>
    <row r="516" spans="1:112" ht="15.5" x14ac:dyDescent="0.35">
      <c r="A516" s="71">
        <v>45</v>
      </c>
      <c r="B516" s="345" t="str">
        <f t="shared" ref="B516" si="779">B464</f>
        <v>SSSTTT  Luc</v>
      </c>
      <c r="C516" s="71" t="str">
        <f t="shared" si="775"/>
        <v>Luc</v>
      </c>
      <c r="D516" s="9" t="str">
        <f t="shared" si="732"/>
        <v/>
      </c>
      <c r="E516" s="6">
        <f t="shared" si="766"/>
        <v>1561046</v>
      </c>
      <c r="F516" s="73"/>
      <c r="G516" s="73"/>
      <c r="H516" s="73"/>
      <c r="I516" s="73"/>
      <c r="J516" s="73"/>
      <c r="K516" s="73"/>
      <c r="L516" s="73"/>
      <c r="M516" s="169"/>
      <c r="N516" s="73"/>
      <c r="O516" s="73"/>
      <c r="P516" s="73"/>
      <c r="Q516" s="73"/>
      <c r="R516" s="73"/>
      <c r="S516" s="73"/>
      <c r="T516" s="73"/>
      <c r="U516" s="73"/>
      <c r="V516" s="73"/>
      <c r="W516" s="73"/>
      <c r="X516" s="289"/>
      <c r="Y516" s="2" t="e">
        <f>IF(C516&lt;&gt;"",VLOOKUP(C516,#REF!,2,FALSE),"")</f>
        <v>#REF!</v>
      </c>
      <c r="Z516" s="2" t="str">
        <f t="shared" si="728"/>
        <v>US CRÉTEIL</v>
      </c>
      <c r="AA516" s="50" t="str">
        <f t="shared" si="671"/>
        <v/>
      </c>
      <c r="AB516" s="34" t="e">
        <f t="shared" si="672"/>
        <v>#REF!</v>
      </c>
      <c r="AC516" s="2" t="str">
        <f t="shared" si="673"/>
        <v>SSSTTT  Luc  Luc</v>
      </c>
      <c r="AD516" s="2">
        <f t="shared" si="674"/>
        <v>0</v>
      </c>
      <c r="AE516" s="39"/>
      <c r="AF516" s="40" t="str">
        <f>IF(AE516&lt;&gt;"",VLOOKUP(AE516,#REF!,2,FALSE),"")</f>
        <v/>
      </c>
      <c r="AM516" s="140" t="e">
        <f t="shared" si="675"/>
        <v>#REF!</v>
      </c>
      <c r="AN516" s="157"/>
      <c r="AO516" s="136" t="e">
        <f t="shared" si="676"/>
        <v>#REF!</v>
      </c>
      <c r="AP516" s="152"/>
      <c r="AQ516" s="140" t="e">
        <f t="shared" si="677"/>
        <v>#REF!</v>
      </c>
      <c r="AR516" s="144"/>
      <c r="AS516" s="136" t="e">
        <f t="shared" si="678"/>
        <v>#REF!</v>
      </c>
      <c r="AT516" s="152"/>
      <c r="AU516" s="140" t="e">
        <f t="shared" si="679"/>
        <v>#REF!</v>
      </c>
      <c r="AV516" s="157"/>
      <c r="AW516" s="136" t="e">
        <f t="shared" si="680"/>
        <v>#REF!</v>
      </c>
      <c r="AX516" s="152"/>
      <c r="AY516" s="140" t="e">
        <f t="shared" si="681"/>
        <v>#REF!</v>
      </c>
      <c r="AZ516" s="144"/>
      <c r="BA516" s="136" t="e">
        <f t="shared" si="682"/>
        <v>#REF!</v>
      </c>
      <c r="BB516" s="152"/>
      <c r="BC516" s="140" t="e">
        <f t="shared" si="683"/>
        <v>#REF!</v>
      </c>
      <c r="BD516" s="144"/>
      <c r="BE516" s="136" t="e">
        <f t="shared" si="684"/>
        <v>#REF!</v>
      </c>
      <c r="BF516" s="152"/>
      <c r="BG516" s="140" t="e">
        <f t="shared" si="685"/>
        <v>#REF!</v>
      </c>
      <c r="BH516" s="144"/>
      <c r="BI516" s="136" t="e">
        <f t="shared" si="686"/>
        <v>#REF!</v>
      </c>
      <c r="BJ516" s="152"/>
      <c r="BK516" s="140" t="e">
        <f t="shared" si="687"/>
        <v>#REF!</v>
      </c>
      <c r="BL516" s="144"/>
      <c r="BM516" s="136" t="e">
        <f t="shared" si="688"/>
        <v>#REF!</v>
      </c>
      <c r="BN516" s="152"/>
      <c r="BO516" s="140" t="e">
        <f t="shared" si="689"/>
        <v>#REF!</v>
      </c>
      <c r="BP516" s="144"/>
      <c r="BQ516" s="136" t="e">
        <f t="shared" si="690"/>
        <v>#REF!</v>
      </c>
      <c r="BR516" s="152"/>
      <c r="BS516" s="140" t="e">
        <f t="shared" si="691"/>
        <v>#REF!</v>
      </c>
      <c r="BT516" s="144"/>
      <c r="BU516" s="136" t="e">
        <f t="shared" si="692"/>
        <v>#REF!</v>
      </c>
      <c r="BV516" s="152"/>
      <c r="BW516" s="140" t="e">
        <f t="shared" si="693"/>
        <v>#REF!</v>
      </c>
      <c r="BX516" s="144"/>
      <c r="BY516" s="136" t="e">
        <f t="shared" si="694"/>
        <v>#REF!</v>
      </c>
      <c r="BZ516" s="152"/>
      <c r="CA516" s="140" t="e">
        <f t="shared" si="695"/>
        <v>#REF!</v>
      </c>
      <c r="CB516" s="144"/>
      <c r="CC516" s="136" t="e">
        <f t="shared" si="696"/>
        <v>#REF!</v>
      </c>
      <c r="CD516" s="152"/>
      <c r="CE516" s="140" t="e">
        <f t="shared" si="697"/>
        <v>#REF!</v>
      </c>
      <c r="CF516" s="144"/>
      <c r="CG516" s="136" t="e">
        <f t="shared" si="698"/>
        <v>#REF!</v>
      </c>
      <c r="CH516" s="152"/>
      <c r="CI516" s="140" t="e">
        <f t="shared" si="699"/>
        <v>#REF!</v>
      </c>
      <c r="CJ516" s="144"/>
      <c r="CK516" s="136" t="e">
        <f t="shared" si="700"/>
        <v>#REF!</v>
      </c>
      <c r="CL516" s="140" t="e">
        <f t="shared" si="701"/>
        <v>#REF!</v>
      </c>
      <c r="CM516" s="144"/>
      <c r="CN516" s="136" t="e">
        <f t="shared" si="702"/>
        <v>#REF!</v>
      </c>
      <c r="CO516" s="152"/>
      <c r="CP516" s="140" t="e">
        <f t="shared" si="703"/>
        <v>#REF!</v>
      </c>
      <c r="CQ516" s="144"/>
      <c r="CR516" s="136" t="e">
        <f t="shared" si="704"/>
        <v>#REF!</v>
      </c>
      <c r="CS516" s="152"/>
      <c r="CT516" s="140" t="e">
        <f t="shared" si="705"/>
        <v>#REF!</v>
      </c>
      <c r="CU516" s="144"/>
      <c r="CV516" s="136" t="e">
        <f t="shared" si="706"/>
        <v>#REF!</v>
      </c>
      <c r="CW516" s="152"/>
      <c r="CX516" s="140" t="e">
        <f t="shared" si="707"/>
        <v>#REF!</v>
      </c>
      <c r="CY516" s="136" t="e">
        <f t="shared" si="708"/>
        <v>#REF!</v>
      </c>
      <c r="CZ516" s="152"/>
      <c r="DA516" s="144" t="e">
        <f t="shared" si="709"/>
        <v>#REF!</v>
      </c>
      <c r="DB516" s="144"/>
      <c r="DC516" s="136" t="e">
        <f t="shared" si="710"/>
        <v>#REF!</v>
      </c>
      <c r="DD516" s="152"/>
      <c r="DE516" s="140" t="e">
        <f t="shared" si="711"/>
        <v>#REF!</v>
      </c>
      <c r="DF516" s="144"/>
      <c r="DG516" s="136" t="e">
        <f t="shared" si="712"/>
        <v>#REF!</v>
      </c>
      <c r="DH516" s="152"/>
    </row>
    <row r="517" spans="1:112" ht="15.5" x14ac:dyDescent="0.35">
      <c r="A517" s="71">
        <v>46</v>
      </c>
      <c r="B517" s="345" t="str">
        <f t="shared" ref="B517" si="780">B465</f>
        <v>TTTUUU  Cryss</v>
      </c>
      <c r="C517" s="71" t="str">
        <f t="shared" si="775"/>
        <v>Cryss</v>
      </c>
      <c r="D517" s="9" t="str">
        <f t="shared" si="732"/>
        <v/>
      </c>
      <c r="E517" s="6">
        <f t="shared" si="766"/>
        <v>1537256</v>
      </c>
      <c r="F517" s="73"/>
      <c r="G517" s="73"/>
      <c r="H517" s="73"/>
      <c r="I517" s="73"/>
      <c r="J517" s="73"/>
      <c r="K517" s="73"/>
      <c r="L517" s="73"/>
      <c r="M517" s="169"/>
      <c r="N517" s="73"/>
      <c r="O517" s="73"/>
      <c r="P517" s="73"/>
      <c r="Q517" s="73"/>
      <c r="R517" s="73"/>
      <c r="S517" s="73"/>
      <c r="T517" s="73"/>
      <c r="U517" s="73"/>
      <c r="V517" s="73"/>
      <c r="W517" s="73"/>
      <c r="X517" s="289"/>
      <c r="Y517" s="2" t="e">
        <f>IF(C517&lt;&gt;"",VLOOKUP(C517,#REF!,2,FALSE),"")</f>
        <v>#REF!</v>
      </c>
      <c r="Z517" s="2" t="str">
        <f t="shared" si="728"/>
        <v>US CRÉTEIL</v>
      </c>
      <c r="AA517" s="50" t="str">
        <f>(D517)</f>
        <v/>
      </c>
      <c r="AB517" s="34" t="e">
        <f>IF(Y517="femme",$AD$1,$AD$2)</f>
        <v>#REF!</v>
      </c>
      <c r="AC517" s="2" t="str">
        <f>(B517&amp;"  "&amp;C517)</f>
        <v>TTTUUU  Cryss  Cryss</v>
      </c>
      <c r="AD517" s="2">
        <f>COUNTA(F517:X517)</f>
        <v>0</v>
      </c>
      <c r="AE517" s="39"/>
      <c r="AF517" s="40" t="str">
        <f>IF(AE517&lt;&gt;"",VLOOKUP(AE517,#REF!,2,FALSE),"")</f>
        <v/>
      </c>
      <c r="AM517" s="140" t="e">
        <f>IF($Y517=$AC$1,F517,$AI$1)</f>
        <v>#REF!</v>
      </c>
      <c r="AN517" s="157"/>
      <c r="AO517" s="136" t="e">
        <f>IF($Y517=$AC$2,F517,$AI$1)</f>
        <v>#REF!</v>
      </c>
      <c r="AP517" s="152"/>
      <c r="AQ517" s="140" t="e">
        <f>IF($Y517=$AC$1,G517,$AI$1)</f>
        <v>#REF!</v>
      </c>
      <c r="AR517" s="144"/>
      <c r="AS517" s="136" t="e">
        <f>IF($Y517=$AC$2,G517,$AI$1)</f>
        <v>#REF!</v>
      </c>
      <c r="AT517" s="152"/>
      <c r="AU517" s="140" t="e">
        <f>IF($Y517=$AC$1,H517,$AI$1)</f>
        <v>#REF!</v>
      </c>
      <c r="AV517" s="157"/>
      <c r="AW517" s="136" t="e">
        <f>IF($Y517=$AC$2,H517,$AI$1)</f>
        <v>#REF!</v>
      </c>
      <c r="AX517" s="152"/>
      <c r="AY517" s="140" t="e">
        <f>IF($Y517=$AC$1,I517,$AI$1)</f>
        <v>#REF!</v>
      </c>
      <c r="AZ517" s="144"/>
      <c r="BA517" s="136" t="e">
        <f>IF($Y517=$AC$2,I517,$AI$1)</f>
        <v>#REF!</v>
      </c>
      <c r="BB517" s="152"/>
      <c r="BC517" s="140" t="e">
        <f>IF($Y517=$AC$1,J517,$AI$1)</f>
        <v>#REF!</v>
      </c>
      <c r="BD517" s="144"/>
      <c r="BE517" s="136" t="e">
        <f>IF($Y517=$AC$2,J517,$AI$1)</f>
        <v>#REF!</v>
      </c>
      <c r="BF517" s="152"/>
      <c r="BG517" s="140" t="e">
        <f>IF($Y517=$AC$1,K517,$AI$1)</f>
        <v>#REF!</v>
      </c>
      <c r="BH517" s="144"/>
      <c r="BI517" s="136" t="e">
        <f>IF($Y517=$AC$2,K517,$AI$1)</f>
        <v>#REF!</v>
      </c>
      <c r="BJ517" s="152"/>
      <c r="BK517" s="140" t="e">
        <f>IF($Y517=$AC$1,L517,$AI$1)</f>
        <v>#REF!</v>
      </c>
      <c r="BL517" s="144"/>
      <c r="BM517" s="136" t="e">
        <f>IF($Y517=$AC$2,L517,$AI$1)</f>
        <v>#REF!</v>
      </c>
      <c r="BN517" s="152"/>
      <c r="BO517" s="140" t="e">
        <f>IF($Y517=$AC$1,M517,$AI$1)</f>
        <v>#REF!</v>
      </c>
      <c r="BP517" s="144"/>
      <c r="BQ517" s="136" t="e">
        <f>IF($Y517=$AC$2,M517,$AI$1)</f>
        <v>#REF!</v>
      </c>
      <c r="BR517" s="152"/>
      <c r="BS517" s="140" t="e">
        <f>IF($Y517=$AC$1,N517,$AI$1)</f>
        <v>#REF!</v>
      </c>
      <c r="BT517" s="144"/>
      <c r="BU517" s="136" t="e">
        <f>IF($Y517=$AC$2,N517,$AI$1)</f>
        <v>#REF!</v>
      </c>
      <c r="BV517" s="152"/>
      <c r="BW517" s="140" t="e">
        <f>IF($Y517=$AC$1,O517,$AI$1)</f>
        <v>#REF!</v>
      </c>
      <c r="BX517" s="144"/>
      <c r="BY517" s="136" t="e">
        <f>IF($Y517=$AC$2,O517,$AI$1)</f>
        <v>#REF!</v>
      </c>
      <c r="BZ517" s="152"/>
      <c r="CA517" s="140" t="e">
        <f>IF($Y517=$AC$1,O517,$AI$1)</f>
        <v>#REF!</v>
      </c>
      <c r="CB517" s="144"/>
      <c r="CC517" s="136" t="e">
        <f>IF($Y517=$AC$2,P517,$AI$1)</f>
        <v>#REF!</v>
      </c>
      <c r="CD517" s="152"/>
      <c r="CE517" s="140" t="e">
        <f>IF($Y517=$AC$1,P517,$AI$1)</f>
        <v>#REF!</v>
      </c>
      <c r="CF517" s="144"/>
      <c r="CG517" s="136" t="e">
        <f>IF($Y517=$AC$2,Q517,$AI$1)</f>
        <v>#REF!</v>
      </c>
      <c r="CH517" s="152"/>
      <c r="CI517" s="140" t="e">
        <f>IF($Y517=$AC$1,Q517,$AI$1)</f>
        <v>#REF!</v>
      </c>
      <c r="CJ517" s="144"/>
      <c r="CK517" s="136" t="e">
        <f>IF($Y517=$AC$2,R517,$AI$1)</f>
        <v>#REF!</v>
      </c>
      <c r="CL517" s="140" t="e">
        <f>IF($Y517=$AC$1,R517,$AI$1)</f>
        <v>#REF!</v>
      </c>
      <c r="CM517" s="144"/>
      <c r="CN517" s="136" t="e">
        <f>IF($Y517=$AC$2,S517,$AI$1)</f>
        <v>#REF!</v>
      </c>
      <c r="CO517" s="152"/>
      <c r="CP517" s="140" t="e">
        <f>IF($Y517=$AC$1,S517,$AI$1)</f>
        <v>#REF!</v>
      </c>
      <c r="CQ517" s="144"/>
      <c r="CR517" s="136" t="e">
        <f>IF($Y517=$AC$2,T517,$AI$1)</f>
        <v>#REF!</v>
      </c>
      <c r="CS517" s="152"/>
      <c r="CT517" s="140" t="e">
        <f>IF($Y517=$AC$1,T517,$AI$1)</f>
        <v>#REF!</v>
      </c>
      <c r="CU517" s="144"/>
      <c r="CV517" s="136" t="e">
        <f>IF($Y517=$AC$2,U517,$AI$1)</f>
        <v>#REF!</v>
      </c>
      <c r="CW517" s="152"/>
      <c r="CX517" s="140" t="e">
        <f>IF($Y517=$AC$1,U517,$AI$1)</f>
        <v>#REF!</v>
      </c>
      <c r="CY517" s="136" t="e">
        <f>IF($Y517=$AC$2,V517,$AI$1)</f>
        <v>#REF!</v>
      </c>
      <c r="CZ517" s="152"/>
      <c r="DA517" s="144" t="e">
        <f t="shared" ref="DA517:DA522" si="781">IF($Y517=$AC$1,V517,$AI$1)</f>
        <v>#REF!</v>
      </c>
      <c r="DB517" s="144"/>
      <c r="DC517" s="136" t="e">
        <f>IF($Y517=$AC$2,W517,$AI$1)</f>
        <v>#REF!</v>
      </c>
      <c r="DD517" s="152"/>
      <c r="DE517" s="140" t="e">
        <f>IF($Y517=$AC$1,W517,$AI$1)</f>
        <v>#REF!</v>
      </c>
      <c r="DF517" s="144"/>
      <c r="DG517" s="136" t="e">
        <f>IF($Y517=$AC$2,X517,$AI$1)</f>
        <v>#REF!</v>
      </c>
      <c r="DH517" s="152"/>
    </row>
    <row r="518" spans="1:112" ht="15.5" x14ac:dyDescent="0.35">
      <c r="A518" s="71">
        <v>47</v>
      </c>
      <c r="B518" s="345" t="str">
        <f t="shared" ref="B518" si="782">B466</f>
        <v>UUUVVV  Sambou</v>
      </c>
      <c r="C518" s="71" t="str">
        <f t="shared" si="775"/>
        <v>Sambou</v>
      </c>
      <c r="D518" s="9" t="str">
        <f t="shared" si="732"/>
        <v/>
      </c>
      <c r="E518" s="6">
        <f t="shared" si="766"/>
        <v>1939734</v>
      </c>
      <c r="F518" s="73"/>
      <c r="G518" s="73"/>
      <c r="H518" s="73"/>
      <c r="I518" s="73"/>
      <c r="J518" s="73"/>
      <c r="K518" s="73"/>
      <c r="L518" s="73"/>
      <c r="M518" s="169"/>
      <c r="N518" s="73"/>
      <c r="O518" s="73"/>
      <c r="P518" s="73"/>
      <c r="Q518" s="73"/>
      <c r="R518" s="73"/>
      <c r="S518" s="73"/>
      <c r="T518" s="73"/>
      <c r="U518" s="73"/>
      <c r="V518" s="73"/>
      <c r="W518" s="73"/>
      <c r="X518" s="289"/>
      <c r="Y518" s="2" t="e">
        <f>IF(C518&lt;&gt;"",VLOOKUP(C518,#REF!,2,FALSE),"")</f>
        <v>#REF!</v>
      </c>
      <c r="Z518" s="2" t="str">
        <f t="shared" si="728"/>
        <v>US CRÉTEIL</v>
      </c>
      <c r="AA518" s="50" t="str">
        <f>(D518)</f>
        <v/>
      </c>
      <c r="AB518" s="34" t="e">
        <f>IF(Y518="femme",$AD$1,$AD$2)</f>
        <v>#REF!</v>
      </c>
      <c r="AC518" s="2" t="str">
        <f>(B518&amp;"  "&amp;C518)</f>
        <v>UUUVVV  Sambou  Sambou</v>
      </c>
      <c r="AD518" s="2">
        <f>COUNTA(F518:X518)</f>
        <v>0</v>
      </c>
      <c r="AE518" s="39"/>
      <c r="AF518" s="40" t="str">
        <f>IF(AE518&lt;&gt;"",VLOOKUP(AE518,#REF!,2,FALSE),"")</f>
        <v/>
      </c>
      <c r="AM518" s="140" t="e">
        <f>IF($Y518=$AC$1,F518,$AI$1)</f>
        <v>#REF!</v>
      </c>
      <c r="AN518" s="157"/>
      <c r="AO518" s="136" t="e">
        <f>IF($Y518=$AC$2,F518,$AI$1)</f>
        <v>#REF!</v>
      </c>
      <c r="AP518" s="152"/>
      <c r="AQ518" s="140" t="e">
        <f>IF($Y518=$AC$1,G518,$AI$1)</f>
        <v>#REF!</v>
      </c>
      <c r="AR518" s="144"/>
      <c r="AS518" s="136" t="e">
        <f>IF($Y518=$AC$2,G518,$AI$1)</f>
        <v>#REF!</v>
      </c>
      <c r="AT518" s="152"/>
      <c r="AU518" s="140" t="e">
        <f>IF($Y518=$AC$1,H518,$AI$1)</f>
        <v>#REF!</v>
      </c>
      <c r="AV518" s="157"/>
      <c r="AW518" s="136" t="e">
        <f>IF($Y518=$AC$2,H518,$AI$1)</f>
        <v>#REF!</v>
      </c>
      <c r="AX518" s="152"/>
      <c r="AY518" s="140" t="e">
        <f>IF($Y518=$AC$1,I518,$AI$1)</f>
        <v>#REF!</v>
      </c>
      <c r="AZ518" s="144"/>
      <c r="BA518" s="136" t="e">
        <f>IF($Y518=$AC$2,I518,$AI$1)</f>
        <v>#REF!</v>
      </c>
      <c r="BB518" s="152"/>
      <c r="BC518" s="140" t="e">
        <f>IF($Y518=$AC$1,J518,$AI$1)</f>
        <v>#REF!</v>
      </c>
      <c r="BD518" s="144"/>
      <c r="BE518" s="136" t="e">
        <f>IF($Y518=$AC$2,J518,$AI$1)</f>
        <v>#REF!</v>
      </c>
      <c r="BF518" s="152"/>
      <c r="BG518" s="140" t="e">
        <f>IF($Y518=$AC$1,K518,$AI$1)</f>
        <v>#REF!</v>
      </c>
      <c r="BH518" s="144"/>
      <c r="BI518" s="136" t="e">
        <f>IF($Y518=$AC$2,K518,$AI$1)</f>
        <v>#REF!</v>
      </c>
      <c r="BJ518" s="152"/>
      <c r="BK518" s="140" t="e">
        <f>IF($Y518=$AC$1,L518,$AI$1)</f>
        <v>#REF!</v>
      </c>
      <c r="BL518" s="144"/>
      <c r="BM518" s="136" t="e">
        <f>IF($Y518=$AC$2,L518,$AI$1)</f>
        <v>#REF!</v>
      </c>
      <c r="BN518" s="152"/>
      <c r="BO518" s="140" t="e">
        <f>IF($Y518=$AC$1,M518,$AI$1)</f>
        <v>#REF!</v>
      </c>
      <c r="BP518" s="144"/>
      <c r="BQ518" s="136" t="e">
        <f>IF($Y518=$AC$2,M518,$AI$1)</f>
        <v>#REF!</v>
      </c>
      <c r="BR518" s="152"/>
      <c r="BS518" s="140" t="e">
        <f>IF($Y518=$AC$1,N518,$AI$1)</f>
        <v>#REF!</v>
      </c>
      <c r="BT518" s="144"/>
      <c r="BU518" s="136" t="e">
        <f>IF($Y518=$AC$2,N518,$AI$1)</f>
        <v>#REF!</v>
      </c>
      <c r="BV518" s="152"/>
      <c r="BW518" s="140" t="e">
        <f>IF($Y518=$AC$1,O518,$AI$1)</f>
        <v>#REF!</v>
      </c>
      <c r="BX518" s="144"/>
      <c r="BY518" s="136" t="e">
        <f>IF($Y518=$AC$2,O518,$AI$1)</f>
        <v>#REF!</v>
      </c>
      <c r="BZ518" s="152"/>
      <c r="CA518" s="140" t="e">
        <f>IF($Y518=$AC$1,O518,$AI$1)</f>
        <v>#REF!</v>
      </c>
      <c r="CB518" s="144"/>
      <c r="CC518" s="136" t="e">
        <f>IF($Y518=$AC$2,P518,$AI$1)</f>
        <v>#REF!</v>
      </c>
      <c r="CD518" s="152"/>
      <c r="CE518" s="140" t="e">
        <f>IF($Y518=$AC$1,P518,$AI$1)</f>
        <v>#REF!</v>
      </c>
      <c r="CF518" s="144"/>
      <c r="CG518" s="136" t="e">
        <f>IF($Y518=$AC$2,Q518,$AI$1)</f>
        <v>#REF!</v>
      </c>
      <c r="CH518" s="152"/>
      <c r="CI518" s="140" t="e">
        <f>IF($Y518=$AC$1,Q518,$AI$1)</f>
        <v>#REF!</v>
      </c>
      <c r="CJ518" s="144"/>
      <c r="CK518" s="136" t="e">
        <f>IF($Y518=$AC$2,R518,$AI$1)</f>
        <v>#REF!</v>
      </c>
      <c r="CL518" s="140" t="e">
        <f>IF($Y518=$AC$1,R518,$AI$1)</f>
        <v>#REF!</v>
      </c>
      <c r="CM518" s="144"/>
      <c r="CN518" s="136" t="e">
        <f>IF($Y518=$AC$2,S518,$AI$1)</f>
        <v>#REF!</v>
      </c>
      <c r="CO518" s="152"/>
      <c r="CP518" s="140" t="e">
        <f>IF($Y518=$AC$1,S518,$AI$1)</f>
        <v>#REF!</v>
      </c>
      <c r="CQ518" s="144"/>
      <c r="CR518" s="136" t="e">
        <f>IF($Y518=$AC$2,T518,$AI$1)</f>
        <v>#REF!</v>
      </c>
      <c r="CS518" s="152"/>
      <c r="CT518" s="140" t="e">
        <f>IF($Y518=$AC$1,T518,$AI$1)</f>
        <v>#REF!</v>
      </c>
      <c r="CU518" s="144"/>
      <c r="CV518" s="136" t="e">
        <f>IF($Y518=$AC$2,U518,$AI$1)</f>
        <v>#REF!</v>
      </c>
      <c r="CW518" s="152"/>
      <c r="CX518" s="140" t="e">
        <f>IF($Y518=$AC$1,U518,$AI$1)</f>
        <v>#REF!</v>
      </c>
      <c r="CY518" s="136" t="e">
        <f>IF($Y518=$AC$2,V518,$AI$1)</f>
        <v>#REF!</v>
      </c>
      <c r="CZ518" s="152"/>
      <c r="DA518" s="144" t="e">
        <f t="shared" si="781"/>
        <v>#REF!</v>
      </c>
      <c r="DB518" s="144"/>
      <c r="DC518" s="136" t="e">
        <f>IF($Y518=$AC$2,W518,$AI$1)</f>
        <v>#REF!</v>
      </c>
      <c r="DD518" s="152"/>
      <c r="DE518" s="140" t="e">
        <f>IF($Y518=$AC$1,W518,$AI$1)</f>
        <v>#REF!</v>
      </c>
      <c r="DF518" s="144"/>
      <c r="DG518" s="136" t="e">
        <f>IF($Y518=$AC$2,X518,$AI$1)</f>
        <v>#REF!</v>
      </c>
      <c r="DH518" s="152"/>
    </row>
    <row r="519" spans="1:112" ht="15.5" x14ac:dyDescent="0.35">
      <c r="A519" s="71">
        <v>48</v>
      </c>
      <c r="B519" s="345" t="str">
        <f t="shared" ref="B519" si="783">B467</f>
        <v>VVVVXXX  Dylan</v>
      </c>
      <c r="C519" s="71" t="str">
        <f t="shared" si="775"/>
        <v>Dylan</v>
      </c>
      <c r="D519" s="9" t="str">
        <f t="shared" si="732"/>
        <v/>
      </c>
      <c r="E519" s="6">
        <f t="shared" si="766"/>
        <v>1939723</v>
      </c>
      <c r="F519" s="73"/>
      <c r="G519" s="73"/>
      <c r="H519" s="73"/>
      <c r="I519" s="73"/>
      <c r="J519" s="73"/>
      <c r="K519" s="73"/>
      <c r="L519" s="73"/>
      <c r="M519" s="169"/>
      <c r="N519" s="73"/>
      <c r="O519" s="73"/>
      <c r="P519" s="73"/>
      <c r="Q519" s="73"/>
      <c r="R519" s="73"/>
      <c r="S519" s="73"/>
      <c r="T519" s="73"/>
      <c r="U519" s="73"/>
      <c r="V519" s="73"/>
      <c r="W519" s="73"/>
      <c r="X519" s="289"/>
      <c r="Y519" s="2" t="e">
        <f>IF(C519&lt;&gt;"",VLOOKUP(C519,#REF!,2,FALSE),"")</f>
        <v>#REF!</v>
      </c>
      <c r="Z519" s="2" t="str">
        <f t="shared" si="728"/>
        <v>US CRÉTEIL</v>
      </c>
      <c r="AA519" s="50" t="str">
        <f>(D519)</f>
        <v/>
      </c>
      <c r="AB519" s="34" t="e">
        <f>IF(Y519="femme",$AD$1,$AD$2)</f>
        <v>#REF!</v>
      </c>
      <c r="AC519" s="2" t="str">
        <f>(B519&amp;"  "&amp;C519)</f>
        <v>VVVVXXX  Dylan  Dylan</v>
      </c>
      <c r="AD519" s="2">
        <f>COUNTA(F519:X519)</f>
        <v>0</v>
      </c>
      <c r="AE519" s="39"/>
      <c r="AF519" s="40" t="str">
        <f>IF(AE519&lt;&gt;"",VLOOKUP(AE519,#REF!,2,FALSE),"")</f>
        <v/>
      </c>
      <c r="AM519" s="140" t="e">
        <f>IF($Y519=$AC$1,F519,$AI$1)</f>
        <v>#REF!</v>
      </c>
      <c r="AN519" s="157"/>
      <c r="AO519" s="136" t="e">
        <f>IF($Y519=$AC$2,F519,$AI$1)</f>
        <v>#REF!</v>
      </c>
      <c r="AP519" s="152"/>
      <c r="AQ519" s="140" t="e">
        <f>IF($Y519=$AC$1,G519,$AI$1)</f>
        <v>#REF!</v>
      </c>
      <c r="AR519" s="144"/>
      <c r="AS519" s="136" t="e">
        <f>IF($Y519=$AC$2,G519,$AI$1)</f>
        <v>#REF!</v>
      </c>
      <c r="AT519" s="152"/>
      <c r="AU519" s="140" t="e">
        <f>IF($Y519=$AC$1,H519,$AI$1)</f>
        <v>#REF!</v>
      </c>
      <c r="AV519" s="157"/>
      <c r="AW519" s="136" t="e">
        <f>IF($Y519=$AC$2,H519,$AI$1)</f>
        <v>#REF!</v>
      </c>
      <c r="AX519" s="152"/>
      <c r="AY519" s="140" t="e">
        <f>IF($Y519=$AC$1,I519,$AI$1)</f>
        <v>#REF!</v>
      </c>
      <c r="AZ519" s="144"/>
      <c r="BA519" s="136" t="e">
        <f>IF($Y519=$AC$2,I519,$AI$1)</f>
        <v>#REF!</v>
      </c>
      <c r="BB519" s="152"/>
      <c r="BC519" s="140" t="e">
        <f>IF($Y519=$AC$1,J519,$AI$1)</f>
        <v>#REF!</v>
      </c>
      <c r="BD519" s="144"/>
      <c r="BE519" s="136" t="e">
        <f>IF($Y519=$AC$2,J519,$AI$1)</f>
        <v>#REF!</v>
      </c>
      <c r="BF519" s="152"/>
      <c r="BG519" s="140" t="e">
        <f>IF($Y519=$AC$1,K519,$AI$1)</f>
        <v>#REF!</v>
      </c>
      <c r="BH519" s="144"/>
      <c r="BI519" s="136" t="e">
        <f>IF($Y519=$AC$2,K519,$AI$1)</f>
        <v>#REF!</v>
      </c>
      <c r="BJ519" s="152"/>
      <c r="BK519" s="140" t="e">
        <f>IF($Y519=$AC$1,L519,$AI$1)</f>
        <v>#REF!</v>
      </c>
      <c r="BL519" s="144"/>
      <c r="BM519" s="136" t="e">
        <f>IF($Y519=$AC$2,L519,$AI$1)</f>
        <v>#REF!</v>
      </c>
      <c r="BN519" s="152"/>
      <c r="BO519" s="140" t="e">
        <f>IF($Y519=$AC$1,M519,$AI$1)</f>
        <v>#REF!</v>
      </c>
      <c r="BP519" s="144"/>
      <c r="BQ519" s="136" t="e">
        <f>IF($Y519=$AC$2,M519,$AI$1)</f>
        <v>#REF!</v>
      </c>
      <c r="BR519" s="152"/>
      <c r="BS519" s="140" t="e">
        <f>IF($Y519=$AC$1,N519,$AI$1)</f>
        <v>#REF!</v>
      </c>
      <c r="BT519" s="144"/>
      <c r="BU519" s="136" t="e">
        <f>IF($Y519=$AC$2,N519,$AI$1)</f>
        <v>#REF!</v>
      </c>
      <c r="BV519" s="152"/>
      <c r="BW519" s="140" t="e">
        <f>IF($Y519=$AC$1,O519,$AI$1)</f>
        <v>#REF!</v>
      </c>
      <c r="BX519" s="144"/>
      <c r="BY519" s="136" t="e">
        <f>IF($Y519=$AC$2,O519,$AI$1)</f>
        <v>#REF!</v>
      </c>
      <c r="BZ519" s="152"/>
      <c r="CA519" s="140" t="e">
        <f>IF($Y519=$AC$1,O519,$AI$1)</f>
        <v>#REF!</v>
      </c>
      <c r="CB519" s="144"/>
      <c r="CC519" s="136" t="e">
        <f>IF($Y519=$AC$2,P519,$AI$1)</f>
        <v>#REF!</v>
      </c>
      <c r="CD519" s="152"/>
      <c r="CE519" s="140" t="e">
        <f>IF($Y519=$AC$1,P519,$AI$1)</f>
        <v>#REF!</v>
      </c>
      <c r="CF519" s="144"/>
      <c r="CG519" s="136" t="e">
        <f>IF($Y519=$AC$2,Q519,$AI$1)</f>
        <v>#REF!</v>
      </c>
      <c r="CH519" s="152"/>
      <c r="CI519" s="140" t="e">
        <f>IF($Y519=$AC$1,Q519,$AI$1)</f>
        <v>#REF!</v>
      </c>
      <c r="CJ519" s="144"/>
      <c r="CK519" s="136" t="e">
        <f>IF($Y519=$AC$2,R519,$AI$1)</f>
        <v>#REF!</v>
      </c>
      <c r="CL519" s="140" t="e">
        <f>IF($Y519=$AC$1,R519,$AI$1)</f>
        <v>#REF!</v>
      </c>
      <c r="CM519" s="144"/>
      <c r="CN519" s="136" t="e">
        <f>IF($Y519=$AC$2,S519,$AI$1)</f>
        <v>#REF!</v>
      </c>
      <c r="CO519" s="152"/>
      <c r="CP519" s="140" t="e">
        <f>IF($Y519=$AC$1,S519,$AI$1)</f>
        <v>#REF!</v>
      </c>
      <c r="CQ519" s="144"/>
      <c r="CR519" s="136" t="e">
        <f>IF($Y519=$AC$2,T519,$AI$1)</f>
        <v>#REF!</v>
      </c>
      <c r="CS519" s="152"/>
      <c r="CT519" s="140" t="e">
        <f>IF($Y519=$AC$1,T519,$AI$1)</f>
        <v>#REF!</v>
      </c>
      <c r="CU519" s="144"/>
      <c r="CV519" s="136" t="e">
        <f>IF($Y519=$AC$2,U519,$AI$1)</f>
        <v>#REF!</v>
      </c>
      <c r="CW519" s="152"/>
      <c r="CX519" s="140" t="e">
        <f>IF($Y519=$AC$1,U519,$AI$1)</f>
        <v>#REF!</v>
      </c>
      <c r="CY519" s="136" t="e">
        <f>IF($Y519=$AC$2,V519,$AI$1)</f>
        <v>#REF!</v>
      </c>
      <c r="CZ519" s="152"/>
      <c r="DA519" s="144" t="e">
        <f t="shared" si="781"/>
        <v>#REF!</v>
      </c>
      <c r="DB519" s="144"/>
      <c r="DC519" s="136" t="e">
        <f>IF($Y519=$AC$2,W519,$AI$1)</f>
        <v>#REF!</v>
      </c>
      <c r="DD519" s="152"/>
      <c r="DE519" s="140" t="e">
        <f>IF($Y519=$AC$1,W519,$AI$1)</f>
        <v>#REF!</v>
      </c>
      <c r="DF519" s="144"/>
      <c r="DG519" s="136" t="e">
        <f>IF($Y519=$AC$2,X519,$AI$1)</f>
        <v>#REF!</v>
      </c>
      <c r="DH519" s="152"/>
    </row>
    <row r="520" spans="1:112" ht="15.5" x14ac:dyDescent="0.35">
      <c r="A520" s="71">
        <v>49</v>
      </c>
      <c r="B520" s="345" t="str">
        <f t="shared" ref="B520" si="784">B468</f>
        <v>XXXYYY  Lucie</v>
      </c>
      <c r="C520" s="71" t="str">
        <f t="shared" si="775"/>
        <v>Lucie</v>
      </c>
      <c r="D520" s="9" t="str">
        <f t="shared" si="732"/>
        <v/>
      </c>
      <c r="E520" s="6">
        <f t="shared" si="766"/>
        <v>1939738</v>
      </c>
      <c r="F520" s="73"/>
      <c r="G520" s="73"/>
      <c r="H520" s="73"/>
      <c r="I520" s="73"/>
      <c r="J520" s="73"/>
      <c r="K520" s="73"/>
      <c r="L520" s="73"/>
      <c r="M520" s="169"/>
      <c r="N520" s="73"/>
      <c r="O520" s="73"/>
      <c r="P520" s="73"/>
      <c r="Q520" s="73"/>
      <c r="R520" s="73"/>
      <c r="S520" s="73"/>
      <c r="T520" s="73"/>
      <c r="U520" s="73"/>
      <c r="V520" s="73"/>
      <c r="W520" s="73"/>
      <c r="X520" s="289"/>
      <c r="Y520" s="2" t="e">
        <f>IF(C520&lt;&gt;"",VLOOKUP(C520,#REF!,2,FALSE),"")</f>
        <v>#REF!</v>
      </c>
      <c r="Z520" s="2" t="str">
        <f t="shared" si="728"/>
        <v>US CRÉTEIL</v>
      </c>
      <c r="AA520" s="50" t="str">
        <f>(D520)</f>
        <v/>
      </c>
      <c r="AB520" s="34" t="e">
        <f>IF(Y520="femme",$AD$1,$AD$2)</f>
        <v>#REF!</v>
      </c>
      <c r="AC520" s="2" t="str">
        <f>(B520&amp;"  "&amp;C520)</f>
        <v>XXXYYY  Lucie  Lucie</v>
      </c>
      <c r="AD520" s="2">
        <f>COUNTA(F520:X520)</f>
        <v>0</v>
      </c>
      <c r="AE520" s="39"/>
      <c r="AF520" s="40" t="str">
        <f>IF(AE520&lt;&gt;"",VLOOKUP(AE520,#REF!,2,FALSE),"")</f>
        <v/>
      </c>
      <c r="AM520" s="140" t="e">
        <f>IF($Y520=$AC$1,F520,$AI$1)</f>
        <v>#REF!</v>
      </c>
      <c r="AN520" s="157"/>
      <c r="AO520" s="136" t="e">
        <f>IF($Y520=$AC$2,F520,$AI$1)</f>
        <v>#REF!</v>
      </c>
      <c r="AP520" s="152"/>
      <c r="AQ520" s="140" t="e">
        <f>IF($Y520=$AC$1,G520,$AI$1)</f>
        <v>#REF!</v>
      </c>
      <c r="AR520" s="144"/>
      <c r="AS520" s="136" t="e">
        <f>IF($Y520=$AC$2,G520,$AI$1)</f>
        <v>#REF!</v>
      </c>
      <c r="AT520" s="152"/>
      <c r="AU520" s="140" t="e">
        <f>IF($Y520=$AC$1,H520,$AI$1)</f>
        <v>#REF!</v>
      </c>
      <c r="AV520" s="157"/>
      <c r="AW520" s="136" t="e">
        <f>IF($Y520=$AC$2,H520,$AI$1)</f>
        <v>#REF!</v>
      </c>
      <c r="AX520" s="152"/>
      <c r="AY520" s="140" t="e">
        <f>IF($Y520=$AC$1,I520,$AI$1)</f>
        <v>#REF!</v>
      </c>
      <c r="AZ520" s="144"/>
      <c r="BA520" s="136" t="e">
        <f>IF($Y520=$AC$2,I520,$AI$1)</f>
        <v>#REF!</v>
      </c>
      <c r="BB520" s="152"/>
      <c r="BC520" s="140" t="e">
        <f>IF($Y520=$AC$1,J520,$AI$1)</f>
        <v>#REF!</v>
      </c>
      <c r="BD520" s="144"/>
      <c r="BE520" s="136" t="e">
        <f>IF($Y520=$AC$2,J520,$AI$1)</f>
        <v>#REF!</v>
      </c>
      <c r="BF520" s="152"/>
      <c r="BG520" s="140" t="e">
        <f>IF($Y520=$AC$1,K520,$AI$1)</f>
        <v>#REF!</v>
      </c>
      <c r="BH520" s="144"/>
      <c r="BI520" s="136" t="e">
        <f>IF($Y520=$AC$2,K520,$AI$1)</f>
        <v>#REF!</v>
      </c>
      <c r="BJ520" s="152"/>
      <c r="BK520" s="140" t="e">
        <f>IF($Y520=$AC$1,L520,$AI$1)</f>
        <v>#REF!</v>
      </c>
      <c r="BL520" s="144"/>
      <c r="BM520" s="136" t="e">
        <f>IF($Y520=$AC$2,L520,$AI$1)</f>
        <v>#REF!</v>
      </c>
      <c r="BN520" s="152"/>
      <c r="BO520" s="140" t="e">
        <f>IF($Y520=$AC$1,M520,$AI$1)</f>
        <v>#REF!</v>
      </c>
      <c r="BP520" s="144"/>
      <c r="BQ520" s="136" t="e">
        <f>IF($Y520=$AC$2,M520,$AI$1)</f>
        <v>#REF!</v>
      </c>
      <c r="BR520" s="152"/>
      <c r="BS520" s="140" t="e">
        <f>IF($Y520=$AC$1,N520,$AI$1)</f>
        <v>#REF!</v>
      </c>
      <c r="BT520" s="144"/>
      <c r="BU520" s="136" t="e">
        <f>IF($Y520=$AC$2,N520,$AI$1)</f>
        <v>#REF!</v>
      </c>
      <c r="BV520" s="152"/>
      <c r="BW520" s="140" t="e">
        <f>IF($Y520=$AC$1,O520,$AI$1)</f>
        <v>#REF!</v>
      </c>
      <c r="BX520" s="144"/>
      <c r="BY520" s="136" t="e">
        <f>IF($Y520=$AC$2,O520,$AI$1)</f>
        <v>#REF!</v>
      </c>
      <c r="BZ520" s="152"/>
      <c r="CA520" s="140" t="e">
        <f>IF($Y520=$AC$1,O520,$AI$1)</f>
        <v>#REF!</v>
      </c>
      <c r="CB520" s="144"/>
      <c r="CC520" s="136" t="e">
        <f>IF($Y520=$AC$2,P520,$AI$1)</f>
        <v>#REF!</v>
      </c>
      <c r="CD520" s="152"/>
      <c r="CE520" s="140" t="e">
        <f>IF($Y520=$AC$1,P520,$AI$1)</f>
        <v>#REF!</v>
      </c>
      <c r="CF520" s="144"/>
      <c r="CG520" s="136" t="e">
        <f>IF($Y520=$AC$2,Q520,$AI$1)</f>
        <v>#REF!</v>
      </c>
      <c r="CH520" s="152"/>
      <c r="CI520" s="140" t="e">
        <f>IF($Y520=$AC$1,Q520,$AI$1)</f>
        <v>#REF!</v>
      </c>
      <c r="CJ520" s="144"/>
      <c r="CK520" s="136" t="e">
        <f>IF($Y520=$AC$2,R520,$AI$1)</f>
        <v>#REF!</v>
      </c>
      <c r="CL520" s="140" t="e">
        <f>IF($Y520=$AC$1,R520,$AI$1)</f>
        <v>#REF!</v>
      </c>
      <c r="CM520" s="144"/>
      <c r="CN520" s="136" t="e">
        <f>IF($Y520=$AC$2,S520,$AI$1)</f>
        <v>#REF!</v>
      </c>
      <c r="CO520" s="152"/>
      <c r="CP520" s="140" t="e">
        <f>IF($Y520=$AC$1,S520,$AI$1)</f>
        <v>#REF!</v>
      </c>
      <c r="CQ520" s="144"/>
      <c r="CR520" s="136" t="e">
        <f>IF($Y520=$AC$2,T520,$AI$1)</f>
        <v>#REF!</v>
      </c>
      <c r="CS520" s="152"/>
      <c r="CT520" s="140" t="e">
        <f>IF($Y520=$AC$1,T520,$AI$1)</f>
        <v>#REF!</v>
      </c>
      <c r="CU520" s="144"/>
      <c r="CV520" s="136" t="e">
        <f>IF($Y520=$AC$2,U520,$AI$1)</f>
        <v>#REF!</v>
      </c>
      <c r="CW520" s="152"/>
      <c r="CX520" s="140" t="e">
        <f>IF($Y520=$AC$1,U520,$AI$1)</f>
        <v>#REF!</v>
      </c>
      <c r="CY520" s="136" t="e">
        <f>IF($Y520=$AC$2,V520,$AI$1)</f>
        <v>#REF!</v>
      </c>
      <c r="CZ520" s="152"/>
      <c r="DA520" s="144" t="e">
        <f t="shared" si="781"/>
        <v>#REF!</v>
      </c>
      <c r="DB520" s="144"/>
      <c r="DC520" s="136" t="e">
        <f>IF($Y520=$AC$2,W520,$AI$1)</f>
        <v>#REF!</v>
      </c>
      <c r="DD520" s="152"/>
      <c r="DE520" s="140" t="e">
        <f>IF($Y520=$AC$1,W520,$AI$1)</f>
        <v>#REF!</v>
      </c>
      <c r="DF520" s="144"/>
      <c r="DG520" s="136" t="e">
        <f>IF($Y520=$AC$2,X520,$AI$1)</f>
        <v>#REF!</v>
      </c>
      <c r="DH520" s="152"/>
    </row>
    <row r="521" spans="1:112" ht="16" thickBot="1" x14ac:dyDescent="0.4">
      <c r="A521" s="72">
        <v>50</v>
      </c>
      <c r="B521" s="346" t="str">
        <f t="shared" ref="B521" si="785">B469</f>
        <v>YYYZZZ  Eva</v>
      </c>
      <c r="C521" s="290" t="str">
        <f t="shared" si="775"/>
        <v>Eva</v>
      </c>
      <c r="D521" s="291" t="str">
        <f t="shared" si="732"/>
        <v/>
      </c>
      <c r="E521" s="292">
        <f t="shared" si="766"/>
        <v>1026527</v>
      </c>
      <c r="F521" s="293"/>
      <c r="G521" s="293"/>
      <c r="H521" s="293"/>
      <c r="I521" s="293"/>
      <c r="J521" s="293"/>
      <c r="K521" s="293"/>
      <c r="L521" s="293"/>
      <c r="M521" s="294"/>
      <c r="N521" s="293"/>
      <c r="O521" s="293"/>
      <c r="P521" s="293"/>
      <c r="Q521" s="293"/>
      <c r="R521" s="293"/>
      <c r="S521" s="293"/>
      <c r="T521" s="293"/>
      <c r="U521" s="293"/>
      <c r="V521" s="293"/>
      <c r="W521" s="293"/>
      <c r="X521" s="295"/>
      <c r="Y521" s="2" t="e">
        <f>IF(C521&lt;&gt;"",VLOOKUP(C521,#REF!,2,FALSE),"")</f>
        <v>#REF!</v>
      </c>
      <c r="Z521" s="2" t="str">
        <f t="shared" si="728"/>
        <v>US CRÉTEIL</v>
      </c>
      <c r="AA521" s="50" t="str">
        <f>(D521)</f>
        <v/>
      </c>
      <c r="AB521" s="34" t="e">
        <f>IF(Y521="femme",$AD$1,$AD$2)</f>
        <v>#REF!</v>
      </c>
      <c r="AC521" s="2" t="str">
        <f>(B521&amp;"  "&amp;C521)</f>
        <v>YYYZZZ  Eva  Eva</v>
      </c>
      <c r="AD521" s="2">
        <f>COUNTA(F521:X521)</f>
        <v>0</v>
      </c>
      <c r="AE521" s="41"/>
      <c r="AF521" s="42" t="str">
        <f>IF(AE521&lt;&gt;"",VLOOKUP(AE521,#REF!,2,FALSE),"")</f>
        <v/>
      </c>
      <c r="AM521" s="140" t="e">
        <f>IF($Y521=$AC$1,F521,$AI$1)</f>
        <v>#REF!</v>
      </c>
      <c r="AN521" s="157"/>
      <c r="AO521" s="136" t="e">
        <f>IF($Y521=$AC$2,F521,$AI$1)</f>
        <v>#REF!</v>
      </c>
      <c r="AP521" s="152"/>
      <c r="AQ521" s="140" t="e">
        <f>IF($Y521=$AC$1,G521,$AI$1)</f>
        <v>#REF!</v>
      </c>
      <c r="AR521" s="144"/>
      <c r="AS521" s="136" t="e">
        <f>IF($Y521=$AC$2,G521,$AI$1)</f>
        <v>#REF!</v>
      </c>
      <c r="AT521" s="152"/>
      <c r="AU521" s="140" t="e">
        <f>IF($Y521=$AC$1,H521,$AI$1)</f>
        <v>#REF!</v>
      </c>
      <c r="AV521" s="157"/>
      <c r="AW521" s="136" t="e">
        <f>IF($Y521=$AC$2,H521,$AI$1)</f>
        <v>#REF!</v>
      </c>
      <c r="AX521" s="152"/>
      <c r="AY521" s="140" t="e">
        <f>IF($Y521=$AC$1,I521,$AI$1)</f>
        <v>#REF!</v>
      </c>
      <c r="AZ521" s="144"/>
      <c r="BA521" s="136" t="e">
        <f>IF($Y521=$AC$2,I521,$AI$1)</f>
        <v>#REF!</v>
      </c>
      <c r="BB521" s="152"/>
      <c r="BC521" s="140" t="e">
        <f>IF($Y521=$AC$1,J521,$AI$1)</f>
        <v>#REF!</v>
      </c>
      <c r="BD521" s="144"/>
      <c r="BE521" s="136" t="e">
        <f>IF($Y521=$AC$2,J521,$AI$1)</f>
        <v>#REF!</v>
      </c>
      <c r="BF521" s="152"/>
      <c r="BG521" s="140" t="e">
        <f>IF($Y521=$AC$1,K521,$AI$1)</f>
        <v>#REF!</v>
      </c>
      <c r="BH521" s="144"/>
      <c r="BI521" s="136" t="e">
        <f>IF($Y521=$AC$2,K521,$AI$1)</f>
        <v>#REF!</v>
      </c>
      <c r="BJ521" s="152"/>
      <c r="BK521" s="140" t="e">
        <f>IF($Y521=$AC$1,L521,$AI$1)</f>
        <v>#REF!</v>
      </c>
      <c r="BL521" s="144"/>
      <c r="BM521" s="136" t="e">
        <f>IF($Y521=$AC$2,L521,$AI$1)</f>
        <v>#REF!</v>
      </c>
      <c r="BN521" s="152"/>
      <c r="BO521" s="140" t="e">
        <f>IF($Y521=$AC$1,M521,$AI$1)</f>
        <v>#REF!</v>
      </c>
      <c r="BP521" s="144"/>
      <c r="BQ521" s="136" t="e">
        <f>IF($Y521=$AC$2,M521,$AI$1)</f>
        <v>#REF!</v>
      </c>
      <c r="BR521" s="152"/>
      <c r="BS521" s="142" t="e">
        <f>IF($Y521=$AC$1,N521,$AI$1)</f>
        <v>#REF!</v>
      </c>
      <c r="BT521" s="145"/>
      <c r="BU521" s="137" t="e">
        <f>IF($Y521=$AC$2,N521,$AI$1)</f>
        <v>#REF!</v>
      </c>
      <c r="BV521" s="155"/>
      <c r="BW521" s="142" t="e">
        <f>IF($Y521=$AC$1,O521,$AI$1)</f>
        <v>#REF!</v>
      </c>
      <c r="BX521" s="145"/>
      <c r="BY521" s="137" t="e">
        <f>IF($Y521=$AC$2,O521,$AI$1)</f>
        <v>#REF!</v>
      </c>
      <c r="BZ521" s="155"/>
      <c r="CA521" s="142" t="e">
        <f>IF($Y521=$AC$1,O521,$AI$1)</f>
        <v>#REF!</v>
      </c>
      <c r="CB521" s="145"/>
      <c r="CC521" s="137" t="e">
        <f>IF($Y521=$AC$2,P521,$AI$1)</f>
        <v>#REF!</v>
      </c>
      <c r="CD521" s="155"/>
      <c r="CE521" s="142" t="e">
        <f>IF($Y521=$AC$1,P521,$AI$1)</f>
        <v>#REF!</v>
      </c>
      <c r="CF521" s="145"/>
      <c r="CG521" s="137" t="e">
        <f>IF($Y521=$AC$2,Q521,$AI$1)</f>
        <v>#REF!</v>
      </c>
      <c r="CH521" s="155"/>
      <c r="CI521" s="142" t="e">
        <f>IF($Y521=$AC$1,Q521,$AI$1)</f>
        <v>#REF!</v>
      </c>
      <c r="CJ521" s="145"/>
      <c r="CK521" s="137" t="e">
        <f>IF($Y521=$AC$2,R521,$AI$1)</f>
        <v>#REF!</v>
      </c>
      <c r="CL521" s="142" t="e">
        <f>IF($Y521=$AC$1,R521,$AI$1)</f>
        <v>#REF!</v>
      </c>
      <c r="CM521" s="145"/>
      <c r="CN521" s="137" t="e">
        <f>IF($Y521=$AC$2,S521,$AI$1)</f>
        <v>#REF!</v>
      </c>
      <c r="CO521" s="155"/>
      <c r="CP521" s="142" t="e">
        <f>IF($Y521=$AC$1,S521,$AI$1)</f>
        <v>#REF!</v>
      </c>
      <c r="CQ521" s="145"/>
      <c r="CR521" s="137" t="e">
        <f>IF($Y521=$AC$2,T521,$AI$1)</f>
        <v>#REF!</v>
      </c>
      <c r="CS521" s="152"/>
      <c r="CT521" s="140" t="e">
        <f>IF($Y521=$AC$1,T521,$AI$1)</f>
        <v>#REF!</v>
      </c>
      <c r="CU521" s="144"/>
      <c r="CV521" s="136" t="e">
        <f>IF($Y521=$AC$2,U521,$AI$1)</f>
        <v>#REF!</v>
      </c>
      <c r="CW521" s="152"/>
      <c r="CX521" s="140" t="e">
        <f>IF($Y521=$AC$1,U521,$AI$1)</f>
        <v>#REF!</v>
      </c>
      <c r="CY521" s="136" t="e">
        <f>IF($Y521=$AC$2,V521,$AI$1)</f>
        <v>#REF!</v>
      </c>
      <c r="CZ521" s="152"/>
      <c r="DA521" s="144" t="e">
        <f t="shared" si="781"/>
        <v>#REF!</v>
      </c>
      <c r="DB521" s="144"/>
      <c r="DC521" s="137" t="e">
        <f>IF($Y521=$AC$2,W521,$AI$1)</f>
        <v>#REF!</v>
      </c>
      <c r="DD521" s="155"/>
      <c r="DE521" s="142" t="e">
        <f>IF($Y521=$AC$1,W521,$AI$1)</f>
        <v>#REF!</v>
      </c>
      <c r="DF521" s="145"/>
      <c r="DG521" s="137" t="e">
        <f>IF($Y521=$AC$2,X521,$AI$1)</f>
        <v>#REF!</v>
      </c>
      <c r="DH521" s="152"/>
    </row>
    <row r="522" spans="1:112" x14ac:dyDescent="0.35">
      <c r="AN522" s="158"/>
      <c r="AV522" s="158"/>
      <c r="CT522" s="142"/>
      <c r="CU522" s="145"/>
      <c r="CV522" s="137"/>
      <c r="CW522" s="155"/>
      <c r="CX522" s="142"/>
      <c r="CY522" s="137"/>
      <c r="CZ522" s="152"/>
      <c r="DA522" s="144">
        <f t="shared" si="781"/>
        <v>0</v>
      </c>
      <c r="DB522" s="144"/>
    </row>
  </sheetData>
  <mergeCells count="25">
    <mergeCell ref="DO1:DT1"/>
    <mergeCell ref="T1:X1"/>
    <mergeCell ref="O1:S1"/>
    <mergeCell ref="J1:N1"/>
    <mergeCell ref="D1:I1"/>
    <mergeCell ref="F55:X55"/>
    <mergeCell ref="C3:E3"/>
    <mergeCell ref="C55:E55"/>
    <mergeCell ref="F3:X3"/>
    <mergeCell ref="C107:E107"/>
    <mergeCell ref="F107:X107"/>
    <mergeCell ref="C471:E471"/>
    <mergeCell ref="F471:X471"/>
    <mergeCell ref="C315:E315"/>
    <mergeCell ref="F315:X315"/>
    <mergeCell ref="C367:E367"/>
    <mergeCell ref="F367:X367"/>
    <mergeCell ref="C419:E419"/>
    <mergeCell ref="F419:X419"/>
    <mergeCell ref="C159:E159"/>
    <mergeCell ref="F159:X159"/>
    <mergeCell ref="C211:E211"/>
    <mergeCell ref="F211:X211"/>
    <mergeCell ref="C263:E263"/>
    <mergeCell ref="F263:X263"/>
  </mergeCells>
  <conditionalFormatting sqref="AB4:AB521">
    <cfRule type="expression" dxfId="21" priority="4">
      <formula>AB4=$AD$1</formula>
    </cfRule>
    <cfRule type="expression" dxfId="20" priority="5">
      <formula>$AB$4=$AD$2</formula>
    </cfRule>
  </conditionalFormatting>
  <conditionalFormatting sqref="B4:B53 B56:B105 B108:B157 B160:B209 B212:B261 B264:B313 B316:B365 B368:B417 B420:B469 B472:B521">
    <cfRule type="expression" dxfId="19" priority="2">
      <formula>AB4=$AD$2</formula>
    </cfRule>
    <cfRule type="expression" dxfId="18" priority="3">
      <formula>AB4=$AD$1</formula>
    </cfRule>
  </conditionalFormatting>
  <dataValidations count="3">
    <dataValidation type="list" allowBlank="1" showInputMessage="1" sqref="AI4:AI64">
      <formula1>$AK$4:$AK$9</formula1>
    </dataValidation>
    <dataValidation type="list" allowBlank="1" showInputMessage="1" sqref="B1">
      <formula1>$AG$4:$AG$36</formula1>
    </dataValidation>
    <dataValidation type="list" allowBlank="1" showInputMessage="1" sqref="D4:D53 D56:D105 D108:D157 D160:D209 D212:D261 D264:D313 D316:D365 D368:D417 D420:D469 D472:D521">
      <formula1>$AE$2</formula1>
    </dataValidation>
  </dataValidations>
  <hyperlinks>
    <hyperlink ref="C4" location="A!A1" display="LOUDAC"/>
    <hyperlink ref="C5" location="A!A1" display="LOUDAC"/>
    <hyperlink ref="C6" location="A!A1" display="LOUDAC"/>
    <hyperlink ref="C7" location="A!A1" display="LOUDAC"/>
    <hyperlink ref="C8" location="A!A1" display="LOUDAC"/>
    <hyperlink ref="C9" location="A!A1" display="LOUDAC"/>
    <hyperlink ref="C10" location="A!A1" display="LOUDAC"/>
    <hyperlink ref="C11" location="A!A1" display="LOUDAC"/>
    <hyperlink ref="C12" location="A!A1" display="LOUDAC"/>
    <hyperlink ref="C13" location="A!A1" display="LOUDAC"/>
    <hyperlink ref="C14" location="A!A1" display="LOUDAC"/>
    <hyperlink ref="C15" location="A!A1" display="LOUDAC"/>
    <hyperlink ref="C16" location="A!A1" display="LOUDAC"/>
    <hyperlink ref="C17" location="A!A1" display="LOUDAC"/>
    <hyperlink ref="C18" location="A!A1" display="LOUDAC"/>
    <hyperlink ref="C19" location="A!A1" display="LOUDAC"/>
    <hyperlink ref="C20" location="A!A1" display="LOUDAC"/>
    <hyperlink ref="C21" location="A!A1" display="LOUDAC"/>
    <hyperlink ref="C22" location="A!A1" display="LOUDAC"/>
    <hyperlink ref="C23" location="A!A1" display="LOUDAC"/>
    <hyperlink ref="C24" location="A!A1" display="LOUDAC"/>
    <hyperlink ref="C25" location="A!A1" display="LOUDAC"/>
    <hyperlink ref="C26" location="A!A1" display="LOUDAC"/>
    <hyperlink ref="C27" location="A!A1" display="LOUDAC"/>
    <hyperlink ref="C28" location="A!A1" display="LOUDAC"/>
    <hyperlink ref="C29" location="A!A1" display="LOUDAC"/>
    <hyperlink ref="C30" location="A!A1" display="LOUDAC"/>
    <hyperlink ref="C31" location="A!A1" display="LOUDAC"/>
    <hyperlink ref="C32" location="A!A1" display="LOUDAC"/>
    <hyperlink ref="C33" location="A!A1" display="LOUDAC"/>
    <hyperlink ref="C34" location="A!A1" display="LOUDAC"/>
    <hyperlink ref="C35" location="A!A1" display="LOUDAC"/>
    <hyperlink ref="C36" location="A!A1" display="LOUDAC"/>
    <hyperlink ref="C37" location="A!A1" display="LOUDAC"/>
    <hyperlink ref="C38" location="A!A1" display="LOUDAC"/>
    <hyperlink ref="C39" location="A!A1" display="LOUDAC"/>
    <hyperlink ref="C40" location="A!A1" display="LOUDAC"/>
    <hyperlink ref="C41" location="A!A1" display="LOUDAC"/>
    <hyperlink ref="C42" location="A!A1" display="LOUDAC"/>
    <hyperlink ref="C43" location="A!A1" display="LOUDAC"/>
    <hyperlink ref="C44" location="A!A1" display="LOUDAC"/>
    <hyperlink ref="C45" location="A!A1" display="LOUDAC"/>
    <hyperlink ref="C46" location="A!A1" display="LOUDAC"/>
    <hyperlink ref="C47" location="A!A1" display="LOUDAC"/>
    <hyperlink ref="C48" location="A!A1" display="LOUDAC"/>
    <hyperlink ref="C49" location="A!A1" display="LOUDAC"/>
    <hyperlink ref="C50" location="A!A1" display="LOUDAC"/>
    <hyperlink ref="C51" location="A!A1" display="LOUDAC"/>
    <hyperlink ref="C52" location="A!A1" display="LOUDAC"/>
    <hyperlink ref="C53" location="A!A1" display="LOUDAC"/>
    <hyperlink ref="B56" location="A!A1" display="A!A1"/>
    <hyperlink ref="B57" location="B!A1" display="B!A1"/>
    <hyperlink ref="B6" location="'C'!A1" display="'C'!A1"/>
    <hyperlink ref="D1" location="Résultats!A1" display="Statistiques"/>
    <hyperlink ref="D1:F1" location="ATHLÈTES!A1" display="ATHLÈTES"/>
    <hyperlink ref="T1" location="Résultats!A1" display="Statistiques"/>
    <hyperlink ref="T1:V1" location="Calendrier!A1" display="CALENDRIER"/>
    <hyperlink ref="O1" location="Résultats!A1" display="Statistiques"/>
    <hyperlink ref="O1:Q1" location="Statistiques!A1" display="STATISTIQUES"/>
    <hyperlink ref="J1:N1" location="Calendrier!BQ3" display="BLOCS NOTES"/>
    <hyperlink ref="B4" location="A!A1" display="A!A1"/>
    <hyperlink ref="B5" location="B!A1" display="B!A1"/>
    <hyperlink ref="B7" location="D!A1" display="D!A1"/>
    <hyperlink ref="B8" location="E!A1" display="E!A1"/>
    <hyperlink ref="B9" location="F!A1" display="F!A1"/>
    <hyperlink ref="B10" location="G!A1" display="G!A1"/>
    <hyperlink ref="B11" location="H!A1" display="H!A1"/>
    <hyperlink ref="B12" location="I!A1" display="I!A1"/>
    <hyperlink ref="B13" location="J!A1" display="J!A1"/>
    <hyperlink ref="B14" location="K!A1" display="K!A1"/>
    <hyperlink ref="B15" location="'L'!A1" display="'L'!A1"/>
    <hyperlink ref="B16" location="M!A1" display="M!A1"/>
    <hyperlink ref="B17" location="N!A1" display="N!A1"/>
    <hyperlink ref="B18" location="O!A1" display="O!A1"/>
    <hyperlink ref="B19" location="P!A1" display="P!A1"/>
    <hyperlink ref="B20" location="Q!A1" display="Q!A1"/>
    <hyperlink ref="B21" location="'R'!A1" display="'R'!A1"/>
    <hyperlink ref="B22" location="S!A1" display="S!A1"/>
    <hyperlink ref="B23" location="T!A1" display="T!A1"/>
    <hyperlink ref="B24" location="U!A1" display="U!A1"/>
    <hyperlink ref="B25" location="V!A1" display="V!A1"/>
    <hyperlink ref="B26" location="W!A1" display="W!A1"/>
    <hyperlink ref="B27" location="X!A1" display="X!A1"/>
    <hyperlink ref="B28" location="Y!A1" display="Y!A1"/>
    <hyperlink ref="B29" location="Z!A1" display="Z!A1"/>
    <hyperlink ref="B30" location="AA!A1" display="AA!A1"/>
    <hyperlink ref="B31" location="BB!A1" display="BB!A1"/>
    <hyperlink ref="B32" location="CC!A1" display="CC!A1"/>
    <hyperlink ref="B33" location="DD!A1" display="DD!A1"/>
    <hyperlink ref="B34" location="EE!A1" display="EE!A1"/>
    <hyperlink ref="B35" location="FF!A1" display="FF!A1"/>
    <hyperlink ref="B36" location="GG!A1" display="GG!A1"/>
    <hyperlink ref="B37" location="HH!A1" display="HH!A1"/>
    <hyperlink ref="B38" location="II!A1" display="II!A1"/>
    <hyperlink ref="B39" location="JJ!A1" display="JJ!A1"/>
    <hyperlink ref="B40" location="KK!A1" display="KK!A1"/>
    <hyperlink ref="B41" location="LL!A1" display="LL!A1"/>
    <hyperlink ref="B42" location="MM!A1" display="MM!A1"/>
    <hyperlink ref="B43" location="NN!A1" display="NN!A1"/>
    <hyperlink ref="B44" location="PP!A1" display="PP!A1"/>
    <hyperlink ref="B45" location="QQ!A1" display="QQ!A1"/>
    <hyperlink ref="B46" location="QQ!A1" display="QQ!A1"/>
    <hyperlink ref="B47" location="RR!A1" display="RR!A1"/>
    <hyperlink ref="B48" location="SS!A1" display="SS!A1"/>
    <hyperlink ref="B49" location="TT!A1" display="TT!A1"/>
    <hyperlink ref="B50" location="UU!A1" display="UU!A1"/>
    <hyperlink ref="B51" location="VV!A1" display="VV!A1"/>
    <hyperlink ref="B52" location="WW!A1" display="WW!A1"/>
    <hyperlink ref="B53" location="XX!A1" display="XX!A1"/>
    <hyperlink ref="B58" location="'C'!A1" display="'C'!A1"/>
    <hyperlink ref="B59" location="D!A1" display="D!A1"/>
    <hyperlink ref="B60" location="E!A1" display="E!A1"/>
    <hyperlink ref="B61" location="F!A1" display="F!A1"/>
    <hyperlink ref="B62" location="G!A1" display="G!A1"/>
    <hyperlink ref="B63" location="H!A1" display="H!A1"/>
    <hyperlink ref="B64" location="I!A1" display="I!A1"/>
    <hyperlink ref="B65" location="J!A1" display="J!A1"/>
    <hyperlink ref="B66" location="K!A1" display="K!A1"/>
    <hyperlink ref="B67" location="'L'!A1" display="'L'!A1"/>
    <hyperlink ref="B68" location="M!A1" display="M!A1"/>
    <hyperlink ref="B69" location="N!A1" display="N!A1"/>
    <hyperlink ref="B70" location="O!A1" display="O!A1"/>
    <hyperlink ref="B71" location="P!A1" display="P!A1"/>
    <hyperlink ref="B72" location="Q!A1" display="Q!A1"/>
    <hyperlink ref="B73" location="'R'!A1" display="'R'!A1"/>
    <hyperlink ref="B74" location="S!A1" display="S!A1"/>
    <hyperlink ref="B75" location="T!A1" display="T!A1"/>
    <hyperlink ref="B76" location="U!A1" display="U!A1"/>
    <hyperlink ref="B77" location="V!A1" display="V!A1"/>
    <hyperlink ref="B78" location="W!A1" display="W!A1"/>
    <hyperlink ref="B79" location="X!A1" display="X!A1"/>
    <hyperlink ref="B80" location="Y!A1" display="Y!A1"/>
    <hyperlink ref="B81" location="Z!A1" display="Z!A1"/>
    <hyperlink ref="B108" location="A!A1" display="A!A1"/>
    <hyperlink ref="B109" location="B!A1" display="B!A1"/>
    <hyperlink ref="B110" location="'C'!A1" display="'C'!A1"/>
    <hyperlink ref="B111" location="D!A1" display="D!A1"/>
    <hyperlink ref="B112" location="E!A1" display="E!A1"/>
    <hyperlink ref="B113" location="F!A1" display="F!A1"/>
    <hyperlink ref="B114" location="G!A1" display="G!A1"/>
    <hyperlink ref="B115" location="H!A1" display="H!A1"/>
    <hyperlink ref="B116" location="I!A1" display="I!A1"/>
    <hyperlink ref="B117" location="J!A1" display="J!A1"/>
    <hyperlink ref="B118" location="K!A1" display="K!A1"/>
    <hyperlink ref="B119" location="'L'!A1" display="'L'!A1"/>
    <hyperlink ref="B120" location="M!A1" display="M!A1"/>
    <hyperlink ref="B121" location="N!A1" display="N!A1"/>
    <hyperlink ref="B122" location="O!A1" display="O!A1"/>
    <hyperlink ref="B123" location="P!A1" display="P!A1"/>
    <hyperlink ref="B124" location="Q!A1" display="Q!A1"/>
    <hyperlink ref="B125" location="'R'!A1" display="'R'!A1"/>
    <hyperlink ref="B126" location="S!A1" display="S!A1"/>
    <hyperlink ref="B127" location="T!A1" display="T!A1"/>
    <hyperlink ref="B128" location="U!A1" display="U!A1"/>
    <hyperlink ref="B129" location="V!A1" display="V!A1"/>
    <hyperlink ref="B130" location="W!A1" display="W!A1"/>
    <hyperlink ref="B131" location="X!A1" display="X!A1"/>
    <hyperlink ref="B132" location="Y!A1" display="Y!A1"/>
    <hyperlink ref="B133" location="Z!A1" display="Z!A1"/>
    <hyperlink ref="B160" location="A!A1" display="A!A1"/>
    <hyperlink ref="B161" location="B!A1" display="B!A1"/>
    <hyperlink ref="B162" location="'C'!A1" display="'C'!A1"/>
    <hyperlink ref="B163" location="D!A1" display="D!A1"/>
    <hyperlink ref="B164" location="E!A1" display="E!A1"/>
    <hyperlink ref="B165" location="F!A1" display="F!A1"/>
    <hyperlink ref="B166" location="G!A1" display="G!A1"/>
    <hyperlink ref="B167" location="H!A1" display="H!A1"/>
    <hyperlink ref="B168" location="I!A1" display="I!A1"/>
    <hyperlink ref="B169" location="J!A1" display="J!A1"/>
    <hyperlink ref="B170" location="K!A1" display="K!A1"/>
    <hyperlink ref="B171" location="'L'!A1" display="'L'!A1"/>
    <hyperlink ref="B172" location="M!A1" display="M!A1"/>
    <hyperlink ref="B173" location="N!A1" display="N!A1"/>
    <hyperlink ref="B174" location="O!A1" display="O!A1"/>
    <hyperlink ref="B175" location="P!A1" display="P!A1"/>
    <hyperlink ref="B176" location="Q!A1" display="Q!A1"/>
    <hyperlink ref="B177" location="'R'!A1" display="'R'!A1"/>
    <hyperlink ref="B178" location="S!A1" display="S!A1"/>
    <hyperlink ref="B179" location="T!A1" display="T!A1"/>
    <hyperlink ref="B180" location="U!A1" display="U!A1"/>
    <hyperlink ref="B181" location="V!A1" display="V!A1"/>
    <hyperlink ref="B182" location="W!A1" display="W!A1"/>
    <hyperlink ref="B183" location="X!A1" display="X!A1"/>
    <hyperlink ref="B184" location="Y!A1" display="Y!A1"/>
    <hyperlink ref="B185" location="Z!A1" display="Z!A1"/>
    <hyperlink ref="B212" location="A!A1" display="A!A1"/>
    <hyperlink ref="B213" location="B!A1" display="B!A1"/>
    <hyperlink ref="B214" location="'C'!A1" display="'C'!A1"/>
    <hyperlink ref="B215" location="D!A1" display="D!A1"/>
    <hyperlink ref="B216" location="E!A1" display="E!A1"/>
    <hyperlink ref="B217" location="F!A1" display="F!A1"/>
    <hyperlink ref="B218" location="G!A1" display="G!A1"/>
    <hyperlink ref="B219" location="H!A1" display="H!A1"/>
    <hyperlink ref="B220" location="I!A1" display="I!A1"/>
    <hyperlink ref="B221" location="J!A1" display="J!A1"/>
    <hyperlink ref="B222" location="K!A1" display="K!A1"/>
    <hyperlink ref="B223" location="'L'!A1" display="'L'!A1"/>
    <hyperlink ref="B224" location="M!A1" display="M!A1"/>
    <hyperlink ref="B225" location="N!A1" display="N!A1"/>
    <hyperlink ref="B226" location="O!A1" display="O!A1"/>
    <hyperlink ref="B227" location="P!A1" display="P!A1"/>
    <hyperlink ref="B228" location="Q!A1" display="Q!A1"/>
    <hyperlink ref="B229" location="'R'!A1" display="'R'!A1"/>
    <hyperlink ref="B230" location="S!A1" display="S!A1"/>
    <hyperlink ref="B231" location="T!A1" display="T!A1"/>
    <hyperlink ref="B232" location="U!A1" display="U!A1"/>
    <hyperlink ref="B233" location="V!A1" display="V!A1"/>
    <hyperlink ref="B234" location="W!A1" display="W!A1"/>
    <hyperlink ref="B235" location="X!A1" display="X!A1"/>
    <hyperlink ref="B236" location="Y!A1" display="Y!A1"/>
    <hyperlink ref="B237" location="Z!A1" display="Z!A1"/>
    <hyperlink ref="B264" location="A!A1" display="A!A1"/>
    <hyperlink ref="B265" location="B!A1" display="B!A1"/>
    <hyperlink ref="B266" location="'C'!A1" display="'C'!A1"/>
    <hyperlink ref="B267" location="D!A1" display="D!A1"/>
    <hyperlink ref="B268" location="E!A1" display="E!A1"/>
    <hyperlink ref="B269" location="F!A1" display="F!A1"/>
    <hyperlink ref="B270" location="G!A1" display="G!A1"/>
    <hyperlink ref="B271" location="H!A1" display="H!A1"/>
    <hyperlink ref="B272" location="I!A1" display="I!A1"/>
    <hyperlink ref="B273" location="J!A1" display="J!A1"/>
    <hyperlink ref="B274" location="K!A1" display="K!A1"/>
    <hyperlink ref="B275" location="'L'!A1" display="'L'!A1"/>
    <hyperlink ref="B276" location="M!A1" display="M!A1"/>
    <hyperlink ref="B277" location="N!A1" display="N!A1"/>
    <hyperlink ref="B278" location="O!A1" display="O!A1"/>
    <hyperlink ref="B279" location="P!A1" display="P!A1"/>
    <hyperlink ref="B280" location="Q!A1" display="Q!A1"/>
    <hyperlink ref="B281" location="'R'!A1" display="'R'!A1"/>
    <hyperlink ref="B282" location="S!A1" display="S!A1"/>
    <hyperlink ref="B283" location="T!A1" display="T!A1"/>
    <hyperlink ref="B284" location="U!A1" display="U!A1"/>
    <hyperlink ref="B285" location="V!A1" display="V!A1"/>
    <hyperlink ref="B286" location="W!A1" display="W!A1"/>
    <hyperlink ref="B287" location="X!A1" display="X!A1"/>
    <hyperlink ref="B288" location="Y!A1" display="Y!A1"/>
    <hyperlink ref="B289" location="Z!A1" display="Z!A1"/>
    <hyperlink ref="B316" location="A!A1" display="A!A1"/>
    <hyperlink ref="B317" location="B!A1" display="B!A1"/>
    <hyperlink ref="B318" location="'C'!A1" display="'C'!A1"/>
    <hyperlink ref="B319" location="D!A1" display="D!A1"/>
    <hyperlink ref="B320" location="E!A1" display="E!A1"/>
    <hyperlink ref="B321" location="F!A1" display="F!A1"/>
    <hyperlink ref="B322" location="G!A1" display="G!A1"/>
    <hyperlink ref="B323" location="H!A1" display="H!A1"/>
    <hyperlink ref="B324" location="I!A1" display="I!A1"/>
    <hyperlink ref="B325" location="J!A1" display="J!A1"/>
    <hyperlink ref="B326" location="K!A1" display="K!A1"/>
    <hyperlink ref="B327" location="'L'!A1" display="'L'!A1"/>
    <hyperlink ref="B328" location="M!A1" display="M!A1"/>
    <hyperlink ref="B329" location="N!A1" display="N!A1"/>
    <hyperlink ref="B330" location="O!A1" display="O!A1"/>
    <hyperlink ref="B331" location="P!A1" display="P!A1"/>
    <hyperlink ref="B332" location="Q!A1" display="Q!A1"/>
    <hyperlink ref="B333" location="'R'!A1" display="'R'!A1"/>
    <hyperlink ref="B334" location="S!A1" display="S!A1"/>
    <hyperlink ref="B335" location="T!A1" display="T!A1"/>
    <hyperlink ref="B336" location="U!A1" display="U!A1"/>
    <hyperlink ref="B337" location="V!A1" display="V!A1"/>
    <hyperlink ref="B338" location="W!A1" display="W!A1"/>
    <hyperlink ref="B339" location="X!A1" display="X!A1"/>
    <hyperlink ref="B340" location="Y!A1" display="Y!A1"/>
    <hyperlink ref="B341" location="Z!A1" display="Z!A1"/>
    <hyperlink ref="B368" location="A!A1" display="A!A1"/>
    <hyperlink ref="B369" location="B!A1" display="B!A1"/>
    <hyperlink ref="B370" location="'C'!A1" display="'C'!A1"/>
    <hyperlink ref="B371" location="D!A1" display="D!A1"/>
    <hyperlink ref="B372" location="E!A1" display="E!A1"/>
    <hyperlink ref="B373" location="F!A1" display="F!A1"/>
    <hyperlink ref="B374" location="G!A1" display="G!A1"/>
    <hyperlink ref="B375" location="H!A1" display="H!A1"/>
    <hyperlink ref="B376" location="I!A1" display="I!A1"/>
    <hyperlink ref="B377" location="J!A1" display="J!A1"/>
    <hyperlink ref="B378" location="K!A1" display="K!A1"/>
    <hyperlink ref="B379" location="'L'!A1" display="'L'!A1"/>
    <hyperlink ref="B380" location="M!A1" display="M!A1"/>
    <hyperlink ref="B381" location="N!A1" display="N!A1"/>
    <hyperlink ref="B382" location="O!A1" display="O!A1"/>
    <hyperlink ref="B383" location="P!A1" display="P!A1"/>
    <hyperlink ref="B384" location="Q!A1" display="Q!A1"/>
    <hyperlink ref="B385" location="'R'!A1" display="'R'!A1"/>
    <hyperlink ref="B386" location="S!A1" display="S!A1"/>
    <hyperlink ref="B387" location="T!A1" display="T!A1"/>
    <hyperlink ref="B388" location="U!A1" display="U!A1"/>
    <hyperlink ref="B389" location="V!A1" display="V!A1"/>
    <hyperlink ref="B390" location="W!A1" display="W!A1"/>
    <hyperlink ref="B391" location="X!A1" display="X!A1"/>
    <hyperlink ref="B392" location="Y!A1" display="Y!A1"/>
    <hyperlink ref="B393" location="Z!A1" display="Z!A1"/>
    <hyperlink ref="B420" location="A!A1" display="A!A1"/>
    <hyperlink ref="B421" location="B!A1" display="B!A1"/>
    <hyperlink ref="B422" location="'C'!A1" display="'C'!A1"/>
    <hyperlink ref="B423" location="D!A1" display="D!A1"/>
    <hyperlink ref="B424" location="E!A1" display="E!A1"/>
    <hyperlink ref="B425" location="F!A1" display="F!A1"/>
    <hyperlink ref="B426" location="G!A1" display="G!A1"/>
    <hyperlink ref="B427" location="H!A1" display="H!A1"/>
    <hyperlink ref="B428" location="I!A1" display="I!A1"/>
    <hyperlink ref="B429" location="J!A1" display="J!A1"/>
    <hyperlink ref="B430" location="K!A1" display="K!A1"/>
    <hyperlink ref="B431" location="'L'!A1" display="'L'!A1"/>
    <hyperlink ref="B432" location="M!A1" display="M!A1"/>
    <hyperlink ref="B433" location="N!A1" display="N!A1"/>
    <hyperlink ref="B434" location="O!A1" display="O!A1"/>
    <hyperlink ref="B435" location="P!A1" display="P!A1"/>
    <hyperlink ref="B436" location="Q!A1" display="Q!A1"/>
    <hyperlink ref="B437" location="'R'!A1" display="'R'!A1"/>
    <hyperlink ref="B438" location="S!A1" display="S!A1"/>
    <hyperlink ref="B439" location="T!A1" display="T!A1"/>
    <hyperlink ref="B440" location="U!A1" display="U!A1"/>
    <hyperlink ref="B441" location="V!A1" display="V!A1"/>
    <hyperlink ref="B442" location="W!A1" display="W!A1"/>
    <hyperlink ref="B443" location="X!A1" display="X!A1"/>
    <hyperlink ref="B444" location="Y!A1" display="Y!A1"/>
    <hyperlink ref="B445" location="Z!A1" display="Z!A1"/>
    <hyperlink ref="B472" location="A!A1" display="A!A1"/>
    <hyperlink ref="B473" location="B!A1" display="B!A1"/>
    <hyperlink ref="B474" location="'C'!A1" display="'C'!A1"/>
    <hyperlink ref="B475" location="D!A1" display="D!A1"/>
    <hyperlink ref="B476" location="E!A1" display="E!A1"/>
    <hyperlink ref="B477" location="F!A1" display="F!A1"/>
    <hyperlink ref="B478" location="G!A1" display="G!A1"/>
    <hyperlink ref="B479" location="H!A1" display="H!A1"/>
    <hyperlink ref="B480" location="I!A1" display="I!A1"/>
    <hyperlink ref="B481" location="J!A1" display="J!A1"/>
    <hyperlink ref="B482" location="K!A1" display="K!A1"/>
    <hyperlink ref="B483" location="'L'!A1" display="'L'!A1"/>
    <hyperlink ref="B484" location="M!A1" display="M!A1"/>
    <hyperlink ref="B485" location="N!A1" display="N!A1"/>
    <hyperlink ref="B486" location="O!A1" display="O!A1"/>
    <hyperlink ref="B487" location="P!A1" display="P!A1"/>
    <hyperlink ref="B488" location="Q!A1" display="Q!A1"/>
    <hyperlink ref="B489" location="'R'!A1" display="'R'!A1"/>
    <hyperlink ref="B490" location="S!A1" display="S!A1"/>
    <hyperlink ref="B491" location="T!A1" display="T!A1"/>
    <hyperlink ref="B492" location="U!A1" display="U!A1"/>
    <hyperlink ref="B493" location="V!A1" display="V!A1"/>
    <hyperlink ref="B494" location="W!A1" display="W!A1"/>
    <hyperlink ref="B495" location="X!A1" display="X!A1"/>
    <hyperlink ref="B496" location="Y!A1" display="Y!A1"/>
    <hyperlink ref="B497" location="Z!A1" display="Z!A1"/>
    <hyperlink ref="B82" location="AA!A1" display="AA!A1"/>
    <hyperlink ref="B83" location="BB!A1" display="BB!A1"/>
    <hyperlink ref="B84" location="CC!A1" display="CC!A1"/>
    <hyperlink ref="B85" location="DD!A1" display="DD!A1"/>
    <hyperlink ref="B86" location="EE!A1" display="EE!A1"/>
    <hyperlink ref="B87" location="FF!A1" display="FF!A1"/>
    <hyperlink ref="B88" location="GG!A1" display="GG!A1"/>
    <hyperlink ref="B89" location="HH!A1" display="HH!A1"/>
    <hyperlink ref="B90" location="II!A1" display="II!A1"/>
    <hyperlink ref="B91" location="JJ!A1" display="JJ!A1"/>
    <hyperlink ref="B92" location="KK!A1" display="KK!A1"/>
    <hyperlink ref="B93" location="LL!A1" display="LL!A1"/>
    <hyperlink ref="B94" location="MM!A1" display="MM!A1"/>
    <hyperlink ref="B95" location="NN!A1" display="NN!A1"/>
    <hyperlink ref="B96" location="OO!A1" display="OO!A1"/>
    <hyperlink ref="B97" location="PP!A1" display="PP!A1"/>
    <hyperlink ref="B98" location="QQ!A1" display="QQ!A1"/>
    <hyperlink ref="B99" location="RR!A1" display="RR!A1"/>
    <hyperlink ref="B100" location="SS!A1" display="SS!A1"/>
    <hyperlink ref="B101" location="TT!A1" display="TT!A1"/>
    <hyperlink ref="B102" location="UU!A1" display="UU!A1"/>
    <hyperlink ref="B103" location="VV!A1" display="VV!A1"/>
    <hyperlink ref="B104" location="WW!A1" display="WW!A1"/>
    <hyperlink ref="B105" location="XX!A1" display="XX!A1"/>
    <hyperlink ref="B134" location="AA!A1" display="AA!A1"/>
    <hyperlink ref="B135" location="BB!A1" display="BB!A1"/>
    <hyperlink ref="B136" location="CC!A1" display="CC!A1"/>
    <hyperlink ref="B137" location="DD!A1" display="DD!A1"/>
    <hyperlink ref="B138" location="EE!A1" display="EE!A1"/>
    <hyperlink ref="B139" location="FF!A1" display="FF!A1"/>
    <hyperlink ref="B140" location="GG!A1" display="GG!A1"/>
    <hyperlink ref="B141" location="HH!A1" display="HH!A1"/>
    <hyperlink ref="B142" location="II!A1" display="II!A1"/>
    <hyperlink ref="B143" location="JJ!A1" display="JJ!A1"/>
    <hyperlink ref="B144" location="KK!A1" display="KK!A1"/>
    <hyperlink ref="B145" location="LL!A1" display="LL!A1"/>
    <hyperlink ref="B146" location="MM!A1" display="MM!A1"/>
    <hyperlink ref="B147" location="NN!A1" display="NN!A1"/>
    <hyperlink ref="B148" location="OO!A1" display="OO!A1"/>
    <hyperlink ref="B149" location="PP!A1" display="PP!A1"/>
    <hyperlink ref="B150" location="QQ!A1" display="QQ!A1"/>
    <hyperlink ref="B151" location="RR!A1" display="RR!A1"/>
    <hyperlink ref="B152" location="SS!A1" display="SS!A1"/>
    <hyperlink ref="B153" location="TT!A1" display="TT!A1"/>
    <hyperlink ref="B154" location="UU!A1" display="UU!A1"/>
    <hyperlink ref="B155" location="VV!A1" display="VV!A1"/>
    <hyperlink ref="B156" location="WW!A1" display="WW!A1"/>
    <hyperlink ref="B157" location="XX!A1" display="XX!A1"/>
    <hyperlink ref="B186" location="AA!A1" display="AA!A1"/>
    <hyperlink ref="B187" location="BB!A1" display="BB!A1"/>
    <hyperlink ref="B188" location="CC!A1" display="CC!A1"/>
    <hyperlink ref="B189" location="DD!A1" display="DD!A1"/>
    <hyperlink ref="B190" location="EE!A1" display="EE!A1"/>
    <hyperlink ref="B191" location="FF!A1" display="FF!A1"/>
    <hyperlink ref="B192" location="GG!A1" display="GG!A1"/>
    <hyperlink ref="B193" location="HH!A1" display="HH!A1"/>
    <hyperlink ref="B194" location="II!A1" display="II!A1"/>
    <hyperlink ref="B195" location="JJ!A1" display="JJ!A1"/>
    <hyperlink ref="B196" location="KK!A1" display="KK!A1"/>
    <hyperlink ref="B197" location="LL!A1" display="LL!A1"/>
    <hyperlink ref="B198" location="MM!A1" display="MM!A1"/>
    <hyperlink ref="B199" location="NN!A1" display="NN!A1"/>
    <hyperlink ref="B200" location="OO!A1" display="OO!A1"/>
    <hyperlink ref="B201" location="PP!A1" display="PP!A1"/>
    <hyperlink ref="B202" location="QQ!A1" display="QQ!A1"/>
    <hyperlink ref="B203" location="RR!A1" display="RR!A1"/>
    <hyperlink ref="B204" location="SS!A1" display="SS!A1"/>
    <hyperlink ref="B205" location="TT!A1" display="TT!A1"/>
    <hyperlink ref="B206" location="UU!A1" display="UU!A1"/>
    <hyperlink ref="B207" location="VV!A1" display="VV!A1"/>
    <hyperlink ref="B208" location="WW!A1" display="WW!A1"/>
    <hyperlink ref="B209" location="XX!A1" display="XX!A1"/>
    <hyperlink ref="B238" location="AA!A1" display="AA!A1"/>
    <hyperlink ref="B239" location="BB!A1" display="BB!A1"/>
    <hyperlink ref="B240" location="CC!A1" display="CC!A1"/>
    <hyperlink ref="B241" location="DD!A1" display="DD!A1"/>
    <hyperlink ref="B242" location="EE!A1" display="EE!A1"/>
    <hyperlink ref="B243" location="FF!A1" display="FF!A1"/>
    <hyperlink ref="B244" location="GG!A1" display="GG!A1"/>
    <hyperlink ref="B245" location="HH!A1" display="HH!A1"/>
    <hyperlink ref="B246" location="II!A1" display="II!A1"/>
    <hyperlink ref="B247" location="JJ!A1" display="JJ!A1"/>
    <hyperlink ref="B248" location="KK!A1" display="KK!A1"/>
    <hyperlink ref="B249" location="LL!A1" display="LL!A1"/>
    <hyperlink ref="B250" location="MM!A1" display="MM!A1"/>
    <hyperlink ref="B251" location="NN!A1" display="NN!A1"/>
    <hyperlink ref="B252" location="OO!A1" display="OO!A1"/>
    <hyperlink ref="B253" location="PP!A1" display="PP!A1"/>
    <hyperlink ref="B254" location="QQ!A1" display="QQ!A1"/>
    <hyperlink ref="B255" location="RR!A1" display="RR!A1"/>
    <hyperlink ref="B256" location="SS!A1" display="SS!A1"/>
    <hyperlink ref="B257" location="TT!A1" display="TT!A1"/>
    <hyperlink ref="B258" location="UU!A1" display="UU!A1"/>
    <hyperlink ref="B259" location="VV!A1" display="VV!A1"/>
    <hyperlink ref="B260" location="WW!A1" display="WW!A1"/>
    <hyperlink ref="B261" location="XX!A1" display="XX!A1"/>
    <hyperlink ref="B290" location="AA!A1" display="AA!A1"/>
    <hyperlink ref="B291" location="BB!A1" display="BB!A1"/>
    <hyperlink ref="B292" location="CC!A1" display="CC!A1"/>
    <hyperlink ref="B293" location="DD!A1" display="DD!A1"/>
    <hyperlink ref="B294" location="EE!A1" display="EE!A1"/>
    <hyperlink ref="B295" location="FF!A1" display="FF!A1"/>
    <hyperlink ref="B296" location="GG!A1" display="GG!A1"/>
    <hyperlink ref="B297" location="HH!A1" display="HH!A1"/>
    <hyperlink ref="B298" location="II!A1" display="II!A1"/>
    <hyperlink ref="B299" location="JJ!A1" display="JJ!A1"/>
    <hyperlink ref="B300" location="KK!A1" display="KK!A1"/>
    <hyperlink ref="B301" location="LL!A1" display="LL!A1"/>
    <hyperlink ref="B302" location="MM!A1" display="MM!A1"/>
    <hyperlink ref="B303" location="NN!A1" display="NN!A1"/>
    <hyperlink ref="B304" location="OO!A1" display="OO!A1"/>
    <hyperlink ref="B305" location="PP!A1" display="PP!A1"/>
    <hyperlink ref="B306" location="QQ!A1" display="QQ!A1"/>
    <hyperlink ref="B307" location="RR!A1" display="RR!A1"/>
    <hyperlink ref="B308" location="SS!A1" display="SS!A1"/>
    <hyperlink ref="B309" location="TT!A1" display="TT!A1"/>
    <hyperlink ref="B310" location="UU!A1" display="UU!A1"/>
    <hyperlink ref="B311" location="VV!A1" display="VV!A1"/>
    <hyperlink ref="B312" location="WW!A1" display="WW!A1"/>
    <hyperlink ref="B313" location="XX!A1" display="XX!A1"/>
    <hyperlink ref="B342" location="AA!A1" display="AA!A1"/>
    <hyperlink ref="B343" location="BB!A1" display="BB!A1"/>
    <hyperlink ref="B344" location="CC!A1" display="CC!A1"/>
    <hyperlink ref="B345" location="DD!A1" display="DD!A1"/>
    <hyperlink ref="B346" location="EE!A1" display="EE!A1"/>
    <hyperlink ref="B347" location="FF!A1" display="FF!A1"/>
    <hyperlink ref="B348" location="GG!A1" display="GG!A1"/>
    <hyperlink ref="B349" location="HH!A1" display="HH!A1"/>
    <hyperlink ref="B350" location="II!A1" display="II!A1"/>
    <hyperlink ref="B351" location="JJ!A1" display="JJ!A1"/>
    <hyperlink ref="B352" location="KK!A1" display="KK!A1"/>
    <hyperlink ref="B353" location="LL!A1" display="LL!A1"/>
    <hyperlink ref="B354" location="MM!A1" display="MM!A1"/>
    <hyperlink ref="B355" location="NN!A1" display="NN!A1"/>
    <hyperlink ref="B356" location="OO!A1" display="OO!A1"/>
    <hyperlink ref="B357" location="PP!A1" display="PP!A1"/>
    <hyperlink ref="B358" location="QQ!A1" display="QQ!A1"/>
    <hyperlink ref="B359" location="RR!A1" display="RR!A1"/>
    <hyperlink ref="B360" location="SS!A1" display="SS!A1"/>
    <hyperlink ref="B361" location="TT!A1" display="TT!A1"/>
    <hyperlink ref="B362" location="UU!A1" display="UU!A1"/>
    <hyperlink ref="B363" location="VV!A1" display="VV!A1"/>
    <hyperlink ref="B364" location="WW!A1" display="WW!A1"/>
    <hyperlink ref="B365" location="XX!A1" display="XX!A1"/>
    <hyperlink ref="B394" location="AA!A1" display="AA!A1"/>
    <hyperlink ref="B395" location="BB!A1" display="BB!A1"/>
    <hyperlink ref="B396" location="CC!A1" display="CC!A1"/>
    <hyperlink ref="B397" location="DD!A1" display="DD!A1"/>
    <hyperlink ref="B398" location="EE!A1" display="EE!A1"/>
    <hyperlink ref="B399" location="FF!A1" display="FF!A1"/>
    <hyperlink ref="B400" location="GG!A1" display="GG!A1"/>
    <hyperlink ref="B401" location="HH!A1" display="HH!A1"/>
    <hyperlink ref="B402" location="II!A1" display="II!A1"/>
    <hyperlink ref="B403" location="JJ!A1" display="JJ!A1"/>
    <hyperlink ref="B404" location="KK!A1" display="KK!A1"/>
    <hyperlink ref="B405" location="LL!A1" display="LL!A1"/>
    <hyperlink ref="B406" location="MM!A1" display="MM!A1"/>
    <hyperlink ref="B407" location="NN!A1" display="NN!A1"/>
    <hyperlink ref="B408" location="OO!A1" display="OO!A1"/>
    <hyperlink ref="B409" location="PP!A1" display="PP!A1"/>
    <hyperlink ref="B410" location="QQ!A1" display="QQ!A1"/>
    <hyperlink ref="B411" location="RR!A1" display="RR!A1"/>
    <hyperlink ref="B412" location="SS!A1" display="SS!A1"/>
    <hyperlink ref="B413" location="TT!A1" display="TT!A1"/>
    <hyperlink ref="B414" location="UU!A1" display="UU!A1"/>
    <hyperlink ref="B415" location="VV!A1" display="VV!A1"/>
    <hyperlink ref="B416" location="WW!A1" display="WW!A1"/>
    <hyperlink ref="B417" location="XX!A1" display="XX!A1"/>
    <hyperlink ref="B446" location="AA!A1" display="AA!A1"/>
    <hyperlink ref="B447" location="BB!A1" display="BB!A1"/>
    <hyperlink ref="B448" location="CC!A1" display="CC!A1"/>
    <hyperlink ref="B449" location="DD!A1" display="DD!A1"/>
    <hyperlink ref="B450" location="EE!A1" display="EE!A1"/>
    <hyperlink ref="B451" location="FF!A1" display="FF!A1"/>
    <hyperlink ref="B452" location="GG!A1" display="GG!A1"/>
    <hyperlink ref="B453" location="HH!A1" display="HH!A1"/>
    <hyperlink ref="B454" location="II!A1" display="II!A1"/>
    <hyperlink ref="B455" location="JJ!A1" display="JJ!A1"/>
    <hyperlink ref="B456" location="KK!A1" display="KK!A1"/>
    <hyperlink ref="B457" location="LL!A1" display="LL!A1"/>
    <hyperlink ref="B458" location="MM!A1" display="MM!A1"/>
    <hyperlink ref="B459" location="NN!A1" display="NN!A1"/>
    <hyperlink ref="B460" location="OO!A1" display="OO!A1"/>
    <hyperlink ref="B461" location="PP!A1" display="PP!A1"/>
    <hyperlink ref="B462" location="QQ!A1" display="QQ!A1"/>
    <hyperlink ref="B463" location="RR!A1" display="RR!A1"/>
    <hyperlink ref="B464" location="SS!A1" display="SS!A1"/>
    <hyperlink ref="B465" location="TT!A1" display="TT!A1"/>
    <hyperlink ref="B466" location="UU!A1" display="UU!A1"/>
    <hyperlink ref="B467" location="VV!A1" display="VV!A1"/>
    <hyperlink ref="B468" location="WW!A1" display="WW!A1"/>
    <hyperlink ref="B469" location="XX!A1" display="XX!A1"/>
    <hyperlink ref="B498" location="AA!A1" display="AA!A1"/>
    <hyperlink ref="B499" location="BB!A1" display="BB!A1"/>
    <hyperlink ref="B500" location="CC!A1" display="CC!A1"/>
    <hyperlink ref="B501" location="DD!A1" display="DD!A1"/>
    <hyperlink ref="B502" location="EE!A1" display="EE!A1"/>
    <hyperlink ref="B503" location="FF!A1" display="FF!A1"/>
    <hyperlink ref="B504" location="GG!A1" display="GG!A1"/>
    <hyperlink ref="B505" location="HH!A1" display="HH!A1"/>
    <hyperlink ref="B506" location="II!A1" display="II!A1"/>
    <hyperlink ref="B507" location="JJ!A1" display="JJ!A1"/>
    <hyperlink ref="B508" location="KK!A1" display="KK!A1"/>
    <hyperlink ref="B509" location="LL!A1" display="LL!A1"/>
    <hyperlink ref="B510" location="MM!A1" display="MM!A1"/>
    <hyperlink ref="B511" location="NN!A1" display="NN!A1"/>
    <hyperlink ref="B512" location="OO!A1" display="OO!A1"/>
    <hyperlink ref="B513" location="PP!A1" display="PP!A1"/>
    <hyperlink ref="B514" location="QQ!A1" display="QQ!A1"/>
    <hyperlink ref="B515" location="RR!A1" display="RR!A1"/>
    <hyperlink ref="B516" location="SS!A1" display="SS!A1"/>
    <hyperlink ref="B517" location="TT!A1" display="TT!A1"/>
    <hyperlink ref="B518" location="UU!A1" display="UU!A1"/>
    <hyperlink ref="B519" location="VV!A1" display="VV!A1"/>
    <hyperlink ref="B520" location="WW!A1" display="WW!A1"/>
    <hyperlink ref="B521" location="XX!A1" display="XX!A1"/>
    <hyperlink ref="T1:X1" location="Calendrier!O1" display="CALENDRIER"/>
    <hyperlink ref="DM2" location="CROSS!A1" display="CROSS!A1"/>
    <hyperlink ref="DN2" location="CROSS!A56" display="CROSS!A56"/>
    <hyperlink ref="DO2" location="CROSS!A109" display="CROSS!A109"/>
    <hyperlink ref="DP2" location="CROSS!A162" display="CROSS!A162"/>
    <hyperlink ref="DQ2" location="CROSS!A215" display="CROSS!A215"/>
    <hyperlink ref="DR2" location="CROSS!A268" display="CROSS!A268"/>
    <hyperlink ref="DS2" location="CROSS!A321" display="CROSS!A321"/>
    <hyperlink ref="DT2" location="CROSS!A374" display="CROSS!A374"/>
    <hyperlink ref="DU2" location="CROSS!A427" display="CROSS!A427"/>
    <hyperlink ref="DV2" location="CROSS!A480" display="CROSS!A480"/>
    <hyperlink ref="DO1:DS1" location="CROSS!A1" display="CROSS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theme="7" tint="-0.249977111117893"/>
  </sheetPr>
  <dimension ref="A1:BT214"/>
  <sheetViews>
    <sheetView showGridLines="0" showZeros="0" tabSelected="1" topLeftCell="B1" zoomScale="80" zoomScaleNormal="80" workbookViewId="0">
      <pane ySplit="2" topLeftCell="A3" activePane="bottomLeft" state="frozen"/>
      <selection activeCell="I30" sqref="I30:X31"/>
      <selection pane="bottomLeft" activeCell="E4" sqref="E4"/>
    </sheetView>
  </sheetViews>
  <sheetFormatPr baseColWidth="10" defaultRowHeight="21" x14ac:dyDescent="0.5"/>
  <cols>
    <col min="1" max="1" width="0" hidden="1" customWidth="1"/>
    <col min="2" max="2" width="25.453125" customWidth="1"/>
    <col min="3" max="3" width="11.453125" style="1" customWidth="1"/>
    <col min="4" max="4" width="12.54296875" style="218" hidden="1" customWidth="1"/>
    <col min="5" max="5" width="13.26953125" style="426" customWidth="1"/>
    <col min="6" max="6" width="3.81640625" style="426" customWidth="1"/>
    <col min="7" max="7" width="5.453125" style="426" customWidth="1"/>
    <col min="8" max="8" width="13.26953125" style="426" hidden="1" customWidth="1"/>
    <col min="9" max="9" width="13.26953125" style="426" customWidth="1"/>
    <col min="10" max="10" width="25.1796875" style="2" hidden="1" customWidth="1"/>
    <col min="11" max="12" width="8.81640625" style="2" hidden="1" customWidth="1"/>
    <col min="13" max="13" width="8.81640625" style="35" hidden="1" customWidth="1"/>
    <col min="14" max="14" width="8.81640625" style="2" hidden="1" customWidth="1"/>
    <col min="15" max="15" width="1.81640625" hidden="1" customWidth="1"/>
    <col min="16" max="19" width="12.54296875" style="1" hidden="1" customWidth="1"/>
    <col min="20" max="20" width="14.54296875" hidden="1" customWidth="1"/>
    <col min="21" max="24" width="2.7265625" hidden="1" customWidth="1"/>
    <col min="25" max="25" width="14.54296875" hidden="1" customWidth="1"/>
    <col min="26" max="26" width="2.7265625" hidden="1" customWidth="1"/>
    <col min="27" max="27" width="11.453125" style="2" customWidth="1"/>
    <col min="28" max="28" width="11.453125" style="2" hidden="1" customWidth="1"/>
    <col min="29" max="29" width="5.1796875" style="2" hidden="1" customWidth="1"/>
    <col min="30" max="30" width="4.81640625" style="2" hidden="1" customWidth="1"/>
    <col min="31" max="31" width="38.1796875" style="2" hidden="1" customWidth="1"/>
    <col min="32" max="32" width="14" style="2" hidden="1" customWidth="1"/>
    <col min="33" max="33" width="11.453125" style="2" hidden="1" customWidth="1"/>
    <col min="34" max="34" width="18" style="2" hidden="1" customWidth="1"/>
    <col min="35" max="45" width="11.453125" hidden="1" customWidth="1"/>
    <col min="46" max="46" width="11.453125" style="218" hidden="1" customWidth="1"/>
    <col min="47" max="47" width="28.81640625" style="356" hidden="1" customWidth="1"/>
    <col min="48" max="49" width="11.453125" hidden="1" customWidth="1"/>
    <col min="50" max="50" width="17.54296875" hidden="1" customWidth="1"/>
    <col min="51" max="51" width="39.453125" hidden="1" customWidth="1"/>
    <col min="52" max="52" width="13.1796875" hidden="1" customWidth="1"/>
    <col min="53" max="53" width="13.1796875" style="379" hidden="1" customWidth="1"/>
    <col min="54" max="54" width="13.26953125" style="443" customWidth="1"/>
    <col min="55" max="55" width="2.1796875" style="357" customWidth="1"/>
    <col min="56" max="56" width="28.54296875" style="395" customWidth="1"/>
    <col min="57" max="57" width="1.81640625" customWidth="1"/>
    <col min="58" max="58" width="26.7265625" style="395" hidden="1" customWidth="1"/>
    <col min="59" max="59" width="1.81640625" customWidth="1"/>
    <col min="60" max="60" width="26.7265625" style="395" customWidth="1"/>
    <col min="61" max="61" width="1.81640625" customWidth="1"/>
    <col min="62" max="62" width="26.7265625" style="395" hidden="1" customWidth="1"/>
    <col min="64" max="64" width="13.26953125" style="100" hidden="1" customWidth="1"/>
  </cols>
  <sheetData>
    <row r="1" spans="1:72" ht="18.75" customHeight="1" x14ac:dyDescent="0.35">
      <c r="A1" s="552">
        <v>43236</v>
      </c>
      <c r="B1" s="553"/>
      <c r="C1" s="548"/>
      <c r="D1" s="171">
        <f>COUNTA(H4:H53)</f>
        <v>50</v>
      </c>
      <c r="E1" s="547" t="str">
        <f>Calendrier!I35</f>
        <v>LES CROSS</v>
      </c>
      <c r="F1" s="554"/>
      <c r="G1" s="554"/>
      <c r="H1" s="550"/>
      <c r="I1" s="550"/>
      <c r="J1" s="374"/>
      <c r="K1" s="373" t="s">
        <v>112</v>
      </c>
      <c r="L1" s="374"/>
      <c r="M1" s="374"/>
      <c r="N1" s="374"/>
      <c r="O1" s="374"/>
      <c r="P1" s="374"/>
      <c r="Q1" s="374"/>
      <c r="R1" s="374"/>
      <c r="S1" s="374"/>
      <c r="T1" s="374"/>
      <c r="U1" s="374"/>
      <c r="V1" s="374"/>
      <c r="W1" s="374"/>
      <c r="X1" s="374"/>
      <c r="Y1" s="374"/>
      <c r="Z1" s="374"/>
      <c r="AA1" s="374"/>
      <c r="AB1" s="374"/>
      <c r="AC1" s="374"/>
      <c r="AD1" s="374"/>
      <c r="AE1" s="374"/>
      <c r="AF1" s="36" t="s">
        <v>95</v>
      </c>
      <c r="AG1" s="374"/>
      <c r="AH1" s="374"/>
      <c r="AI1" s="374"/>
      <c r="AJ1" s="374"/>
      <c r="AK1" s="374"/>
      <c r="AL1" s="374"/>
      <c r="AM1" s="374"/>
      <c r="AN1" s="374"/>
      <c r="AO1" s="374"/>
      <c r="AP1" s="374"/>
      <c r="AQ1" s="374"/>
      <c r="AR1" s="374"/>
      <c r="AS1" s="374"/>
      <c r="AT1" s="374"/>
      <c r="AU1" s="374"/>
      <c r="AV1" s="374"/>
      <c r="AW1" s="374"/>
      <c r="AX1" s="374"/>
      <c r="AY1" s="374"/>
      <c r="AZ1" s="374"/>
      <c r="BA1" s="378"/>
      <c r="BB1" s="437"/>
      <c r="BC1" s="397"/>
      <c r="BD1" s="544" t="str">
        <f>Calendrier!I30</f>
        <v>LES CHAMPIONNATS</v>
      </c>
      <c r="BE1" s="355"/>
      <c r="BF1" s="544" t="s">
        <v>152</v>
      </c>
      <c r="BG1" s="355"/>
      <c r="BH1" s="544" t="s">
        <v>182</v>
      </c>
      <c r="BI1" s="355"/>
      <c r="BJ1" s="544" t="s">
        <v>181</v>
      </c>
      <c r="BT1" s="170" t="s">
        <v>1</v>
      </c>
    </row>
    <row r="2" spans="1:72" ht="38.25" customHeight="1" thickBot="1" x14ac:dyDescent="0.4">
      <c r="A2" s="170"/>
      <c r="B2" s="170" t="s">
        <v>0</v>
      </c>
      <c r="C2" s="170" t="s">
        <v>300</v>
      </c>
      <c r="E2" s="417" t="s">
        <v>301</v>
      </c>
      <c r="F2" s="555" t="s">
        <v>126</v>
      </c>
      <c r="G2" s="556"/>
      <c r="H2" s="557"/>
      <c r="I2" s="392" t="s">
        <v>302</v>
      </c>
      <c r="L2" s="2" t="s">
        <v>110</v>
      </c>
      <c r="P2" s="364" t="s">
        <v>123</v>
      </c>
      <c r="Q2" s="364" t="s">
        <v>124</v>
      </c>
      <c r="R2" s="365" t="s">
        <v>125</v>
      </c>
      <c r="S2" s="177" t="s">
        <v>144</v>
      </c>
      <c r="T2" s="1"/>
      <c r="U2" s="1"/>
      <c r="V2" s="1"/>
      <c r="AA2" s="465" t="s">
        <v>364</v>
      </c>
      <c r="AB2" s="4"/>
      <c r="AC2" s="4"/>
      <c r="AD2" s="4"/>
      <c r="AE2" s="4" t="s">
        <v>93</v>
      </c>
      <c r="AF2" s="36" t="s">
        <v>94</v>
      </c>
      <c r="AG2" s="366" t="s">
        <v>112</v>
      </c>
      <c r="AH2" s="4">
        <v>1</v>
      </c>
      <c r="BB2" s="438" t="s">
        <v>111</v>
      </c>
      <c r="BC2" s="398"/>
      <c r="BD2" s="545"/>
      <c r="BF2" s="545"/>
      <c r="BH2" s="546"/>
      <c r="BJ2" s="545"/>
      <c r="BT2" s="55"/>
    </row>
    <row r="3" spans="1:72" ht="26.25" customHeight="1" x14ac:dyDescent="0.5">
      <c r="A3" s="53"/>
      <c r="B3" s="377">
        <f>Calendrier!$B38</f>
        <v>43478</v>
      </c>
      <c r="C3" s="367">
        <f>COUNTIF(C4:C53,"X")</f>
        <v>6</v>
      </c>
      <c r="E3" s="549" t="str">
        <f>Calendrier!BO18</f>
        <v xml:space="preserve"> DÉPARTEMENTAUX DE CROSS </v>
      </c>
      <c r="F3" s="550"/>
      <c r="G3" s="550"/>
      <c r="H3" s="550"/>
      <c r="I3" s="550"/>
      <c r="J3" s="550"/>
      <c r="K3" s="550"/>
      <c r="L3" s="550"/>
      <c r="M3" s="550"/>
      <c r="N3" s="550"/>
      <c r="O3" s="550"/>
      <c r="P3" s="550"/>
      <c r="Q3" s="550"/>
      <c r="R3" s="550"/>
      <c r="S3" s="550"/>
      <c r="T3" s="550"/>
      <c r="U3" s="550"/>
      <c r="V3" s="550"/>
      <c r="W3" s="550"/>
      <c r="X3" s="550"/>
      <c r="Y3" s="550"/>
      <c r="Z3" s="550"/>
      <c r="AA3" s="550"/>
      <c r="AB3" s="550"/>
      <c r="AC3" s="550"/>
      <c r="AD3" s="550"/>
      <c r="AE3" s="550"/>
      <c r="AF3" s="550"/>
      <c r="AG3" s="550"/>
      <c r="AH3" s="550"/>
      <c r="AI3" s="550"/>
      <c r="AJ3" s="550"/>
      <c r="AK3" s="550"/>
      <c r="AL3" s="550"/>
      <c r="AM3" s="550"/>
      <c r="AN3" s="550"/>
      <c r="AO3" s="550"/>
      <c r="AP3" s="550"/>
      <c r="AQ3" s="550"/>
      <c r="AR3" s="550"/>
      <c r="AS3" s="550"/>
      <c r="AT3" s="550"/>
      <c r="AU3" s="550"/>
      <c r="AV3" s="550"/>
      <c r="AW3" s="550"/>
      <c r="AX3" s="550"/>
      <c r="AY3" s="550"/>
      <c r="AZ3" s="550"/>
      <c r="BA3" s="550"/>
      <c r="BB3" s="551"/>
      <c r="BC3" s="399"/>
      <c r="BT3" s="1" t="str">
        <f>Championnats!C4</f>
        <v>LUC</v>
      </c>
    </row>
    <row r="4" spans="1:72" ht="19.5" customHeight="1" x14ac:dyDescent="0.5">
      <c r="A4" s="5">
        <v>1</v>
      </c>
      <c r="B4" s="351" t="s">
        <v>308</v>
      </c>
      <c r="C4" s="463" t="str">
        <f t="shared" ref="C4:C35" si="0">IF(F4&lt;&gt;$J$1,$K$1,"")</f>
        <v>X</v>
      </c>
      <c r="D4" s="166">
        <f>IF(AA4="femme",$BD$4,$BD$5)</f>
        <v>2300</v>
      </c>
      <c r="E4" s="464">
        <f ca="1">IF(C4="X",INDIRECT(AA4),"")</f>
        <v>2700</v>
      </c>
      <c r="F4" s="460">
        <v>20</v>
      </c>
      <c r="G4" s="461">
        <v>20</v>
      </c>
      <c r="H4" s="458">
        <f t="shared" ref="H4:H7" si="1">F4/24/60+G4/24/3600</f>
        <v>1.4120370370370372E-2</v>
      </c>
      <c r="I4" s="432">
        <f t="shared" ref="I4:I35" ca="1" si="2">SUMIF(C4,$L$2,BA4)</f>
        <v>7.9672131211278687</v>
      </c>
      <c r="J4" s="2" t="str">
        <f t="shared" ref="J4:J35" si="3">IF(C4=$L$2,B4,"")</f>
        <v>AAA  LUC</v>
      </c>
      <c r="M4" s="35">
        <f t="shared" ref="M4:M35" si="4">COUNTIFS($J$4:$J$214,B4)</f>
        <v>1</v>
      </c>
      <c r="P4" s="359">
        <v>15.22</v>
      </c>
      <c r="Q4" s="359">
        <v>13.52</v>
      </c>
      <c r="R4" s="360">
        <v>28.3</v>
      </c>
      <c r="S4" s="361">
        <f>AVERAGE(P4:R4)</f>
        <v>19.013333333333335</v>
      </c>
      <c r="AA4" s="2" t="s">
        <v>36</v>
      </c>
      <c r="AB4" s="2">
        <f>IF(B4&lt;&gt;"",$AB$1,"")</f>
        <v>0</v>
      </c>
      <c r="AC4" s="50" t="str">
        <f t="shared" ref="AC4:AC35" si="5">(C4)</f>
        <v>X</v>
      </c>
      <c r="AD4" s="34" t="str">
        <f>IF(AA4="femme",$AF$1,$AF$2)</f>
        <v>♂</v>
      </c>
      <c r="AE4" s="2" t="str">
        <f t="shared" ref="AE4:AE35" si="6">(B4&amp;"  "&amp;BT3)</f>
        <v>AAA  LUC  LUC</v>
      </c>
      <c r="AF4" s="2">
        <f ca="1">COUNTA(H4:Z4)</f>
        <v>8</v>
      </c>
      <c r="AG4" s="39">
        <v>94000</v>
      </c>
      <c r="AH4" s="40" t="e">
        <f>IF(AG4&lt;&gt;"",VLOOKUP(AG4,#REF!,2,FALSE),"")</f>
        <v>#REF!</v>
      </c>
      <c r="AJ4" s="362">
        <f ca="1">MASTER!$Y5</f>
        <v>7.9672131211278687</v>
      </c>
      <c r="AK4" s="362" t="e">
        <f>MASTER!$Y58</f>
        <v>#REF!</v>
      </c>
      <c r="AL4" s="362" t="e">
        <f>MASTER!$Y110</f>
        <v>#REF!</v>
      </c>
      <c r="AM4" s="362" t="e">
        <f>MASTER!$Y162</f>
        <v>#REF!</v>
      </c>
      <c r="AN4" s="362" t="e">
        <f>MASTER!$Y214</f>
        <v>#REF!</v>
      </c>
      <c r="AO4" s="362" t="e">
        <f>MASTER!$Y266</f>
        <v>#REF!</v>
      </c>
      <c r="AP4" s="362" t="e">
        <f>MASTER!$Y318</f>
        <v>#REF!</v>
      </c>
      <c r="AQ4" s="362" t="e">
        <f>MASTER!$Y370</f>
        <v>#REF!</v>
      </c>
      <c r="AR4" s="362" t="e">
        <f>MASTER!$Y422</f>
        <v>#REF!</v>
      </c>
      <c r="AS4" s="362" t="e">
        <f>MASTER!$Y474</f>
        <v>#REF!</v>
      </c>
      <c r="AT4" s="218" t="s">
        <v>214</v>
      </c>
      <c r="AU4" s="363" t="e">
        <f t="array" aca="1" ref="AU4" ca="1">MAX(IF(AJ4:AS4&gt;0,AJ4:AS4))</f>
        <v>#REF!</v>
      </c>
      <c r="AV4">
        <v>4</v>
      </c>
      <c r="AW4">
        <v>1</v>
      </c>
      <c r="AY4" t="str">
        <f t="shared" ref="AY4:AY35" si="7">B4</f>
        <v>AAA  LUC</v>
      </c>
      <c r="BA4" s="379">
        <f ca="1">((0.0416666667*E4)/H4)*0.001</f>
        <v>7.9672131211278687</v>
      </c>
      <c r="BB4" s="439"/>
      <c r="BC4" s="400"/>
      <c r="BD4" s="453">
        <f>Calendrier!B39</f>
        <v>2700</v>
      </c>
      <c r="BF4" s="462"/>
      <c r="BL4" s="416">
        <f>$BD$4/H4/24000</f>
        <v>7.9672131147540979</v>
      </c>
      <c r="BT4" s="6" t="str">
        <f>Championnats!C5</f>
        <v>isabelle</v>
      </c>
    </row>
    <row r="5" spans="1:72" ht="19.5" customHeight="1" x14ac:dyDescent="0.5">
      <c r="A5" s="6">
        <v>2</v>
      </c>
      <c r="B5" s="352" t="s">
        <v>309</v>
      </c>
      <c r="C5" s="375" t="s">
        <v>112</v>
      </c>
      <c r="D5" s="69">
        <f t="shared" ref="D5:D53" si="8">IF(AA5="femme",$BD$4,$BD$5)</f>
        <v>2700</v>
      </c>
      <c r="E5" s="464">
        <f t="shared" ref="E5:E53" ca="1" si="9">IF(C5="X",INDIRECT(AA5),"")</f>
        <v>2300</v>
      </c>
      <c r="F5" s="448">
        <v>20</v>
      </c>
      <c r="G5" s="446">
        <v>20</v>
      </c>
      <c r="H5" s="444">
        <f t="shared" si="1"/>
        <v>1.4120370370370372E-2</v>
      </c>
      <c r="I5" s="432">
        <f t="shared" ca="1" si="2"/>
        <v>6.7868852513311468</v>
      </c>
      <c r="J5" s="2" t="str">
        <f t="shared" si="3"/>
        <v>BBB  isabelle</v>
      </c>
      <c r="M5" s="35">
        <f t="shared" si="4"/>
        <v>1</v>
      </c>
      <c r="P5" s="266"/>
      <c r="Q5" s="266"/>
      <c r="R5" s="267"/>
      <c r="S5" s="268" t="e">
        <f t="shared" ref="S5:S53" si="10">AVERAGE(P5:R5)</f>
        <v>#DIV/0!</v>
      </c>
      <c r="AA5" s="2" t="s">
        <v>64</v>
      </c>
      <c r="AB5" s="2">
        <f t="shared" ref="AB5:AB53" si="11">IF(B5&lt;&gt;"",$AB$1,"")</f>
        <v>0</v>
      </c>
      <c r="AC5" s="50" t="str">
        <f t="shared" si="5"/>
        <v>X</v>
      </c>
      <c r="AD5" s="34" t="str">
        <f t="shared" ref="AD5:AD53" si="12">IF(AA5="femme",$AF$1,$AF$2)</f>
        <v>♀</v>
      </c>
      <c r="AE5" s="2" t="str">
        <f t="shared" si="6"/>
        <v>BBB  isabelle  isabelle</v>
      </c>
      <c r="AF5" s="2">
        <f t="shared" ref="AF5:AF53" ca="1" si="13">COUNTA(H5:Z5)</f>
        <v>5</v>
      </c>
      <c r="AG5" s="39">
        <v>94140</v>
      </c>
      <c r="AH5" s="40" t="e">
        <f>IF(AG5&lt;&gt;"",VLOOKUP(AG5,#REF!,2,FALSE),"")</f>
        <v>#REF!</v>
      </c>
      <c r="AJ5" s="250">
        <f ca="1">MASTER!$Y6</f>
        <v>6.7868852513311468</v>
      </c>
      <c r="AK5" s="250" t="e">
        <f>MASTER!$Y59</f>
        <v>#REF!</v>
      </c>
      <c r="AL5" s="250" t="e">
        <f>MASTER!$Y111</f>
        <v>#REF!</v>
      </c>
      <c r="AM5" s="250" t="e">
        <f>MASTER!$Y163</f>
        <v>#REF!</v>
      </c>
      <c r="AN5" s="250" t="e">
        <f>MASTER!$Y215</f>
        <v>#REF!</v>
      </c>
      <c r="AO5" s="250" t="e">
        <f>MASTER!$Y267</f>
        <v>#REF!</v>
      </c>
      <c r="AP5" s="250" t="e">
        <f>MASTER!$Y319</f>
        <v>#REF!</v>
      </c>
      <c r="AQ5" s="250" t="e">
        <f>MASTER!$Y371</f>
        <v>#REF!</v>
      </c>
      <c r="AR5" s="250" t="e">
        <f>MASTER!$Y423</f>
        <v>#REF!</v>
      </c>
      <c r="AS5" s="250" t="e">
        <f>MASTER!$Y475</f>
        <v>#REF!</v>
      </c>
      <c r="AT5" s="218" t="s">
        <v>215</v>
      </c>
      <c r="AU5" s="358" t="e">
        <f t="array" aca="1" ref="AU5" ca="1">MAX(IF(AJ5:AS5&gt;0,AJ5:AS5))</f>
        <v>#REF!</v>
      </c>
      <c r="AV5">
        <v>5</v>
      </c>
      <c r="AW5">
        <v>2</v>
      </c>
      <c r="AY5" t="str">
        <f t="shared" si="7"/>
        <v>BBB  isabelle</v>
      </c>
      <c r="BA5" s="379">
        <f t="shared" ref="BA5:BA53" ca="1" si="14">((0.0416666667*E5)/H5)*0.001</f>
        <v>6.7868852513311468</v>
      </c>
      <c r="BB5" s="440"/>
      <c r="BC5" s="400"/>
      <c r="BD5" s="453">
        <f>Calendrier!B40</f>
        <v>2300</v>
      </c>
      <c r="BF5" s="462"/>
      <c r="BL5" s="416">
        <f>$BD$4/H5/24000</f>
        <v>7.9672131147540979</v>
      </c>
      <c r="BT5" s="6" t="str">
        <f>Championnats!C6</f>
        <v>Agathe</v>
      </c>
    </row>
    <row r="6" spans="1:72" ht="19.5" customHeight="1" x14ac:dyDescent="0.5">
      <c r="A6" s="6">
        <v>3</v>
      </c>
      <c r="B6" s="352" t="s">
        <v>310</v>
      </c>
      <c r="C6" s="375" t="str">
        <f t="shared" si="0"/>
        <v>X</v>
      </c>
      <c r="D6" s="69">
        <f t="shared" si="8"/>
        <v>2700</v>
      </c>
      <c r="E6" s="464">
        <f t="shared" ca="1" si="9"/>
        <v>2300</v>
      </c>
      <c r="F6" s="448">
        <v>15</v>
      </c>
      <c r="G6" s="446">
        <v>2</v>
      </c>
      <c r="H6" s="444">
        <f t="shared" si="1"/>
        <v>1.0439814814814815E-2</v>
      </c>
      <c r="I6" s="432">
        <f t="shared" ca="1" si="2"/>
        <v>9.1796008942616414</v>
      </c>
      <c r="J6" s="2" t="str">
        <f t="shared" si="3"/>
        <v>KJKLJDFKJG  Agathe</v>
      </c>
      <c r="M6" s="35">
        <f t="shared" si="4"/>
        <v>1</v>
      </c>
      <c r="P6" s="266"/>
      <c r="Q6" s="266"/>
      <c r="R6" s="267"/>
      <c r="S6" s="268" t="e">
        <f t="shared" si="10"/>
        <v>#DIV/0!</v>
      </c>
      <c r="AA6" s="2" t="s">
        <v>64</v>
      </c>
      <c r="AB6" s="2">
        <f t="shared" si="11"/>
        <v>0</v>
      </c>
      <c r="AC6" s="50" t="str">
        <f t="shared" si="5"/>
        <v>X</v>
      </c>
      <c r="AD6" s="34" t="str">
        <f t="shared" si="12"/>
        <v>♀</v>
      </c>
      <c r="AE6" s="2" t="str">
        <f t="shared" si="6"/>
        <v>KJKLJDFKJG  Agathe  Agathe</v>
      </c>
      <c r="AF6" s="2">
        <f t="shared" ca="1" si="13"/>
        <v>5</v>
      </c>
      <c r="AG6" s="39">
        <v>94120</v>
      </c>
      <c r="AH6" s="40" t="e">
        <f>IF(AG6&lt;&gt;"",VLOOKUP(AG6,#REF!,2,FALSE),"")</f>
        <v>#REF!</v>
      </c>
      <c r="AJ6" s="250">
        <f ca="1">MASTER!$Y7</f>
        <v>9.1796008942616414</v>
      </c>
      <c r="AK6" s="250" t="e">
        <f>MASTER!$Y60</f>
        <v>#REF!</v>
      </c>
      <c r="AL6" s="250" t="e">
        <f>MASTER!$Y112</f>
        <v>#REF!</v>
      </c>
      <c r="AM6" s="250" t="e">
        <f>MASTER!$Y164</f>
        <v>#REF!</v>
      </c>
      <c r="AN6" s="250" t="e">
        <f>MASTER!$Y216</f>
        <v>#REF!</v>
      </c>
      <c r="AO6" s="250" t="e">
        <f>MASTER!$Y268</f>
        <v>#REF!</v>
      </c>
      <c r="AP6" s="250" t="e">
        <f>MASTER!$Y320</f>
        <v>#REF!</v>
      </c>
      <c r="AQ6" s="250" t="e">
        <f>MASTER!$Y372</f>
        <v>#REF!</v>
      </c>
      <c r="AR6" s="250" t="e">
        <f>MASTER!$Y424</f>
        <v>#REF!</v>
      </c>
      <c r="AS6" s="250" t="e">
        <f>MASTER!$Y476</f>
        <v>#REF!</v>
      </c>
      <c r="AT6" s="218" t="s">
        <v>216</v>
      </c>
      <c r="AU6" s="358" t="e">
        <f t="array" aca="1" ref="AU6" ca="1">MAX(IF(AJ6:AS6&gt;0,AJ6:AS6))</f>
        <v>#REF!</v>
      </c>
      <c r="AV6">
        <v>6</v>
      </c>
      <c r="AW6">
        <v>3</v>
      </c>
      <c r="AY6" t="str">
        <f t="shared" si="7"/>
        <v>KJKLJDFKJG  Agathe</v>
      </c>
      <c r="BA6" s="379">
        <f t="shared" ca="1" si="14"/>
        <v>9.1796008942616414</v>
      </c>
      <c r="BB6" s="440"/>
      <c r="BC6" s="400"/>
      <c r="BL6" s="416">
        <f>$BD$4/H6/24000</f>
        <v>10.776053215077605</v>
      </c>
      <c r="BT6" s="6" t="str">
        <f>Championnats!C7</f>
        <v>Léa</v>
      </c>
    </row>
    <row r="7" spans="1:72" ht="19.5" customHeight="1" x14ac:dyDescent="0.5">
      <c r="A7" s="6">
        <v>4</v>
      </c>
      <c r="B7" s="352" t="s">
        <v>311</v>
      </c>
      <c r="C7" s="375" t="str">
        <f t="shared" si="0"/>
        <v>X</v>
      </c>
      <c r="D7" s="69">
        <f t="shared" si="8"/>
        <v>2700</v>
      </c>
      <c r="E7" s="464">
        <f t="shared" ca="1" si="9"/>
        <v>2300</v>
      </c>
      <c r="F7" s="448">
        <v>10</v>
      </c>
      <c r="G7" s="446">
        <v>6</v>
      </c>
      <c r="H7" s="444">
        <f t="shared" si="1"/>
        <v>7.013888888888889E-3</v>
      </c>
      <c r="I7" s="432">
        <f t="shared" ca="1" si="2"/>
        <v>13.663366347564356</v>
      </c>
      <c r="J7" s="2" t="str">
        <f t="shared" si="3"/>
        <v>DDD  Léa</v>
      </c>
      <c r="M7" s="35">
        <f t="shared" si="4"/>
        <v>1</v>
      </c>
      <c r="P7" s="266"/>
      <c r="Q7" s="266"/>
      <c r="R7" s="267"/>
      <c r="S7" s="268" t="e">
        <f t="shared" si="10"/>
        <v>#DIV/0!</v>
      </c>
      <c r="AA7" s="2" t="s">
        <v>64</v>
      </c>
      <c r="AB7" s="2">
        <f t="shared" si="11"/>
        <v>0</v>
      </c>
      <c r="AC7" s="50" t="str">
        <f t="shared" si="5"/>
        <v>X</v>
      </c>
      <c r="AD7" s="34" t="str">
        <f t="shared" si="12"/>
        <v>♀</v>
      </c>
      <c r="AE7" s="2" t="str">
        <f t="shared" si="6"/>
        <v>DDD  Léa  Léa</v>
      </c>
      <c r="AF7" s="2">
        <f t="shared" ca="1" si="13"/>
        <v>5</v>
      </c>
      <c r="AG7" s="39">
        <v>89100</v>
      </c>
      <c r="AH7" s="40" t="e">
        <f>IF(AG7&lt;&gt;"",VLOOKUP(AG7,#REF!,2,FALSE),"")</f>
        <v>#REF!</v>
      </c>
      <c r="AJ7" s="250">
        <f ca="1">MASTER!$Y8</f>
        <v>13.663366347564356</v>
      </c>
      <c r="AK7" s="250" t="e">
        <f>MASTER!$Y61</f>
        <v>#REF!</v>
      </c>
      <c r="AL7" s="250" t="e">
        <f>MASTER!$Y113</f>
        <v>#REF!</v>
      </c>
      <c r="AM7" s="250" t="e">
        <f>MASTER!$Y165</f>
        <v>#REF!</v>
      </c>
      <c r="AN7" s="250" t="e">
        <f>MASTER!$Y217</f>
        <v>#REF!</v>
      </c>
      <c r="AO7" s="250" t="e">
        <f>MASTER!$Y269</f>
        <v>#REF!</v>
      </c>
      <c r="AP7" s="250" t="e">
        <f>MASTER!$Y321</f>
        <v>#REF!</v>
      </c>
      <c r="AQ7" s="250" t="e">
        <f>MASTER!$Y373</f>
        <v>#REF!</v>
      </c>
      <c r="AR7" s="250" t="e">
        <f>MASTER!$Y425</f>
        <v>#REF!</v>
      </c>
      <c r="AS7" s="250" t="e">
        <f>MASTER!$Y477</f>
        <v>#REF!</v>
      </c>
      <c r="AT7" s="218" t="s">
        <v>119</v>
      </c>
      <c r="AU7" s="358" t="e">
        <f t="array" aca="1" ref="AU7" ca="1">MAX(IF(AJ7:AS7&gt;0,AJ7:AS7))</f>
        <v>#REF!</v>
      </c>
      <c r="AV7">
        <v>7</v>
      </c>
      <c r="AW7">
        <v>4</v>
      </c>
      <c r="AY7" t="str">
        <f t="shared" si="7"/>
        <v>DDD  Léa</v>
      </c>
      <c r="BA7" s="379">
        <f t="shared" ca="1" si="14"/>
        <v>13.663366347564356</v>
      </c>
      <c r="BB7" s="440"/>
      <c r="BC7" s="400"/>
      <c r="BL7" s="416">
        <f>$BD$4/H7/24000</f>
        <v>16.03960396039604</v>
      </c>
      <c r="BT7" s="6" t="str">
        <f>Championnats!C8</f>
        <v>Mélissa</v>
      </c>
    </row>
    <row r="8" spans="1:72" ht="19.5" customHeight="1" x14ac:dyDescent="0.5">
      <c r="A8" s="6">
        <v>5</v>
      </c>
      <c r="B8" s="352" t="s">
        <v>312</v>
      </c>
      <c r="C8" s="375" t="str">
        <f t="shared" si="0"/>
        <v>X</v>
      </c>
      <c r="D8" s="69">
        <f t="shared" si="8"/>
        <v>2700</v>
      </c>
      <c r="E8" s="464">
        <f t="shared" ca="1" si="9"/>
        <v>2300</v>
      </c>
      <c r="F8" s="448">
        <v>11</v>
      </c>
      <c r="G8" s="446">
        <v>26</v>
      </c>
      <c r="H8" s="444">
        <f>F8/24/60+G8/24/3600</f>
        <v>7.9398148148148145E-3</v>
      </c>
      <c r="I8" s="432">
        <f t="shared" ca="1" si="2"/>
        <v>12.069970855137026</v>
      </c>
      <c r="J8" s="2" t="str">
        <f t="shared" si="3"/>
        <v>KUYFRJGF  Mélissa</v>
      </c>
      <c r="M8" s="35">
        <f t="shared" si="4"/>
        <v>1</v>
      </c>
      <c r="P8" s="266"/>
      <c r="Q8" s="266"/>
      <c r="R8" s="267"/>
      <c r="S8" s="268" t="e">
        <f t="shared" si="10"/>
        <v>#DIV/0!</v>
      </c>
      <c r="AA8" s="2" t="s">
        <v>64</v>
      </c>
      <c r="AB8" s="2">
        <f t="shared" si="11"/>
        <v>0</v>
      </c>
      <c r="AC8" s="50" t="str">
        <f t="shared" si="5"/>
        <v>X</v>
      </c>
      <c r="AD8" s="34" t="str">
        <f t="shared" si="12"/>
        <v>♀</v>
      </c>
      <c r="AE8" s="2" t="str">
        <f t="shared" si="6"/>
        <v>KUYFRJGF  Mélissa  Mélissa</v>
      </c>
      <c r="AF8" s="2">
        <f t="shared" ca="1" si="13"/>
        <v>5</v>
      </c>
      <c r="AG8" s="39"/>
      <c r="AH8" s="40" t="str">
        <f>IF(AG8&lt;&gt;"",VLOOKUP(AG8,#REF!,2,FALSE),"")</f>
        <v/>
      </c>
      <c r="AJ8" s="250">
        <f ca="1">MASTER!$Y9</f>
        <v>12.069970855137026</v>
      </c>
      <c r="AK8" s="250" t="e">
        <f>MASTER!$Y62</f>
        <v>#REF!</v>
      </c>
      <c r="AL8" s="250" t="e">
        <f>MASTER!$Y114</f>
        <v>#REF!</v>
      </c>
      <c r="AM8" s="250" t="e">
        <f>MASTER!$Y166</f>
        <v>#REF!</v>
      </c>
      <c r="AN8" s="250" t="e">
        <f>MASTER!$Y218</f>
        <v>#REF!</v>
      </c>
      <c r="AO8" s="250" t="e">
        <f>MASTER!$Y270</f>
        <v>#REF!</v>
      </c>
      <c r="AP8" s="250" t="e">
        <f>MASTER!$Y322</f>
        <v>#REF!</v>
      </c>
      <c r="AQ8" s="250" t="e">
        <f>MASTER!$Y374</f>
        <v>#REF!</v>
      </c>
      <c r="AR8" s="250" t="e">
        <f>MASTER!$Y426</f>
        <v>#REF!</v>
      </c>
      <c r="AS8" s="250" t="e">
        <f>MASTER!$Y478</f>
        <v>#REF!</v>
      </c>
      <c r="AT8" s="218" t="s">
        <v>217</v>
      </c>
      <c r="AU8" s="358" t="e">
        <f t="array" aca="1" ref="AU8" ca="1">MAX(IF(AJ8:AS8&gt;0,AJ8:AS8))</f>
        <v>#REF!</v>
      </c>
      <c r="AV8">
        <v>8</v>
      </c>
      <c r="AW8">
        <v>5</v>
      </c>
      <c r="AY8" t="str">
        <f t="shared" si="7"/>
        <v>KUYFRJGF  Mélissa</v>
      </c>
      <c r="BA8" s="379">
        <f t="shared" ca="1" si="14"/>
        <v>12.069970855137026</v>
      </c>
      <c r="BB8" s="440"/>
      <c r="BC8" s="400"/>
      <c r="BL8" s="416"/>
      <c r="BT8" s="6" t="str">
        <f>Championnats!C9</f>
        <v>Eric</v>
      </c>
    </row>
    <row r="9" spans="1:72" ht="19.5" customHeight="1" x14ac:dyDescent="0.5">
      <c r="A9" s="6">
        <v>6</v>
      </c>
      <c r="B9" s="352" t="s">
        <v>313</v>
      </c>
      <c r="C9" s="375" t="str">
        <f t="shared" si="0"/>
        <v>X</v>
      </c>
      <c r="D9" s="69">
        <f t="shared" si="8"/>
        <v>2300</v>
      </c>
      <c r="E9" s="464">
        <f t="shared" ca="1" si="9"/>
        <v>2700</v>
      </c>
      <c r="F9" s="448">
        <v>12</v>
      </c>
      <c r="G9" s="446">
        <v>35</v>
      </c>
      <c r="H9" s="444">
        <f t="shared" ref="H9:H53" si="15">F9/24/60+G9/24/3600</f>
        <v>8.7384259259259255E-3</v>
      </c>
      <c r="I9" s="432">
        <f t="shared" ca="1" si="2"/>
        <v>12.874172195729802</v>
      </c>
      <c r="J9" s="2" t="str">
        <f t="shared" si="3"/>
        <v>FFF  Eric</v>
      </c>
      <c r="M9" s="35">
        <f t="shared" si="4"/>
        <v>1</v>
      </c>
      <c r="P9" s="266"/>
      <c r="Q9" s="266"/>
      <c r="R9" s="267"/>
      <c r="S9" s="268" t="e">
        <f t="shared" si="10"/>
        <v>#DIV/0!</v>
      </c>
      <c r="AA9" s="2" t="s">
        <v>36</v>
      </c>
      <c r="AB9" s="2">
        <f t="shared" si="11"/>
        <v>0</v>
      </c>
      <c r="AC9" s="50" t="str">
        <f t="shared" si="5"/>
        <v>X</v>
      </c>
      <c r="AD9" s="34" t="str">
        <f t="shared" si="12"/>
        <v>♂</v>
      </c>
      <c r="AE9" s="2" t="str">
        <f t="shared" si="6"/>
        <v>FFF  Eric  Eric</v>
      </c>
      <c r="AF9" s="2">
        <f t="shared" ca="1" si="13"/>
        <v>5</v>
      </c>
      <c r="AG9" s="39"/>
      <c r="AH9" s="40" t="str">
        <f>IF(AG9&lt;&gt;"",VLOOKUP(AG9,#REF!,2,FALSE),"")</f>
        <v/>
      </c>
      <c r="AJ9" s="250">
        <f ca="1">MASTER!$Y10</f>
        <v>12.874172195729802</v>
      </c>
      <c r="AK9" s="250" t="e">
        <f>MASTER!$Y63</f>
        <v>#REF!</v>
      </c>
      <c r="AL9" s="250" t="e">
        <f>MASTER!$Y115</f>
        <v>#REF!</v>
      </c>
      <c r="AM9" s="250" t="e">
        <f>MASTER!$Y167</f>
        <v>#REF!</v>
      </c>
      <c r="AN9" s="250" t="e">
        <f>MASTER!$Y219</f>
        <v>#REF!</v>
      </c>
      <c r="AO9" s="250" t="e">
        <f>MASTER!$Y271</f>
        <v>#REF!</v>
      </c>
      <c r="AP9" s="250" t="e">
        <f>MASTER!$Y323</f>
        <v>#REF!</v>
      </c>
      <c r="AQ9" s="250" t="e">
        <f>MASTER!$Y375</f>
        <v>#REF!</v>
      </c>
      <c r="AR9" s="250" t="e">
        <f>MASTER!$Y427</f>
        <v>#REF!</v>
      </c>
      <c r="AS9" s="250" t="e">
        <f>MASTER!$Y479</f>
        <v>#REF!</v>
      </c>
      <c r="AT9" s="218" t="s">
        <v>218</v>
      </c>
      <c r="AU9" s="358" t="e">
        <f t="array" aca="1" ref="AU9" ca="1">MAX(IF(AJ9:AS9&gt;0,AJ9:AS9))</f>
        <v>#REF!</v>
      </c>
      <c r="AV9">
        <v>9</v>
      </c>
      <c r="AW9">
        <v>6</v>
      </c>
      <c r="AY9" t="str">
        <f t="shared" si="7"/>
        <v>FFF  Eric</v>
      </c>
      <c r="BA9" s="379">
        <f t="shared" ca="1" si="14"/>
        <v>12.874172195729802</v>
      </c>
      <c r="BB9" s="440"/>
      <c r="BC9" s="400"/>
      <c r="BD9" s="395" t="s">
        <v>358</v>
      </c>
      <c r="BT9" s="6" t="str">
        <f>Championnats!C10</f>
        <v>Lucie</v>
      </c>
    </row>
    <row r="10" spans="1:72" ht="19.5" customHeight="1" x14ac:dyDescent="0.6">
      <c r="A10" s="6">
        <v>7</v>
      </c>
      <c r="B10" s="352" t="s">
        <v>314</v>
      </c>
      <c r="C10" s="375" t="str">
        <f t="shared" si="0"/>
        <v/>
      </c>
      <c r="D10" s="69">
        <f t="shared" si="8"/>
        <v>2700</v>
      </c>
      <c r="E10" s="464" t="str">
        <f t="shared" ca="1" si="9"/>
        <v/>
      </c>
      <c r="F10" s="448"/>
      <c r="G10" s="446"/>
      <c r="H10" s="444">
        <f t="shared" si="15"/>
        <v>0</v>
      </c>
      <c r="I10" s="432">
        <f t="shared" si="2"/>
        <v>0</v>
      </c>
      <c r="J10" s="2" t="str">
        <f t="shared" si="3"/>
        <v/>
      </c>
      <c r="M10" s="35">
        <f t="shared" si="4"/>
        <v>0</v>
      </c>
      <c r="P10" s="266">
        <v>16.8</v>
      </c>
      <c r="Q10" s="266">
        <v>17.899999999999999</v>
      </c>
      <c r="R10" s="267">
        <v>22.56</v>
      </c>
      <c r="S10" s="268">
        <f t="shared" si="10"/>
        <v>19.08666666666667</v>
      </c>
      <c r="AA10" s="2" t="s">
        <v>64</v>
      </c>
      <c r="AB10" s="2">
        <f t="shared" si="11"/>
        <v>0</v>
      </c>
      <c r="AC10" s="50" t="str">
        <f t="shared" si="5"/>
        <v/>
      </c>
      <c r="AD10" s="34" t="str">
        <f t="shared" si="12"/>
        <v>♀</v>
      </c>
      <c r="AE10" s="2" t="str">
        <f t="shared" si="6"/>
        <v>GGG  Lucie  Lucie</v>
      </c>
      <c r="AF10" s="2">
        <f t="shared" si="13"/>
        <v>8</v>
      </c>
      <c r="AG10" s="39"/>
      <c r="AH10" s="40" t="str">
        <f>IF(AG10&lt;&gt;"",VLOOKUP(AG10,#REF!,2,FALSE),"")</f>
        <v/>
      </c>
      <c r="AJ10" s="250">
        <f>MASTER!$Y11</f>
        <v>0</v>
      </c>
      <c r="AK10" s="250" t="e">
        <f>MASTER!$Y64</f>
        <v>#REF!</v>
      </c>
      <c r="AL10" s="250" t="e">
        <f>MASTER!$Y116</f>
        <v>#REF!</v>
      </c>
      <c r="AM10" s="250" t="e">
        <f>MASTER!$Y168</f>
        <v>#REF!</v>
      </c>
      <c r="AN10" s="250" t="e">
        <f>MASTER!$Y220</f>
        <v>#REF!</v>
      </c>
      <c r="AO10" s="250" t="e">
        <f>MASTER!$Y272</f>
        <v>#REF!</v>
      </c>
      <c r="AP10" s="250" t="e">
        <f>MASTER!$Y324</f>
        <v>#REF!</v>
      </c>
      <c r="AQ10" s="250" t="e">
        <f>MASTER!$Y376</f>
        <v>#REF!</v>
      </c>
      <c r="AR10" s="250" t="e">
        <f>MASTER!$Y428</f>
        <v>#REF!</v>
      </c>
      <c r="AS10" s="250" t="e">
        <f>MASTER!$Y480</f>
        <v>#REF!</v>
      </c>
      <c r="AT10" s="218" t="s">
        <v>219</v>
      </c>
      <c r="AU10" s="358" t="e">
        <f t="array" ref="AU10">MAX(IF(AJ10:AS10&gt;0,AJ10:AS10))</f>
        <v>#REF!</v>
      </c>
      <c r="AV10">
        <v>10</v>
      </c>
      <c r="AW10">
        <v>7</v>
      </c>
      <c r="AY10" t="str">
        <f t="shared" si="7"/>
        <v>GGG  Lucie</v>
      </c>
      <c r="BA10" s="379" t="e">
        <f t="shared" ca="1" si="14"/>
        <v>#VALUE!</v>
      </c>
      <c r="BB10" s="440"/>
      <c r="BC10" s="400"/>
      <c r="BD10" s="395" t="s">
        <v>359</v>
      </c>
      <c r="BT10" s="6" t="str">
        <f>Championnats!C11</f>
        <v>Eva</v>
      </c>
    </row>
    <row r="11" spans="1:72" ht="19.5" customHeight="1" x14ac:dyDescent="0.5">
      <c r="A11" s="6">
        <v>8</v>
      </c>
      <c r="B11" s="352" t="s">
        <v>315</v>
      </c>
      <c r="C11" s="375" t="str">
        <f t="shared" si="0"/>
        <v/>
      </c>
      <c r="D11" s="69">
        <f t="shared" si="8"/>
        <v>2700</v>
      </c>
      <c r="E11" s="464" t="str">
        <f t="shared" ca="1" si="9"/>
        <v/>
      </c>
      <c r="F11" s="448"/>
      <c r="G11" s="446"/>
      <c r="H11" s="444">
        <f t="shared" si="15"/>
        <v>0</v>
      </c>
      <c r="I11" s="432">
        <f t="shared" si="2"/>
        <v>0</v>
      </c>
      <c r="J11" s="2" t="str">
        <f t="shared" si="3"/>
        <v/>
      </c>
      <c r="M11" s="35">
        <f t="shared" si="4"/>
        <v>0</v>
      </c>
      <c r="P11" s="266"/>
      <c r="Q11" s="266"/>
      <c r="R11" s="267"/>
      <c r="S11" s="268" t="e">
        <f t="shared" si="10"/>
        <v>#DIV/0!</v>
      </c>
      <c r="AA11" s="2" t="s">
        <v>64</v>
      </c>
      <c r="AB11" s="2">
        <f t="shared" si="11"/>
        <v>0</v>
      </c>
      <c r="AC11" s="50" t="str">
        <f t="shared" si="5"/>
        <v/>
      </c>
      <c r="AD11" s="34" t="str">
        <f t="shared" si="12"/>
        <v>♀</v>
      </c>
      <c r="AE11" s="2" t="str">
        <f t="shared" si="6"/>
        <v>HHH  Eva  Eva</v>
      </c>
      <c r="AF11" s="2">
        <f t="shared" si="13"/>
        <v>5</v>
      </c>
      <c r="AG11" s="39"/>
      <c r="AH11" s="40" t="str">
        <f>IF(AG11&lt;&gt;"",VLOOKUP(AG11,#REF!,2,FALSE),"")</f>
        <v/>
      </c>
      <c r="AJ11" s="250">
        <f>MASTER!$Y12</f>
        <v>0</v>
      </c>
      <c r="AK11" s="250" t="e">
        <f>MASTER!$Y65</f>
        <v>#REF!</v>
      </c>
      <c r="AL11" s="250" t="e">
        <f>MASTER!$Y117</f>
        <v>#REF!</v>
      </c>
      <c r="AM11" s="250" t="e">
        <f>MASTER!$Y169</f>
        <v>#REF!</v>
      </c>
      <c r="AN11" s="250" t="e">
        <f>MASTER!$Y221</f>
        <v>#REF!</v>
      </c>
      <c r="AO11" s="250" t="e">
        <f>MASTER!$Y273</f>
        <v>#REF!</v>
      </c>
      <c r="AP11" s="250" t="e">
        <f>MASTER!$Y325</f>
        <v>#REF!</v>
      </c>
      <c r="AQ11" s="250" t="e">
        <f>MASTER!$Y377</f>
        <v>#REF!</v>
      </c>
      <c r="AR11" s="250" t="e">
        <f>MASTER!$Y429</f>
        <v>#REF!</v>
      </c>
      <c r="AS11" s="250" t="e">
        <f>MASTER!$Y481</f>
        <v>#REF!</v>
      </c>
      <c r="AT11" s="218" t="s">
        <v>220</v>
      </c>
      <c r="AU11" s="358" t="e">
        <f t="array" ref="AU11">MAX(IF(AJ11:AS11&gt;0,AJ11:AS11))</f>
        <v>#REF!</v>
      </c>
      <c r="AV11">
        <v>11</v>
      </c>
      <c r="AW11">
        <v>8</v>
      </c>
      <c r="AY11" t="str">
        <f t="shared" si="7"/>
        <v>HHH  Eva</v>
      </c>
      <c r="BA11" s="379" t="e">
        <f t="shared" ca="1" si="14"/>
        <v>#VALUE!</v>
      </c>
      <c r="BB11" s="440"/>
      <c r="BC11" s="400"/>
      <c r="BD11" s="395" t="s">
        <v>360</v>
      </c>
      <c r="BT11" s="6" t="str">
        <f>Championnats!C12</f>
        <v>LUC</v>
      </c>
    </row>
    <row r="12" spans="1:72" ht="19.5" customHeight="1" x14ac:dyDescent="0.5">
      <c r="A12" s="6">
        <v>9</v>
      </c>
      <c r="B12" s="352" t="s">
        <v>316</v>
      </c>
      <c r="C12" s="375" t="str">
        <f t="shared" si="0"/>
        <v/>
      </c>
      <c r="D12" s="69">
        <f t="shared" si="8"/>
        <v>2300</v>
      </c>
      <c r="E12" s="464" t="str">
        <f t="shared" ca="1" si="9"/>
        <v/>
      </c>
      <c r="F12" s="448"/>
      <c r="G12" s="446"/>
      <c r="H12" s="444">
        <f t="shared" si="15"/>
        <v>0</v>
      </c>
      <c r="I12" s="432">
        <f t="shared" si="2"/>
        <v>0</v>
      </c>
      <c r="J12" s="2" t="str">
        <f t="shared" si="3"/>
        <v/>
      </c>
      <c r="M12" s="35">
        <f t="shared" si="4"/>
        <v>0</v>
      </c>
      <c r="P12" s="266"/>
      <c r="Q12" s="266"/>
      <c r="R12" s="267"/>
      <c r="S12" s="268" t="e">
        <f t="shared" si="10"/>
        <v>#DIV/0!</v>
      </c>
      <c r="AA12" s="2" t="s">
        <v>36</v>
      </c>
      <c r="AB12" s="2">
        <f t="shared" si="11"/>
        <v>0</v>
      </c>
      <c r="AC12" s="50" t="str">
        <f t="shared" si="5"/>
        <v/>
      </c>
      <c r="AD12" s="34" t="str">
        <f t="shared" si="12"/>
        <v>♂</v>
      </c>
      <c r="AE12" s="2" t="str">
        <f t="shared" si="6"/>
        <v>PERNOIS  LUC  LUC</v>
      </c>
      <c r="AF12" s="2">
        <f t="shared" si="13"/>
        <v>5</v>
      </c>
      <c r="AG12" s="39"/>
      <c r="AH12" s="40" t="str">
        <f>IF(AG12&lt;&gt;"",VLOOKUP(AG12,#REF!,2,FALSE),"")</f>
        <v/>
      </c>
      <c r="AJ12" s="250">
        <f>MASTER!$Y13</f>
        <v>0</v>
      </c>
      <c r="AK12" s="250" t="e">
        <f>MASTER!$Y66</f>
        <v>#REF!</v>
      </c>
      <c r="AL12" s="250" t="e">
        <f>MASTER!$Y118</f>
        <v>#REF!</v>
      </c>
      <c r="AM12" s="250" t="e">
        <f>MASTER!$Y170</f>
        <v>#REF!</v>
      </c>
      <c r="AN12" s="250" t="e">
        <f>MASTER!$Y222</f>
        <v>#REF!</v>
      </c>
      <c r="AO12" s="250" t="e">
        <f>MASTER!$Y274</f>
        <v>#REF!</v>
      </c>
      <c r="AP12" s="250" t="e">
        <f>MASTER!$Y326</f>
        <v>#REF!</v>
      </c>
      <c r="AQ12" s="250" t="e">
        <f>MASTER!$Y378</f>
        <v>#REF!</v>
      </c>
      <c r="AR12" s="250" t="e">
        <f>MASTER!$Y430</f>
        <v>#REF!</v>
      </c>
      <c r="AS12" s="250" t="e">
        <f>MASTER!$Y482</f>
        <v>#REF!</v>
      </c>
      <c r="AT12" s="218" t="s">
        <v>221</v>
      </c>
      <c r="AU12" s="358" t="e">
        <f t="array" ref="AU12">MAX(IF(AJ12:AS12&gt;0,AJ12:AS12))</f>
        <v>#REF!</v>
      </c>
      <c r="AV12">
        <v>12</v>
      </c>
      <c r="AW12">
        <v>9</v>
      </c>
      <c r="AY12" t="str">
        <f t="shared" si="7"/>
        <v>PERNOIS  LUC</v>
      </c>
      <c r="BA12" s="379" t="e">
        <f t="shared" ca="1" si="14"/>
        <v>#VALUE!</v>
      </c>
      <c r="BB12" s="440"/>
      <c r="BC12" s="400"/>
      <c r="BD12" s="395" t="s">
        <v>361</v>
      </c>
      <c r="BT12" s="6" t="str">
        <f>Championnats!C13</f>
        <v>Mélania</v>
      </c>
    </row>
    <row r="13" spans="1:72" ht="19.5" customHeight="1" x14ac:dyDescent="0.5">
      <c r="A13" s="6">
        <v>10</v>
      </c>
      <c r="B13" s="352" t="s">
        <v>317</v>
      </c>
      <c r="C13" s="375" t="str">
        <f t="shared" si="0"/>
        <v/>
      </c>
      <c r="D13" s="69">
        <f t="shared" si="8"/>
        <v>2700</v>
      </c>
      <c r="E13" s="464" t="str">
        <f t="shared" ca="1" si="9"/>
        <v/>
      </c>
      <c r="F13" s="448"/>
      <c r="G13" s="446"/>
      <c r="H13" s="444">
        <f t="shared" si="15"/>
        <v>0</v>
      </c>
      <c r="I13" s="432">
        <f t="shared" si="2"/>
        <v>0</v>
      </c>
      <c r="J13" s="2" t="str">
        <f t="shared" si="3"/>
        <v/>
      </c>
      <c r="M13" s="35">
        <f t="shared" si="4"/>
        <v>0</v>
      </c>
      <c r="P13" s="266"/>
      <c r="Q13" s="266"/>
      <c r="R13" s="267"/>
      <c r="S13" s="268" t="e">
        <f t="shared" si="10"/>
        <v>#DIV/0!</v>
      </c>
      <c r="AA13" s="2" t="s">
        <v>64</v>
      </c>
      <c r="AB13" s="2">
        <f t="shared" si="11"/>
        <v>0</v>
      </c>
      <c r="AC13" s="50" t="str">
        <f t="shared" si="5"/>
        <v/>
      </c>
      <c r="AD13" s="34" t="str">
        <f t="shared" si="12"/>
        <v>♀</v>
      </c>
      <c r="AE13" s="2" t="str">
        <f t="shared" si="6"/>
        <v>JJJ  Mélania  Mélania</v>
      </c>
      <c r="AF13" s="2">
        <f t="shared" si="13"/>
        <v>5</v>
      </c>
      <c r="AG13" s="39"/>
      <c r="AH13" s="40" t="str">
        <f>IF(AG13&lt;&gt;"",VLOOKUP(AG13,#REF!,2,FALSE),"")</f>
        <v/>
      </c>
      <c r="AJ13" s="250">
        <f>MASTER!$Y14</f>
        <v>0</v>
      </c>
      <c r="AK13" s="250" t="e">
        <f>MASTER!$Y67</f>
        <v>#REF!</v>
      </c>
      <c r="AL13" s="250" t="e">
        <f>MASTER!$Y119</f>
        <v>#REF!</v>
      </c>
      <c r="AM13" s="250" t="e">
        <f>MASTER!$Y171</f>
        <v>#REF!</v>
      </c>
      <c r="AN13" s="250" t="e">
        <f>MASTER!$Y223</f>
        <v>#REF!</v>
      </c>
      <c r="AO13" s="250" t="e">
        <f>MASTER!$Y275</f>
        <v>#REF!</v>
      </c>
      <c r="AP13" s="250" t="e">
        <f>MASTER!$Y327</f>
        <v>#REF!</v>
      </c>
      <c r="AQ13" s="250" t="e">
        <f>MASTER!$Y379</f>
        <v>#REF!</v>
      </c>
      <c r="AR13" s="250" t="e">
        <f>MASTER!$Y431</f>
        <v>#REF!</v>
      </c>
      <c r="AS13" s="250" t="e">
        <f>MASTER!$Y483</f>
        <v>#REF!</v>
      </c>
      <c r="AT13" s="218" t="s">
        <v>116</v>
      </c>
      <c r="AU13" s="358" t="e">
        <f t="array" ref="AU13">MAX(IF(AJ13:AS13&gt;0,AJ13:AS13))</f>
        <v>#REF!</v>
      </c>
      <c r="AV13">
        <v>13</v>
      </c>
      <c r="AW13">
        <v>10</v>
      </c>
      <c r="AY13" t="str">
        <f t="shared" si="7"/>
        <v>JJJ  Mélania</v>
      </c>
      <c r="BA13" s="379" t="e">
        <f t="shared" ca="1" si="14"/>
        <v>#VALUE!</v>
      </c>
      <c r="BB13" s="440"/>
      <c r="BC13" s="400"/>
      <c r="BD13" s="395" t="s">
        <v>362</v>
      </c>
      <c r="BT13" s="6" t="str">
        <f>Championnats!C14</f>
        <v>Mélanie</v>
      </c>
    </row>
    <row r="14" spans="1:72" ht="19.5" customHeight="1" x14ac:dyDescent="0.5">
      <c r="A14" s="6">
        <v>11</v>
      </c>
      <c r="B14" s="352" t="s">
        <v>318</v>
      </c>
      <c r="C14" s="375" t="str">
        <f t="shared" si="0"/>
        <v/>
      </c>
      <c r="D14" s="69">
        <f t="shared" si="8"/>
        <v>2700</v>
      </c>
      <c r="E14" s="464" t="str">
        <f t="shared" ca="1" si="9"/>
        <v/>
      </c>
      <c r="F14" s="448"/>
      <c r="G14" s="446"/>
      <c r="H14" s="444">
        <f t="shared" si="15"/>
        <v>0</v>
      </c>
      <c r="I14" s="432">
        <f t="shared" si="2"/>
        <v>0</v>
      </c>
      <c r="J14" s="2" t="str">
        <f t="shared" si="3"/>
        <v/>
      </c>
      <c r="M14" s="35">
        <f t="shared" si="4"/>
        <v>0</v>
      </c>
      <c r="P14" s="266"/>
      <c r="Q14" s="266"/>
      <c r="R14" s="267"/>
      <c r="S14" s="268" t="e">
        <f t="shared" si="10"/>
        <v>#DIV/0!</v>
      </c>
      <c r="AA14" s="2" t="s">
        <v>64</v>
      </c>
      <c r="AB14" s="2">
        <f t="shared" si="11"/>
        <v>0</v>
      </c>
      <c r="AC14" s="50" t="str">
        <f t="shared" si="5"/>
        <v/>
      </c>
      <c r="AD14" s="34" t="str">
        <f t="shared" si="12"/>
        <v>♀</v>
      </c>
      <c r="AE14" s="2" t="str">
        <f t="shared" si="6"/>
        <v>KKK  Mélanie  Mélanie</v>
      </c>
      <c r="AF14" s="2">
        <f t="shared" si="13"/>
        <v>5</v>
      </c>
      <c r="AG14" s="39"/>
      <c r="AH14" s="40" t="str">
        <f>IF(AG14&lt;&gt;"",VLOOKUP(AG14,#REF!,2,FALSE),"")</f>
        <v/>
      </c>
      <c r="AJ14" s="250">
        <f>MASTER!$Y15</f>
        <v>0</v>
      </c>
      <c r="AK14" s="250" t="e">
        <f>MASTER!$Y68</f>
        <v>#REF!</v>
      </c>
      <c r="AL14" s="250" t="e">
        <f>MASTER!$Y120</f>
        <v>#REF!</v>
      </c>
      <c r="AM14" s="250" t="e">
        <f>MASTER!$Y172</f>
        <v>#REF!</v>
      </c>
      <c r="AN14" s="250" t="e">
        <f>MASTER!$Y224</f>
        <v>#REF!</v>
      </c>
      <c r="AO14" s="250" t="e">
        <f>MASTER!$Y276</f>
        <v>#REF!</v>
      </c>
      <c r="AP14" s="250" t="e">
        <f>MASTER!$Y328</f>
        <v>#REF!</v>
      </c>
      <c r="AQ14" s="250" t="e">
        <f>MASTER!$Y380</f>
        <v>#REF!</v>
      </c>
      <c r="AR14" s="250" t="e">
        <f>MASTER!$Y432</f>
        <v>#REF!</v>
      </c>
      <c r="AS14" s="250" t="e">
        <f>MASTER!$Y484</f>
        <v>#REF!</v>
      </c>
      <c r="AT14" s="218" t="s">
        <v>222</v>
      </c>
      <c r="AU14" s="358" t="e">
        <f t="array" ref="AU14">MAX(IF(AJ14:AS14&gt;0,AJ14:AS14))</f>
        <v>#REF!</v>
      </c>
      <c r="AV14">
        <v>14</v>
      </c>
      <c r="AW14">
        <v>11</v>
      </c>
      <c r="AY14" t="str">
        <f t="shared" si="7"/>
        <v>KKK  Mélanie</v>
      </c>
      <c r="BA14" s="379" t="e">
        <f t="shared" ca="1" si="14"/>
        <v>#VALUE!</v>
      </c>
      <c r="BB14" s="440"/>
      <c r="BC14" s="400"/>
      <c r="BD14" s="395" t="s">
        <v>363</v>
      </c>
      <c r="BT14" s="6" t="str">
        <f>Championnats!C15</f>
        <v>Cryss</v>
      </c>
    </row>
    <row r="15" spans="1:72" ht="19.5" customHeight="1" x14ac:dyDescent="0.5">
      <c r="A15" s="6">
        <v>12</v>
      </c>
      <c r="B15" s="352" t="s">
        <v>319</v>
      </c>
      <c r="C15" s="375" t="str">
        <f t="shared" si="0"/>
        <v/>
      </c>
      <c r="D15" s="69">
        <f t="shared" si="8"/>
        <v>2300</v>
      </c>
      <c r="E15" s="464" t="str">
        <f t="shared" ca="1" si="9"/>
        <v/>
      </c>
      <c r="F15" s="448"/>
      <c r="G15" s="446"/>
      <c r="H15" s="444">
        <f t="shared" si="15"/>
        <v>0</v>
      </c>
      <c r="I15" s="432">
        <f t="shared" si="2"/>
        <v>0</v>
      </c>
      <c r="J15" s="2" t="str">
        <f t="shared" si="3"/>
        <v/>
      </c>
      <c r="M15" s="35">
        <f t="shared" si="4"/>
        <v>0</v>
      </c>
      <c r="P15" s="266"/>
      <c r="Q15" s="266"/>
      <c r="R15" s="267"/>
      <c r="S15" s="268" t="e">
        <f t="shared" si="10"/>
        <v>#DIV/0!</v>
      </c>
      <c r="AA15" s="2" t="s">
        <v>36</v>
      </c>
      <c r="AB15" s="2">
        <f t="shared" si="11"/>
        <v>0</v>
      </c>
      <c r="AC15" s="50" t="str">
        <f t="shared" si="5"/>
        <v/>
      </c>
      <c r="AD15" s="34" t="str">
        <f t="shared" si="12"/>
        <v>♂</v>
      </c>
      <c r="AE15" s="2" t="str">
        <f t="shared" si="6"/>
        <v>LLL  Cryss  Cryss</v>
      </c>
      <c r="AF15" s="2">
        <f t="shared" si="13"/>
        <v>5</v>
      </c>
      <c r="AG15" s="39"/>
      <c r="AH15" s="40" t="str">
        <f>IF(AG15&lt;&gt;"",VLOOKUP(AG15,#REF!,2,FALSE),"")</f>
        <v/>
      </c>
      <c r="AJ15" s="250">
        <f>MASTER!$Y16</f>
        <v>0</v>
      </c>
      <c r="AK15" s="250" t="e">
        <f>MASTER!$Y69</f>
        <v>#REF!</v>
      </c>
      <c r="AL15" s="250" t="e">
        <f>MASTER!$Y121</f>
        <v>#REF!</v>
      </c>
      <c r="AM15" s="250" t="e">
        <f>MASTER!$Y173</f>
        <v>#REF!</v>
      </c>
      <c r="AN15" s="250" t="e">
        <f>MASTER!$Y225</f>
        <v>#REF!</v>
      </c>
      <c r="AO15" s="250" t="e">
        <f>MASTER!$Y277</f>
        <v>#REF!</v>
      </c>
      <c r="AP15" s="250" t="e">
        <f>MASTER!$Y329</f>
        <v>#REF!</v>
      </c>
      <c r="AQ15" s="250" t="e">
        <f>MASTER!$Y381</f>
        <v>#REF!</v>
      </c>
      <c r="AR15" s="250" t="e">
        <f>MASTER!$Y433</f>
        <v>#REF!</v>
      </c>
      <c r="AS15" s="250" t="e">
        <f>MASTER!$Y485</f>
        <v>#REF!</v>
      </c>
      <c r="AT15" s="218" t="s">
        <v>47</v>
      </c>
      <c r="AU15" s="358" t="e">
        <f t="array" ref="AU15">MAX(IF(AJ15:AS15&gt;0,AJ15:AS15))</f>
        <v>#REF!</v>
      </c>
      <c r="AV15">
        <v>15</v>
      </c>
      <c r="AW15">
        <v>12</v>
      </c>
      <c r="AY15" t="str">
        <f t="shared" si="7"/>
        <v>LLL  Cryss</v>
      </c>
      <c r="BA15" s="379" t="e">
        <f t="shared" ca="1" si="14"/>
        <v>#VALUE!</v>
      </c>
      <c r="BB15" s="440"/>
      <c r="BC15" s="400"/>
      <c r="BT15" s="6" t="str">
        <f>Championnats!C16</f>
        <v>Sambou</v>
      </c>
    </row>
    <row r="16" spans="1:72" ht="19.5" customHeight="1" x14ac:dyDescent="0.5">
      <c r="A16" s="6">
        <v>13</v>
      </c>
      <c r="B16" s="352" t="s">
        <v>320</v>
      </c>
      <c r="C16" s="375" t="str">
        <f t="shared" si="0"/>
        <v/>
      </c>
      <c r="D16" s="69">
        <f t="shared" si="8"/>
        <v>2300</v>
      </c>
      <c r="E16" s="464" t="str">
        <f t="shared" ca="1" si="9"/>
        <v/>
      </c>
      <c r="F16" s="448"/>
      <c r="G16" s="446"/>
      <c r="H16" s="444">
        <f t="shared" si="15"/>
        <v>0</v>
      </c>
      <c r="I16" s="432">
        <f t="shared" si="2"/>
        <v>0</v>
      </c>
      <c r="J16" s="2" t="str">
        <f t="shared" si="3"/>
        <v/>
      </c>
      <c r="M16" s="35">
        <f t="shared" si="4"/>
        <v>0</v>
      </c>
      <c r="P16" s="266"/>
      <c r="Q16" s="266"/>
      <c r="R16" s="267"/>
      <c r="S16" s="268" t="e">
        <f t="shared" si="10"/>
        <v>#DIV/0!</v>
      </c>
      <c r="AA16" s="2" t="s">
        <v>36</v>
      </c>
      <c r="AB16" s="2">
        <f t="shared" si="11"/>
        <v>0</v>
      </c>
      <c r="AC16" s="50" t="str">
        <f t="shared" si="5"/>
        <v/>
      </c>
      <c r="AD16" s="34" t="str">
        <f t="shared" si="12"/>
        <v>♂</v>
      </c>
      <c r="AE16" s="2" t="str">
        <f t="shared" si="6"/>
        <v>MMMM  Sambou  Sambou</v>
      </c>
      <c r="AF16" s="2">
        <f t="shared" si="13"/>
        <v>5</v>
      </c>
      <c r="AG16" s="39"/>
      <c r="AH16" s="40" t="str">
        <f>IF(AG16&lt;&gt;"",VLOOKUP(AG16,#REF!,2,FALSE),"")</f>
        <v/>
      </c>
      <c r="AJ16" s="250">
        <f>MASTER!$Y17</f>
        <v>0</v>
      </c>
      <c r="AK16" s="250" t="e">
        <f>MASTER!$Y70</f>
        <v>#REF!</v>
      </c>
      <c r="AL16" s="250" t="e">
        <f>MASTER!$Y122</f>
        <v>#REF!</v>
      </c>
      <c r="AM16" s="250" t="e">
        <f>MASTER!$Y174</f>
        <v>#REF!</v>
      </c>
      <c r="AN16" s="250" t="e">
        <f>MASTER!$Y226</f>
        <v>#REF!</v>
      </c>
      <c r="AO16" s="250" t="e">
        <f>MASTER!$Y278</f>
        <v>#REF!</v>
      </c>
      <c r="AP16" s="250" t="e">
        <f>MASTER!$Y330</f>
        <v>#REF!</v>
      </c>
      <c r="AQ16" s="250" t="e">
        <f>MASTER!$Y382</f>
        <v>#REF!</v>
      </c>
      <c r="AR16" s="250" t="e">
        <f>MASTER!$Y434</f>
        <v>#REF!</v>
      </c>
      <c r="AS16" s="250" t="e">
        <f>MASTER!$Y486</f>
        <v>#REF!</v>
      </c>
      <c r="AT16" s="218" t="s">
        <v>50</v>
      </c>
      <c r="AU16" s="358" t="e">
        <f t="array" ref="AU16">MAX(IF(AJ16:AS16&gt;0,AJ16:AS16))</f>
        <v>#REF!</v>
      </c>
      <c r="AV16">
        <v>16</v>
      </c>
      <c r="AW16">
        <v>13</v>
      </c>
      <c r="AY16" t="str">
        <f t="shared" si="7"/>
        <v>MMMM  Sambou</v>
      </c>
      <c r="BA16" s="379" t="e">
        <f t="shared" ca="1" si="14"/>
        <v>#VALUE!</v>
      </c>
      <c r="BB16" s="440"/>
      <c r="BC16" s="400"/>
      <c r="BT16" s="6" t="str">
        <f>Championnats!C17</f>
        <v>Dylan</v>
      </c>
    </row>
    <row r="17" spans="1:72" ht="19.5" customHeight="1" x14ac:dyDescent="0.5">
      <c r="A17" s="6">
        <v>14</v>
      </c>
      <c r="B17" s="352" t="s">
        <v>321</v>
      </c>
      <c r="C17" s="375" t="str">
        <f t="shared" si="0"/>
        <v/>
      </c>
      <c r="D17" s="69">
        <f t="shared" si="8"/>
        <v>2300</v>
      </c>
      <c r="E17" s="464" t="str">
        <f t="shared" ca="1" si="9"/>
        <v/>
      </c>
      <c r="F17" s="448"/>
      <c r="G17" s="446"/>
      <c r="H17" s="444">
        <f t="shared" si="15"/>
        <v>0</v>
      </c>
      <c r="I17" s="432">
        <f t="shared" si="2"/>
        <v>0</v>
      </c>
      <c r="J17" s="2" t="str">
        <f t="shared" si="3"/>
        <v/>
      </c>
      <c r="M17" s="35">
        <f t="shared" si="4"/>
        <v>0</v>
      </c>
      <c r="P17" s="266"/>
      <c r="Q17" s="266"/>
      <c r="R17" s="267"/>
      <c r="S17" s="268" t="e">
        <f t="shared" si="10"/>
        <v>#DIV/0!</v>
      </c>
      <c r="AA17" s="2" t="s">
        <v>36</v>
      </c>
      <c r="AB17" s="2">
        <f t="shared" si="11"/>
        <v>0</v>
      </c>
      <c r="AC17" s="50" t="str">
        <f t="shared" si="5"/>
        <v/>
      </c>
      <c r="AD17" s="34" t="str">
        <f t="shared" si="12"/>
        <v>♂</v>
      </c>
      <c r="AE17" s="2" t="str">
        <f t="shared" si="6"/>
        <v>NNN  Dylan  Dylan</v>
      </c>
      <c r="AF17" s="2">
        <f t="shared" si="13"/>
        <v>5</v>
      </c>
      <c r="AG17" s="39"/>
      <c r="AH17" s="40" t="str">
        <f>IF(AG17&lt;&gt;"",VLOOKUP(AG17,#REF!,2,FALSE),"")</f>
        <v/>
      </c>
      <c r="AJ17" s="250">
        <f>MASTER!$Y18</f>
        <v>0</v>
      </c>
      <c r="AK17" s="250" t="e">
        <f>MASTER!$Y71</f>
        <v>#REF!</v>
      </c>
      <c r="AL17" s="250" t="e">
        <f>MASTER!$Y123</f>
        <v>#REF!</v>
      </c>
      <c r="AM17" s="250" t="e">
        <f>MASTER!$Y175</f>
        <v>#REF!</v>
      </c>
      <c r="AN17" s="250" t="e">
        <f>MASTER!$Y227</f>
        <v>#REF!</v>
      </c>
      <c r="AO17" s="250" t="e">
        <f>MASTER!$Y279</f>
        <v>#REF!</v>
      </c>
      <c r="AP17" s="250" t="e">
        <f>MASTER!$Y331</f>
        <v>#REF!</v>
      </c>
      <c r="AQ17" s="250" t="e">
        <f>MASTER!$Y383</f>
        <v>#REF!</v>
      </c>
      <c r="AR17" s="250" t="e">
        <f>MASTER!$Y435</f>
        <v>#REF!</v>
      </c>
      <c r="AS17" s="250" t="e">
        <f>MASTER!$Y487</f>
        <v>#REF!</v>
      </c>
      <c r="AT17" s="218" t="s">
        <v>52</v>
      </c>
      <c r="AU17" s="358" t="e">
        <f t="array" ref="AU17">MAX(IF(AJ17:AS17&gt;0,AJ17:AS17))</f>
        <v>#REF!</v>
      </c>
      <c r="AV17">
        <v>17</v>
      </c>
      <c r="AW17">
        <v>14</v>
      </c>
      <c r="AY17" t="str">
        <f t="shared" si="7"/>
        <v>NNN  Dylan</v>
      </c>
      <c r="BA17" s="379" t="e">
        <f t="shared" ca="1" si="14"/>
        <v>#VALUE!</v>
      </c>
      <c r="BB17" s="440"/>
      <c r="BC17" s="400"/>
      <c r="BT17" s="6" t="str">
        <f>Championnats!C18</f>
        <v>Philippe</v>
      </c>
    </row>
    <row r="18" spans="1:72" ht="19.5" customHeight="1" x14ac:dyDescent="0.5">
      <c r="A18" s="6">
        <v>15</v>
      </c>
      <c r="B18" s="352" t="s">
        <v>322</v>
      </c>
      <c r="C18" s="375" t="str">
        <f t="shared" si="0"/>
        <v/>
      </c>
      <c r="D18" s="69">
        <f t="shared" si="8"/>
        <v>2300</v>
      </c>
      <c r="E18" s="464" t="str">
        <f t="shared" ca="1" si="9"/>
        <v/>
      </c>
      <c r="F18" s="448"/>
      <c r="G18" s="446"/>
      <c r="H18" s="444">
        <f t="shared" si="15"/>
        <v>0</v>
      </c>
      <c r="I18" s="432">
        <f t="shared" si="2"/>
        <v>0</v>
      </c>
      <c r="J18" s="2" t="str">
        <f t="shared" si="3"/>
        <v/>
      </c>
      <c r="M18" s="35">
        <f t="shared" si="4"/>
        <v>0</v>
      </c>
      <c r="P18" s="266"/>
      <c r="Q18" s="266"/>
      <c r="R18" s="267"/>
      <c r="S18" s="268" t="e">
        <f t="shared" si="10"/>
        <v>#DIV/0!</v>
      </c>
      <c r="AA18" s="2" t="s">
        <v>36</v>
      </c>
      <c r="AB18" s="2">
        <f t="shared" si="11"/>
        <v>0</v>
      </c>
      <c r="AC18" s="50" t="str">
        <f t="shared" si="5"/>
        <v/>
      </c>
      <c r="AD18" s="34" t="str">
        <f t="shared" si="12"/>
        <v>♂</v>
      </c>
      <c r="AE18" s="2" t="str">
        <f t="shared" si="6"/>
        <v>OOO  Philippe  Philippe</v>
      </c>
      <c r="AF18" s="2">
        <f t="shared" si="13"/>
        <v>5</v>
      </c>
      <c r="AG18" s="39"/>
      <c r="AH18" s="40" t="str">
        <f>IF(AG18&lt;&gt;"",VLOOKUP(AG18,#REF!,2,FALSE),"")</f>
        <v/>
      </c>
      <c r="AJ18" s="250">
        <f>MASTER!$Y19</f>
        <v>0</v>
      </c>
      <c r="AK18" s="250" t="e">
        <f>MASTER!$Y72</f>
        <v>#REF!</v>
      </c>
      <c r="AL18" s="250" t="e">
        <f>MASTER!$Y124</f>
        <v>#REF!</v>
      </c>
      <c r="AM18" s="250" t="e">
        <f>MASTER!$Y176</f>
        <v>#REF!</v>
      </c>
      <c r="AN18" s="250" t="e">
        <f>MASTER!$Y228</f>
        <v>#REF!</v>
      </c>
      <c r="AO18" s="250" t="e">
        <f>MASTER!$Y280</f>
        <v>#REF!</v>
      </c>
      <c r="AP18" s="250" t="e">
        <f>MASTER!$Y332</f>
        <v>#REF!</v>
      </c>
      <c r="AQ18" s="250" t="e">
        <f>MASTER!$Y384</f>
        <v>#REF!</v>
      </c>
      <c r="AR18" s="250" t="e">
        <f>MASTER!$Y436</f>
        <v>#REF!</v>
      </c>
      <c r="AS18" s="250" t="e">
        <f>MASTER!$Y488</f>
        <v>#REF!</v>
      </c>
      <c r="AT18" s="218" t="s">
        <v>223</v>
      </c>
      <c r="AU18" s="358" t="e">
        <f t="array" ref="AU18">MAX(IF(AJ18:AS18&gt;0,AJ18:AS18))</f>
        <v>#REF!</v>
      </c>
      <c r="AV18">
        <v>18</v>
      </c>
      <c r="AW18">
        <v>15</v>
      </c>
      <c r="AY18" t="str">
        <f t="shared" si="7"/>
        <v>OOO  Philippe</v>
      </c>
      <c r="BA18" s="379" t="e">
        <f t="shared" ca="1" si="14"/>
        <v>#VALUE!</v>
      </c>
      <c r="BB18" s="440"/>
      <c r="BC18" s="400"/>
      <c r="BT18" s="6" t="str">
        <f>Championnats!C19</f>
        <v>Oumar</v>
      </c>
    </row>
    <row r="19" spans="1:72" ht="19.5" customHeight="1" x14ac:dyDescent="0.5">
      <c r="A19" s="6">
        <v>16</v>
      </c>
      <c r="B19" s="352" t="s">
        <v>323</v>
      </c>
      <c r="C19" s="375" t="str">
        <f t="shared" si="0"/>
        <v/>
      </c>
      <c r="D19" s="69">
        <f t="shared" si="8"/>
        <v>2300</v>
      </c>
      <c r="E19" s="464" t="str">
        <f t="shared" ca="1" si="9"/>
        <v/>
      </c>
      <c r="F19" s="448"/>
      <c r="G19" s="446"/>
      <c r="H19" s="444">
        <f t="shared" si="15"/>
        <v>0</v>
      </c>
      <c r="I19" s="432">
        <f t="shared" si="2"/>
        <v>0</v>
      </c>
      <c r="J19" s="2" t="str">
        <f t="shared" si="3"/>
        <v/>
      </c>
      <c r="M19" s="35">
        <f t="shared" si="4"/>
        <v>0</v>
      </c>
      <c r="P19" s="266"/>
      <c r="Q19" s="266"/>
      <c r="R19" s="267"/>
      <c r="S19" s="268" t="e">
        <f t="shared" si="10"/>
        <v>#DIV/0!</v>
      </c>
      <c r="AA19" s="2" t="s">
        <v>36</v>
      </c>
      <c r="AB19" s="2">
        <f t="shared" si="11"/>
        <v>0</v>
      </c>
      <c r="AC19" s="50" t="str">
        <f t="shared" si="5"/>
        <v/>
      </c>
      <c r="AD19" s="34" t="str">
        <f t="shared" si="12"/>
        <v>♂</v>
      </c>
      <c r="AE19" s="2" t="str">
        <f t="shared" si="6"/>
        <v>PPP  Oumar  Oumar</v>
      </c>
      <c r="AF19" s="2">
        <f t="shared" si="13"/>
        <v>5</v>
      </c>
      <c r="AG19" s="39"/>
      <c r="AH19" s="40" t="str">
        <f>IF(AG19&lt;&gt;"",VLOOKUP(AG19,#REF!,2,FALSE),"")</f>
        <v/>
      </c>
      <c r="AJ19" s="250">
        <f>MASTER!$Y20</f>
        <v>0</v>
      </c>
      <c r="AK19" s="250" t="e">
        <f>MASTER!$Y73</f>
        <v>#REF!</v>
      </c>
      <c r="AL19" s="250" t="e">
        <f>MASTER!$Y125</f>
        <v>#REF!</v>
      </c>
      <c r="AM19" s="250" t="e">
        <f>MASTER!$Y177</f>
        <v>#REF!</v>
      </c>
      <c r="AN19" s="250" t="e">
        <f>MASTER!$Y229</f>
        <v>#REF!</v>
      </c>
      <c r="AO19" s="250" t="e">
        <f>MASTER!$Y281</f>
        <v>#REF!</v>
      </c>
      <c r="AP19" s="250" t="e">
        <f>MASTER!$Y333</f>
        <v>#REF!</v>
      </c>
      <c r="AQ19" s="250" t="e">
        <f>MASTER!$Y385</f>
        <v>#REF!</v>
      </c>
      <c r="AR19" s="250" t="e">
        <f>MASTER!$Y437</f>
        <v>#REF!</v>
      </c>
      <c r="AS19" s="250" t="e">
        <f>MASTER!$Y489</f>
        <v>#REF!</v>
      </c>
      <c r="AT19" s="218" t="s">
        <v>224</v>
      </c>
      <c r="AU19" s="358" t="e">
        <f t="array" ref="AU19">MAX(IF(AJ19:AS19&gt;0,AJ19:AS19))</f>
        <v>#REF!</v>
      </c>
      <c r="AV19">
        <v>19</v>
      </c>
      <c r="AW19">
        <v>16</v>
      </c>
      <c r="AY19" t="str">
        <f t="shared" si="7"/>
        <v>PPP  Oumar</v>
      </c>
      <c r="BA19" s="379" t="e">
        <f t="shared" ca="1" si="14"/>
        <v>#VALUE!</v>
      </c>
      <c r="BB19" s="440"/>
      <c r="BC19" s="400"/>
      <c r="BT19" s="6" t="str">
        <f>Championnats!C20</f>
        <v>Ibrahim</v>
      </c>
    </row>
    <row r="20" spans="1:72" ht="19.5" customHeight="1" x14ac:dyDescent="0.5">
      <c r="A20" s="6">
        <v>17</v>
      </c>
      <c r="B20" s="352" t="s">
        <v>324</v>
      </c>
      <c r="C20" s="375" t="str">
        <f t="shared" si="0"/>
        <v/>
      </c>
      <c r="D20" s="69">
        <f t="shared" si="8"/>
        <v>2300</v>
      </c>
      <c r="E20" s="464" t="str">
        <f t="shared" ca="1" si="9"/>
        <v/>
      </c>
      <c r="F20" s="448"/>
      <c r="G20" s="446"/>
      <c r="H20" s="444">
        <f t="shared" si="15"/>
        <v>0</v>
      </c>
      <c r="I20" s="432">
        <f t="shared" si="2"/>
        <v>0</v>
      </c>
      <c r="J20" s="2" t="str">
        <f t="shared" si="3"/>
        <v/>
      </c>
      <c r="M20" s="35">
        <f t="shared" si="4"/>
        <v>0</v>
      </c>
      <c r="P20" s="266"/>
      <c r="Q20" s="266"/>
      <c r="R20" s="267"/>
      <c r="S20" s="268" t="e">
        <f t="shared" si="10"/>
        <v>#DIV/0!</v>
      </c>
      <c r="AA20" s="2" t="s">
        <v>36</v>
      </c>
      <c r="AB20" s="2">
        <f t="shared" si="11"/>
        <v>0</v>
      </c>
      <c r="AC20" s="50" t="str">
        <f t="shared" si="5"/>
        <v/>
      </c>
      <c r="AD20" s="34" t="str">
        <f t="shared" si="12"/>
        <v>♂</v>
      </c>
      <c r="AE20" s="2" t="str">
        <f t="shared" si="6"/>
        <v>QQQ  Ibrahim  Ibrahim</v>
      </c>
      <c r="AF20" s="2">
        <f t="shared" si="13"/>
        <v>5</v>
      </c>
      <c r="AG20" s="39"/>
      <c r="AH20" s="40" t="str">
        <f>IF(AG20&lt;&gt;"",VLOOKUP(AG20,#REF!,2,FALSE),"")</f>
        <v/>
      </c>
      <c r="AJ20" s="250">
        <f>MASTER!$Y21</f>
        <v>0</v>
      </c>
      <c r="AK20" s="250" t="e">
        <f>MASTER!$Y74</f>
        <v>#REF!</v>
      </c>
      <c r="AL20" s="250" t="e">
        <f>MASTER!$Y126</f>
        <v>#REF!</v>
      </c>
      <c r="AM20" s="250" t="e">
        <f>MASTER!$Y178</f>
        <v>#REF!</v>
      </c>
      <c r="AN20" s="250" t="e">
        <f>MASTER!$Y230</f>
        <v>#REF!</v>
      </c>
      <c r="AO20" s="250" t="e">
        <f>MASTER!$Y282</f>
        <v>#REF!</v>
      </c>
      <c r="AP20" s="250" t="e">
        <f>MASTER!$Y334</f>
        <v>#REF!</v>
      </c>
      <c r="AQ20" s="250" t="e">
        <f>MASTER!$Y386</f>
        <v>#REF!</v>
      </c>
      <c r="AR20" s="250" t="e">
        <f>MASTER!$Y438</f>
        <v>#REF!</v>
      </c>
      <c r="AS20" s="250" t="e">
        <f>MASTER!$Y490</f>
        <v>#REF!</v>
      </c>
      <c r="AT20" s="218" t="s">
        <v>225</v>
      </c>
      <c r="AU20" s="358" t="e">
        <f t="array" ref="AU20">MAX(IF(AJ20:AS20&gt;0,AJ20:AS20))</f>
        <v>#REF!</v>
      </c>
      <c r="AV20">
        <v>20</v>
      </c>
      <c r="AW20">
        <v>17</v>
      </c>
      <c r="AY20" t="str">
        <f t="shared" si="7"/>
        <v>QQQ  Ibrahim</v>
      </c>
      <c r="BA20" s="379" t="e">
        <f t="shared" ca="1" si="14"/>
        <v>#VALUE!</v>
      </c>
      <c r="BB20" s="440"/>
      <c r="BC20" s="400"/>
      <c r="BT20" s="6" t="str">
        <f>Championnats!C21</f>
        <v>Seydou</v>
      </c>
    </row>
    <row r="21" spans="1:72" ht="19.5" customHeight="1" x14ac:dyDescent="0.5">
      <c r="A21" s="6">
        <v>18</v>
      </c>
      <c r="B21" s="352" t="s">
        <v>325</v>
      </c>
      <c r="C21" s="375" t="str">
        <f t="shared" si="0"/>
        <v/>
      </c>
      <c r="D21" s="69">
        <f t="shared" si="8"/>
        <v>2300</v>
      </c>
      <c r="E21" s="464" t="str">
        <f t="shared" ca="1" si="9"/>
        <v/>
      </c>
      <c r="F21" s="448"/>
      <c r="G21" s="446"/>
      <c r="H21" s="444">
        <f t="shared" si="15"/>
        <v>0</v>
      </c>
      <c r="I21" s="432">
        <f t="shared" si="2"/>
        <v>0</v>
      </c>
      <c r="J21" s="2" t="str">
        <f t="shared" si="3"/>
        <v/>
      </c>
      <c r="M21" s="35">
        <f t="shared" si="4"/>
        <v>0</v>
      </c>
      <c r="P21" s="266"/>
      <c r="Q21" s="266"/>
      <c r="R21" s="267"/>
      <c r="S21" s="268" t="e">
        <f t="shared" si="10"/>
        <v>#DIV/0!</v>
      </c>
      <c r="AA21" s="2" t="s">
        <v>36</v>
      </c>
      <c r="AB21" s="2">
        <f t="shared" si="11"/>
        <v>0</v>
      </c>
      <c r="AC21" s="50" t="str">
        <f t="shared" si="5"/>
        <v/>
      </c>
      <c r="AD21" s="34" t="str">
        <f t="shared" si="12"/>
        <v>♂</v>
      </c>
      <c r="AE21" s="2" t="str">
        <f t="shared" si="6"/>
        <v>RRR  Seydou  Seydou</v>
      </c>
      <c r="AF21" s="2">
        <f t="shared" si="13"/>
        <v>5</v>
      </c>
      <c r="AG21" s="39"/>
      <c r="AH21" s="40" t="str">
        <f>IF(AG21&lt;&gt;"",VLOOKUP(AG21,#REF!,2,FALSE),"")</f>
        <v/>
      </c>
      <c r="AJ21" s="250">
        <f>MASTER!$Y22</f>
        <v>0</v>
      </c>
      <c r="AK21" s="250" t="e">
        <f>MASTER!$Y75</f>
        <v>#REF!</v>
      </c>
      <c r="AL21" s="250" t="e">
        <f>MASTER!$Y127</f>
        <v>#REF!</v>
      </c>
      <c r="AM21" s="250" t="e">
        <f>MASTER!$Y179</f>
        <v>#REF!</v>
      </c>
      <c r="AN21" s="250" t="e">
        <f>MASTER!$Y231</f>
        <v>#REF!</v>
      </c>
      <c r="AO21" s="250" t="e">
        <f>MASTER!$Y283</f>
        <v>#REF!</v>
      </c>
      <c r="AP21" s="250" t="e">
        <f>MASTER!$Y335</f>
        <v>#REF!</v>
      </c>
      <c r="AQ21" s="250" t="e">
        <f>MASTER!$Y387</f>
        <v>#REF!</v>
      </c>
      <c r="AR21" s="250" t="e">
        <f>MASTER!$Y439</f>
        <v>#REF!</v>
      </c>
      <c r="AS21" s="250" t="e">
        <f>MASTER!$Y491</f>
        <v>#REF!</v>
      </c>
      <c r="AT21" s="218" t="s">
        <v>226</v>
      </c>
      <c r="AU21" s="358" t="e">
        <f t="array" ref="AU21">MAX(IF(AJ21:AS21&gt;0,AJ21:AS21))</f>
        <v>#REF!</v>
      </c>
      <c r="AV21">
        <v>21</v>
      </c>
      <c r="AW21">
        <v>18</v>
      </c>
      <c r="AY21" t="str">
        <f t="shared" si="7"/>
        <v>RRR  Seydou</v>
      </c>
      <c r="BA21" s="379" t="e">
        <f t="shared" ca="1" si="14"/>
        <v>#VALUE!</v>
      </c>
      <c r="BB21" s="440"/>
      <c r="BC21" s="400"/>
      <c r="BT21" s="6" t="str">
        <f>Championnats!C22</f>
        <v>Lucas</v>
      </c>
    </row>
    <row r="22" spans="1:72" ht="19.5" customHeight="1" x14ac:dyDescent="0.5">
      <c r="A22" s="6">
        <v>19</v>
      </c>
      <c r="B22" s="352" t="s">
        <v>326</v>
      </c>
      <c r="C22" s="375" t="str">
        <f t="shared" si="0"/>
        <v/>
      </c>
      <c r="D22" s="69">
        <f t="shared" si="8"/>
        <v>2300</v>
      </c>
      <c r="E22" s="464" t="str">
        <f t="shared" ca="1" si="9"/>
        <v/>
      </c>
      <c r="F22" s="448"/>
      <c r="G22" s="446"/>
      <c r="H22" s="444">
        <f t="shared" si="15"/>
        <v>0</v>
      </c>
      <c r="I22" s="432">
        <f t="shared" si="2"/>
        <v>0</v>
      </c>
      <c r="J22" s="2" t="str">
        <f t="shared" si="3"/>
        <v/>
      </c>
      <c r="M22" s="35">
        <f t="shared" si="4"/>
        <v>0</v>
      </c>
      <c r="P22" s="266"/>
      <c r="Q22" s="266"/>
      <c r="R22" s="267"/>
      <c r="S22" s="268" t="e">
        <f t="shared" si="10"/>
        <v>#DIV/0!</v>
      </c>
      <c r="AA22" s="2" t="s">
        <v>36</v>
      </c>
      <c r="AB22" s="2">
        <f t="shared" si="11"/>
        <v>0</v>
      </c>
      <c r="AC22" s="50" t="str">
        <f t="shared" si="5"/>
        <v/>
      </c>
      <c r="AD22" s="34" t="str">
        <f t="shared" si="12"/>
        <v>♂</v>
      </c>
      <c r="AE22" s="2" t="str">
        <f t="shared" si="6"/>
        <v>SSS  Lucas  Lucas</v>
      </c>
      <c r="AF22" s="2">
        <f t="shared" si="13"/>
        <v>5</v>
      </c>
      <c r="AG22" s="39"/>
      <c r="AH22" s="40" t="str">
        <f>IF(AG22&lt;&gt;"",VLOOKUP(AG22,#REF!,2,FALSE),"")</f>
        <v/>
      </c>
      <c r="AJ22" s="250">
        <f>MASTER!$Y23</f>
        <v>0</v>
      </c>
      <c r="AK22" s="250" t="e">
        <f>MASTER!$Y76</f>
        <v>#REF!</v>
      </c>
      <c r="AL22" s="250" t="e">
        <f>MASTER!$Y128</f>
        <v>#REF!</v>
      </c>
      <c r="AM22" s="250" t="e">
        <f>MASTER!$Y180</f>
        <v>#REF!</v>
      </c>
      <c r="AN22" s="250" t="e">
        <f>MASTER!$Y232</f>
        <v>#REF!</v>
      </c>
      <c r="AO22" s="250" t="e">
        <f>MASTER!$Y284</f>
        <v>#REF!</v>
      </c>
      <c r="AP22" s="250" t="e">
        <f>MASTER!$Y336</f>
        <v>#REF!</v>
      </c>
      <c r="AQ22" s="250" t="e">
        <f>MASTER!$Y388</f>
        <v>#REF!</v>
      </c>
      <c r="AR22" s="250" t="e">
        <f>MASTER!$Y440</f>
        <v>#REF!</v>
      </c>
      <c r="AS22" s="250" t="e">
        <f>MASTER!$Y492</f>
        <v>#REF!</v>
      </c>
      <c r="AT22" s="218" t="s">
        <v>118</v>
      </c>
      <c r="AU22" s="358" t="e">
        <f t="array" ref="AU22">MAX(IF(AJ22:AS22&gt;0,AJ22:AS22))</f>
        <v>#REF!</v>
      </c>
      <c r="AV22">
        <v>22</v>
      </c>
      <c r="AW22">
        <v>19</v>
      </c>
      <c r="AY22" t="str">
        <f t="shared" si="7"/>
        <v>SSS  Lucas</v>
      </c>
      <c r="BA22" s="379" t="e">
        <f t="shared" ca="1" si="14"/>
        <v>#VALUE!</v>
      </c>
      <c r="BB22" s="440"/>
      <c r="BC22" s="400"/>
      <c r="BT22" s="6" t="str">
        <f>Championnats!C23</f>
        <v>Samba</v>
      </c>
    </row>
    <row r="23" spans="1:72" ht="19.5" customHeight="1" x14ac:dyDescent="0.5">
      <c r="A23" s="6">
        <v>20</v>
      </c>
      <c r="B23" s="352" t="s">
        <v>327</v>
      </c>
      <c r="C23" s="375" t="str">
        <f t="shared" si="0"/>
        <v/>
      </c>
      <c r="D23" s="69">
        <f t="shared" si="8"/>
        <v>2300</v>
      </c>
      <c r="E23" s="464" t="str">
        <f t="shared" ca="1" si="9"/>
        <v/>
      </c>
      <c r="F23" s="448"/>
      <c r="G23" s="446"/>
      <c r="H23" s="444">
        <f t="shared" si="15"/>
        <v>0</v>
      </c>
      <c r="I23" s="432">
        <f t="shared" si="2"/>
        <v>0</v>
      </c>
      <c r="J23" s="2" t="str">
        <f t="shared" si="3"/>
        <v/>
      </c>
      <c r="M23" s="35">
        <f t="shared" si="4"/>
        <v>0</v>
      </c>
      <c r="P23" s="266"/>
      <c r="Q23" s="266"/>
      <c r="R23" s="267"/>
      <c r="S23" s="268" t="e">
        <f t="shared" si="10"/>
        <v>#DIV/0!</v>
      </c>
      <c r="AA23" s="2" t="s">
        <v>36</v>
      </c>
      <c r="AB23" s="2">
        <f t="shared" si="11"/>
        <v>0</v>
      </c>
      <c r="AC23" s="50" t="str">
        <f t="shared" si="5"/>
        <v/>
      </c>
      <c r="AD23" s="34" t="str">
        <f t="shared" si="12"/>
        <v>♂</v>
      </c>
      <c r="AE23" s="2" t="str">
        <f t="shared" si="6"/>
        <v>TTT  Samba  Samba</v>
      </c>
      <c r="AF23" s="2">
        <f t="shared" si="13"/>
        <v>5</v>
      </c>
      <c r="AG23" s="39"/>
      <c r="AH23" s="40" t="str">
        <f>IF(AG23&lt;&gt;"",VLOOKUP(AG23,#REF!,2,FALSE),"")</f>
        <v/>
      </c>
      <c r="AJ23" s="250">
        <f>MASTER!$Y24</f>
        <v>0</v>
      </c>
      <c r="AK23" s="250" t="e">
        <f>MASTER!$Y77</f>
        <v>#REF!</v>
      </c>
      <c r="AL23" s="250" t="e">
        <f>MASTER!$Y129</f>
        <v>#REF!</v>
      </c>
      <c r="AM23" s="250" t="e">
        <f>MASTER!$Y181</f>
        <v>#REF!</v>
      </c>
      <c r="AN23" s="250" t="e">
        <f>MASTER!$Y233</f>
        <v>#REF!</v>
      </c>
      <c r="AO23" s="250" t="e">
        <f>MASTER!$Y285</f>
        <v>#REF!</v>
      </c>
      <c r="AP23" s="250" t="e">
        <f>MASTER!$Y337</f>
        <v>#REF!</v>
      </c>
      <c r="AQ23" s="250" t="e">
        <f>MASTER!$Y389</f>
        <v>#REF!</v>
      </c>
      <c r="AR23" s="250" t="e">
        <f>MASTER!$Y441</f>
        <v>#REF!</v>
      </c>
      <c r="AS23" s="250" t="e">
        <f>MASTER!$Y493</f>
        <v>#REF!</v>
      </c>
      <c r="AT23" s="218" t="s">
        <v>227</v>
      </c>
      <c r="AU23" s="358" t="e">
        <f t="array" ref="AU23">MAX(IF(AJ23:AS23&gt;0,AJ23:AS23))</f>
        <v>#REF!</v>
      </c>
      <c r="AV23">
        <v>23</v>
      </c>
      <c r="AW23">
        <v>20</v>
      </c>
      <c r="AY23" t="str">
        <f t="shared" si="7"/>
        <v>TTT  Samba</v>
      </c>
      <c r="BA23" s="379" t="e">
        <f t="shared" ca="1" si="14"/>
        <v>#VALUE!</v>
      </c>
      <c r="BB23" s="440"/>
      <c r="BC23" s="400"/>
      <c r="BT23" s="6" t="str">
        <f>Championnats!C24</f>
        <v>Miguel</v>
      </c>
    </row>
    <row r="24" spans="1:72" ht="19.5" customHeight="1" x14ac:dyDescent="0.5">
      <c r="A24" s="6">
        <v>21</v>
      </c>
      <c r="B24" s="352" t="s">
        <v>328</v>
      </c>
      <c r="C24" s="375" t="str">
        <f t="shared" si="0"/>
        <v/>
      </c>
      <c r="D24" s="69">
        <f t="shared" si="8"/>
        <v>2300</v>
      </c>
      <c r="E24" s="464" t="str">
        <f t="shared" ca="1" si="9"/>
        <v/>
      </c>
      <c r="F24" s="448"/>
      <c r="G24" s="446"/>
      <c r="H24" s="444">
        <f t="shared" si="15"/>
        <v>0</v>
      </c>
      <c r="I24" s="432">
        <f t="shared" si="2"/>
        <v>0</v>
      </c>
      <c r="J24" s="2" t="str">
        <f t="shared" si="3"/>
        <v/>
      </c>
      <c r="M24" s="35">
        <f t="shared" si="4"/>
        <v>0</v>
      </c>
      <c r="P24" s="266"/>
      <c r="Q24" s="266"/>
      <c r="R24" s="267"/>
      <c r="S24" s="268" t="e">
        <f t="shared" si="10"/>
        <v>#DIV/0!</v>
      </c>
      <c r="AA24" s="2" t="s">
        <v>36</v>
      </c>
      <c r="AB24" s="2">
        <f t="shared" si="11"/>
        <v>0</v>
      </c>
      <c r="AC24" s="50" t="str">
        <f t="shared" si="5"/>
        <v/>
      </c>
      <c r="AD24" s="34" t="str">
        <f t="shared" si="12"/>
        <v>♂</v>
      </c>
      <c r="AE24" s="2" t="str">
        <f t="shared" si="6"/>
        <v>UUU  Miguel  Miguel</v>
      </c>
      <c r="AF24" s="2">
        <f t="shared" si="13"/>
        <v>5</v>
      </c>
      <c r="AG24" s="39"/>
      <c r="AH24" s="40" t="str">
        <f>IF(AG24&lt;&gt;"",VLOOKUP(AG24,#REF!,2,FALSE),"")</f>
        <v/>
      </c>
      <c r="AJ24" s="250">
        <f>MASTER!$Y25</f>
        <v>0</v>
      </c>
      <c r="AK24" s="250" t="e">
        <f>MASTER!$Y78</f>
        <v>#REF!</v>
      </c>
      <c r="AL24" s="250" t="e">
        <f>MASTER!$Y130</f>
        <v>#REF!</v>
      </c>
      <c r="AM24" s="250" t="e">
        <f>MASTER!$Y182</f>
        <v>#REF!</v>
      </c>
      <c r="AN24" s="250" t="e">
        <f>MASTER!$Y234</f>
        <v>#REF!</v>
      </c>
      <c r="AO24" s="250" t="e">
        <f>MASTER!$Y286</f>
        <v>#REF!</v>
      </c>
      <c r="AP24" s="250" t="e">
        <f>MASTER!$Y338</f>
        <v>#REF!</v>
      </c>
      <c r="AQ24" s="250" t="e">
        <f>MASTER!$Y390</f>
        <v>#REF!</v>
      </c>
      <c r="AR24" s="250" t="e">
        <f>MASTER!$Y442</f>
        <v>#REF!</v>
      </c>
      <c r="AS24" s="250" t="e">
        <f>MASTER!$Y494</f>
        <v>#REF!</v>
      </c>
      <c r="AT24" s="218" t="s">
        <v>228</v>
      </c>
      <c r="AU24" s="358" t="e">
        <f t="array" ref="AU24">MAX(IF(AJ24:AS24&gt;0,AJ24:AS24))</f>
        <v>#REF!</v>
      </c>
      <c r="AV24">
        <v>24</v>
      </c>
      <c r="AW24">
        <v>21</v>
      </c>
      <c r="AY24" t="str">
        <f t="shared" si="7"/>
        <v>UUU  Miguel</v>
      </c>
      <c r="BA24" s="379" t="e">
        <f t="shared" ca="1" si="14"/>
        <v>#VALUE!</v>
      </c>
      <c r="BB24" s="440"/>
      <c r="BC24" s="400"/>
      <c r="BT24" s="6" t="str">
        <f>Championnats!C25</f>
        <v>Nicolas</v>
      </c>
    </row>
    <row r="25" spans="1:72" ht="19.5" customHeight="1" x14ac:dyDescent="0.5">
      <c r="A25" s="6">
        <v>22</v>
      </c>
      <c r="B25" s="352" t="s">
        <v>329</v>
      </c>
      <c r="C25" s="375" t="str">
        <f t="shared" si="0"/>
        <v/>
      </c>
      <c r="D25" s="69">
        <f t="shared" si="8"/>
        <v>2300</v>
      </c>
      <c r="E25" s="464" t="str">
        <f t="shared" ca="1" si="9"/>
        <v/>
      </c>
      <c r="F25" s="448"/>
      <c r="G25" s="446"/>
      <c r="H25" s="444">
        <f t="shared" si="15"/>
        <v>0</v>
      </c>
      <c r="I25" s="432">
        <f t="shared" si="2"/>
        <v>0</v>
      </c>
      <c r="J25" s="2" t="str">
        <f t="shared" si="3"/>
        <v/>
      </c>
      <c r="M25" s="35">
        <f t="shared" si="4"/>
        <v>0</v>
      </c>
      <c r="P25" s="266"/>
      <c r="Q25" s="266"/>
      <c r="R25" s="267"/>
      <c r="S25" s="268" t="e">
        <f t="shared" si="10"/>
        <v>#DIV/0!</v>
      </c>
      <c r="AA25" s="2" t="s">
        <v>36</v>
      </c>
      <c r="AB25" s="2">
        <f t="shared" si="11"/>
        <v>0</v>
      </c>
      <c r="AC25" s="50" t="str">
        <f t="shared" si="5"/>
        <v/>
      </c>
      <c r="AD25" s="34" t="str">
        <f t="shared" si="12"/>
        <v>♂</v>
      </c>
      <c r="AE25" s="2" t="str">
        <f t="shared" si="6"/>
        <v>VVV  Nicolas  Nicolas</v>
      </c>
      <c r="AF25" s="2">
        <f t="shared" si="13"/>
        <v>5</v>
      </c>
      <c r="AG25" s="39"/>
      <c r="AH25" s="40" t="str">
        <f>IF(AG25&lt;&gt;"",VLOOKUP(AG25,#REF!,2,FALSE),"")</f>
        <v/>
      </c>
      <c r="AJ25" s="250">
        <f>MASTER!$Y26</f>
        <v>0</v>
      </c>
      <c r="AK25" s="250" t="e">
        <f>MASTER!$Y79</f>
        <v>#REF!</v>
      </c>
      <c r="AL25" s="250" t="e">
        <f>MASTER!$Y131</f>
        <v>#REF!</v>
      </c>
      <c r="AM25" s="250" t="e">
        <f>MASTER!$Y183</f>
        <v>#REF!</v>
      </c>
      <c r="AN25" s="250" t="e">
        <f>MASTER!$Y235</f>
        <v>#REF!</v>
      </c>
      <c r="AO25" s="250" t="e">
        <f>MASTER!$Y287</f>
        <v>#REF!</v>
      </c>
      <c r="AP25" s="250" t="e">
        <f>MASTER!$Y339</f>
        <v>#REF!</v>
      </c>
      <c r="AQ25" s="250" t="e">
        <f>MASTER!$Y391</f>
        <v>#REF!</v>
      </c>
      <c r="AR25" s="250" t="e">
        <f>MASTER!$Y443</f>
        <v>#REF!</v>
      </c>
      <c r="AS25" s="250" t="e">
        <f>MASTER!$Y495</f>
        <v>#REF!</v>
      </c>
      <c r="AT25" s="218" t="s">
        <v>117</v>
      </c>
      <c r="AU25" s="358" t="e">
        <f t="array" ref="AU25">MAX(IF(AJ25:AS25&gt;0,AJ25:AS25))</f>
        <v>#REF!</v>
      </c>
      <c r="AV25">
        <v>25</v>
      </c>
      <c r="AW25">
        <v>22</v>
      </c>
      <c r="AY25" t="str">
        <f t="shared" si="7"/>
        <v>VVV  Nicolas</v>
      </c>
      <c r="BA25" s="379" t="e">
        <f t="shared" ca="1" si="14"/>
        <v>#VALUE!</v>
      </c>
      <c r="BB25" s="440"/>
      <c r="BC25" s="400"/>
      <c r="BT25" s="6" t="str">
        <f>Championnats!C26</f>
        <v>Bilal</v>
      </c>
    </row>
    <row r="26" spans="1:72" ht="19.5" customHeight="1" x14ac:dyDescent="0.5">
      <c r="A26" s="6">
        <v>23</v>
      </c>
      <c r="B26" s="352" t="s">
        <v>330</v>
      </c>
      <c r="C26" s="375" t="str">
        <f t="shared" si="0"/>
        <v/>
      </c>
      <c r="D26" s="69">
        <f t="shared" si="8"/>
        <v>2300</v>
      </c>
      <c r="E26" s="464" t="str">
        <f t="shared" ca="1" si="9"/>
        <v/>
      </c>
      <c r="F26" s="448"/>
      <c r="G26" s="446"/>
      <c r="H26" s="444">
        <f t="shared" si="15"/>
        <v>0</v>
      </c>
      <c r="I26" s="432">
        <f t="shared" si="2"/>
        <v>0</v>
      </c>
      <c r="J26" s="2" t="str">
        <f t="shared" si="3"/>
        <v/>
      </c>
      <c r="M26" s="35">
        <f t="shared" si="4"/>
        <v>0</v>
      </c>
      <c r="P26" s="266"/>
      <c r="Q26" s="266"/>
      <c r="R26" s="267"/>
      <c r="S26" s="268" t="e">
        <f t="shared" si="10"/>
        <v>#DIV/0!</v>
      </c>
      <c r="AA26" s="2" t="s">
        <v>36</v>
      </c>
      <c r="AB26" s="2">
        <f t="shared" si="11"/>
        <v>0</v>
      </c>
      <c r="AC26" s="50" t="str">
        <f t="shared" si="5"/>
        <v/>
      </c>
      <c r="AD26" s="34" t="str">
        <f t="shared" si="12"/>
        <v>♂</v>
      </c>
      <c r="AE26" s="2" t="str">
        <f t="shared" si="6"/>
        <v>WWW  Bilal  Bilal</v>
      </c>
      <c r="AF26" s="2">
        <f t="shared" si="13"/>
        <v>5</v>
      </c>
      <c r="AG26" s="39"/>
      <c r="AH26" s="40" t="str">
        <f>IF(AG26&lt;&gt;"",VLOOKUP(AG26,#REF!,2,FALSE),"")</f>
        <v/>
      </c>
      <c r="AJ26" s="250">
        <f>MASTER!$Y27</f>
        <v>0</v>
      </c>
      <c r="AK26" s="250" t="e">
        <f>MASTER!$Y80</f>
        <v>#REF!</v>
      </c>
      <c r="AL26" s="250" t="e">
        <f>MASTER!$Y132</f>
        <v>#REF!</v>
      </c>
      <c r="AM26" s="250" t="e">
        <f>MASTER!$Y184</f>
        <v>#REF!</v>
      </c>
      <c r="AN26" s="250" t="e">
        <f>MASTER!$Y236</f>
        <v>#REF!</v>
      </c>
      <c r="AO26" s="250" t="e">
        <f>MASTER!$Y288</f>
        <v>#REF!</v>
      </c>
      <c r="AP26" s="250" t="e">
        <f>MASTER!$Y340</f>
        <v>#REF!</v>
      </c>
      <c r="AQ26" s="250" t="e">
        <f>MASTER!$Y392</f>
        <v>#REF!</v>
      </c>
      <c r="AR26" s="250" t="e">
        <f>MASTER!$Y444</f>
        <v>#REF!</v>
      </c>
      <c r="AS26" s="250" t="e">
        <f>MASTER!$Y496</f>
        <v>#REF!</v>
      </c>
      <c r="AT26" s="218" t="s">
        <v>229</v>
      </c>
      <c r="AU26" s="358" t="e">
        <f t="array" ref="AU26">MAX(IF(AJ26:AS26&gt;0,AJ26:AS26))</f>
        <v>#REF!</v>
      </c>
      <c r="AV26">
        <v>26</v>
      </c>
      <c r="AW26">
        <v>23</v>
      </c>
      <c r="AY26" t="str">
        <f t="shared" si="7"/>
        <v>WWW  Bilal</v>
      </c>
      <c r="BA26" s="379" t="e">
        <f t="shared" ca="1" si="14"/>
        <v>#VALUE!</v>
      </c>
      <c r="BB26" s="440"/>
      <c r="BC26" s="400"/>
      <c r="BT26" s="6" t="str">
        <f>Championnats!C27</f>
        <v>Florent</v>
      </c>
    </row>
    <row r="27" spans="1:72" ht="19.5" customHeight="1" x14ac:dyDescent="0.5">
      <c r="A27" s="6">
        <v>24</v>
      </c>
      <c r="B27" s="352" t="s">
        <v>331</v>
      </c>
      <c r="C27" s="375" t="str">
        <f t="shared" si="0"/>
        <v/>
      </c>
      <c r="D27" s="69">
        <f t="shared" si="8"/>
        <v>2300</v>
      </c>
      <c r="E27" s="464" t="str">
        <f t="shared" ca="1" si="9"/>
        <v/>
      </c>
      <c r="F27" s="448"/>
      <c r="G27" s="446"/>
      <c r="H27" s="444">
        <f t="shared" si="15"/>
        <v>0</v>
      </c>
      <c r="I27" s="432">
        <f t="shared" si="2"/>
        <v>0</v>
      </c>
      <c r="J27" s="2" t="str">
        <f t="shared" si="3"/>
        <v/>
      </c>
      <c r="M27" s="35">
        <f t="shared" si="4"/>
        <v>0</v>
      </c>
      <c r="P27" s="266"/>
      <c r="Q27" s="266"/>
      <c r="R27" s="267"/>
      <c r="S27" s="268" t="e">
        <f t="shared" si="10"/>
        <v>#DIV/0!</v>
      </c>
      <c r="AA27" s="2" t="s">
        <v>36</v>
      </c>
      <c r="AB27" s="2">
        <f t="shared" si="11"/>
        <v>0</v>
      </c>
      <c r="AC27" s="50" t="str">
        <f t="shared" si="5"/>
        <v/>
      </c>
      <c r="AD27" s="34" t="str">
        <f t="shared" si="12"/>
        <v>♂</v>
      </c>
      <c r="AE27" s="2" t="str">
        <f t="shared" si="6"/>
        <v>XXX  Florent  Florent</v>
      </c>
      <c r="AF27" s="2">
        <f t="shared" si="13"/>
        <v>5</v>
      </c>
      <c r="AG27" s="39"/>
      <c r="AH27" s="40" t="str">
        <f>IF(AG27&lt;&gt;"",VLOOKUP(AG27,#REF!,2,FALSE),"")</f>
        <v/>
      </c>
      <c r="AJ27" s="250">
        <f>MASTER!$Y28</f>
        <v>0</v>
      </c>
      <c r="AK27" s="250" t="e">
        <f>MASTER!$Y81</f>
        <v>#REF!</v>
      </c>
      <c r="AL27" s="250" t="e">
        <f>MASTER!$Y133</f>
        <v>#REF!</v>
      </c>
      <c r="AM27" s="250" t="e">
        <f>MASTER!$Y185</f>
        <v>#REF!</v>
      </c>
      <c r="AN27" s="250" t="e">
        <f>MASTER!$Y237</f>
        <v>#REF!</v>
      </c>
      <c r="AO27" s="250" t="e">
        <f>MASTER!$Y289</f>
        <v>#REF!</v>
      </c>
      <c r="AP27" s="250" t="e">
        <f>MASTER!$Y341</f>
        <v>#REF!</v>
      </c>
      <c r="AQ27" s="250" t="e">
        <f>MASTER!$Y393</f>
        <v>#REF!</v>
      </c>
      <c r="AR27" s="250" t="e">
        <f>MASTER!$Y445</f>
        <v>#REF!</v>
      </c>
      <c r="AS27" s="250" t="e">
        <f>MASTER!$Y497</f>
        <v>#REF!</v>
      </c>
      <c r="AT27" s="218" t="s">
        <v>112</v>
      </c>
      <c r="AU27" s="358" t="e">
        <f t="array" ref="AU27">MAX(IF(AJ27:AS27&gt;0,AJ27:AS27))</f>
        <v>#REF!</v>
      </c>
      <c r="AV27">
        <v>27</v>
      </c>
      <c r="AW27">
        <v>24</v>
      </c>
      <c r="AY27" t="str">
        <f t="shared" si="7"/>
        <v>XXX  Florent</v>
      </c>
      <c r="BA27" s="379" t="e">
        <f t="shared" ca="1" si="14"/>
        <v>#VALUE!</v>
      </c>
      <c r="BB27" s="440"/>
      <c r="BC27" s="400"/>
      <c r="BT27" s="6" t="str">
        <f>Championnats!C28</f>
        <v>Célia</v>
      </c>
    </row>
    <row r="28" spans="1:72" ht="19.5" customHeight="1" x14ac:dyDescent="0.5">
      <c r="A28" s="6">
        <v>25</v>
      </c>
      <c r="B28" s="352" t="s">
        <v>332</v>
      </c>
      <c r="C28" s="375" t="str">
        <f t="shared" si="0"/>
        <v/>
      </c>
      <c r="D28" s="69">
        <f t="shared" si="8"/>
        <v>2700</v>
      </c>
      <c r="E28" s="464" t="str">
        <f t="shared" ca="1" si="9"/>
        <v/>
      </c>
      <c r="F28" s="448"/>
      <c r="G28" s="446"/>
      <c r="H28" s="444">
        <f t="shared" si="15"/>
        <v>0</v>
      </c>
      <c r="I28" s="432">
        <f t="shared" si="2"/>
        <v>0</v>
      </c>
      <c r="J28" s="2" t="str">
        <f t="shared" si="3"/>
        <v/>
      </c>
      <c r="M28" s="35">
        <f t="shared" si="4"/>
        <v>0</v>
      </c>
      <c r="P28" s="266"/>
      <c r="Q28" s="266"/>
      <c r="R28" s="267"/>
      <c r="S28" s="268" t="e">
        <f t="shared" si="10"/>
        <v>#DIV/0!</v>
      </c>
      <c r="AA28" s="2" t="s">
        <v>64</v>
      </c>
      <c r="AB28" s="2">
        <f t="shared" si="11"/>
        <v>0</v>
      </c>
      <c r="AC28" s="50" t="str">
        <f t="shared" si="5"/>
        <v/>
      </c>
      <c r="AD28" s="34" t="str">
        <f t="shared" si="12"/>
        <v>♀</v>
      </c>
      <c r="AE28" s="2" t="str">
        <f t="shared" si="6"/>
        <v>YYYY  Célia  Célia</v>
      </c>
      <c r="AF28" s="2">
        <f t="shared" si="13"/>
        <v>5</v>
      </c>
      <c r="AG28" s="39"/>
      <c r="AH28" s="40" t="str">
        <f>IF(AG28&lt;&gt;"",VLOOKUP(AG28,#REF!,2,FALSE),"")</f>
        <v/>
      </c>
      <c r="AJ28" s="250">
        <f>MASTER!$Y29</f>
        <v>0</v>
      </c>
      <c r="AK28" s="250" t="e">
        <f>MASTER!$Y82</f>
        <v>#REF!</v>
      </c>
      <c r="AL28" s="250" t="e">
        <f>MASTER!$Y134</f>
        <v>#REF!</v>
      </c>
      <c r="AM28" s="250" t="e">
        <f>MASTER!$Y186</f>
        <v>#REF!</v>
      </c>
      <c r="AN28" s="250" t="e">
        <f>MASTER!$Y238</f>
        <v>#REF!</v>
      </c>
      <c r="AO28" s="250" t="e">
        <f>MASTER!$Y290</f>
        <v>#REF!</v>
      </c>
      <c r="AP28" s="250" t="e">
        <f>MASTER!$Y342</f>
        <v>#REF!</v>
      </c>
      <c r="AQ28" s="250" t="e">
        <f>MASTER!$Y394</f>
        <v>#REF!</v>
      </c>
      <c r="AR28" s="250" t="e">
        <f>MASTER!$Y446</f>
        <v>#REF!</v>
      </c>
      <c r="AS28" s="250" t="e">
        <f>MASTER!$Y498</f>
        <v>#REF!</v>
      </c>
      <c r="AT28" s="218" t="s">
        <v>83</v>
      </c>
      <c r="AU28" s="358" t="e">
        <f t="array" ref="AU28">MAX(IF(AJ28:AS28&gt;0,AJ28:AS28))</f>
        <v>#REF!</v>
      </c>
      <c r="AV28">
        <v>28</v>
      </c>
      <c r="AW28">
        <v>25</v>
      </c>
      <c r="AY28" t="str">
        <f t="shared" si="7"/>
        <v>YYYY  Célia</v>
      </c>
      <c r="BA28" s="379" t="e">
        <f t="shared" ca="1" si="14"/>
        <v>#VALUE!</v>
      </c>
      <c r="BB28" s="440"/>
      <c r="BC28" s="400"/>
      <c r="BT28" s="6" t="str">
        <f>Championnats!C29</f>
        <v>Rehu Magnifié</v>
      </c>
    </row>
    <row r="29" spans="1:72" ht="19.5" customHeight="1" x14ac:dyDescent="0.5">
      <c r="A29" s="6">
        <v>26</v>
      </c>
      <c r="B29" s="352" t="s">
        <v>333</v>
      </c>
      <c r="C29" s="375" t="str">
        <f t="shared" si="0"/>
        <v/>
      </c>
      <c r="D29" s="69">
        <f t="shared" si="8"/>
        <v>2300</v>
      </c>
      <c r="E29" s="464" t="str">
        <f t="shared" ca="1" si="9"/>
        <v/>
      </c>
      <c r="F29" s="448"/>
      <c r="G29" s="446"/>
      <c r="H29" s="444">
        <f t="shared" si="15"/>
        <v>0</v>
      </c>
      <c r="I29" s="432">
        <f t="shared" si="2"/>
        <v>0</v>
      </c>
      <c r="J29" s="2" t="str">
        <f t="shared" si="3"/>
        <v/>
      </c>
      <c r="M29" s="35">
        <f t="shared" si="4"/>
        <v>0</v>
      </c>
      <c r="P29" s="266"/>
      <c r="Q29" s="266"/>
      <c r="R29" s="267"/>
      <c r="S29" s="268" t="e">
        <f t="shared" si="10"/>
        <v>#DIV/0!</v>
      </c>
      <c r="AA29" s="2" t="s">
        <v>36</v>
      </c>
      <c r="AB29" s="2">
        <f t="shared" si="11"/>
        <v>0</v>
      </c>
      <c r="AC29" s="50" t="str">
        <f t="shared" si="5"/>
        <v/>
      </c>
      <c r="AD29" s="34" t="str">
        <f t="shared" si="12"/>
        <v>♂</v>
      </c>
      <c r="AE29" s="2" t="str">
        <f t="shared" si="6"/>
        <v>ZZZ  Rehu Magnifié  Rehu Magnifié</v>
      </c>
      <c r="AF29" s="2">
        <f t="shared" si="13"/>
        <v>5</v>
      </c>
      <c r="AG29" s="39"/>
      <c r="AH29" s="40" t="str">
        <f>IF(AG29&lt;&gt;"",VLOOKUP(AG29,#REF!,2,FALSE),"")</f>
        <v/>
      </c>
      <c r="AJ29" s="250">
        <f>MASTER!$Y30</f>
        <v>0</v>
      </c>
      <c r="AK29" s="250" t="e">
        <f>MASTER!$Y83</f>
        <v>#REF!</v>
      </c>
      <c r="AL29" s="250" t="e">
        <f>MASTER!$Y135</f>
        <v>#REF!</v>
      </c>
      <c r="AM29" s="250" t="e">
        <f>MASTER!$Y187</f>
        <v>#REF!</v>
      </c>
      <c r="AN29" s="250" t="e">
        <f>MASTER!$Y239</f>
        <v>#REF!</v>
      </c>
      <c r="AO29" s="250" t="e">
        <f>MASTER!$Y291</f>
        <v>#REF!</v>
      </c>
      <c r="AP29" s="250" t="e">
        <f>MASTER!$Y343</f>
        <v>#REF!</v>
      </c>
      <c r="AQ29" s="250" t="e">
        <f>MASTER!$Y395</f>
        <v>#REF!</v>
      </c>
      <c r="AR29" s="250" t="e">
        <f>MASTER!$Y447</f>
        <v>#REF!</v>
      </c>
      <c r="AS29" s="250" t="e">
        <f>MASTER!$Y499</f>
        <v>#REF!</v>
      </c>
      <c r="AT29" s="218" t="s">
        <v>230</v>
      </c>
      <c r="AU29" s="358" t="e">
        <f t="array" ref="AU29">MAX(IF(AJ29:AS29&gt;0,AJ29:AS29))</f>
        <v>#REF!</v>
      </c>
      <c r="AV29">
        <v>29</v>
      </c>
      <c r="AW29">
        <v>26</v>
      </c>
      <c r="AY29" t="str">
        <f t="shared" si="7"/>
        <v>ZZZ  Rehu Magnifié</v>
      </c>
      <c r="BA29" s="379" t="e">
        <f t="shared" ca="1" si="14"/>
        <v>#VALUE!</v>
      </c>
      <c r="BB29" s="440"/>
      <c r="BC29" s="400"/>
      <c r="BT29" s="6" t="str">
        <f>Championnats!C30</f>
        <v>Prisca</v>
      </c>
    </row>
    <row r="30" spans="1:72" ht="19.5" customHeight="1" x14ac:dyDescent="0.5">
      <c r="A30" s="6">
        <v>27</v>
      </c>
      <c r="B30" s="352" t="s">
        <v>334</v>
      </c>
      <c r="C30" s="375" t="str">
        <f t="shared" si="0"/>
        <v/>
      </c>
      <c r="D30" s="69">
        <f t="shared" si="8"/>
        <v>2700</v>
      </c>
      <c r="E30" s="464" t="str">
        <f t="shared" ca="1" si="9"/>
        <v/>
      </c>
      <c r="F30" s="448"/>
      <c r="G30" s="446"/>
      <c r="H30" s="444">
        <f t="shared" si="15"/>
        <v>0</v>
      </c>
      <c r="I30" s="432">
        <f t="shared" si="2"/>
        <v>0</v>
      </c>
      <c r="J30" s="2" t="str">
        <f t="shared" si="3"/>
        <v/>
      </c>
      <c r="M30" s="35">
        <f t="shared" si="4"/>
        <v>0</v>
      </c>
      <c r="P30" s="266"/>
      <c r="Q30" s="266"/>
      <c r="R30" s="267"/>
      <c r="S30" s="268" t="e">
        <f t="shared" si="10"/>
        <v>#DIV/0!</v>
      </c>
      <c r="AA30" s="2" t="s">
        <v>64</v>
      </c>
      <c r="AB30" s="2">
        <f t="shared" si="11"/>
        <v>0</v>
      </c>
      <c r="AC30" s="50" t="str">
        <f t="shared" si="5"/>
        <v/>
      </c>
      <c r="AD30" s="34" t="str">
        <f t="shared" si="12"/>
        <v>♀</v>
      </c>
      <c r="AE30" s="2" t="str">
        <f t="shared" si="6"/>
        <v>AAABBB  Prisca  Prisca</v>
      </c>
      <c r="AF30" s="2">
        <f t="shared" si="13"/>
        <v>5</v>
      </c>
      <c r="AG30" s="39"/>
      <c r="AH30" s="40" t="str">
        <f>IF(AG30&lt;&gt;"",VLOOKUP(AG30,#REF!,2,FALSE),"")</f>
        <v/>
      </c>
      <c r="AJ30" s="250">
        <f>MASTER!$Y31</f>
        <v>0</v>
      </c>
      <c r="AK30" s="250" t="e">
        <f>MASTER!$Y84</f>
        <v>#REF!</v>
      </c>
      <c r="AL30" s="250" t="e">
        <f>MASTER!$Y136</f>
        <v>#REF!</v>
      </c>
      <c r="AM30" s="250" t="e">
        <f>MASTER!$Y188</f>
        <v>#REF!</v>
      </c>
      <c r="AN30" s="250" t="e">
        <f>MASTER!$Y240</f>
        <v>#REF!</v>
      </c>
      <c r="AO30" s="250" t="e">
        <f>MASTER!$Y292</f>
        <v>#REF!</v>
      </c>
      <c r="AP30" s="250" t="e">
        <f>MASTER!$Y344</f>
        <v>#REF!</v>
      </c>
      <c r="AQ30" s="250" t="e">
        <f>MASTER!$Y396</f>
        <v>#REF!</v>
      </c>
      <c r="AR30" s="250" t="e">
        <f>MASTER!$Y448</f>
        <v>#REF!</v>
      </c>
      <c r="AS30" s="250" t="e">
        <f>MASTER!$Y500</f>
        <v>#REF!</v>
      </c>
      <c r="AT30" s="218" t="s">
        <v>231</v>
      </c>
      <c r="AU30" s="358" t="e">
        <f t="array" ref="AU30">MAX(IF(AJ30:AS30&gt;0,AJ30:AS30))</f>
        <v>#REF!</v>
      </c>
      <c r="AV30">
        <v>30</v>
      </c>
      <c r="AW30">
        <v>27</v>
      </c>
      <c r="AY30" t="str">
        <f t="shared" si="7"/>
        <v>AAABBB  Prisca</v>
      </c>
      <c r="BA30" s="379" t="e">
        <f t="shared" ca="1" si="14"/>
        <v>#VALUE!</v>
      </c>
      <c r="BB30" s="440"/>
      <c r="BC30" s="400"/>
      <c r="BT30" s="6" t="str">
        <f>Championnats!C31</f>
        <v>Océane</v>
      </c>
    </row>
    <row r="31" spans="1:72" ht="19.5" customHeight="1" x14ac:dyDescent="0.5">
      <c r="A31" s="6">
        <v>28</v>
      </c>
      <c r="B31" s="352" t="s">
        <v>335</v>
      </c>
      <c r="C31" s="375" t="str">
        <f t="shared" si="0"/>
        <v/>
      </c>
      <c r="D31" s="69">
        <f t="shared" si="8"/>
        <v>2700</v>
      </c>
      <c r="E31" s="464" t="str">
        <f t="shared" ca="1" si="9"/>
        <v/>
      </c>
      <c r="F31" s="448"/>
      <c r="G31" s="446"/>
      <c r="H31" s="444">
        <f t="shared" si="15"/>
        <v>0</v>
      </c>
      <c r="I31" s="432">
        <f t="shared" si="2"/>
        <v>0</v>
      </c>
      <c r="J31" s="2" t="str">
        <f t="shared" si="3"/>
        <v/>
      </c>
      <c r="M31" s="35">
        <f t="shared" si="4"/>
        <v>0</v>
      </c>
      <c r="P31" s="266"/>
      <c r="Q31" s="266"/>
      <c r="R31" s="267"/>
      <c r="S31" s="268" t="e">
        <f t="shared" si="10"/>
        <v>#DIV/0!</v>
      </c>
      <c r="AA31" s="2" t="s">
        <v>64</v>
      </c>
      <c r="AB31" s="2">
        <f t="shared" si="11"/>
        <v>0</v>
      </c>
      <c r="AC31" s="50" t="str">
        <f t="shared" si="5"/>
        <v/>
      </c>
      <c r="AD31" s="34" t="str">
        <f t="shared" si="12"/>
        <v>♀</v>
      </c>
      <c r="AE31" s="2" t="str">
        <f t="shared" si="6"/>
        <v>BBBCCC  Océane  Océane</v>
      </c>
      <c r="AF31" s="2">
        <f t="shared" si="13"/>
        <v>5</v>
      </c>
      <c r="AG31" s="39"/>
      <c r="AH31" s="40" t="str">
        <f>IF(AG31&lt;&gt;"",VLOOKUP(AG31,#REF!,2,FALSE),"")</f>
        <v/>
      </c>
      <c r="AJ31" s="250">
        <f>MASTER!$Y32</f>
        <v>0</v>
      </c>
      <c r="AK31" s="250" t="e">
        <f>MASTER!$Y85</f>
        <v>#REF!</v>
      </c>
      <c r="AL31" s="250" t="e">
        <f>MASTER!$Y137</f>
        <v>#REF!</v>
      </c>
      <c r="AM31" s="250" t="e">
        <f>MASTER!$Y189</f>
        <v>#REF!</v>
      </c>
      <c r="AN31" s="250" t="e">
        <f>MASTER!$Y241</f>
        <v>#REF!</v>
      </c>
      <c r="AO31" s="250" t="e">
        <f>MASTER!$Y293</f>
        <v>#REF!</v>
      </c>
      <c r="AP31" s="250" t="e">
        <f>MASTER!$Y345</f>
        <v>#REF!</v>
      </c>
      <c r="AQ31" s="250" t="e">
        <f>MASTER!$Y397</f>
        <v>#REF!</v>
      </c>
      <c r="AR31" s="250" t="e">
        <f>MASTER!$Y449</f>
        <v>#REF!</v>
      </c>
      <c r="AS31" s="250" t="e">
        <f>MASTER!$Y501</f>
        <v>#REF!</v>
      </c>
      <c r="AT31" s="218" t="s">
        <v>232</v>
      </c>
      <c r="AU31" s="358" t="e">
        <f t="array" ref="AU31">MAX(IF(AJ31:AS31&gt;0,AJ31:AS31))</f>
        <v>#REF!</v>
      </c>
      <c r="AV31">
        <v>31</v>
      </c>
      <c r="AW31">
        <v>28</v>
      </c>
      <c r="AY31" t="str">
        <f t="shared" si="7"/>
        <v>BBBCCC  Océane</v>
      </c>
      <c r="BA31" s="379" t="e">
        <f t="shared" ca="1" si="14"/>
        <v>#VALUE!</v>
      </c>
      <c r="BB31" s="440"/>
      <c r="BC31" s="400"/>
      <c r="BT31" s="6" t="str">
        <f>Championnats!C32</f>
        <v>Balkis-Imane</v>
      </c>
    </row>
    <row r="32" spans="1:72" ht="19.5" customHeight="1" x14ac:dyDescent="0.5">
      <c r="A32" s="6">
        <v>29</v>
      </c>
      <c r="B32" s="352" t="s">
        <v>336</v>
      </c>
      <c r="C32" s="375" t="str">
        <f t="shared" si="0"/>
        <v/>
      </c>
      <c r="D32" s="69">
        <f t="shared" si="8"/>
        <v>2700</v>
      </c>
      <c r="E32" s="464" t="str">
        <f t="shared" ca="1" si="9"/>
        <v/>
      </c>
      <c r="F32" s="448"/>
      <c r="G32" s="446"/>
      <c r="H32" s="444">
        <f t="shared" si="15"/>
        <v>0</v>
      </c>
      <c r="I32" s="432">
        <f t="shared" si="2"/>
        <v>0</v>
      </c>
      <c r="J32" s="2" t="str">
        <f t="shared" si="3"/>
        <v/>
      </c>
      <c r="M32" s="35">
        <f t="shared" si="4"/>
        <v>0</v>
      </c>
      <c r="P32" s="266"/>
      <c r="Q32" s="266"/>
      <c r="R32" s="267"/>
      <c r="S32" s="268" t="e">
        <f t="shared" si="10"/>
        <v>#DIV/0!</v>
      </c>
      <c r="AA32" s="2" t="s">
        <v>64</v>
      </c>
      <c r="AB32" s="2">
        <f t="shared" si="11"/>
        <v>0</v>
      </c>
      <c r="AC32" s="50" t="str">
        <f t="shared" si="5"/>
        <v/>
      </c>
      <c r="AD32" s="34" t="str">
        <f t="shared" si="12"/>
        <v>♀</v>
      </c>
      <c r="AE32" s="2" t="str">
        <f t="shared" si="6"/>
        <v>CCCDDD  Balkis-Imane  Balkis-Imane</v>
      </c>
      <c r="AF32" s="2">
        <f t="shared" si="13"/>
        <v>5</v>
      </c>
      <c r="AG32" s="39"/>
      <c r="AH32" s="40" t="str">
        <f>IF(AG32&lt;&gt;"",VLOOKUP(AG32,#REF!,2,FALSE),"")</f>
        <v/>
      </c>
      <c r="AJ32" s="250">
        <f>MASTER!$Y33</f>
        <v>0</v>
      </c>
      <c r="AK32" s="250" t="e">
        <f>MASTER!$Y86</f>
        <v>#REF!</v>
      </c>
      <c r="AL32" s="250" t="e">
        <f>MASTER!$Y138</f>
        <v>#REF!</v>
      </c>
      <c r="AM32" s="250" t="e">
        <f>MASTER!$Y190</f>
        <v>#REF!</v>
      </c>
      <c r="AN32" s="250" t="e">
        <f>MASTER!$Y242</f>
        <v>#REF!</v>
      </c>
      <c r="AO32" s="250" t="e">
        <f>MASTER!$Y294</f>
        <v>#REF!</v>
      </c>
      <c r="AP32" s="250" t="e">
        <f>MASTER!$Y346</f>
        <v>#REF!</v>
      </c>
      <c r="AQ32" s="250" t="e">
        <f>MASTER!$Y398</f>
        <v>#REF!</v>
      </c>
      <c r="AR32" s="250" t="e">
        <f>MASTER!$Y450</f>
        <v>#REF!</v>
      </c>
      <c r="AS32" s="250" t="e">
        <f>MASTER!$Y502</f>
        <v>#REF!</v>
      </c>
      <c r="AT32" s="218" t="s">
        <v>233</v>
      </c>
      <c r="AU32" s="358" t="e">
        <f t="array" ref="AU32">MAX(IF(AJ32:AS32&gt;0,AJ32:AS32))</f>
        <v>#REF!</v>
      </c>
      <c r="AV32">
        <v>32</v>
      </c>
      <c r="AW32">
        <v>29</v>
      </c>
      <c r="AY32" t="str">
        <f t="shared" si="7"/>
        <v>CCCDDD  Balkis-Imane</v>
      </c>
      <c r="BA32" s="379" t="e">
        <f t="shared" ca="1" si="14"/>
        <v>#VALUE!</v>
      </c>
      <c r="BB32" s="440"/>
      <c r="BC32" s="400"/>
      <c r="BT32" s="6" t="str">
        <f>Championnats!C33</f>
        <v>Hamza</v>
      </c>
    </row>
    <row r="33" spans="1:72" ht="19.5" customHeight="1" x14ac:dyDescent="0.5">
      <c r="A33" s="6">
        <v>30</v>
      </c>
      <c r="B33" s="352" t="s">
        <v>337</v>
      </c>
      <c r="C33" s="375" t="str">
        <f t="shared" si="0"/>
        <v/>
      </c>
      <c r="D33" s="69">
        <f t="shared" si="8"/>
        <v>2300</v>
      </c>
      <c r="E33" s="464" t="str">
        <f t="shared" ca="1" si="9"/>
        <v/>
      </c>
      <c r="F33" s="448"/>
      <c r="G33" s="446"/>
      <c r="H33" s="444">
        <f t="shared" si="15"/>
        <v>0</v>
      </c>
      <c r="I33" s="432">
        <f t="shared" si="2"/>
        <v>0</v>
      </c>
      <c r="J33" s="2" t="str">
        <f t="shared" si="3"/>
        <v/>
      </c>
      <c r="M33" s="35">
        <f t="shared" si="4"/>
        <v>0</v>
      </c>
      <c r="P33" s="266"/>
      <c r="Q33" s="266"/>
      <c r="R33" s="267"/>
      <c r="S33" s="268" t="e">
        <f t="shared" si="10"/>
        <v>#DIV/0!</v>
      </c>
      <c r="AA33" s="2" t="s">
        <v>36</v>
      </c>
      <c r="AB33" s="2">
        <f t="shared" si="11"/>
        <v>0</v>
      </c>
      <c r="AC33" s="50" t="str">
        <f t="shared" si="5"/>
        <v/>
      </c>
      <c r="AD33" s="34" t="str">
        <f t="shared" si="12"/>
        <v>♂</v>
      </c>
      <c r="AE33" s="2" t="str">
        <f t="shared" si="6"/>
        <v>DDDEEE  Hamza  Hamza</v>
      </c>
      <c r="AF33" s="2">
        <f t="shared" si="13"/>
        <v>5</v>
      </c>
      <c r="AG33" s="39"/>
      <c r="AH33" s="40" t="str">
        <f>IF(AG33&lt;&gt;"",VLOOKUP(AG33,#REF!,2,FALSE),"")</f>
        <v/>
      </c>
      <c r="AJ33" s="250">
        <f>MASTER!$Y34</f>
        <v>0</v>
      </c>
      <c r="AK33" s="250" t="e">
        <f>MASTER!$Y87</f>
        <v>#REF!</v>
      </c>
      <c r="AL33" s="250" t="e">
        <f>MASTER!$Y139</f>
        <v>#REF!</v>
      </c>
      <c r="AM33" s="250" t="e">
        <f>MASTER!$Y191</f>
        <v>#REF!</v>
      </c>
      <c r="AN33" s="250" t="e">
        <f>MASTER!$Y243</f>
        <v>#REF!</v>
      </c>
      <c r="AO33" s="250" t="e">
        <f>MASTER!$Y295</f>
        <v>#REF!</v>
      </c>
      <c r="AP33" s="250" t="e">
        <f>MASTER!$Y347</f>
        <v>#REF!</v>
      </c>
      <c r="AQ33" s="250" t="e">
        <f>MASTER!$Y399</f>
        <v>#REF!</v>
      </c>
      <c r="AR33" s="250" t="e">
        <f>MASTER!$Y451</f>
        <v>#REF!</v>
      </c>
      <c r="AS33" s="250" t="e">
        <f>MASTER!$Y503</f>
        <v>#REF!</v>
      </c>
      <c r="AT33" s="218" t="s">
        <v>234</v>
      </c>
      <c r="AU33" s="358" t="e">
        <f t="array" ref="AU33">MAX(IF(AJ33:AS33&gt;0,AJ33:AS33))</f>
        <v>#REF!</v>
      </c>
      <c r="AV33">
        <v>33</v>
      </c>
      <c r="AW33">
        <v>30</v>
      </c>
      <c r="AY33" t="str">
        <f t="shared" si="7"/>
        <v>DDDEEE  Hamza</v>
      </c>
      <c r="BA33" s="379" t="e">
        <f t="shared" ca="1" si="14"/>
        <v>#VALUE!</v>
      </c>
      <c r="BB33" s="440"/>
      <c r="BC33" s="400"/>
      <c r="BT33" s="6" t="str">
        <f>Championnats!C34</f>
        <v>Beverly</v>
      </c>
    </row>
    <row r="34" spans="1:72" ht="19.5" customHeight="1" x14ac:dyDescent="0.5">
      <c r="A34" s="6">
        <v>31</v>
      </c>
      <c r="B34" s="352" t="s">
        <v>338</v>
      </c>
      <c r="C34" s="375" t="str">
        <f t="shared" si="0"/>
        <v/>
      </c>
      <c r="D34" s="69">
        <f t="shared" si="8"/>
        <v>2700</v>
      </c>
      <c r="E34" s="464" t="str">
        <f t="shared" ca="1" si="9"/>
        <v/>
      </c>
      <c r="F34" s="448"/>
      <c r="G34" s="446"/>
      <c r="H34" s="444">
        <f t="shared" si="15"/>
        <v>0</v>
      </c>
      <c r="I34" s="432">
        <f t="shared" si="2"/>
        <v>0</v>
      </c>
      <c r="J34" s="2" t="str">
        <f t="shared" si="3"/>
        <v/>
      </c>
      <c r="M34" s="35">
        <f t="shared" si="4"/>
        <v>0</v>
      </c>
      <c r="P34" s="266"/>
      <c r="Q34" s="266"/>
      <c r="R34" s="267"/>
      <c r="S34" s="268" t="e">
        <f t="shared" si="10"/>
        <v>#DIV/0!</v>
      </c>
      <c r="AA34" s="2" t="s">
        <v>64</v>
      </c>
      <c r="AB34" s="2">
        <f t="shared" si="11"/>
        <v>0</v>
      </c>
      <c r="AC34" s="50" t="str">
        <f t="shared" si="5"/>
        <v/>
      </c>
      <c r="AD34" s="34" t="str">
        <f t="shared" si="12"/>
        <v>♀</v>
      </c>
      <c r="AE34" s="2" t="str">
        <f t="shared" si="6"/>
        <v>EEEFFF  Beverly  Beverly</v>
      </c>
      <c r="AF34" s="2">
        <f t="shared" si="13"/>
        <v>5</v>
      </c>
      <c r="AG34" s="39"/>
      <c r="AH34" s="40" t="str">
        <f>IF(AG34&lt;&gt;"",VLOOKUP(AG34,#REF!,2,FALSE),"")</f>
        <v/>
      </c>
      <c r="AJ34" s="250">
        <f>MASTER!$Y35</f>
        <v>0</v>
      </c>
      <c r="AK34" s="250" t="e">
        <f>MASTER!$Y88</f>
        <v>#REF!</v>
      </c>
      <c r="AL34" s="250" t="e">
        <f>MASTER!$Y140</f>
        <v>#REF!</v>
      </c>
      <c r="AM34" s="250" t="e">
        <f>MASTER!$Y192</f>
        <v>#REF!</v>
      </c>
      <c r="AN34" s="250" t="e">
        <f>MASTER!$Y244</f>
        <v>#REF!</v>
      </c>
      <c r="AO34" s="250" t="e">
        <f>MASTER!$Y296</f>
        <v>#REF!</v>
      </c>
      <c r="AP34" s="250" t="e">
        <f>MASTER!$Y348</f>
        <v>#REF!</v>
      </c>
      <c r="AQ34" s="250" t="e">
        <f>MASTER!$Y400</f>
        <v>#REF!</v>
      </c>
      <c r="AR34" s="250" t="e">
        <f>MASTER!$Y452</f>
        <v>#REF!</v>
      </c>
      <c r="AS34" s="250" t="e">
        <f>MASTER!$Y504</f>
        <v>#REF!</v>
      </c>
      <c r="AT34" s="218" t="s">
        <v>235</v>
      </c>
      <c r="AU34" s="358" t="e">
        <f t="array" ref="AU34">MAX(IF(AJ34:AS34&gt;0,AJ34:AS34))</f>
        <v>#REF!</v>
      </c>
      <c r="AV34">
        <v>34</v>
      </c>
      <c r="AW34">
        <v>31</v>
      </c>
      <c r="AY34" t="str">
        <f t="shared" si="7"/>
        <v>EEEFFF  Beverly</v>
      </c>
      <c r="BA34" s="379" t="e">
        <f t="shared" ca="1" si="14"/>
        <v>#VALUE!</v>
      </c>
      <c r="BB34" s="440"/>
      <c r="BC34" s="400"/>
      <c r="BT34" s="6" t="str">
        <f>Championnats!C35</f>
        <v>Flore</v>
      </c>
    </row>
    <row r="35" spans="1:72" ht="19.5" customHeight="1" x14ac:dyDescent="0.5">
      <c r="A35" s="6">
        <v>32</v>
      </c>
      <c r="B35" s="352" t="s">
        <v>339</v>
      </c>
      <c r="C35" s="375" t="str">
        <f t="shared" si="0"/>
        <v/>
      </c>
      <c r="D35" s="69">
        <f t="shared" si="8"/>
        <v>2700</v>
      </c>
      <c r="E35" s="464" t="str">
        <f t="shared" ca="1" si="9"/>
        <v/>
      </c>
      <c r="F35" s="448"/>
      <c r="G35" s="446"/>
      <c r="H35" s="444">
        <f t="shared" si="15"/>
        <v>0</v>
      </c>
      <c r="I35" s="432">
        <f t="shared" si="2"/>
        <v>0</v>
      </c>
      <c r="J35" s="2" t="str">
        <f t="shared" si="3"/>
        <v/>
      </c>
      <c r="M35" s="35">
        <f t="shared" si="4"/>
        <v>0</v>
      </c>
      <c r="P35" s="266"/>
      <c r="Q35" s="266"/>
      <c r="R35" s="267"/>
      <c r="S35" s="268" t="e">
        <f t="shared" si="10"/>
        <v>#DIV/0!</v>
      </c>
      <c r="AA35" s="2" t="s">
        <v>64</v>
      </c>
      <c r="AB35" s="2">
        <f t="shared" si="11"/>
        <v>0</v>
      </c>
      <c r="AC35" s="50" t="str">
        <f t="shared" si="5"/>
        <v/>
      </c>
      <c r="AD35" s="34" t="str">
        <f t="shared" si="12"/>
        <v>♀</v>
      </c>
      <c r="AE35" s="2" t="str">
        <f t="shared" si="6"/>
        <v>FFFGGG  Flore  Flore</v>
      </c>
      <c r="AF35" s="2">
        <f t="shared" si="13"/>
        <v>5</v>
      </c>
      <c r="AG35" s="39"/>
      <c r="AH35" s="40" t="str">
        <f>IF(AG35&lt;&gt;"",VLOOKUP(AG35,#REF!,2,FALSE),"")</f>
        <v/>
      </c>
      <c r="AJ35" s="250">
        <f>MASTER!$Y36</f>
        <v>0</v>
      </c>
      <c r="AK35" s="250" t="e">
        <f>MASTER!$Y89</f>
        <v>#REF!</v>
      </c>
      <c r="AL35" s="250" t="e">
        <f>MASTER!$Y141</f>
        <v>#REF!</v>
      </c>
      <c r="AM35" s="250" t="e">
        <f>MASTER!$Y193</f>
        <v>#REF!</v>
      </c>
      <c r="AN35" s="250" t="e">
        <f>MASTER!$Y245</f>
        <v>#REF!</v>
      </c>
      <c r="AO35" s="250" t="e">
        <f>MASTER!$Y297</f>
        <v>#REF!</v>
      </c>
      <c r="AP35" s="250" t="e">
        <f>MASTER!$Y349</f>
        <v>#REF!</v>
      </c>
      <c r="AQ35" s="250" t="e">
        <f>MASTER!$Y401</f>
        <v>#REF!</v>
      </c>
      <c r="AR35" s="250" t="e">
        <f>MASTER!$Y453</f>
        <v>#REF!</v>
      </c>
      <c r="AS35" s="250" t="e">
        <f>MASTER!$Y505</f>
        <v>#REF!</v>
      </c>
      <c r="AT35" s="218" t="s">
        <v>236</v>
      </c>
      <c r="AU35" s="358" t="e">
        <f t="array" ref="AU35">MAX(IF(AJ35:AS35&gt;0,AJ35:AS35))</f>
        <v>#REF!</v>
      </c>
      <c r="AV35">
        <v>35</v>
      </c>
      <c r="AW35">
        <v>32</v>
      </c>
      <c r="AY35" t="str">
        <f t="shared" si="7"/>
        <v>FFFGGG  Flore</v>
      </c>
      <c r="BA35" s="379" t="e">
        <f t="shared" ca="1" si="14"/>
        <v>#VALUE!</v>
      </c>
      <c r="BB35" s="440"/>
      <c r="BC35" s="400"/>
      <c r="BT35" s="6" t="str">
        <f>Championnats!C36</f>
        <v>Lauryne</v>
      </c>
    </row>
    <row r="36" spans="1:72" ht="19.5" customHeight="1" x14ac:dyDescent="0.5">
      <c r="A36" s="6">
        <v>33</v>
      </c>
      <c r="B36" s="352" t="s">
        <v>340</v>
      </c>
      <c r="C36" s="375" t="str">
        <f t="shared" ref="C36:C53" si="16">IF(F36&lt;&gt;$J$1,$K$1,"")</f>
        <v/>
      </c>
      <c r="D36" s="69">
        <f t="shared" si="8"/>
        <v>2700</v>
      </c>
      <c r="E36" s="464" t="str">
        <f t="shared" ca="1" si="9"/>
        <v/>
      </c>
      <c r="F36" s="448"/>
      <c r="G36" s="446"/>
      <c r="H36" s="444">
        <f t="shared" si="15"/>
        <v>0</v>
      </c>
      <c r="I36" s="432">
        <f t="shared" ref="I36:I53" si="17">SUMIF(C36,$L$2,BA36)</f>
        <v>0</v>
      </c>
      <c r="J36" s="2" t="str">
        <f t="shared" ref="J36:J53" si="18">IF(C36=$L$2,B36,"")</f>
        <v/>
      </c>
      <c r="M36" s="35">
        <f t="shared" ref="M36:M53" si="19">COUNTIFS($J$4:$J$214,B36)</f>
        <v>0</v>
      </c>
      <c r="P36" s="266"/>
      <c r="Q36" s="266"/>
      <c r="R36" s="267"/>
      <c r="S36" s="268" t="e">
        <f t="shared" si="10"/>
        <v>#DIV/0!</v>
      </c>
      <c r="AA36" s="2" t="s">
        <v>64</v>
      </c>
      <c r="AB36" s="2">
        <f t="shared" si="11"/>
        <v>0</v>
      </c>
      <c r="AC36" s="50" t="str">
        <f t="shared" ref="AC36:AC53" si="20">(C36)</f>
        <v/>
      </c>
      <c r="AD36" s="34" t="str">
        <f t="shared" si="12"/>
        <v>♀</v>
      </c>
      <c r="AE36" s="2" t="str">
        <f t="shared" ref="AE36:AE53" si="21">(B36&amp;"  "&amp;BT35)</f>
        <v>GGGGHHH  Lauryne  Lauryne</v>
      </c>
      <c r="AF36" s="2">
        <f t="shared" si="13"/>
        <v>5</v>
      </c>
      <c r="AG36" s="39"/>
      <c r="AH36" s="40" t="str">
        <f>IF(AG36&lt;&gt;"",VLOOKUP(AG36,#REF!,2,FALSE),"")</f>
        <v/>
      </c>
      <c r="AJ36" s="250">
        <f>MASTER!$Y37</f>
        <v>0</v>
      </c>
      <c r="AK36" s="250" t="e">
        <f>MASTER!$Y90</f>
        <v>#REF!</v>
      </c>
      <c r="AL36" s="250" t="e">
        <f>MASTER!$Y142</f>
        <v>#REF!</v>
      </c>
      <c r="AM36" s="250" t="e">
        <f>MASTER!$Y194</f>
        <v>#REF!</v>
      </c>
      <c r="AN36" s="250" t="e">
        <f>MASTER!$Y246</f>
        <v>#REF!</v>
      </c>
      <c r="AO36" s="250" t="e">
        <f>MASTER!$Y298</f>
        <v>#REF!</v>
      </c>
      <c r="AP36" s="250" t="e">
        <f>MASTER!$Y350</f>
        <v>#REF!</v>
      </c>
      <c r="AQ36" s="250" t="e">
        <f>MASTER!$Y402</f>
        <v>#REF!</v>
      </c>
      <c r="AR36" s="250" t="e">
        <f>MASTER!$Y454</f>
        <v>#REF!</v>
      </c>
      <c r="AS36" s="250" t="e">
        <f>MASTER!$Y506</f>
        <v>#REF!</v>
      </c>
      <c r="AT36" s="218" t="s">
        <v>237</v>
      </c>
      <c r="AU36" s="358" t="e">
        <f t="array" ref="AU36">MAX(IF(AJ36:AS36&gt;0,AJ36:AS36))</f>
        <v>#REF!</v>
      </c>
      <c r="AV36">
        <v>36</v>
      </c>
      <c r="AW36">
        <v>33</v>
      </c>
      <c r="AY36" t="str">
        <f t="shared" ref="AY36:AY53" si="22">B36</f>
        <v>GGGGHHH  Lauryne</v>
      </c>
      <c r="BA36" s="379" t="e">
        <f t="shared" ca="1" si="14"/>
        <v>#VALUE!</v>
      </c>
      <c r="BB36" s="440"/>
      <c r="BC36" s="400"/>
      <c r="BT36" s="6" t="str">
        <f>Championnats!C37</f>
        <v>Steven</v>
      </c>
    </row>
    <row r="37" spans="1:72" ht="19.5" customHeight="1" x14ac:dyDescent="0.5">
      <c r="A37" s="6">
        <v>34</v>
      </c>
      <c r="B37" s="352" t="s">
        <v>341</v>
      </c>
      <c r="C37" s="375" t="str">
        <f t="shared" si="16"/>
        <v/>
      </c>
      <c r="D37" s="69">
        <f t="shared" si="8"/>
        <v>2300</v>
      </c>
      <c r="E37" s="464" t="str">
        <f t="shared" ca="1" si="9"/>
        <v/>
      </c>
      <c r="F37" s="448"/>
      <c r="G37" s="446"/>
      <c r="H37" s="444">
        <f t="shared" si="15"/>
        <v>0</v>
      </c>
      <c r="I37" s="432">
        <f t="shared" si="17"/>
        <v>0</v>
      </c>
      <c r="J37" s="2" t="str">
        <f t="shared" si="18"/>
        <v/>
      </c>
      <c r="M37" s="35">
        <f t="shared" si="19"/>
        <v>0</v>
      </c>
      <c r="P37" s="266"/>
      <c r="Q37" s="266"/>
      <c r="R37" s="267"/>
      <c r="S37" s="268" t="e">
        <f t="shared" si="10"/>
        <v>#DIV/0!</v>
      </c>
      <c r="AA37" s="2" t="s">
        <v>36</v>
      </c>
      <c r="AB37" s="2">
        <f t="shared" si="11"/>
        <v>0</v>
      </c>
      <c r="AC37" s="50" t="str">
        <f t="shared" si="20"/>
        <v/>
      </c>
      <c r="AD37" s="34" t="str">
        <f t="shared" si="12"/>
        <v>♂</v>
      </c>
      <c r="AE37" s="2" t="str">
        <f t="shared" si="21"/>
        <v>HHHHIII  Steven  Steven</v>
      </c>
      <c r="AF37" s="2">
        <f t="shared" si="13"/>
        <v>5</v>
      </c>
      <c r="AG37" s="39"/>
      <c r="AH37" s="40" t="str">
        <f>IF(AG37&lt;&gt;"",VLOOKUP(AG37,#REF!,2,FALSE),"")</f>
        <v/>
      </c>
      <c r="AJ37" s="250">
        <f>MASTER!$Y38</f>
        <v>0</v>
      </c>
      <c r="AK37" s="250" t="e">
        <f>MASTER!$Y91</f>
        <v>#REF!</v>
      </c>
      <c r="AL37" s="250" t="e">
        <f>MASTER!$Y143</f>
        <v>#REF!</v>
      </c>
      <c r="AM37" s="250" t="e">
        <f>MASTER!$Y195</f>
        <v>#REF!</v>
      </c>
      <c r="AN37" s="250" t="e">
        <f>MASTER!$Y247</f>
        <v>#REF!</v>
      </c>
      <c r="AO37" s="250" t="e">
        <f>MASTER!$Y299</f>
        <v>#REF!</v>
      </c>
      <c r="AP37" s="250" t="e">
        <f>MASTER!$Y351</f>
        <v>#REF!</v>
      </c>
      <c r="AQ37" s="250" t="e">
        <f>MASTER!$Y403</f>
        <v>#REF!</v>
      </c>
      <c r="AR37" s="250" t="e">
        <f>MASTER!$Y455</f>
        <v>#REF!</v>
      </c>
      <c r="AS37" s="250" t="e">
        <f>MASTER!$Y507</f>
        <v>#REF!</v>
      </c>
      <c r="AT37" s="218" t="s">
        <v>238</v>
      </c>
      <c r="AU37" s="358" t="e">
        <f t="array" ref="AU37">MAX(IF(AJ37:AS37&gt;0,AJ37:AS37))</f>
        <v>#REF!</v>
      </c>
      <c r="AV37">
        <v>37</v>
      </c>
      <c r="AW37">
        <v>34</v>
      </c>
      <c r="AY37" t="str">
        <f t="shared" si="22"/>
        <v>HHHHIII  Steven</v>
      </c>
      <c r="BA37" s="379" t="e">
        <f t="shared" ca="1" si="14"/>
        <v>#VALUE!</v>
      </c>
      <c r="BB37" s="440"/>
      <c r="BC37" s="400"/>
      <c r="BT37" s="6" t="str">
        <f>Championnats!C38</f>
        <v>PIERRE</v>
      </c>
    </row>
    <row r="38" spans="1:72" ht="19.5" customHeight="1" x14ac:dyDescent="0.5">
      <c r="A38" s="6">
        <v>35</v>
      </c>
      <c r="B38" s="352" t="s">
        <v>342</v>
      </c>
      <c r="C38" s="375" t="str">
        <f t="shared" si="16"/>
        <v/>
      </c>
      <c r="D38" s="69">
        <f t="shared" si="8"/>
        <v>2300</v>
      </c>
      <c r="E38" s="464" t="str">
        <f t="shared" ca="1" si="9"/>
        <v/>
      </c>
      <c r="F38" s="448"/>
      <c r="G38" s="446"/>
      <c r="H38" s="444">
        <f t="shared" si="15"/>
        <v>0</v>
      </c>
      <c r="I38" s="432">
        <f t="shared" si="17"/>
        <v>0</v>
      </c>
      <c r="J38" s="2" t="str">
        <f t="shared" si="18"/>
        <v/>
      </c>
      <c r="M38" s="35">
        <f t="shared" si="19"/>
        <v>0</v>
      </c>
      <c r="P38" s="266"/>
      <c r="Q38" s="266"/>
      <c r="R38" s="267"/>
      <c r="S38" s="268" t="e">
        <f t="shared" si="10"/>
        <v>#DIV/0!</v>
      </c>
      <c r="AA38" s="2" t="s">
        <v>36</v>
      </c>
      <c r="AB38" s="2">
        <f t="shared" si="11"/>
        <v>0</v>
      </c>
      <c r="AC38" s="50" t="str">
        <f t="shared" si="20"/>
        <v/>
      </c>
      <c r="AD38" s="34" t="str">
        <f t="shared" si="12"/>
        <v>♂</v>
      </c>
      <c r="AE38" s="2" t="str">
        <f t="shared" si="21"/>
        <v>IIIJJJJJ  PIERRE  PIERRE</v>
      </c>
      <c r="AF38" s="2">
        <f t="shared" si="13"/>
        <v>5</v>
      </c>
      <c r="AG38" s="39"/>
      <c r="AH38" s="40" t="str">
        <f>IF(AG38&lt;&gt;"",VLOOKUP(AG38,#REF!,2,FALSE),"")</f>
        <v/>
      </c>
      <c r="AJ38" s="250">
        <f>MASTER!$Y39</f>
        <v>0</v>
      </c>
      <c r="AK38" s="250" t="e">
        <f>MASTER!$Y92</f>
        <v>#REF!</v>
      </c>
      <c r="AL38" s="250" t="e">
        <f>MASTER!$Y144</f>
        <v>#REF!</v>
      </c>
      <c r="AM38" s="250" t="e">
        <f>MASTER!$Y196</f>
        <v>#REF!</v>
      </c>
      <c r="AN38" s="250" t="e">
        <f>MASTER!$Y248</f>
        <v>#REF!</v>
      </c>
      <c r="AO38" s="250" t="e">
        <f>MASTER!$Y300</f>
        <v>#REF!</v>
      </c>
      <c r="AP38" s="250" t="e">
        <f>MASTER!$Y352</f>
        <v>#REF!</v>
      </c>
      <c r="AQ38" s="250" t="e">
        <f>MASTER!$Y404</f>
        <v>#REF!</v>
      </c>
      <c r="AR38" s="250" t="e">
        <f>MASTER!$Y456</f>
        <v>#REF!</v>
      </c>
      <c r="AS38" s="250" t="e">
        <f>MASTER!$Y508</f>
        <v>#REF!</v>
      </c>
      <c r="AT38" s="218" t="s">
        <v>239</v>
      </c>
      <c r="AU38" s="358" t="e">
        <f t="array" ref="AU38">MAX(IF(AJ38:AS38&gt;0,AJ38:AS38))</f>
        <v>#REF!</v>
      </c>
      <c r="AV38">
        <v>38</v>
      </c>
      <c r="AW38">
        <v>35</v>
      </c>
      <c r="AY38" t="str">
        <f t="shared" si="22"/>
        <v>IIIJJJJJ  PIERRE</v>
      </c>
      <c r="BA38" s="379" t="e">
        <f t="shared" ca="1" si="14"/>
        <v>#VALUE!</v>
      </c>
      <c r="BB38" s="440"/>
      <c r="BC38" s="400"/>
      <c r="BT38" s="6" t="str">
        <f>Championnats!C39</f>
        <v>Christelle</v>
      </c>
    </row>
    <row r="39" spans="1:72" ht="19.5" customHeight="1" x14ac:dyDescent="0.5">
      <c r="A39" s="6">
        <v>36</v>
      </c>
      <c r="B39" s="352" t="s">
        <v>343</v>
      </c>
      <c r="C39" s="375" t="str">
        <f t="shared" si="16"/>
        <v/>
      </c>
      <c r="D39" s="69">
        <f t="shared" si="8"/>
        <v>2700</v>
      </c>
      <c r="E39" s="464" t="str">
        <f t="shared" ca="1" si="9"/>
        <v/>
      </c>
      <c r="F39" s="448"/>
      <c r="G39" s="446"/>
      <c r="H39" s="444">
        <f t="shared" si="15"/>
        <v>0</v>
      </c>
      <c r="I39" s="432">
        <f t="shared" si="17"/>
        <v>0</v>
      </c>
      <c r="J39" s="2" t="str">
        <f t="shared" si="18"/>
        <v/>
      </c>
      <c r="M39" s="35">
        <f t="shared" si="19"/>
        <v>0</v>
      </c>
      <c r="P39" s="266"/>
      <c r="Q39" s="266"/>
      <c r="R39" s="267"/>
      <c r="S39" s="268" t="e">
        <f t="shared" si="10"/>
        <v>#DIV/0!</v>
      </c>
      <c r="AA39" s="2" t="s">
        <v>64</v>
      </c>
      <c r="AB39" s="2">
        <f t="shared" si="11"/>
        <v>0</v>
      </c>
      <c r="AC39" s="50" t="str">
        <f t="shared" si="20"/>
        <v/>
      </c>
      <c r="AD39" s="34" t="str">
        <f t="shared" si="12"/>
        <v>♀</v>
      </c>
      <c r="AE39" s="2" t="str">
        <f t="shared" si="21"/>
        <v>JJJJKKKK  Christelle  Christelle</v>
      </c>
      <c r="AF39" s="2">
        <f t="shared" si="13"/>
        <v>5</v>
      </c>
      <c r="AG39" s="39"/>
      <c r="AH39" s="40" t="str">
        <f>IF(AG39&lt;&gt;"",VLOOKUP(AG39,#REF!,2,FALSE),"")</f>
        <v/>
      </c>
      <c r="AJ39" s="250">
        <f>MASTER!$Y40</f>
        <v>0</v>
      </c>
      <c r="AK39" s="250" t="e">
        <f>MASTER!$Y93</f>
        <v>#REF!</v>
      </c>
      <c r="AL39" s="250" t="e">
        <f>MASTER!$Y145</f>
        <v>#REF!</v>
      </c>
      <c r="AM39" s="250" t="e">
        <f>MASTER!$Y197</f>
        <v>#REF!</v>
      </c>
      <c r="AN39" s="250" t="e">
        <f>MASTER!$Y249</f>
        <v>#REF!</v>
      </c>
      <c r="AO39" s="250" t="e">
        <f>MASTER!$Y301</f>
        <v>#REF!</v>
      </c>
      <c r="AP39" s="250" t="e">
        <f>MASTER!$Y353</f>
        <v>#REF!</v>
      </c>
      <c r="AQ39" s="250" t="e">
        <f>MASTER!$Y405</f>
        <v>#REF!</v>
      </c>
      <c r="AR39" s="250" t="e">
        <f>MASTER!$Y457</f>
        <v>#REF!</v>
      </c>
      <c r="AS39" s="250" t="e">
        <f>MASTER!$Y509</f>
        <v>#REF!</v>
      </c>
      <c r="AT39" s="218" t="s">
        <v>240</v>
      </c>
      <c r="AU39" s="358" t="e">
        <f t="array" ref="AU39">MAX(IF(AJ39:AS39&gt;0,AJ39:AS39))</f>
        <v>#REF!</v>
      </c>
      <c r="AV39">
        <v>39</v>
      </c>
      <c r="AW39">
        <v>36</v>
      </c>
      <c r="AY39" t="str">
        <f t="shared" si="22"/>
        <v>JJJJKKKK  Christelle</v>
      </c>
      <c r="BA39" s="379" t="e">
        <f t="shared" ca="1" si="14"/>
        <v>#VALUE!</v>
      </c>
      <c r="BB39" s="440"/>
      <c r="BC39" s="400"/>
      <c r="BT39" s="6" t="str">
        <f>Championnats!C40</f>
        <v>Pierre</v>
      </c>
    </row>
    <row r="40" spans="1:72" ht="19.5" customHeight="1" x14ac:dyDescent="0.5">
      <c r="A40" s="6">
        <v>37</v>
      </c>
      <c r="B40" s="352" t="s">
        <v>344</v>
      </c>
      <c r="C40" s="375" t="str">
        <f t="shared" si="16"/>
        <v/>
      </c>
      <c r="D40" s="69">
        <f t="shared" si="8"/>
        <v>2300</v>
      </c>
      <c r="E40" s="464" t="str">
        <f t="shared" ca="1" si="9"/>
        <v/>
      </c>
      <c r="F40" s="448"/>
      <c r="G40" s="446"/>
      <c r="H40" s="444">
        <f t="shared" si="15"/>
        <v>0</v>
      </c>
      <c r="I40" s="432">
        <f t="shared" si="17"/>
        <v>0</v>
      </c>
      <c r="J40" s="2" t="str">
        <f t="shared" si="18"/>
        <v/>
      </c>
      <c r="M40" s="35">
        <f t="shared" si="19"/>
        <v>0</v>
      </c>
      <c r="P40" s="266"/>
      <c r="Q40" s="266"/>
      <c r="R40" s="267"/>
      <c r="S40" s="268" t="e">
        <f t="shared" si="10"/>
        <v>#DIV/0!</v>
      </c>
      <c r="AA40" s="2" t="s">
        <v>36</v>
      </c>
      <c r="AB40" s="2">
        <f t="shared" si="11"/>
        <v>0</v>
      </c>
      <c r="AC40" s="50" t="str">
        <f t="shared" si="20"/>
        <v/>
      </c>
      <c r="AD40" s="34" t="str">
        <f t="shared" si="12"/>
        <v>♂</v>
      </c>
      <c r="AE40" s="2" t="str">
        <f t="shared" si="21"/>
        <v>KKKLLL  Pierre  Pierre</v>
      </c>
      <c r="AF40" s="2">
        <f t="shared" si="13"/>
        <v>5</v>
      </c>
      <c r="AG40" s="39"/>
      <c r="AH40" s="40" t="str">
        <f>IF(AG40&lt;&gt;"",VLOOKUP(AG40,#REF!,2,FALSE),"")</f>
        <v/>
      </c>
      <c r="AJ40" s="250">
        <f>MASTER!$Y41</f>
        <v>0</v>
      </c>
      <c r="AK40" s="250" t="e">
        <f>MASTER!$Y94</f>
        <v>#REF!</v>
      </c>
      <c r="AL40" s="250" t="e">
        <f>MASTER!$Y146</f>
        <v>#REF!</v>
      </c>
      <c r="AM40" s="250" t="e">
        <f>MASTER!$Y198</f>
        <v>#REF!</v>
      </c>
      <c r="AN40" s="250" t="e">
        <f>MASTER!$Y250</f>
        <v>#REF!</v>
      </c>
      <c r="AO40" s="250" t="e">
        <f>MASTER!$Y302</f>
        <v>#REF!</v>
      </c>
      <c r="AP40" s="250" t="e">
        <f>MASTER!$Y354</f>
        <v>#REF!</v>
      </c>
      <c r="AQ40" s="250" t="e">
        <f>MASTER!$Y406</f>
        <v>#REF!</v>
      </c>
      <c r="AR40" s="250" t="e">
        <f>MASTER!$Y458</f>
        <v>#REF!</v>
      </c>
      <c r="AS40" s="250" t="e">
        <f>MASTER!$Y510</f>
        <v>#REF!</v>
      </c>
      <c r="AT40" s="218" t="s">
        <v>241</v>
      </c>
      <c r="AU40" s="358" t="e">
        <f t="array" ref="AU40">MAX(IF(AJ40:AS40&gt;0,AJ40:AS40))</f>
        <v>#REF!</v>
      </c>
      <c r="AV40">
        <v>40</v>
      </c>
      <c r="AW40">
        <v>37</v>
      </c>
      <c r="AY40" t="str">
        <f t="shared" si="22"/>
        <v>KKKLLL  Pierre</v>
      </c>
      <c r="BA40" s="379" t="e">
        <f t="shared" ca="1" si="14"/>
        <v>#VALUE!</v>
      </c>
      <c r="BB40" s="440"/>
      <c r="BC40" s="400"/>
      <c r="BT40" s="6" t="str">
        <f>Championnats!C41</f>
        <v>Didier</v>
      </c>
    </row>
    <row r="41" spans="1:72" ht="19.5" customHeight="1" x14ac:dyDescent="0.5">
      <c r="A41" s="6">
        <v>38</v>
      </c>
      <c r="B41" s="352" t="s">
        <v>345</v>
      </c>
      <c r="C41" s="375" t="str">
        <f t="shared" si="16"/>
        <v/>
      </c>
      <c r="D41" s="69">
        <f t="shared" si="8"/>
        <v>2300</v>
      </c>
      <c r="E41" s="464" t="str">
        <f t="shared" ca="1" si="9"/>
        <v/>
      </c>
      <c r="F41" s="448"/>
      <c r="G41" s="446"/>
      <c r="H41" s="444">
        <f t="shared" si="15"/>
        <v>0</v>
      </c>
      <c r="I41" s="432">
        <f t="shared" si="17"/>
        <v>0</v>
      </c>
      <c r="J41" s="2" t="str">
        <f t="shared" si="18"/>
        <v/>
      </c>
      <c r="M41" s="35">
        <f t="shared" si="19"/>
        <v>0</v>
      </c>
      <c r="P41" s="266"/>
      <c r="Q41" s="266"/>
      <c r="R41" s="267"/>
      <c r="S41" s="268" t="e">
        <f t="shared" si="10"/>
        <v>#DIV/0!</v>
      </c>
      <c r="AA41" s="2" t="s">
        <v>36</v>
      </c>
      <c r="AB41" s="2">
        <f t="shared" si="11"/>
        <v>0</v>
      </c>
      <c r="AC41" s="50" t="str">
        <f t="shared" si="20"/>
        <v/>
      </c>
      <c r="AD41" s="34" t="str">
        <f t="shared" si="12"/>
        <v>♂</v>
      </c>
      <c r="AE41" s="2" t="str">
        <f t="shared" si="21"/>
        <v>LLLLMMMM  Didier  Didier</v>
      </c>
      <c r="AF41" s="2">
        <f t="shared" si="13"/>
        <v>5</v>
      </c>
      <c r="AG41" s="39"/>
      <c r="AH41" s="40" t="str">
        <f>IF(AG41&lt;&gt;"",VLOOKUP(AG41,#REF!,2,FALSE),"")</f>
        <v/>
      </c>
      <c r="AJ41" s="250">
        <f>MASTER!$Y42</f>
        <v>0</v>
      </c>
      <c r="AK41" s="250" t="e">
        <f>MASTER!$Y95</f>
        <v>#REF!</v>
      </c>
      <c r="AL41" s="250" t="e">
        <f>MASTER!$Y147</f>
        <v>#REF!</v>
      </c>
      <c r="AM41" s="250" t="e">
        <f>MASTER!$Y199</f>
        <v>#REF!</v>
      </c>
      <c r="AN41" s="250" t="e">
        <f>MASTER!$Y251</f>
        <v>#REF!</v>
      </c>
      <c r="AO41" s="250" t="e">
        <f>MASTER!$Y303</f>
        <v>#REF!</v>
      </c>
      <c r="AP41" s="250" t="e">
        <f>MASTER!$Y355</f>
        <v>#REF!</v>
      </c>
      <c r="AQ41" s="250" t="e">
        <f>MASTER!$Y407</f>
        <v>#REF!</v>
      </c>
      <c r="AR41" s="250" t="e">
        <f>MASTER!$Y459</f>
        <v>#REF!</v>
      </c>
      <c r="AS41" s="250" t="e">
        <f>MASTER!$Y511</f>
        <v>#REF!</v>
      </c>
      <c r="AT41" s="218" t="s">
        <v>242</v>
      </c>
      <c r="AU41" s="358" t="e">
        <f t="array" ref="AU41">MAX(IF(AJ41:AS41&gt;0,AJ41:AS41))</f>
        <v>#REF!</v>
      </c>
      <c r="AV41">
        <v>41</v>
      </c>
      <c r="AW41">
        <v>38</v>
      </c>
      <c r="AY41" t="str">
        <f t="shared" si="22"/>
        <v>LLLLMMMM  Didier</v>
      </c>
      <c r="BA41" s="379" t="e">
        <f t="shared" ca="1" si="14"/>
        <v>#VALUE!</v>
      </c>
      <c r="BB41" s="440"/>
      <c r="BC41" s="400"/>
      <c r="BT41" s="6" t="str">
        <f>Championnats!C42</f>
        <v>Barbara</v>
      </c>
    </row>
    <row r="42" spans="1:72" ht="19.5" customHeight="1" x14ac:dyDescent="0.5">
      <c r="A42" s="6">
        <v>39</v>
      </c>
      <c r="B42" s="352" t="s">
        <v>346</v>
      </c>
      <c r="C42" s="375" t="str">
        <f t="shared" si="16"/>
        <v/>
      </c>
      <c r="D42" s="69">
        <f t="shared" si="8"/>
        <v>2700</v>
      </c>
      <c r="E42" s="464" t="str">
        <f t="shared" ca="1" si="9"/>
        <v/>
      </c>
      <c r="F42" s="448"/>
      <c r="G42" s="446"/>
      <c r="H42" s="444">
        <f t="shared" si="15"/>
        <v>0</v>
      </c>
      <c r="I42" s="432">
        <f t="shared" si="17"/>
        <v>0</v>
      </c>
      <c r="J42" s="2" t="str">
        <f t="shared" si="18"/>
        <v/>
      </c>
      <c r="M42" s="35">
        <f t="shared" si="19"/>
        <v>0</v>
      </c>
      <c r="P42" s="266"/>
      <c r="Q42" s="266"/>
      <c r="R42" s="267"/>
      <c r="S42" s="268" t="e">
        <f t="shared" si="10"/>
        <v>#DIV/0!</v>
      </c>
      <c r="AA42" s="2" t="s">
        <v>64</v>
      </c>
      <c r="AB42" s="2">
        <f t="shared" si="11"/>
        <v>0</v>
      </c>
      <c r="AC42" s="50" t="str">
        <f t="shared" si="20"/>
        <v/>
      </c>
      <c r="AD42" s="34" t="str">
        <f t="shared" si="12"/>
        <v>♀</v>
      </c>
      <c r="AE42" s="2" t="str">
        <f t="shared" si="21"/>
        <v>MMMNNN  Barbara  Barbara</v>
      </c>
      <c r="AF42" s="2">
        <f t="shared" si="13"/>
        <v>5</v>
      </c>
      <c r="AG42" s="39"/>
      <c r="AH42" s="40" t="str">
        <f>IF(AG42&lt;&gt;"",VLOOKUP(AG42,#REF!,2,FALSE),"")</f>
        <v/>
      </c>
      <c r="AJ42" s="250">
        <f>MASTER!$Y43</f>
        <v>0</v>
      </c>
      <c r="AK42" s="250" t="e">
        <f>MASTER!$Y96</f>
        <v>#REF!</v>
      </c>
      <c r="AL42" s="250" t="e">
        <f>MASTER!$Y148</f>
        <v>#REF!</v>
      </c>
      <c r="AM42" s="250" t="e">
        <f>MASTER!$Y200</f>
        <v>#REF!</v>
      </c>
      <c r="AN42" s="250" t="e">
        <f>MASTER!$Y252</f>
        <v>#REF!</v>
      </c>
      <c r="AO42" s="250" t="e">
        <f>MASTER!$Y304</f>
        <v>#REF!</v>
      </c>
      <c r="AP42" s="250" t="e">
        <f>MASTER!$Y356</f>
        <v>#REF!</v>
      </c>
      <c r="AQ42" s="250" t="e">
        <f>MASTER!$Y408</f>
        <v>#REF!</v>
      </c>
      <c r="AR42" s="250" t="e">
        <f>MASTER!$Y460</f>
        <v>#REF!</v>
      </c>
      <c r="AS42" s="250" t="e">
        <f>MASTER!$Y512</f>
        <v>#REF!</v>
      </c>
      <c r="AT42" s="218" t="s">
        <v>243</v>
      </c>
      <c r="AU42" s="358" t="e">
        <f t="array" ref="AU42">MAX(IF(AJ42:AS42&gt;0,AJ42:AS42))</f>
        <v>#REF!</v>
      </c>
      <c r="AV42">
        <v>42</v>
      </c>
      <c r="AW42">
        <v>39</v>
      </c>
      <c r="AY42" t="str">
        <f t="shared" si="22"/>
        <v>MMMNNN  Barbara</v>
      </c>
      <c r="BA42" s="379" t="e">
        <f t="shared" ca="1" si="14"/>
        <v>#VALUE!</v>
      </c>
      <c r="BB42" s="440"/>
      <c r="BC42" s="400"/>
      <c r="BT42" s="6" t="str">
        <f>Championnats!C43</f>
        <v>Julie</v>
      </c>
    </row>
    <row r="43" spans="1:72" ht="19.5" customHeight="1" x14ac:dyDescent="0.5">
      <c r="A43" s="6">
        <v>40</v>
      </c>
      <c r="B43" s="352" t="s">
        <v>347</v>
      </c>
      <c r="C43" s="375" t="str">
        <f t="shared" si="16"/>
        <v/>
      </c>
      <c r="D43" s="69">
        <f t="shared" si="8"/>
        <v>2700</v>
      </c>
      <c r="E43" s="464" t="str">
        <f t="shared" ca="1" si="9"/>
        <v/>
      </c>
      <c r="F43" s="448"/>
      <c r="G43" s="446"/>
      <c r="H43" s="444">
        <f t="shared" si="15"/>
        <v>0</v>
      </c>
      <c r="I43" s="432">
        <f t="shared" si="17"/>
        <v>0</v>
      </c>
      <c r="J43" s="2" t="str">
        <f t="shared" si="18"/>
        <v/>
      </c>
      <c r="M43" s="35">
        <f t="shared" si="19"/>
        <v>0</v>
      </c>
      <c r="P43" s="266"/>
      <c r="Q43" s="266"/>
      <c r="R43" s="267"/>
      <c r="S43" s="268" t="e">
        <f t="shared" si="10"/>
        <v>#DIV/0!</v>
      </c>
      <c r="AA43" s="2" t="s">
        <v>64</v>
      </c>
      <c r="AB43" s="2">
        <f t="shared" si="11"/>
        <v>0</v>
      </c>
      <c r="AC43" s="50" t="str">
        <f t="shared" si="20"/>
        <v/>
      </c>
      <c r="AD43" s="34" t="str">
        <f t="shared" si="12"/>
        <v>♀</v>
      </c>
      <c r="AE43" s="2" t="str">
        <f t="shared" si="21"/>
        <v>NNNNOOO  Julie  Julie</v>
      </c>
      <c r="AF43" s="2">
        <f t="shared" si="13"/>
        <v>5</v>
      </c>
      <c r="AG43" s="39"/>
      <c r="AH43" s="40" t="str">
        <f>IF(AG43&lt;&gt;"",VLOOKUP(AG43,#REF!,2,FALSE),"")</f>
        <v/>
      </c>
      <c r="AJ43" s="250">
        <f>MASTER!$Y44</f>
        <v>0</v>
      </c>
      <c r="AK43" s="250" t="e">
        <f>MASTER!$Y97</f>
        <v>#REF!</v>
      </c>
      <c r="AL43" s="250" t="e">
        <f>MASTER!$Y149</f>
        <v>#REF!</v>
      </c>
      <c r="AM43" s="250" t="e">
        <f>MASTER!$Y201</f>
        <v>#REF!</v>
      </c>
      <c r="AN43" s="250" t="e">
        <f>MASTER!$Y253</f>
        <v>#REF!</v>
      </c>
      <c r="AO43" s="250" t="e">
        <f>MASTER!$Y305</f>
        <v>#REF!</v>
      </c>
      <c r="AP43" s="250" t="e">
        <f>MASTER!$Y357</f>
        <v>#REF!</v>
      </c>
      <c r="AQ43" s="250" t="e">
        <f>MASTER!$Y409</f>
        <v>#REF!</v>
      </c>
      <c r="AR43" s="250" t="e">
        <f>MASTER!$Y461</f>
        <v>#REF!</v>
      </c>
      <c r="AS43" s="250" t="e">
        <f>MASTER!$Y513</f>
        <v>#REF!</v>
      </c>
      <c r="AT43" s="218" t="s">
        <v>244</v>
      </c>
      <c r="AU43" s="358" t="e">
        <f t="array" ref="AU43">MAX(IF(AJ43:AS43&gt;0,AJ43:AS43))</f>
        <v>#REF!</v>
      </c>
      <c r="AV43">
        <v>43</v>
      </c>
      <c r="AW43">
        <v>40</v>
      </c>
      <c r="AY43" t="str">
        <f t="shared" si="22"/>
        <v>NNNNOOO  Julie</v>
      </c>
      <c r="BA43" s="379" t="e">
        <f t="shared" ca="1" si="14"/>
        <v>#VALUE!</v>
      </c>
      <c r="BB43" s="440"/>
      <c r="BC43" s="400"/>
      <c r="BT43" s="6" t="str">
        <f>Championnats!C44</f>
        <v>André</v>
      </c>
    </row>
    <row r="44" spans="1:72" ht="19.5" customHeight="1" x14ac:dyDescent="0.5">
      <c r="A44" s="6">
        <v>41</v>
      </c>
      <c r="B44" s="352" t="s">
        <v>348</v>
      </c>
      <c r="C44" s="375" t="str">
        <f t="shared" si="16"/>
        <v/>
      </c>
      <c r="D44" s="69">
        <f t="shared" si="8"/>
        <v>2300</v>
      </c>
      <c r="E44" s="464" t="str">
        <f t="shared" ca="1" si="9"/>
        <v/>
      </c>
      <c r="F44" s="448"/>
      <c r="G44" s="446"/>
      <c r="H44" s="444">
        <f t="shared" si="15"/>
        <v>0</v>
      </c>
      <c r="I44" s="432">
        <f t="shared" si="17"/>
        <v>0</v>
      </c>
      <c r="J44" s="2" t="str">
        <f t="shared" si="18"/>
        <v/>
      </c>
      <c r="M44" s="35">
        <f t="shared" si="19"/>
        <v>0</v>
      </c>
      <c r="P44" s="266"/>
      <c r="Q44" s="266"/>
      <c r="R44" s="267"/>
      <c r="S44" s="268" t="e">
        <f t="shared" si="10"/>
        <v>#DIV/0!</v>
      </c>
      <c r="AA44" s="2" t="s">
        <v>36</v>
      </c>
      <c r="AB44" s="2">
        <f t="shared" si="11"/>
        <v>0</v>
      </c>
      <c r="AC44" s="50" t="str">
        <f t="shared" si="20"/>
        <v/>
      </c>
      <c r="AD44" s="34" t="str">
        <f t="shared" si="12"/>
        <v>♂</v>
      </c>
      <c r="AE44" s="2" t="str">
        <f t="shared" si="21"/>
        <v>OOOPPP  André  André</v>
      </c>
      <c r="AF44" s="2">
        <f t="shared" si="13"/>
        <v>5</v>
      </c>
      <c r="AG44" s="39"/>
      <c r="AH44" s="40" t="str">
        <f>IF(AG44&lt;&gt;"",VLOOKUP(AG44,#REF!,2,FALSE),"")</f>
        <v/>
      </c>
      <c r="AJ44" s="250">
        <f>MASTER!$Y45</f>
        <v>0</v>
      </c>
      <c r="AK44" s="250" t="e">
        <f>MASTER!$Y98</f>
        <v>#REF!</v>
      </c>
      <c r="AL44" s="250" t="e">
        <f>MASTER!$Y150</f>
        <v>#REF!</v>
      </c>
      <c r="AM44" s="250" t="e">
        <f>MASTER!$Y202</f>
        <v>#REF!</v>
      </c>
      <c r="AN44" s="250" t="e">
        <f>MASTER!$Y254</f>
        <v>#REF!</v>
      </c>
      <c r="AO44" s="250" t="e">
        <f>MASTER!$Y306</f>
        <v>#REF!</v>
      </c>
      <c r="AP44" s="250" t="e">
        <f>MASTER!$Y358</f>
        <v>#REF!</v>
      </c>
      <c r="AQ44" s="250" t="e">
        <f>MASTER!$Y410</f>
        <v>#REF!</v>
      </c>
      <c r="AR44" s="250" t="e">
        <f>MASTER!$Y462</f>
        <v>#REF!</v>
      </c>
      <c r="AS44" s="250" t="e">
        <f>MASTER!$Y514</f>
        <v>#REF!</v>
      </c>
      <c r="AT44" s="218" t="s">
        <v>84</v>
      </c>
      <c r="AU44" s="358" t="e">
        <f t="array" ref="AU44">MAX(IF(AJ44:AS44&gt;0,AJ44:AS44))</f>
        <v>#REF!</v>
      </c>
      <c r="AV44">
        <v>44</v>
      </c>
      <c r="AW44">
        <v>41</v>
      </c>
      <c r="AY44" t="str">
        <f t="shared" si="22"/>
        <v>OOOPPP  André</v>
      </c>
      <c r="BA44" s="379" t="e">
        <f t="shared" ca="1" si="14"/>
        <v>#VALUE!</v>
      </c>
      <c r="BB44" s="440"/>
      <c r="BC44" s="400"/>
      <c r="BT44" s="6" t="str">
        <f>Championnats!C45</f>
        <v>Roland</v>
      </c>
    </row>
    <row r="45" spans="1:72" ht="19.5" customHeight="1" x14ac:dyDescent="0.5">
      <c r="A45" s="6">
        <v>42</v>
      </c>
      <c r="B45" s="352" t="s">
        <v>349</v>
      </c>
      <c r="C45" s="375" t="str">
        <f t="shared" si="16"/>
        <v/>
      </c>
      <c r="D45" s="69">
        <f t="shared" si="8"/>
        <v>2300</v>
      </c>
      <c r="E45" s="464" t="str">
        <f t="shared" ca="1" si="9"/>
        <v/>
      </c>
      <c r="F45" s="448"/>
      <c r="G45" s="446"/>
      <c r="H45" s="444">
        <f t="shared" si="15"/>
        <v>0</v>
      </c>
      <c r="I45" s="432">
        <f t="shared" si="17"/>
        <v>0</v>
      </c>
      <c r="J45" s="2" t="str">
        <f t="shared" si="18"/>
        <v/>
      </c>
      <c r="M45" s="35">
        <f t="shared" si="19"/>
        <v>0</v>
      </c>
      <c r="P45" s="266"/>
      <c r="Q45" s="266"/>
      <c r="R45" s="267"/>
      <c r="S45" s="268" t="e">
        <f t="shared" si="10"/>
        <v>#DIV/0!</v>
      </c>
      <c r="AA45" s="2" t="s">
        <v>36</v>
      </c>
      <c r="AB45" s="2">
        <f t="shared" si="11"/>
        <v>0</v>
      </c>
      <c r="AC45" s="50" t="str">
        <f t="shared" si="20"/>
        <v/>
      </c>
      <c r="AD45" s="34" t="str">
        <f t="shared" si="12"/>
        <v>♂</v>
      </c>
      <c r="AE45" s="2" t="str">
        <f t="shared" si="21"/>
        <v>PPPQQQQ  Roland  Roland</v>
      </c>
      <c r="AF45" s="2">
        <f t="shared" si="13"/>
        <v>5</v>
      </c>
      <c r="AG45" s="39"/>
      <c r="AH45" s="40" t="str">
        <f>IF(AG45&lt;&gt;"",VLOOKUP(AG45,#REF!,2,FALSE),"")</f>
        <v/>
      </c>
      <c r="AJ45" s="250">
        <f>MASTER!$Y46</f>
        <v>0</v>
      </c>
      <c r="AK45" s="250" t="e">
        <f>MASTER!$Y99</f>
        <v>#REF!</v>
      </c>
      <c r="AL45" s="250" t="e">
        <f>MASTER!$Y151</f>
        <v>#REF!</v>
      </c>
      <c r="AM45" s="250" t="e">
        <f>MASTER!$Y203</f>
        <v>#REF!</v>
      </c>
      <c r="AN45" s="250" t="e">
        <f>MASTER!$Y255</f>
        <v>#REF!</v>
      </c>
      <c r="AO45" s="250" t="e">
        <f>MASTER!$Y307</f>
        <v>#REF!</v>
      </c>
      <c r="AP45" s="250" t="e">
        <f>MASTER!$Y359</f>
        <v>#REF!</v>
      </c>
      <c r="AQ45" s="250" t="e">
        <f>MASTER!$Y411</f>
        <v>#REF!</v>
      </c>
      <c r="AR45" s="250" t="e">
        <f>MASTER!$Y463</f>
        <v>#REF!</v>
      </c>
      <c r="AS45" s="250" t="e">
        <f>MASTER!$Y515</f>
        <v>#REF!</v>
      </c>
      <c r="AT45" s="218" t="s">
        <v>245</v>
      </c>
      <c r="AU45" s="358" t="e">
        <f t="array" ref="AU45">MAX(IF(AJ45:AS45&gt;0,AJ45:AS45))</f>
        <v>#REF!</v>
      </c>
      <c r="AV45">
        <v>45</v>
      </c>
      <c r="AW45">
        <v>42</v>
      </c>
      <c r="AY45" t="str">
        <f t="shared" si="22"/>
        <v>PPPQQQQ  Roland</v>
      </c>
      <c r="BA45" s="379" t="e">
        <f t="shared" ca="1" si="14"/>
        <v>#VALUE!</v>
      </c>
      <c r="BB45" s="440"/>
      <c r="BC45" s="400"/>
      <c r="BT45" s="6" t="str">
        <f>Championnats!C46</f>
        <v>Sylvain</v>
      </c>
    </row>
    <row r="46" spans="1:72" ht="19.5" customHeight="1" x14ac:dyDescent="0.5">
      <c r="A46" s="6">
        <v>43</v>
      </c>
      <c r="B46" s="352" t="s">
        <v>350</v>
      </c>
      <c r="C46" s="375" t="str">
        <f t="shared" si="16"/>
        <v/>
      </c>
      <c r="D46" s="69">
        <f t="shared" si="8"/>
        <v>2300</v>
      </c>
      <c r="E46" s="464" t="str">
        <f t="shared" ca="1" si="9"/>
        <v/>
      </c>
      <c r="F46" s="448"/>
      <c r="G46" s="446"/>
      <c r="H46" s="444">
        <f t="shared" si="15"/>
        <v>0</v>
      </c>
      <c r="I46" s="432">
        <f t="shared" si="17"/>
        <v>0</v>
      </c>
      <c r="J46" s="2" t="str">
        <f t="shared" si="18"/>
        <v/>
      </c>
      <c r="M46" s="35">
        <f t="shared" si="19"/>
        <v>0</v>
      </c>
      <c r="P46" s="266"/>
      <c r="Q46" s="266"/>
      <c r="R46" s="267"/>
      <c r="S46" s="268" t="e">
        <f t="shared" si="10"/>
        <v>#DIV/0!</v>
      </c>
      <c r="AA46" s="2" t="s">
        <v>36</v>
      </c>
      <c r="AB46" s="2">
        <f t="shared" si="11"/>
        <v>0</v>
      </c>
      <c r="AC46" s="50" t="str">
        <f t="shared" si="20"/>
        <v/>
      </c>
      <c r="AD46" s="34" t="str">
        <f t="shared" si="12"/>
        <v>♂</v>
      </c>
      <c r="AE46" s="2" t="str">
        <f t="shared" si="21"/>
        <v>QQQRRR  Sylvain  Sylvain</v>
      </c>
      <c r="AF46" s="2">
        <f t="shared" si="13"/>
        <v>5</v>
      </c>
      <c r="AG46" s="39"/>
      <c r="AH46" s="40" t="str">
        <f>IF(AG46&lt;&gt;"",VLOOKUP(AG46,#REF!,2,FALSE),"")</f>
        <v/>
      </c>
      <c r="AJ46" s="250">
        <f>MASTER!$Y47</f>
        <v>0</v>
      </c>
      <c r="AK46" s="250" t="e">
        <f>MASTER!$Y100</f>
        <v>#REF!</v>
      </c>
      <c r="AL46" s="250" t="e">
        <f>MASTER!$Y152</f>
        <v>#REF!</v>
      </c>
      <c r="AM46" s="250" t="e">
        <f>MASTER!$Y204</f>
        <v>#REF!</v>
      </c>
      <c r="AN46" s="250" t="e">
        <f>MASTER!$Y256</f>
        <v>#REF!</v>
      </c>
      <c r="AO46" s="250" t="e">
        <f>MASTER!$Y308</f>
        <v>#REF!</v>
      </c>
      <c r="AP46" s="250" t="e">
        <f>MASTER!$Y360</f>
        <v>#REF!</v>
      </c>
      <c r="AQ46" s="250" t="e">
        <f>MASTER!$Y412</f>
        <v>#REF!</v>
      </c>
      <c r="AR46" s="250" t="e">
        <f>MASTER!$Y464</f>
        <v>#REF!</v>
      </c>
      <c r="AS46" s="250" t="e">
        <f>MASTER!$Y516</f>
        <v>#REF!</v>
      </c>
      <c r="AT46" s="218" t="s">
        <v>246</v>
      </c>
      <c r="AU46" s="358" t="e">
        <f t="array" ref="AU46">MAX(IF(AJ46:AS46&gt;0,AJ46:AS46))</f>
        <v>#REF!</v>
      </c>
      <c r="AV46">
        <v>46</v>
      </c>
      <c r="AW46">
        <v>43</v>
      </c>
      <c r="AY46" t="str">
        <f t="shared" si="22"/>
        <v>QQQRRR  Sylvain</v>
      </c>
      <c r="BA46" s="379" t="e">
        <f t="shared" ca="1" si="14"/>
        <v>#VALUE!</v>
      </c>
      <c r="BB46" s="440"/>
      <c r="BC46" s="400"/>
      <c r="BT46" s="6" t="str">
        <f>Championnats!C47</f>
        <v>Veronica</v>
      </c>
    </row>
    <row r="47" spans="1:72" ht="19.5" customHeight="1" x14ac:dyDescent="0.5">
      <c r="A47" s="6">
        <v>44</v>
      </c>
      <c r="B47" s="352" t="s">
        <v>351</v>
      </c>
      <c r="C47" s="375" t="str">
        <f t="shared" si="16"/>
        <v/>
      </c>
      <c r="D47" s="69">
        <f t="shared" si="8"/>
        <v>2700</v>
      </c>
      <c r="E47" s="464" t="str">
        <f t="shared" ca="1" si="9"/>
        <v/>
      </c>
      <c r="F47" s="448"/>
      <c r="G47" s="446"/>
      <c r="H47" s="444">
        <f t="shared" si="15"/>
        <v>0</v>
      </c>
      <c r="I47" s="432">
        <f t="shared" si="17"/>
        <v>0</v>
      </c>
      <c r="J47" s="2" t="str">
        <f t="shared" si="18"/>
        <v/>
      </c>
      <c r="M47" s="35">
        <f t="shared" si="19"/>
        <v>0</v>
      </c>
      <c r="P47" s="266"/>
      <c r="Q47" s="266"/>
      <c r="R47" s="267"/>
      <c r="S47" s="268" t="e">
        <f t="shared" si="10"/>
        <v>#DIV/0!</v>
      </c>
      <c r="AA47" s="2" t="s">
        <v>64</v>
      </c>
      <c r="AB47" s="2">
        <f t="shared" si="11"/>
        <v>0</v>
      </c>
      <c r="AC47" s="50" t="str">
        <f t="shared" si="20"/>
        <v/>
      </c>
      <c r="AD47" s="34" t="str">
        <f t="shared" si="12"/>
        <v>♀</v>
      </c>
      <c r="AE47" s="2" t="str">
        <f t="shared" si="21"/>
        <v>RRRSSS  Veronica  Veronica</v>
      </c>
      <c r="AF47" s="2">
        <f t="shared" si="13"/>
        <v>5</v>
      </c>
      <c r="AG47" s="39"/>
      <c r="AH47" s="40" t="str">
        <f>IF(AG47&lt;&gt;"",VLOOKUP(AG47,#REF!,2,FALSE),"")</f>
        <v/>
      </c>
      <c r="AJ47" s="250">
        <f>MASTER!$Y48</f>
        <v>0</v>
      </c>
      <c r="AK47" s="250" t="e">
        <f>MASTER!$Y101</f>
        <v>#REF!</v>
      </c>
      <c r="AL47" s="250" t="e">
        <f>MASTER!$Y153</f>
        <v>#REF!</v>
      </c>
      <c r="AM47" s="250" t="e">
        <f>MASTER!$Y205</f>
        <v>#REF!</v>
      </c>
      <c r="AN47" s="250" t="e">
        <f>MASTER!$Y257</f>
        <v>#REF!</v>
      </c>
      <c r="AO47" s="250" t="e">
        <f>MASTER!$Y309</f>
        <v>#REF!</v>
      </c>
      <c r="AP47" s="250" t="e">
        <f>MASTER!$Y361</f>
        <v>#REF!</v>
      </c>
      <c r="AQ47" s="250" t="e">
        <f>MASTER!$Y413</f>
        <v>#REF!</v>
      </c>
      <c r="AR47" s="250" t="e">
        <f>MASTER!$Y465</f>
        <v>#REF!</v>
      </c>
      <c r="AS47" s="250" t="e">
        <f>MASTER!$Y517</f>
        <v>#REF!</v>
      </c>
      <c r="AT47" s="218" t="s">
        <v>247</v>
      </c>
      <c r="AU47" s="358" t="e">
        <f t="array" ref="AU47">MAX(IF(AJ47:AS47&gt;0,AJ47:AS47))</f>
        <v>#REF!</v>
      </c>
      <c r="AV47">
        <v>47</v>
      </c>
      <c r="AW47">
        <v>44</v>
      </c>
      <c r="AY47" t="str">
        <f t="shared" si="22"/>
        <v>RRRSSS  Veronica</v>
      </c>
      <c r="BA47" s="379" t="e">
        <f t="shared" ca="1" si="14"/>
        <v>#VALUE!</v>
      </c>
      <c r="BB47" s="440"/>
      <c r="BC47" s="400"/>
      <c r="BT47" s="6" t="str">
        <f>Championnats!C48</f>
        <v>Luc</v>
      </c>
    </row>
    <row r="48" spans="1:72" ht="19.5" customHeight="1" x14ac:dyDescent="0.5">
      <c r="A48" s="6">
        <v>45</v>
      </c>
      <c r="B48" s="352" t="s">
        <v>352</v>
      </c>
      <c r="C48" s="375" t="str">
        <f t="shared" si="16"/>
        <v/>
      </c>
      <c r="D48" s="69">
        <f t="shared" si="8"/>
        <v>2300</v>
      </c>
      <c r="E48" s="464" t="str">
        <f t="shared" ca="1" si="9"/>
        <v/>
      </c>
      <c r="F48" s="448"/>
      <c r="G48" s="446"/>
      <c r="H48" s="444">
        <f t="shared" si="15"/>
        <v>0</v>
      </c>
      <c r="I48" s="432">
        <f t="shared" si="17"/>
        <v>0</v>
      </c>
      <c r="J48" s="2" t="str">
        <f t="shared" si="18"/>
        <v/>
      </c>
      <c r="M48" s="35">
        <f t="shared" si="19"/>
        <v>0</v>
      </c>
      <c r="P48" s="266"/>
      <c r="Q48" s="266"/>
      <c r="R48" s="267"/>
      <c r="S48" s="268" t="e">
        <f t="shared" si="10"/>
        <v>#DIV/0!</v>
      </c>
      <c r="AA48" s="2" t="s">
        <v>36</v>
      </c>
      <c r="AB48" s="2">
        <f t="shared" si="11"/>
        <v>0</v>
      </c>
      <c r="AC48" s="50" t="str">
        <f t="shared" si="20"/>
        <v/>
      </c>
      <c r="AD48" s="34" t="str">
        <f t="shared" si="12"/>
        <v>♂</v>
      </c>
      <c r="AE48" s="2" t="str">
        <f t="shared" si="21"/>
        <v>SSSTTT  Luc  Luc</v>
      </c>
      <c r="AF48" s="2">
        <f t="shared" si="13"/>
        <v>5</v>
      </c>
      <c r="AG48" s="39"/>
      <c r="AH48" s="40" t="str">
        <f>IF(AG48&lt;&gt;"",VLOOKUP(AG48,#REF!,2,FALSE),"")</f>
        <v/>
      </c>
      <c r="AJ48" s="250">
        <f>MASTER!$Y49</f>
        <v>0</v>
      </c>
      <c r="AK48" s="250" t="e">
        <f>MASTER!$Y102</f>
        <v>#REF!</v>
      </c>
      <c r="AL48" s="250" t="e">
        <f>MASTER!$Y154</f>
        <v>#REF!</v>
      </c>
      <c r="AM48" s="250" t="e">
        <f>MASTER!$Y206</f>
        <v>#REF!</v>
      </c>
      <c r="AN48" s="250" t="e">
        <f>MASTER!$Y258</f>
        <v>#REF!</v>
      </c>
      <c r="AO48" s="250" t="e">
        <f>MASTER!$Y310</f>
        <v>#REF!</v>
      </c>
      <c r="AP48" s="250" t="e">
        <f>MASTER!$Y362</f>
        <v>#REF!</v>
      </c>
      <c r="AQ48" s="250" t="e">
        <f>MASTER!$Y414</f>
        <v>#REF!</v>
      </c>
      <c r="AR48" s="250" t="e">
        <f>MASTER!$Y466</f>
        <v>#REF!</v>
      </c>
      <c r="AS48" s="250" t="e">
        <f>MASTER!$Y518</f>
        <v>#REF!</v>
      </c>
      <c r="AT48" s="218" t="s">
        <v>248</v>
      </c>
      <c r="AU48" s="358" t="e">
        <f t="array" ref="AU48">MAX(IF(AJ48:AS48&gt;0,AJ48:AS48))</f>
        <v>#REF!</v>
      </c>
      <c r="AV48">
        <v>48</v>
      </c>
      <c r="AW48">
        <v>45</v>
      </c>
      <c r="AY48" t="str">
        <f t="shared" si="22"/>
        <v>SSSTTT  Luc</v>
      </c>
      <c r="BA48" s="379" t="e">
        <f t="shared" ca="1" si="14"/>
        <v>#VALUE!</v>
      </c>
      <c r="BB48" s="440"/>
      <c r="BC48" s="400"/>
      <c r="BT48" s="6" t="str">
        <f>Championnats!C49</f>
        <v>Cryss</v>
      </c>
    </row>
    <row r="49" spans="1:72" ht="19.5" customHeight="1" x14ac:dyDescent="0.5">
      <c r="A49" s="6">
        <v>46</v>
      </c>
      <c r="B49" s="352" t="s">
        <v>353</v>
      </c>
      <c r="C49" s="375" t="str">
        <f t="shared" si="16"/>
        <v/>
      </c>
      <c r="D49" s="69">
        <f t="shared" si="8"/>
        <v>2300</v>
      </c>
      <c r="E49" s="464" t="str">
        <f t="shared" ca="1" si="9"/>
        <v/>
      </c>
      <c r="F49" s="448"/>
      <c r="G49" s="446"/>
      <c r="H49" s="444">
        <f t="shared" si="15"/>
        <v>0</v>
      </c>
      <c r="I49" s="432">
        <f t="shared" si="17"/>
        <v>0</v>
      </c>
      <c r="J49" s="2" t="str">
        <f t="shared" si="18"/>
        <v/>
      </c>
      <c r="M49" s="35">
        <f t="shared" si="19"/>
        <v>0</v>
      </c>
      <c r="P49" s="266"/>
      <c r="Q49" s="266"/>
      <c r="R49" s="267"/>
      <c r="S49" s="268" t="e">
        <f t="shared" si="10"/>
        <v>#DIV/0!</v>
      </c>
      <c r="AA49" s="2" t="s">
        <v>36</v>
      </c>
      <c r="AB49" s="2">
        <f t="shared" si="11"/>
        <v>0</v>
      </c>
      <c r="AC49" s="50" t="str">
        <f t="shared" si="20"/>
        <v/>
      </c>
      <c r="AD49" s="34" t="str">
        <f t="shared" si="12"/>
        <v>♂</v>
      </c>
      <c r="AE49" s="2" t="str">
        <f t="shared" si="21"/>
        <v>TTTUUU  Cryss  Cryss</v>
      </c>
      <c r="AF49" s="2">
        <f t="shared" si="13"/>
        <v>5</v>
      </c>
      <c r="AG49" s="39"/>
      <c r="AH49" s="40" t="str">
        <f>IF(AG49&lt;&gt;"",VLOOKUP(AG49,#REF!,2,FALSE),"")</f>
        <v/>
      </c>
      <c r="AJ49" s="250">
        <f>MASTER!$Y50</f>
        <v>0</v>
      </c>
      <c r="AK49" s="250" t="e">
        <f>MASTER!$Y103</f>
        <v>#REF!</v>
      </c>
      <c r="AL49" s="250" t="e">
        <f>MASTER!$Y155</f>
        <v>#REF!</v>
      </c>
      <c r="AM49" s="250" t="e">
        <f>MASTER!$Y207</f>
        <v>#REF!</v>
      </c>
      <c r="AN49" s="250" t="e">
        <f>MASTER!$Y259</f>
        <v>#REF!</v>
      </c>
      <c r="AO49" s="250" t="e">
        <f>MASTER!$Y311</f>
        <v>#REF!</v>
      </c>
      <c r="AP49" s="250" t="e">
        <f>MASTER!$Y363</f>
        <v>#REF!</v>
      </c>
      <c r="AQ49" s="250" t="e">
        <f>MASTER!$Y415</f>
        <v>#REF!</v>
      </c>
      <c r="AR49" s="250" t="e">
        <f>MASTER!$Y467</f>
        <v>#REF!</v>
      </c>
      <c r="AS49" s="250" t="e">
        <f>MASTER!$Y519</f>
        <v>#REF!</v>
      </c>
      <c r="AT49" s="218" t="s">
        <v>249</v>
      </c>
      <c r="AU49" s="358" t="e">
        <f t="array" ref="AU49">MAX(IF(AJ49:AS49&gt;0,AJ49:AS49))</f>
        <v>#REF!</v>
      </c>
      <c r="AV49">
        <v>49</v>
      </c>
      <c r="AW49">
        <v>46</v>
      </c>
      <c r="AY49" t="str">
        <f t="shared" si="22"/>
        <v>TTTUUU  Cryss</v>
      </c>
      <c r="BA49" s="379" t="e">
        <f t="shared" ca="1" si="14"/>
        <v>#VALUE!</v>
      </c>
      <c r="BB49" s="440"/>
      <c r="BC49" s="400"/>
      <c r="BT49" s="6" t="str">
        <f>Championnats!C50</f>
        <v>Sambou</v>
      </c>
    </row>
    <row r="50" spans="1:72" ht="19.5" customHeight="1" x14ac:dyDescent="0.5">
      <c r="A50" s="6">
        <v>47</v>
      </c>
      <c r="B50" s="352" t="s">
        <v>354</v>
      </c>
      <c r="C50" s="375" t="str">
        <f t="shared" si="16"/>
        <v/>
      </c>
      <c r="D50" s="69">
        <f t="shared" si="8"/>
        <v>2300</v>
      </c>
      <c r="E50" s="464" t="str">
        <f t="shared" ca="1" si="9"/>
        <v/>
      </c>
      <c r="F50" s="448"/>
      <c r="G50" s="446"/>
      <c r="H50" s="444">
        <f t="shared" si="15"/>
        <v>0</v>
      </c>
      <c r="I50" s="432">
        <f t="shared" si="17"/>
        <v>0</v>
      </c>
      <c r="J50" s="2" t="str">
        <f t="shared" si="18"/>
        <v/>
      </c>
      <c r="M50" s="35">
        <f t="shared" si="19"/>
        <v>0</v>
      </c>
      <c r="P50" s="266"/>
      <c r="Q50" s="266"/>
      <c r="R50" s="267"/>
      <c r="S50" s="268" t="e">
        <f t="shared" si="10"/>
        <v>#DIV/0!</v>
      </c>
      <c r="AA50" s="2" t="s">
        <v>36</v>
      </c>
      <c r="AB50" s="2">
        <f t="shared" si="11"/>
        <v>0</v>
      </c>
      <c r="AC50" s="50" t="str">
        <f t="shared" si="20"/>
        <v/>
      </c>
      <c r="AD50" s="34" t="str">
        <f t="shared" si="12"/>
        <v>♂</v>
      </c>
      <c r="AE50" s="2" t="str">
        <f t="shared" si="21"/>
        <v>UUUVVV  Sambou  Sambou</v>
      </c>
      <c r="AF50" s="2">
        <f t="shared" si="13"/>
        <v>5</v>
      </c>
      <c r="AG50" s="39"/>
      <c r="AH50" s="40" t="str">
        <f>IF(AG50&lt;&gt;"",VLOOKUP(AG50,#REF!,2,FALSE),"")</f>
        <v/>
      </c>
      <c r="AJ50" s="250">
        <f>MASTER!$Y51</f>
        <v>0</v>
      </c>
      <c r="AK50" s="250" t="e">
        <f>MASTER!$Y104</f>
        <v>#REF!</v>
      </c>
      <c r="AL50" s="250" t="e">
        <f>MASTER!$Y156</f>
        <v>#REF!</v>
      </c>
      <c r="AM50" s="250" t="e">
        <f>MASTER!$Y208</f>
        <v>#REF!</v>
      </c>
      <c r="AN50" s="250" t="e">
        <f>MASTER!$Y260</f>
        <v>#REF!</v>
      </c>
      <c r="AO50" s="250" t="e">
        <f>MASTER!$Y312</f>
        <v>#REF!</v>
      </c>
      <c r="AP50" s="250" t="e">
        <f>MASTER!$Y364</f>
        <v>#REF!</v>
      </c>
      <c r="AQ50" s="250" t="e">
        <f>MASTER!$Y416</f>
        <v>#REF!</v>
      </c>
      <c r="AR50" s="250" t="e">
        <f>MASTER!$Y468</f>
        <v>#REF!</v>
      </c>
      <c r="AS50" s="250" t="e">
        <f>MASTER!$Y520</f>
        <v>#REF!</v>
      </c>
      <c r="AT50" s="218" t="s">
        <v>250</v>
      </c>
      <c r="AU50" s="358" t="e">
        <f t="array" ref="AU50">MAX(IF(AJ50:AS50&gt;0,AJ50:AS50))</f>
        <v>#REF!</v>
      </c>
      <c r="AV50">
        <v>50</v>
      </c>
      <c r="AW50">
        <v>47</v>
      </c>
      <c r="AY50" t="str">
        <f t="shared" si="22"/>
        <v>UUUVVV  Sambou</v>
      </c>
      <c r="BA50" s="379" t="e">
        <f t="shared" ca="1" si="14"/>
        <v>#VALUE!</v>
      </c>
      <c r="BB50" s="440"/>
      <c r="BC50" s="400"/>
      <c r="BT50" s="6" t="str">
        <f>Championnats!C51</f>
        <v>Dylan</v>
      </c>
    </row>
    <row r="51" spans="1:72" ht="19.5" customHeight="1" x14ac:dyDescent="0.5">
      <c r="A51" s="6">
        <v>48</v>
      </c>
      <c r="B51" s="352" t="s">
        <v>355</v>
      </c>
      <c r="C51" s="375" t="str">
        <f t="shared" si="16"/>
        <v/>
      </c>
      <c r="D51" s="69">
        <f t="shared" si="8"/>
        <v>2300</v>
      </c>
      <c r="E51" s="464" t="str">
        <f t="shared" ca="1" si="9"/>
        <v/>
      </c>
      <c r="F51" s="448"/>
      <c r="G51" s="446"/>
      <c r="H51" s="444">
        <f t="shared" si="15"/>
        <v>0</v>
      </c>
      <c r="I51" s="432">
        <f t="shared" si="17"/>
        <v>0</v>
      </c>
      <c r="J51" s="2" t="str">
        <f t="shared" si="18"/>
        <v/>
      </c>
      <c r="M51" s="35">
        <f t="shared" si="19"/>
        <v>0</v>
      </c>
      <c r="P51" s="266"/>
      <c r="Q51" s="266"/>
      <c r="R51" s="267"/>
      <c r="S51" s="268" t="e">
        <f t="shared" si="10"/>
        <v>#DIV/0!</v>
      </c>
      <c r="AA51" s="2" t="s">
        <v>36</v>
      </c>
      <c r="AB51" s="2">
        <f t="shared" si="11"/>
        <v>0</v>
      </c>
      <c r="AC51" s="50" t="str">
        <f t="shared" si="20"/>
        <v/>
      </c>
      <c r="AD51" s="34" t="str">
        <f t="shared" si="12"/>
        <v>♂</v>
      </c>
      <c r="AE51" s="2" t="str">
        <f t="shared" si="21"/>
        <v>VVVVXXX  Dylan  Dylan</v>
      </c>
      <c r="AF51" s="2">
        <f t="shared" si="13"/>
        <v>5</v>
      </c>
      <c r="AG51" s="39"/>
      <c r="AH51" s="40" t="str">
        <f>IF(AG51&lt;&gt;"",VLOOKUP(AG51,#REF!,2,FALSE),"")</f>
        <v/>
      </c>
      <c r="AJ51" s="250">
        <f>MASTER!$Y52</f>
        <v>0</v>
      </c>
      <c r="AK51" s="250" t="e">
        <f>MASTER!$Y105</f>
        <v>#REF!</v>
      </c>
      <c r="AL51" s="250" t="e">
        <f>MASTER!$Y157</f>
        <v>#REF!</v>
      </c>
      <c r="AM51" s="250" t="e">
        <f>MASTER!$Y209</f>
        <v>#REF!</v>
      </c>
      <c r="AN51" s="250" t="e">
        <f>MASTER!$Y261</f>
        <v>#REF!</v>
      </c>
      <c r="AO51" s="250" t="e">
        <f>MASTER!$Y313</f>
        <v>#REF!</v>
      </c>
      <c r="AP51" s="250" t="e">
        <f>MASTER!$Y365</f>
        <v>#REF!</v>
      </c>
      <c r="AQ51" s="250" t="e">
        <f>MASTER!$Y417</f>
        <v>#REF!</v>
      </c>
      <c r="AR51" s="250" t="e">
        <f>MASTER!$Y469</f>
        <v>#REF!</v>
      </c>
      <c r="AS51" s="250" t="e">
        <f>MASTER!$Y521</f>
        <v>#REF!</v>
      </c>
      <c r="AT51" s="218" t="s">
        <v>251</v>
      </c>
      <c r="AU51" s="358" t="e">
        <f t="array" ref="AU51">MAX(IF(AJ51:AS51&gt;0,AJ51:AS51))</f>
        <v>#REF!</v>
      </c>
      <c r="AV51">
        <v>51</v>
      </c>
      <c r="AW51">
        <v>48</v>
      </c>
      <c r="AY51" t="str">
        <f t="shared" si="22"/>
        <v>VVVVXXX  Dylan</v>
      </c>
      <c r="BA51" s="379" t="e">
        <f t="shared" ca="1" si="14"/>
        <v>#VALUE!</v>
      </c>
      <c r="BB51" s="440"/>
      <c r="BC51" s="400"/>
      <c r="BT51" s="6" t="str">
        <f>Championnats!C52</f>
        <v>Lucie</v>
      </c>
    </row>
    <row r="52" spans="1:72" ht="19.5" customHeight="1" x14ac:dyDescent="0.5">
      <c r="A52" s="6">
        <v>49</v>
      </c>
      <c r="B52" s="352" t="s">
        <v>356</v>
      </c>
      <c r="C52" s="375" t="str">
        <f t="shared" si="16"/>
        <v/>
      </c>
      <c r="D52" s="69">
        <f t="shared" si="8"/>
        <v>2700</v>
      </c>
      <c r="E52" s="464" t="str">
        <f t="shared" ca="1" si="9"/>
        <v/>
      </c>
      <c r="F52" s="448"/>
      <c r="G52" s="446"/>
      <c r="H52" s="444">
        <f t="shared" si="15"/>
        <v>0</v>
      </c>
      <c r="I52" s="432">
        <f t="shared" si="17"/>
        <v>0</v>
      </c>
      <c r="J52" s="2" t="str">
        <f t="shared" si="18"/>
        <v/>
      </c>
      <c r="M52" s="35">
        <f t="shared" si="19"/>
        <v>0</v>
      </c>
      <c r="P52" s="266"/>
      <c r="Q52" s="266"/>
      <c r="R52" s="267"/>
      <c r="S52" s="268" t="e">
        <f t="shared" si="10"/>
        <v>#DIV/0!</v>
      </c>
      <c r="AA52" s="2" t="s">
        <v>64</v>
      </c>
      <c r="AB52" s="2">
        <f t="shared" si="11"/>
        <v>0</v>
      </c>
      <c r="AC52" s="50" t="str">
        <f t="shared" si="20"/>
        <v/>
      </c>
      <c r="AD52" s="34" t="str">
        <f t="shared" si="12"/>
        <v>♀</v>
      </c>
      <c r="AE52" s="2" t="str">
        <f t="shared" si="21"/>
        <v>XXXYYY  Lucie  Lucie</v>
      </c>
      <c r="AF52" s="2">
        <f t="shared" si="13"/>
        <v>5</v>
      </c>
      <c r="AG52" s="39"/>
      <c r="AH52" s="40" t="str">
        <f>IF(AG52&lt;&gt;"",VLOOKUP(AG52,#REF!,2,FALSE),"")</f>
        <v/>
      </c>
      <c r="AJ52" s="250">
        <f>MASTER!$Y53</f>
        <v>0</v>
      </c>
      <c r="AK52" s="250" t="e">
        <f>MASTER!$Y106</f>
        <v>#REF!</v>
      </c>
      <c r="AL52" s="250" t="e">
        <f>MASTER!$Y158</f>
        <v>#REF!</v>
      </c>
      <c r="AM52" s="250" t="e">
        <f>MASTER!$Y210</f>
        <v>#REF!</v>
      </c>
      <c r="AN52" s="250" t="e">
        <f>MASTER!$Y262</f>
        <v>#REF!</v>
      </c>
      <c r="AO52" s="250" t="e">
        <f>MASTER!$Y314</f>
        <v>#REF!</v>
      </c>
      <c r="AP52" s="250" t="e">
        <f>MASTER!$Y366</f>
        <v>#REF!</v>
      </c>
      <c r="AQ52" s="250" t="e">
        <f>MASTER!$Y418</f>
        <v>#REF!</v>
      </c>
      <c r="AR52" s="250" t="e">
        <f>MASTER!$Y470</f>
        <v>#REF!</v>
      </c>
      <c r="AS52" s="250" t="e">
        <f>MASTER!$Y522</f>
        <v>#REF!</v>
      </c>
      <c r="AT52" s="218" t="s">
        <v>252</v>
      </c>
      <c r="AU52" s="358" t="e">
        <f t="array" ref="AU52">MAX(IF(AJ52:AS52&gt;0,AJ52:AS52))</f>
        <v>#REF!</v>
      </c>
      <c r="AV52">
        <v>52</v>
      </c>
      <c r="AW52">
        <v>49</v>
      </c>
      <c r="AY52" t="str">
        <f t="shared" si="22"/>
        <v>XXXYYY  Lucie</v>
      </c>
      <c r="BA52" s="379" t="e">
        <f t="shared" ca="1" si="14"/>
        <v>#VALUE!</v>
      </c>
      <c r="BB52" s="440"/>
      <c r="BC52" s="400"/>
      <c r="BT52" s="7" t="str">
        <f>Championnats!C53</f>
        <v>Eva</v>
      </c>
    </row>
    <row r="53" spans="1:72" ht="19.5" customHeight="1" x14ac:dyDescent="0.5">
      <c r="A53" s="7">
        <v>50</v>
      </c>
      <c r="B53" s="354" t="s">
        <v>357</v>
      </c>
      <c r="C53" s="376" t="str">
        <f t="shared" si="16"/>
        <v/>
      </c>
      <c r="D53" s="167">
        <f t="shared" si="8"/>
        <v>2700</v>
      </c>
      <c r="E53" s="464" t="str">
        <f t="shared" ca="1" si="9"/>
        <v/>
      </c>
      <c r="F53" s="449"/>
      <c r="G53" s="447"/>
      <c r="H53" s="445">
        <f t="shared" si="15"/>
        <v>0</v>
      </c>
      <c r="I53" s="433">
        <f t="shared" si="17"/>
        <v>0</v>
      </c>
      <c r="J53" s="2" t="str">
        <f t="shared" si="18"/>
        <v/>
      </c>
      <c r="M53" s="35">
        <f t="shared" si="19"/>
        <v>0</v>
      </c>
      <c r="P53" s="269"/>
      <c r="Q53" s="269"/>
      <c r="R53" s="269"/>
      <c r="S53" s="270" t="e">
        <f t="shared" si="10"/>
        <v>#DIV/0!</v>
      </c>
      <c r="AA53" s="2" t="s">
        <v>64</v>
      </c>
      <c r="AB53" s="2">
        <f t="shared" si="11"/>
        <v>0</v>
      </c>
      <c r="AC53" s="50" t="str">
        <f t="shared" si="20"/>
        <v/>
      </c>
      <c r="AD53" s="34" t="str">
        <f t="shared" si="12"/>
        <v>♀</v>
      </c>
      <c r="AE53" s="2" t="str">
        <f t="shared" si="21"/>
        <v>YYYZZZ  Eva  Eva</v>
      </c>
      <c r="AF53" s="2">
        <f t="shared" si="13"/>
        <v>5</v>
      </c>
      <c r="AG53" s="39"/>
      <c r="AH53" s="40" t="str">
        <f>IF(AG53&lt;&gt;"",VLOOKUP(AG53,#REF!,2,FALSE),"")</f>
        <v/>
      </c>
      <c r="AJ53" s="271">
        <f>MASTER!$Y54</f>
        <v>0</v>
      </c>
      <c r="AK53" s="271" t="e">
        <f>MASTER!$Y107</f>
        <v>#REF!</v>
      </c>
      <c r="AL53" s="271" t="e">
        <f>MASTER!$Y159</f>
        <v>#REF!</v>
      </c>
      <c r="AM53" s="271" t="e">
        <f>MASTER!$Y211</f>
        <v>#REF!</v>
      </c>
      <c r="AN53" s="271" t="e">
        <f>MASTER!$Y263</f>
        <v>#REF!</v>
      </c>
      <c r="AO53" s="271" t="e">
        <f>MASTER!$Y315</f>
        <v>#REF!</v>
      </c>
      <c r="AP53" s="271" t="e">
        <f>MASTER!$Y367</f>
        <v>#REF!</v>
      </c>
      <c r="AQ53" s="271" t="e">
        <f>MASTER!$Y419</f>
        <v>#REF!</v>
      </c>
      <c r="AR53" s="271" t="e">
        <f>MASTER!$Y471</f>
        <v>#REF!</v>
      </c>
      <c r="AS53" s="271" t="e">
        <f>MASTER!$Y523</f>
        <v>#REF!</v>
      </c>
      <c r="AT53" s="218" t="s">
        <v>253</v>
      </c>
      <c r="AU53" s="358" t="e">
        <f t="array" ref="AU53">MAX(IF(AJ53:AS53&gt;0,AJ53:AS53))</f>
        <v>#REF!</v>
      </c>
      <c r="AV53">
        <v>53</v>
      </c>
      <c r="AW53">
        <v>50</v>
      </c>
      <c r="AY53" t="str">
        <f t="shared" si="22"/>
        <v>YYYZZZ  Eva</v>
      </c>
      <c r="BA53" s="379" t="e">
        <f t="shared" ca="1" si="14"/>
        <v>#VALUE!</v>
      </c>
      <c r="BB53" s="441"/>
      <c r="BC53" s="400"/>
      <c r="BT53" s="403"/>
    </row>
    <row r="54" spans="1:72" ht="19.5" customHeight="1" x14ac:dyDescent="0.5">
      <c r="A54" s="2"/>
      <c r="B54" s="402"/>
      <c r="C54" s="403"/>
      <c r="E54" s="418"/>
      <c r="F54" s="418"/>
      <c r="G54" s="418"/>
      <c r="H54" s="427"/>
      <c r="I54" s="427"/>
      <c r="J54" s="403"/>
      <c r="K54" s="403"/>
      <c r="L54" s="403"/>
      <c r="M54" s="404"/>
      <c r="N54" s="403"/>
      <c r="O54" s="405"/>
      <c r="P54" s="406"/>
      <c r="Q54" s="406"/>
      <c r="R54" s="406"/>
      <c r="S54" s="406"/>
      <c r="T54" s="405"/>
      <c r="U54" s="405"/>
      <c r="V54" s="405"/>
      <c r="W54" s="405"/>
      <c r="X54" s="405"/>
      <c r="Y54" s="405"/>
      <c r="Z54" s="405"/>
      <c r="AA54" s="403"/>
      <c r="AB54" s="403"/>
      <c r="AC54" s="368"/>
      <c r="AD54" s="407"/>
      <c r="AE54" s="403"/>
      <c r="AF54" s="403"/>
      <c r="AG54" s="403"/>
      <c r="AH54" s="403"/>
      <c r="AI54" s="405"/>
      <c r="AJ54" s="408"/>
      <c r="AK54" s="408"/>
      <c r="AL54" s="408"/>
      <c r="AM54" s="408"/>
      <c r="AN54" s="408"/>
      <c r="AO54" s="408"/>
      <c r="AP54" s="408"/>
      <c r="AQ54" s="408"/>
      <c r="AR54" s="408"/>
      <c r="AS54" s="408"/>
      <c r="AT54" s="406"/>
      <c r="AU54" s="409"/>
      <c r="AV54" s="405"/>
      <c r="AW54" s="410"/>
      <c r="AX54" s="410"/>
      <c r="AY54" s="410"/>
      <c r="AZ54" s="410"/>
      <c r="BA54" s="411"/>
      <c r="BB54" s="442"/>
      <c r="BC54" s="401"/>
      <c r="BT54" s="403"/>
    </row>
    <row r="55" spans="1:72" ht="19.5" customHeight="1" x14ac:dyDescent="0.5">
      <c r="A55" s="2"/>
      <c r="B55" s="402"/>
      <c r="C55" s="403"/>
      <c r="E55" s="418"/>
      <c r="F55" s="418"/>
      <c r="G55" s="418"/>
      <c r="H55" s="427"/>
      <c r="I55" s="427"/>
      <c r="J55" s="403"/>
      <c r="K55" s="403"/>
      <c r="L55" s="403"/>
      <c r="M55" s="404"/>
      <c r="N55" s="403"/>
      <c r="O55" s="405"/>
      <c r="P55" s="406"/>
      <c r="Q55" s="406"/>
      <c r="R55" s="406"/>
      <c r="S55" s="406"/>
      <c r="T55" s="405"/>
      <c r="U55" s="405"/>
      <c r="V55" s="405"/>
      <c r="W55" s="405"/>
      <c r="X55" s="405"/>
      <c r="Y55" s="405"/>
      <c r="Z55" s="405"/>
      <c r="AA55" s="403"/>
      <c r="AB55" s="403"/>
      <c r="AC55" s="368"/>
      <c r="AD55" s="407"/>
      <c r="AE55" s="403"/>
      <c r="AF55" s="403"/>
      <c r="AG55" s="403"/>
      <c r="AH55" s="403"/>
      <c r="AI55" s="405"/>
      <c r="AJ55" s="408"/>
      <c r="AK55" s="408"/>
      <c r="AL55" s="408"/>
      <c r="AM55" s="408"/>
      <c r="AN55" s="408"/>
      <c r="AO55" s="408"/>
      <c r="AP55" s="408"/>
      <c r="AQ55" s="408"/>
      <c r="AR55" s="408"/>
      <c r="AS55" s="408"/>
      <c r="AT55" s="406"/>
      <c r="AU55" s="409"/>
      <c r="AV55" s="405"/>
      <c r="AW55" s="410"/>
      <c r="AX55" s="410"/>
      <c r="AY55" s="410"/>
      <c r="AZ55" s="410"/>
      <c r="BA55" s="411"/>
      <c r="BB55" s="442"/>
      <c r="BC55" s="401"/>
      <c r="BT55" s="2"/>
    </row>
    <row r="56" spans="1:72" x14ac:dyDescent="0.5">
      <c r="B56" s="114"/>
      <c r="C56" s="58"/>
      <c r="D56" s="181"/>
      <c r="E56" s="420"/>
      <c r="F56" s="420"/>
      <c r="G56" s="420"/>
      <c r="H56" s="419"/>
      <c r="I56" s="434"/>
      <c r="J56" s="56"/>
      <c r="K56" s="56"/>
      <c r="L56" s="56"/>
      <c r="M56" s="185"/>
      <c r="N56" s="56"/>
      <c r="O56" s="57"/>
      <c r="P56" s="58"/>
      <c r="Q56" s="58"/>
      <c r="R56" s="58"/>
      <c r="S56" s="58"/>
      <c r="AA56" s="2" t="str">
        <f>IF(C56&lt;&gt;"",VLOOKUP(C56,#REF!,2,FALSE),"")</f>
        <v/>
      </c>
      <c r="AD56" s="34"/>
    </row>
    <row r="57" spans="1:72" hidden="1" x14ac:dyDescent="0.5">
      <c r="B57" s="114"/>
      <c r="C57" s="58"/>
      <c r="D57" s="181"/>
      <c r="E57" s="420"/>
      <c r="F57" s="420"/>
      <c r="G57" s="420"/>
      <c r="H57" s="419"/>
      <c r="I57" s="434"/>
      <c r="J57" s="56"/>
      <c r="K57" s="56"/>
      <c r="L57" s="56"/>
      <c r="M57" s="185"/>
      <c r="N57" s="56"/>
      <c r="O57" s="57"/>
      <c r="P57" s="58"/>
      <c r="Q57" s="58"/>
      <c r="R57" s="58"/>
      <c r="S57" s="58"/>
      <c r="AA57" s="2" t="str">
        <f>IF(C57&lt;&gt;"",VLOOKUP(C57,#REF!,2,FALSE),"")</f>
        <v/>
      </c>
      <c r="AD57" s="34" t="str">
        <f t="shared" ref="AD57:AD105" si="23">IF(AA57="femme",$AF$1,$AF$2)</f>
        <v>♂</v>
      </c>
    </row>
    <row r="58" spans="1:72" hidden="1" x14ac:dyDescent="0.5">
      <c r="B58" s="184">
        <v>43236</v>
      </c>
      <c r="C58" s="2"/>
      <c r="D58" s="178" t="str">
        <f t="shared" ref="D58:D94" si="24">IF(I58&lt;&gt;$J$1,$K$1,"")</f>
        <v/>
      </c>
      <c r="E58" s="421"/>
      <c r="F58" s="421"/>
      <c r="G58" s="421"/>
      <c r="H58" s="547" t="s">
        <v>113</v>
      </c>
      <c r="I58" s="548"/>
      <c r="J58" s="2" t="str">
        <f t="shared" ref="J58:J107" si="25">IF(D58=$L$2,B58,"")</f>
        <v/>
      </c>
      <c r="P58" s="172" t="s">
        <v>123</v>
      </c>
      <c r="Q58" s="172" t="s">
        <v>124</v>
      </c>
      <c r="R58" s="173" t="s">
        <v>125</v>
      </c>
      <c r="S58" s="177" t="s">
        <v>144</v>
      </c>
      <c r="AA58" s="2" t="str">
        <f>IF(C58&lt;&gt;"",VLOOKUP(C58,#REF!,2,FALSE),"")</f>
        <v/>
      </c>
      <c r="AD58" s="34" t="str">
        <f t="shared" si="23"/>
        <v>♂</v>
      </c>
    </row>
    <row r="59" spans="1:72" hidden="1" x14ac:dyDescent="0.5">
      <c r="B59" s="164" t="str">
        <f>(Championnats!$B$4)</f>
        <v>AAA  LUC</v>
      </c>
      <c r="C59" s="1" t="str">
        <f t="shared" ref="C59:C90" si="26">BT3</f>
        <v>LUC</v>
      </c>
      <c r="D59" s="178" t="str">
        <f t="shared" si="24"/>
        <v/>
      </c>
      <c r="E59" s="422">
        <f>(Championnats!E533)</f>
        <v>0</v>
      </c>
      <c r="F59" s="422"/>
      <c r="G59" s="422"/>
      <c r="H59" s="428"/>
      <c r="I59" s="435">
        <f t="shared" ref="I59:I105" si="27">MAX(P59:R59)</f>
        <v>0</v>
      </c>
      <c r="J59" s="2" t="str">
        <f t="shared" si="25"/>
        <v/>
      </c>
      <c r="P59" s="69"/>
      <c r="Q59" s="69"/>
      <c r="R59" s="69"/>
      <c r="S59" s="69" t="e">
        <f t="shared" ref="S59:S105" si="28">AVERAGE(P59:R59)</f>
        <v>#DIV/0!</v>
      </c>
      <c r="AA59" s="2" t="e">
        <f>IF(C59&lt;&gt;"",VLOOKUP(C59,#REF!,2,FALSE),"")</f>
        <v>#REF!</v>
      </c>
      <c r="AD59" s="34" t="e">
        <f t="shared" si="23"/>
        <v>#REF!</v>
      </c>
    </row>
    <row r="60" spans="1:72" hidden="1" x14ac:dyDescent="0.5">
      <c r="B60" s="78" t="str">
        <f>(Championnats!$B$5)</f>
        <v>BBB  isabelle</v>
      </c>
      <c r="C60" s="6" t="str">
        <f t="shared" si="26"/>
        <v>isabelle</v>
      </c>
      <c r="D60" s="178" t="str">
        <f t="shared" si="24"/>
        <v/>
      </c>
      <c r="E60" s="423"/>
      <c r="F60" s="423"/>
      <c r="G60" s="423"/>
      <c r="H60" s="429"/>
      <c r="I60" s="435">
        <f t="shared" si="27"/>
        <v>0</v>
      </c>
      <c r="J60" s="2" t="str">
        <f t="shared" si="25"/>
        <v/>
      </c>
      <c r="P60" s="69"/>
      <c r="Q60" s="69"/>
      <c r="R60" s="69"/>
      <c r="S60" s="69" t="e">
        <f t="shared" si="28"/>
        <v>#DIV/0!</v>
      </c>
      <c r="AA60" s="2" t="e">
        <f>IF(C60&lt;&gt;"",VLOOKUP(C60,#REF!,2,FALSE),"")</f>
        <v>#REF!</v>
      </c>
      <c r="AD60" s="34" t="e">
        <f t="shared" si="23"/>
        <v>#REF!</v>
      </c>
    </row>
    <row r="61" spans="1:72" hidden="1" x14ac:dyDescent="0.5">
      <c r="B61" s="78" t="str">
        <f>(Championnats!$B$6)</f>
        <v>KJKLJDFKJG  Agathe</v>
      </c>
      <c r="C61" s="6" t="str">
        <f t="shared" si="26"/>
        <v>Agathe</v>
      </c>
      <c r="D61" s="178" t="str">
        <f t="shared" si="24"/>
        <v/>
      </c>
      <c r="E61" s="423"/>
      <c r="F61" s="423"/>
      <c r="G61" s="423"/>
      <c r="H61" s="429"/>
      <c r="I61" s="435">
        <f t="shared" si="27"/>
        <v>0</v>
      </c>
      <c r="J61" s="2" t="str">
        <f t="shared" si="25"/>
        <v/>
      </c>
      <c r="P61" s="69"/>
      <c r="Q61" s="69"/>
      <c r="R61" s="69"/>
      <c r="S61" s="69" t="e">
        <f t="shared" si="28"/>
        <v>#DIV/0!</v>
      </c>
      <c r="AA61" s="2" t="e">
        <f>IF(C61&lt;&gt;"",VLOOKUP(C61,#REF!,2,FALSE),"")</f>
        <v>#REF!</v>
      </c>
      <c r="AD61" s="34" t="e">
        <f t="shared" si="23"/>
        <v>#REF!</v>
      </c>
    </row>
    <row r="62" spans="1:72" hidden="1" x14ac:dyDescent="0.5">
      <c r="B62" s="78" t="str">
        <f>(Championnats!$B$7)</f>
        <v>DDD  Léa</v>
      </c>
      <c r="C62" s="6" t="str">
        <f t="shared" si="26"/>
        <v>Léa</v>
      </c>
      <c r="D62" s="178" t="str">
        <f t="shared" si="24"/>
        <v/>
      </c>
      <c r="E62" s="423"/>
      <c r="F62" s="423"/>
      <c r="G62" s="423"/>
      <c r="H62" s="429"/>
      <c r="I62" s="435">
        <f t="shared" si="27"/>
        <v>0</v>
      </c>
      <c r="J62" s="2" t="str">
        <f t="shared" si="25"/>
        <v/>
      </c>
      <c r="P62" s="69"/>
      <c r="Q62" s="69"/>
      <c r="R62" s="69"/>
      <c r="S62" s="69" t="e">
        <f t="shared" si="28"/>
        <v>#DIV/0!</v>
      </c>
      <c r="AA62" s="2" t="e">
        <f>IF(C62&lt;&gt;"",VLOOKUP(C62,#REF!,2,FALSE),"")</f>
        <v>#REF!</v>
      </c>
      <c r="AD62" s="34" t="e">
        <f t="shared" si="23"/>
        <v>#REF!</v>
      </c>
    </row>
    <row r="63" spans="1:72" hidden="1" x14ac:dyDescent="0.5">
      <c r="B63" s="78" t="str">
        <f>(Championnats!$B$8)</f>
        <v>KUYFRJGF  Mélissa</v>
      </c>
      <c r="C63" s="6" t="str">
        <f t="shared" si="26"/>
        <v>Mélissa</v>
      </c>
      <c r="D63" s="178" t="str">
        <f t="shared" si="24"/>
        <v/>
      </c>
      <c r="E63" s="423"/>
      <c r="F63" s="423"/>
      <c r="G63" s="423"/>
      <c r="H63" s="429"/>
      <c r="I63" s="435">
        <f t="shared" si="27"/>
        <v>0</v>
      </c>
      <c r="J63" s="2" t="str">
        <f t="shared" si="25"/>
        <v/>
      </c>
      <c r="P63" s="69"/>
      <c r="Q63" s="69"/>
      <c r="R63" s="69"/>
      <c r="S63" s="69" t="e">
        <f t="shared" si="28"/>
        <v>#DIV/0!</v>
      </c>
      <c r="AA63" s="2" t="e">
        <f>IF(C63&lt;&gt;"",VLOOKUP(C63,#REF!,2,FALSE),"")</f>
        <v>#REF!</v>
      </c>
      <c r="AD63" s="34" t="e">
        <f t="shared" si="23"/>
        <v>#REF!</v>
      </c>
    </row>
    <row r="64" spans="1:72" hidden="1" x14ac:dyDescent="0.5">
      <c r="B64" s="78" t="str">
        <f>(Championnats!$B$9)</f>
        <v>FFF  Eric</v>
      </c>
      <c r="C64" s="6" t="str">
        <f t="shared" si="26"/>
        <v>Eric</v>
      </c>
      <c r="D64" s="178" t="str">
        <f t="shared" si="24"/>
        <v/>
      </c>
      <c r="E64" s="423"/>
      <c r="F64" s="423"/>
      <c r="G64" s="423"/>
      <c r="H64" s="429"/>
      <c r="I64" s="435">
        <f t="shared" si="27"/>
        <v>0</v>
      </c>
      <c r="J64" s="2" t="str">
        <f t="shared" si="25"/>
        <v/>
      </c>
      <c r="P64" s="69"/>
      <c r="Q64" s="69"/>
      <c r="R64" s="69"/>
      <c r="S64" s="69" t="e">
        <f t="shared" si="28"/>
        <v>#DIV/0!</v>
      </c>
      <c r="AA64" s="2" t="e">
        <f>IF(C64&lt;&gt;"",VLOOKUP(C64,#REF!,2,FALSE),"")</f>
        <v>#REF!</v>
      </c>
      <c r="AD64" s="34" t="e">
        <f t="shared" si="23"/>
        <v>#REF!</v>
      </c>
    </row>
    <row r="65" spans="2:30" hidden="1" x14ac:dyDescent="0.5">
      <c r="B65" s="78" t="str">
        <f>(Championnats!$B$10)</f>
        <v>GGG  Lucie</v>
      </c>
      <c r="C65" s="6" t="str">
        <f t="shared" si="26"/>
        <v>Lucie</v>
      </c>
      <c r="D65" s="178" t="str">
        <f t="shared" si="24"/>
        <v/>
      </c>
      <c r="E65" s="423"/>
      <c r="F65" s="423"/>
      <c r="G65" s="423"/>
      <c r="H65" s="429"/>
      <c r="I65" s="435">
        <f t="shared" si="27"/>
        <v>0</v>
      </c>
      <c r="J65" s="2" t="str">
        <f t="shared" si="25"/>
        <v/>
      </c>
      <c r="P65" s="69"/>
      <c r="Q65" s="69"/>
      <c r="R65" s="69"/>
      <c r="S65" s="69" t="e">
        <f t="shared" si="28"/>
        <v>#DIV/0!</v>
      </c>
      <c r="AA65" s="2" t="e">
        <f>IF(C65&lt;&gt;"",VLOOKUP(C65,#REF!,2,FALSE),"")</f>
        <v>#REF!</v>
      </c>
      <c r="AD65" s="34" t="e">
        <f t="shared" si="23"/>
        <v>#REF!</v>
      </c>
    </row>
    <row r="66" spans="2:30" hidden="1" x14ac:dyDescent="0.5">
      <c r="B66" s="78" t="str">
        <f>(Championnats!$B$11)</f>
        <v>HHH  Eva</v>
      </c>
      <c r="C66" s="6" t="str">
        <f t="shared" si="26"/>
        <v>Eva</v>
      </c>
      <c r="D66" s="178" t="str">
        <f t="shared" si="24"/>
        <v/>
      </c>
      <c r="E66" s="423"/>
      <c r="F66" s="423"/>
      <c r="G66" s="423"/>
      <c r="H66" s="429"/>
      <c r="I66" s="435">
        <f t="shared" si="27"/>
        <v>0</v>
      </c>
      <c r="J66" s="2" t="str">
        <f t="shared" si="25"/>
        <v/>
      </c>
      <c r="P66" s="69"/>
      <c r="Q66" s="69"/>
      <c r="R66" s="69"/>
      <c r="S66" s="69" t="e">
        <f t="shared" si="28"/>
        <v>#DIV/0!</v>
      </c>
      <c r="AA66" s="2" t="e">
        <f>IF(C66&lt;&gt;"",VLOOKUP(C66,#REF!,2,FALSE),"")</f>
        <v>#REF!</v>
      </c>
      <c r="AD66" s="34" t="e">
        <f t="shared" si="23"/>
        <v>#REF!</v>
      </c>
    </row>
    <row r="67" spans="2:30" hidden="1" x14ac:dyDescent="0.5">
      <c r="B67" s="78" t="str">
        <f>(Championnats!$B$12)</f>
        <v>PERNOIS  LUC</v>
      </c>
      <c r="C67" s="6" t="str">
        <f t="shared" si="26"/>
        <v>LUC</v>
      </c>
      <c r="D67" s="178" t="str">
        <f t="shared" si="24"/>
        <v/>
      </c>
      <c r="E67" s="423"/>
      <c r="F67" s="423"/>
      <c r="G67" s="423"/>
      <c r="H67" s="429"/>
      <c r="I67" s="435">
        <f t="shared" si="27"/>
        <v>0</v>
      </c>
      <c r="J67" s="2" t="str">
        <f t="shared" si="25"/>
        <v/>
      </c>
      <c r="P67" s="69"/>
      <c r="Q67" s="69"/>
      <c r="R67" s="69"/>
      <c r="S67" s="69" t="e">
        <f t="shared" si="28"/>
        <v>#DIV/0!</v>
      </c>
      <c r="AA67" s="2" t="e">
        <f>IF(C67&lt;&gt;"",VLOOKUP(C67,#REF!,2,FALSE),"")</f>
        <v>#REF!</v>
      </c>
      <c r="AD67" s="34" t="e">
        <f t="shared" si="23"/>
        <v>#REF!</v>
      </c>
    </row>
    <row r="68" spans="2:30" hidden="1" x14ac:dyDescent="0.5">
      <c r="B68" s="78" t="str">
        <f>(Championnats!$B$13)</f>
        <v>JJJ  Mélania</v>
      </c>
      <c r="C68" s="6" t="str">
        <f t="shared" si="26"/>
        <v>Mélania</v>
      </c>
      <c r="D68" s="178" t="str">
        <f t="shared" si="24"/>
        <v/>
      </c>
      <c r="E68" s="423"/>
      <c r="F68" s="423"/>
      <c r="G68" s="423"/>
      <c r="H68" s="429"/>
      <c r="I68" s="435">
        <f t="shared" si="27"/>
        <v>0</v>
      </c>
      <c r="J68" s="2" t="str">
        <f t="shared" si="25"/>
        <v/>
      </c>
      <c r="P68" s="69"/>
      <c r="Q68" s="69"/>
      <c r="R68" s="69"/>
      <c r="S68" s="69" t="e">
        <f t="shared" si="28"/>
        <v>#DIV/0!</v>
      </c>
      <c r="AA68" s="2" t="e">
        <f>IF(C68&lt;&gt;"",VLOOKUP(C68,#REF!,2,FALSE),"")</f>
        <v>#REF!</v>
      </c>
      <c r="AD68" s="34" t="e">
        <f t="shared" si="23"/>
        <v>#REF!</v>
      </c>
    </row>
    <row r="69" spans="2:30" hidden="1" x14ac:dyDescent="0.5">
      <c r="B69" s="78" t="str">
        <f>(Championnats!$B$14)</f>
        <v>KKK  Mélanie</v>
      </c>
      <c r="C69" s="6" t="str">
        <f t="shared" si="26"/>
        <v>Mélanie</v>
      </c>
      <c r="D69" s="178" t="str">
        <f t="shared" si="24"/>
        <v/>
      </c>
      <c r="E69" s="423"/>
      <c r="F69" s="423"/>
      <c r="G69" s="423"/>
      <c r="H69" s="429"/>
      <c r="I69" s="435">
        <f t="shared" si="27"/>
        <v>0</v>
      </c>
      <c r="J69" s="2" t="str">
        <f t="shared" si="25"/>
        <v/>
      </c>
      <c r="P69" s="69"/>
      <c r="Q69" s="69"/>
      <c r="R69" s="69"/>
      <c r="S69" s="69" t="e">
        <f t="shared" si="28"/>
        <v>#DIV/0!</v>
      </c>
      <c r="AA69" s="2" t="e">
        <f>IF(C69&lt;&gt;"",VLOOKUP(C69,#REF!,2,FALSE),"")</f>
        <v>#REF!</v>
      </c>
      <c r="AD69" s="34" t="e">
        <f t="shared" si="23"/>
        <v>#REF!</v>
      </c>
    </row>
    <row r="70" spans="2:30" hidden="1" x14ac:dyDescent="0.5">
      <c r="B70" s="78" t="str">
        <f>(Championnats!$B$15)</f>
        <v>LLL  Cryss</v>
      </c>
      <c r="C70" s="6" t="str">
        <f t="shared" si="26"/>
        <v>Cryss</v>
      </c>
      <c r="D70" s="178" t="str">
        <f t="shared" si="24"/>
        <v/>
      </c>
      <c r="E70" s="423"/>
      <c r="F70" s="423"/>
      <c r="G70" s="423"/>
      <c r="H70" s="429"/>
      <c r="I70" s="435">
        <f t="shared" si="27"/>
        <v>0</v>
      </c>
      <c r="J70" s="2" t="str">
        <f t="shared" si="25"/>
        <v/>
      </c>
      <c r="P70" s="69"/>
      <c r="Q70" s="69"/>
      <c r="R70" s="69"/>
      <c r="S70" s="69" t="e">
        <f t="shared" si="28"/>
        <v>#DIV/0!</v>
      </c>
      <c r="AA70" s="2" t="e">
        <f>IF(C70&lt;&gt;"",VLOOKUP(C70,#REF!,2,FALSE),"")</f>
        <v>#REF!</v>
      </c>
      <c r="AD70" s="34" t="e">
        <f t="shared" si="23"/>
        <v>#REF!</v>
      </c>
    </row>
    <row r="71" spans="2:30" hidden="1" x14ac:dyDescent="0.5">
      <c r="B71" s="78" t="str">
        <f>(Championnats!$B$16)</f>
        <v>MMMM  Sambou</v>
      </c>
      <c r="C71" s="6" t="str">
        <f t="shared" si="26"/>
        <v>Sambou</v>
      </c>
      <c r="D71" s="178" t="str">
        <f t="shared" si="24"/>
        <v/>
      </c>
      <c r="E71" s="423"/>
      <c r="F71" s="423"/>
      <c r="G71" s="423"/>
      <c r="H71" s="429"/>
      <c r="I71" s="435">
        <f t="shared" si="27"/>
        <v>0</v>
      </c>
      <c r="J71" s="2" t="str">
        <f t="shared" si="25"/>
        <v/>
      </c>
      <c r="P71" s="69"/>
      <c r="Q71" s="69"/>
      <c r="R71" s="69"/>
      <c r="S71" s="69" t="e">
        <f t="shared" si="28"/>
        <v>#DIV/0!</v>
      </c>
      <c r="AA71" s="2" t="e">
        <f>IF(C71&lt;&gt;"",VLOOKUP(C71,#REF!,2,FALSE),"")</f>
        <v>#REF!</v>
      </c>
      <c r="AD71" s="34" t="e">
        <f t="shared" si="23"/>
        <v>#REF!</v>
      </c>
    </row>
    <row r="72" spans="2:30" hidden="1" x14ac:dyDescent="0.5">
      <c r="B72" s="78" t="str">
        <f>(Championnats!$B$17)</f>
        <v>NNN  Dylan</v>
      </c>
      <c r="C72" s="6" t="str">
        <f t="shared" si="26"/>
        <v>Dylan</v>
      </c>
      <c r="D72" s="178" t="str">
        <f t="shared" si="24"/>
        <v/>
      </c>
      <c r="E72" s="423"/>
      <c r="F72" s="423"/>
      <c r="G72" s="423"/>
      <c r="H72" s="429"/>
      <c r="I72" s="435">
        <f t="shared" si="27"/>
        <v>0</v>
      </c>
      <c r="J72" s="2" t="str">
        <f t="shared" si="25"/>
        <v/>
      </c>
      <c r="P72" s="69"/>
      <c r="Q72" s="69"/>
      <c r="R72" s="69"/>
      <c r="S72" s="69" t="e">
        <f t="shared" si="28"/>
        <v>#DIV/0!</v>
      </c>
      <c r="AA72" s="2" t="e">
        <f>IF(C72&lt;&gt;"",VLOOKUP(C72,#REF!,2,FALSE),"")</f>
        <v>#REF!</v>
      </c>
      <c r="AD72" s="34" t="e">
        <f t="shared" si="23"/>
        <v>#REF!</v>
      </c>
    </row>
    <row r="73" spans="2:30" hidden="1" x14ac:dyDescent="0.5">
      <c r="B73" s="78" t="str">
        <f>(Championnats!$B$18)</f>
        <v>OOO  Philippe</v>
      </c>
      <c r="C73" s="6" t="str">
        <f t="shared" si="26"/>
        <v>Philippe</v>
      </c>
      <c r="D73" s="178" t="str">
        <f t="shared" si="24"/>
        <v/>
      </c>
      <c r="E73" s="423"/>
      <c r="F73" s="423"/>
      <c r="G73" s="423"/>
      <c r="H73" s="429"/>
      <c r="I73" s="435">
        <f t="shared" si="27"/>
        <v>0</v>
      </c>
      <c r="J73" s="2" t="str">
        <f t="shared" si="25"/>
        <v/>
      </c>
      <c r="P73" s="69"/>
      <c r="Q73" s="69"/>
      <c r="R73" s="69"/>
      <c r="S73" s="69" t="e">
        <f t="shared" si="28"/>
        <v>#DIV/0!</v>
      </c>
      <c r="AA73" s="2" t="e">
        <f>IF(C73&lt;&gt;"",VLOOKUP(C73,#REF!,2,FALSE),"")</f>
        <v>#REF!</v>
      </c>
      <c r="AD73" s="34" t="e">
        <f t="shared" si="23"/>
        <v>#REF!</v>
      </c>
    </row>
    <row r="74" spans="2:30" hidden="1" x14ac:dyDescent="0.5">
      <c r="B74" s="78" t="str">
        <f>(Championnats!$B$19)</f>
        <v>PPP  Oumar</v>
      </c>
      <c r="C74" s="6" t="str">
        <f t="shared" si="26"/>
        <v>Oumar</v>
      </c>
      <c r="D74" s="178" t="str">
        <f t="shared" si="24"/>
        <v/>
      </c>
      <c r="E74" s="423"/>
      <c r="F74" s="423"/>
      <c r="G74" s="423"/>
      <c r="H74" s="429"/>
      <c r="I74" s="435">
        <f t="shared" si="27"/>
        <v>0</v>
      </c>
      <c r="J74" s="2" t="str">
        <f t="shared" si="25"/>
        <v/>
      </c>
      <c r="P74" s="69"/>
      <c r="Q74" s="69"/>
      <c r="R74" s="69"/>
      <c r="S74" s="69" t="e">
        <f t="shared" si="28"/>
        <v>#DIV/0!</v>
      </c>
      <c r="AA74" s="2" t="e">
        <f>IF(C74&lt;&gt;"",VLOOKUP(C74,#REF!,2,FALSE),"")</f>
        <v>#REF!</v>
      </c>
      <c r="AD74" s="34" t="e">
        <f t="shared" si="23"/>
        <v>#REF!</v>
      </c>
    </row>
    <row r="75" spans="2:30" hidden="1" x14ac:dyDescent="0.5">
      <c r="B75" s="78" t="str">
        <f>(Championnats!$B$20)</f>
        <v>QQQ  Ibrahim</v>
      </c>
      <c r="C75" s="6" t="str">
        <f t="shared" si="26"/>
        <v>Ibrahim</v>
      </c>
      <c r="D75" s="178" t="str">
        <f t="shared" si="24"/>
        <v/>
      </c>
      <c r="E75" s="423"/>
      <c r="F75" s="423"/>
      <c r="G75" s="423"/>
      <c r="H75" s="429"/>
      <c r="I75" s="435">
        <f t="shared" si="27"/>
        <v>0</v>
      </c>
      <c r="J75" s="2" t="str">
        <f t="shared" si="25"/>
        <v/>
      </c>
      <c r="P75" s="69"/>
      <c r="Q75" s="69"/>
      <c r="R75" s="69"/>
      <c r="S75" s="69" t="e">
        <f t="shared" si="28"/>
        <v>#DIV/0!</v>
      </c>
      <c r="AA75" s="2" t="e">
        <f>IF(C75&lt;&gt;"",VLOOKUP(C75,#REF!,2,FALSE),"")</f>
        <v>#REF!</v>
      </c>
      <c r="AD75" s="34" t="e">
        <f t="shared" si="23"/>
        <v>#REF!</v>
      </c>
    </row>
    <row r="76" spans="2:30" hidden="1" x14ac:dyDescent="0.5">
      <c r="B76" s="78" t="str">
        <f>(Championnats!$B$21)</f>
        <v>RRR  Seydou</v>
      </c>
      <c r="C76" s="6" t="str">
        <f t="shared" si="26"/>
        <v>Seydou</v>
      </c>
      <c r="D76" s="178" t="str">
        <f t="shared" si="24"/>
        <v/>
      </c>
      <c r="E76" s="423"/>
      <c r="F76" s="423"/>
      <c r="G76" s="423"/>
      <c r="H76" s="429"/>
      <c r="I76" s="435">
        <f t="shared" si="27"/>
        <v>0</v>
      </c>
      <c r="J76" s="2" t="str">
        <f t="shared" si="25"/>
        <v/>
      </c>
      <c r="P76" s="69"/>
      <c r="Q76" s="69"/>
      <c r="R76" s="69"/>
      <c r="S76" s="69" t="e">
        <f t="shared" si="28"/>
        <v>#DIV/0!</v>
      </c>
      <c r="AA76" s="2" t="e">
        <f>IF(C76&lt;&gt;"",VLOOKUP(C76,#REF!,2,FALSE),"")</f>
        <v>#REF!</v>
      </c>
      <c r="AD76" s="34" t="e">
        <f t="shared" si="23"/>
        <v>#REF!</v>
      </c>
    </row>
    <row r="77" spans="2:30" hidden="1" x14ac:dyDescent="0.5">
      <c r="B77" s="78" t="str">
        <f>(Championnats!$B$22)</f>
        <v>SSS  Lucas</v>
      </c>
      <c r="C77" s="6" t="str">
        <f t="shared" si="26"/>
        <v>Lucas</v>
      </c>
      <c r="D77" s="178" t="str">
        <f t="shared" si="24"/>
        <v/>
      </c>
      <c r="E77" s="423"/>
      <c r="F77" s="423"/>
      <c r="G77" s="423"/>
      <c r="H77" s="429"/>
      <c r="I77" s="435">
        <f t="shared" si="27"/>
        <v>0</v>
      </c>
      <c r="J77" s="2" t="str">
        <f t="shared" si="25"/>
        <v/>
      </c>
      <c r="P77" s="69"/>
      <c r="Q77" s="69"/>
      <c r="R77" s="69"/>
      <c r="S77" s="69" t="e">
        <f t="shared" si="28"/>
        <v>#DIV/0!</v>
      </c>
      <c r="AA77" s="2" t="e">
        <f>IF(C77&lt;&gt;"",VLOOKUP(C77,#REF!,2,FALSE),"")</f>
        <v>#REF!</v>
      </c>
      <c r="AD77" s="34" t="e">
        <f t="shared" si="23"/>
        <v>#REF!</v>
      </c>
    </row>
    <row r="78" spans="2:30" hidden="1" x14ac:dyDescent="0.5">
      <c r="B78" s="78" t="str">
        <f>(Championnats!$B$23)</f>
        <v>TTT  Samba</v>
      </c>
      <c r="C78" s="6" t="str">
        <f t="shared" si="26"/>
        <v>Samba</v>
      </c>
      <c r="D78" s="178" t="str">
        <f t="shared" si="24"/>
        <v/>
      </c>
      <c r="E78" s="423"/>
      <c r="F78" s="423"/>
      <c r="G78" s="423"/>
      <c r="H78" s="429"/>
      <c r="I78" s="435">
        <f t="shared" si="27"/>
        <v>0</v>
      </c>
      <c r="J78" s="2" t="str">
        <f t="shared" si="25"/>
        <v/>
      </c>
      <c r="P78" s="69"/>
      <c r="Q78" s="69"/>
      <c r="R78" s="69"/>
      <c r="S78" s="69" t="e">
        <f t="shared" si="28"/>
        <v>#DIV/0!</v>
      </c>
      <c r="AA78" s="2" t="e">
        <f>IF(C78&lt;&gt;"",VLOOKUP(C78,#REF!,2,FALSE),"")</f>
        <v>#REF!</v>
      </c>
      <c r="AD78" s="34" t="e">
        <f t="shared" si="23"/>
        <v>#REF!</v>
      </c>
    </row>
    <row r="79" spans="2:30" hidden="1" x14ac:dyDescent="0.5">
      <c r="B79" s="78" t="str">
        <f>(Championnats!$B$24)</f>
        <v>UUU  Miguel</v>
      </c>
      <c r="C79" s="6" t="str">
        <f t="shared" si="26"/>
        <v>Miguel</v>
      </c>
      <c r="D79" s="178" t="str">
        <f t="shared" si="24"/>
        <v/>
      </c>
      <c r="E79" s="423"/>
      <c r="F79" s="423"/>
      <c r="G79" s="423"/>
      <c r="H79" s="429"/>
      <c r="I79" s="435">
        <f t="shared" si="27"/>
        <v>0</v>
      </c>
      <c r="J79" s="2" t="str">
        <f t="shared" si="25"/>
        <v/>
      </c>
      <c r="P79" s="69"/>
      <c r="Q79" s="69"/>
      <c r="R79" s="69"/>
      <c r="S79" s="69" t="e">
        <f t="shared" si="28"/>
        <v>#DIV/0!</v>
      </c>
      <c r="AA79" s="2" t="e">
        <f>IF(C79&lt;&gt;"",VLOOKUP(C79,#REF!,2,FALSE),"")</f>
        <v>#REF!</v>
      </c>
      <c r="AD79" s="34" t="e">
        <f t="shared" si="23"/>
        <v>#REF!</v>
      </c>
    </row>
    <row r="80" spans="2:30" hidden="1" x14ac:dyDescent="0.5">
      <c r="B80" s="78" t="str">
        <f>(Championnats!$B$25)</f>
        <v>VVV  Nicolas</v>
      </c>
      <c r="C80" s="6" t="str">
        <f t="shared" si="26"/>
        <v>Nicolas</v>
      </c>
      <c r="D80" s="178" t="str">
        <f t="shared" si="24"/>
        <v/>
      </c>
      <c r="E80" s="423"/>
      <c r="F80" s="423"/>
      <c r="G80" s="423"/>
      <c r="H80" s="429"/>
      <c r="I80" s="435">
        <f t="shared" si="27"/>
        <v>0</v>
      </c>
      <c r="J80" s="2" t="str">
        <f t="shared" si="25"/>
        <v/>
      </c>
      <c r="P80" s="69"/>
      <c r="Q80" s="69"/>
      <c r="R80" s="69"/>
      <c r="S80" s="69" t="e">
        <f t="shared" si="28"/>
        <v>#DIV/0!</v>
      </c>
      <c r="AA80" s="2" t="e">
        <f>IF(C80&lt;&gt;"",VLOOKUP(C80,#REF!,2,FALSE),"")</f>
        <v>#REF!</v>
      </c>
      <c r="AD80" s="34" t="e">
        <f t="shared" si="23"/>
        <v>#REF!</v>
      </c>
    </row>
    <row r="81" spans="2:30" hidden="1" x14ac:dyDescent="0.5">
      <c r="B81" s="78" t="str">
        <f>(Championnats!$B$26)</f>
        <v>WWW  Bilal</v>
      </c>
      <c r="C81" s="6" t="str">
        <f t="shared" si="26"/>
        <v>Bilal</v>
      </c>
      <c r="D81" s="178" t="str">
        <f t="shared" si="24"/>
        <v/>
      </c>
      <c r="E81" s="423"/>
      <c r="F81" s="423"/>
      <c r="G81" s="423"/>
      <c r="H81" s="429"/>
      <c r="I81" s="435">
        <f t="shared" si="27"/>
        <v>0</v>
      </c>
      <c r="J81" s="2" t="str">
        <f t="shared" si="25"/>
        <v/>
      </c>
      <c r="P81" s="69"/>
      <c r="Q81" s="69"/>
      <c r="R81" s="69"/>
      <c r="S81" s="69" t="e">
        <f t="shared" si="28"/>
        <v>#DIV/0!</v>
      </c>
      <c r="AA81" s="2" t="e">
        <f>IF(C81&lt;&gt;"",VLOOKUP(C81,#REF!,2,FALSE),"")</f>
        <v>#REF!</v>
      </c>
      <c r="AD81" s="34" t="e">
        <f t="shared" si="23"/>
        <v>#REF!</v>
      </c>
    </row>
    <row r="82" spans="2:30" hidden="1" x14ac:dyDescent="0.5">
      <c r="B82" s="78" t="str">
        <f>(Championnats!$B$27)</f>
        <v>XXX  Florent</v>
      </c>
      <c r="C82" s="6" t="str">
        <f t="shared" si="26"/>
        <v>Florent</v>
      </c>
      <c r="D82" s="178" t="str">
        <f t="shared" si="24"/>
        <v/>
      </c>
      <c r="E82" s="423"/>
      <c r="F82" s="423"/>
      <c r="G82" s="423"/>
      <c r="H82" s="429"/>
      <c r="I82" s="435">
        <f t="shared" si="27"/>
        <v>0</v>
      </c>
      <c r="J82" s="2" t="str">
        <f t="shared" si="25"/>
        <v/>
      </c>
      <c r="P82" s="69"/>
      <c r="Q82" s="69"/>
      <c r="R82" s="69"/>
      <c r="S82" s="69" t="e">
        <f t="shared" si="28"/>
        <v>#DIV/0!</v>
      </c>
      <c r="AA82" s="2" t="e">
        <f>IF(C82&lt;&gt;"",VLOOKUP(C82,#REF!,2,FALSE),"")</f>
        <v>#REF!</v>
      </c>
      <c r="AD82" s="34" t="e">
        <f t="shared" si="23"/>
        <v>#REF!</v>
      </c>
    </row>
    <row r="83" spans="2:30" hidden="1" x14ac:dyDescent="0.5">
      <c r="B83" s="78" t="str">
        <f>(Championnats!$B$28)</f>
        <v>YYYY  Célia</v>
      </c>
      <c r="C83" s="6" t="str">
        <f t="shared" si="26"/>
        <v>Célia</v>
      </c>
      <c r="D83" s="178" t="str">
        <f t="shared" si="24"/>
        <v/>
      </c>
      <c r="E83" s="423"/>
      <c r="F83" s="423"/>
      <c r="G83" s="423"/>
      <c r="H83" s="429"/>
      <c r="I83" s="435">
        <f t="shared" si="27"/>
        <v>0</v>
      </c>
      <c r="J83" s="2" t="str">
        <f t="shared" si="25"/>
        <v/>
      </c>
      <c r="P83" s="69"/>
      <c r="Q83" s="69"/>
      <c r="R83" s="69"/>
      <c r="S83" s="69" t="e">
        <f t="shared" si="28"/>
        <v>#DIV/0!</v>
      </c>
      <c r="AA83" s="2" t="e">
        <f>IF(C83&lt;&gt;"",VLOOKUP(C83,#REF!,2,FALSE),"")</f>
        <v>#REF!</v>
      </c>
      <c r="AD83" s="34" t="e">
        <f t="shared" si="23"/>
        <v>#REF!</v>
      </c>
    </row>
    <row r="84" spans="2:30" hidden="1" x14ac:dyDescent="0.5">
      <c r="B84" s="78" t="str">
        <f>(Championnats!$B$29)</f>
        <v>ZZZ  Rehu Magnifié</v>
      </c>
      <c r="C84" s="6" t="str">
        <f t="shared" si="26"/>
        <v>Rehu Magnifié</v>
      </c>
      <c r="D84" s="178" t="str">
        <f t="shared" si="24"/>
        <v/>
      </c>
      <c r="E84" s="423"/>
      <c r="F84" s="423"/>
      <c r="G84" s="423"/>
      <c r="H84" s="429"/>
      <c r="I84" s="435">
        <f t="shared" si="27"/>
        <v>0</v>
      </c>
      <c r="J84" s="2" t="str">
        <f t="shared" si="25"/>
        <v/>
      </c>
      <c r="P84" s="69"/>
      <c r="Q84" s="69"/>
      <c r="R84" s="69"/>
      <c r="S84" s="69" t="e">
        <f t="shared" si="28"/>
        <v>#DIV/0!</v>
      </c>
      <c r="AA84" s="2" t="e">
        <f>IF(C84&lt;&gt;"",VLOOKUP(C84,#REF!,2,FALSE),"")</f>
        <v>#REF!</v>
      </c>
      <c r="AD84" s="34" t="e">
        <f t="shared" si="23"/>
        <v>#REF!</v>
      </c>
    </row>
    <row r="85" spans="2:30" hidden="1" x14ac:dyDescent="0.5">
      <c r="B85" s="78" t="str">
        <f>(Championnats!$B$30)</f>
        <v>AAABBB  Prisca</v>
      </c>
      <c r="C85" s="6" t="str">
        <f t="shared" si="26"/>
        <v>Prisca</v>
      </c>
      <c r="D85" s="178" t="str">
        <f t="shared" si="24"/>
        <v/>
      </c>
      <c r="E85" s="423"/>
      <c r="F85" s="423"/>
      <c r="G85" s="423"/>
      <c r="H85" s="429"/>
      <c r="I85" s="435">
        <f t="shared" si="27"/>
        <v>0</v>
      </c>
      <c r="J85" s="2" t="str">
        <f t="shared" si="25"/>
        <v/>
      </c>
      <c r="P85" s="69"/>
      <c r="Q85" s="69"/>
      <c r="R85" s="69"/>
      <c r="S85" s="69" t="e">
        <f t="shared" si="28"/>
        <v>#DIV/0!</v>
      </c>
      <c r="AA85" s="2" t="e">
        <f>IF(C85&lt;&gt;"",VLOOKUP(C85,#REF!,2,FALSE),"")</f>
        <v>#REF!</v>
      </c>
      <c r="AD85" s="34" t="e">
        <f t="shared" si="23"/>
        <v>#REF!</v>
      </c>
    </row>
    <row r="86" spans="2:30" hidden="1" x14ac:dyDescent="0.5">
      <c r="B86" s="78" t="str">
        <f>(Championnats!$B$31)</f>
        <v>BBBCCC  Océane</v>
      </c>
      <c r="C86" s="6" t="str">
        <f t="shared" si="26"/>
        <v>Océane</v>
      </c>
      <c r="D86" s="178" t="str">
        <f t="shared" si="24"/>
        <v/>
      </c>
      <c r="E86" s="423"/>
      <c r="F86" s="423"/>
      <c r="G86" s="423"/>
      <c r="H86" s="429"/>
      <c r="I86" s="435">
        <f t="shared" si="27"/>
        <v>0</v>
      </c>
      <c r="J86" s="2" t="str">
        <f t="shared" si="25"/>
        <v/>
      </c>
      <c r="P86" s="69"/>
      <c r="Q86" s="69"/>
      <c r="R86" s="69"/>
      <c r="S86" s="69" t="e">
        <f t="shared" si="28"/>
        <v>#DIV/0!</v>
      </c>
      <c r="AA86" s="2" t="e">
        <f>IF(C86&lt;&gt;"",VLOOKUP(C86,#REF!,2,FALSE),"")</f>
        <v>#REF!</v>
      </c>
      <c r="AD86" s="34" t="e">
        <f t="shared" si="23"/>
        <v>#REF!</v>
      </c>
    </row>
    <row r="87" spans="2:30" hidden="1" x14ac:dyDescent="0.5">
      <c r="B87" s="78" t="str">
        <f>(Championnats!$B$32)</f>
        <v>CCCDDD  Balkis-Imane</v>
      </c>
      <c r="C87" s="6" t="str">
        <f t="shared" si="26"/>
        <v>Balkis-Imane</v>
      </c>
      <c r="D87" s="178" t="str">
        <f t="shared" si="24"/>
        <v/>
      </c>
      <c r="E87" s="423"/>
      <c r="F87" s="423"/>
      <c r="G87" s="423"/>
      <c r="H87" s="429"/>
      <c r="I87" s="435">
        <f t="shared" si="27"/>
        <v>0</v>
      </c>
      <c r="J87" s="2" t="str">
        <f t="shared" si="25"/>
        <v/>
      </c>
      <c r="P87" s="69"/>
      <c r="Q87" s="69"/>
      <c r="R87" s="69"/>
      <c r="S87" s="69" t="e">
        <f t="shared" si="28"/>
        <v>#DIV/0!</v>
      </c>
      <c r="AA87" s="2" t="e">
        <f>IF(C87&lt;&gt;"",VLOOKUP(C87,#REF!,2,FALSE),"")</f>
        <v>#REF!</v>
      </c>
      <c r="AD87" s="34" t="e">
        <f t="shared" si="23"/>
        <v>#REF!</v>
      </c>
    </row>
    <row r="88" spans="2:30" hidden="1" x14ac:dyDescent="0.5">
      <c r="B88" s="78" t="str">
        <f>(Championnats!$B$33)</f>
        <v>DDDEEE  Hamza</v>
      </c>
      <c r="C88" s="6" t="str">
        <f t="shared" si="26"/>
        <v>Hamza</v>
      </c>
      <c r="D88" s="178" t="str">
        <f t="shared" si="24"/>
        <v/>
      </c>
      <c r="E88" s="423"/>
      <c r="F88" s="423"/>
      <c r="G88" s="423"/>
      <c r="H88" s="429"/>
      <c r="I88" s="435">
        <f t="shared" si="27"/>
        <v>0</v>
      </c>
      <c r="J88" s="2" t="str">
        <f t="shared" si="25"/>
        <v/>
      </c>
      <c r="P88" s="69"/>
      <c r="Q88" s="69"/>
      <c r="R88" s="69"/>
      <c r="S88" s="69" t="e">
        <f t="shared" si="28"/>
        <v>#DIV/0!</v>
      </c>
      <c r="AA88" s="2" t="e">
        <f>IF(C88&lt;&gt;"",VLOOKUP(C88,#REF!,2,FALSE),"")</f>
        <v>#REF!</v>
      </c>
      <c r="AD88" s="34" t="e">
        <f t="shared" si="23"/>
        <v>#REF!</v>
      </c>
    </row>
    <row r="89" spans="2:30" hidden="1" x14ac:dyDescent="0.5">
      <c r="B89" s="78" t="str">
        <f>(Championnats!$B$34)</f>
        <v>EEEFFF  Beverly</v>
      </c>
      <c r="C89" s="6" t="str">
        <f t="shared" si="26"/>
        <v>Beverly</v>
      </c>
      <c r="D89" s="178" t="str">
        <f t="shared" si="24"/>
        <v/>
      </c>
      <c r="E89" s="423"/>
      <c r="F89" s="423"/>
      <c r="G89" s="423"/>
      <c r="H89" s="429"/>
      <c r="I89" s="435">
        <f t="shared" si="27"/>
        <v>0</v>
      </c>
      <c r="J89" s="2" t="str">
        <f t="shared" si="25"/>
        <v/>
      </c>
      <c r="P89" s="69"/>
      <c r="Q89" s="69"/>
      <c r="R89" s="69"/>
      <c r="S89" s="69" t="e">
        <f t="shared" si="28"/>
        <v>#DIV/0!</v>
      </c>
      <c r="AA89" s="2" t="e">
        <f>IF(C89&lt;&gt;"",VLOOKUP(C89,#REF!,2,FALSE),"")</f>
        <v>#REF!</v>
      </c>
      <c r="AD89" s="34" t="e">
        <f t="shared" si="23"/>
        <v>#REF!</v>
      </c>
    </row>
    <row r="90" spans="2:30" hidden="1" x14ac:dyDescent="0.5">
      <c r="B90" s="78" t="str">
        <f>(Championnats!$B$35)</f>
        <v>FFFGGG  Flore</v>
      </c>
      <c r="C90" s="6" t="str">
        <f t="shared" si="26"/>
        <v>Flore</v>
      </c>
      <c r="D90" s="178" t="str">
        <f t="shared" si="24"/>
        <v/>
      </c>
      <c r="E90" s="423"/>
      <c r="F90" s="423"/>
      <c r="G90" s="423"/>
      <c r="H90" s="429"/>
      <c r="I90" s="435">
        <f t="shared" si="27"/>
        <v>0</v>
      </c>
      <c r="J90" s="2" t="str">
        <f t="shared" si="25"/>
        <v/>
      </c>
      <c r="P90" s="69"/>
      <c r="Q90" s="69"/>
      <c r="R90" s="69"/>
      <c r="S90" s="69" t="e">
        <f t="shared" si="28"/>
        <v>#DIV/0!</v>
      </c>
      <c r="AA90" s="2" t="e">
        <f>IF(C90&lt;&gt;"",VLOOKUP(C90,#REF!,2,FALSE),"")</f>
        <v>#REF!</v>
      </c>
      <c r="AD90" s="34" t="e">
        <f t="shared" si="23"/>
        <v>#REF!</v>
      </c>
    </row>
    <row r="91" spans="2:30" hidden="1" x14ac:dyDescent="0.5">
      <c r="B91" s="78" t="str">
        <f>(Championnats!$B$36)</f>
        <v>GGGGHHH  Lauryne</v>
      </c>
      <c r="C91" s="6" t="str">
        <f t="shared" ref="C91:C122" si="29">BT35</f>
        <v>Lauryne</v>
      </c>
      <c r="D91" s="178" t="str">
        <f t="shared" si="24"/>
        <v/>
      </c>
      <c r="E91" s="423"/>
      <c r="F91" s="423"/>
      <c r="G91" s="423"/>
      <c r="H91" s="429"/>
      <c r="I91" s="435">
        <f t="shared" si="27"/>
        <v>0</v>
      </c>
      <c r="J91" s="2" t="str">
        <f t="shared" si="25"/>
        <v/>
      </c>
      <c r="P91" s="69"/>
      <c r="Q91" s="69"/>
      <c r="R91" s="69"/>
      <c r="S91" s="69" t="e">
        <f t="shared" si="28"/>
        <v>#DIV/0!</v>
      </c>
      <c r="AA91" s="2" t="e">
        <f>IF(C91&lt;&gt;"",VLOOKUP(C91,#REF!,2,FALSE),"")</f>
        <v>#REF!</v>
      </c>
      <c r="AD91" s="34" t="e">
        <f t="shared" si="23"/>
        <v>#REF!</v>
      </c>
    </row>
    <row r="92" spans="2:30" hidden="1" x14ac:dyDescent="0.5">
      <c r="B92" s="78" t="str">
        <f>(Championnats!$B$37)</f>
        <v>HHHHIII  Steven</v>
      </c>
      <c r="C92" s="6" t="str">
        <f t="shared" si="29"/>
        <v>Steven</v>
      </c>
      <c r="D92" s="178" t="str">
        <f t="shared" si="24"/>
        <v/>
      </c>
      <c r="E92" s="423"/>
      <c r="F92" s="423"/>
      <c r="G92" s="423"/>
      <c r="H92" s="429"/>
      <c r="I92" s="435">
        <f t="shared" si="27"/>
        <v>0</v>
      </c>
      <c r="J92" s="2" t="str">
        <f t="shared" si="25"/>
        <v/>
      </c>
      <c r="P92" s="69"/>
      <c r="Q92" s="69"/>
      <c r="R92" s="69"/>
      <c r="S92" s="69" t="e">
        <f t="shared" si="28"/>
        <v>#DIV/0!</v>
      </c>
      <c r="AA92" s="2" t="e">
        <f>IF(C92&lt;&gt;"",VLOOKUP(C92,#REF!,2,FALSE),"")</f>
        <v>#REF!</v>
      </c>
      <c r="AD92" s="34" t="e">
        <f t="shared" si="23"/>
        <v>#REF!</v>
      </c>
    </row>
    <row r="93" spans="2:30" hidden="1" x14ac:dyDescent="0.5">
      <c r="B93" s="78" t="str">
        <f>(Championnats!$B$38)</f>
        <v>IIIJJJJJ  PIERRE</v>
      </c>
      <c r="C93" s="6" t="str">
        <f t="shared" si="29"/>
        <v>PIERRE</v>
      </c>
      <c r="D93" s="178" t="str">
        <f t="shared" si="24"/>
        <v/>
      </c>
      <c r="E93" s="423"/>
      <c r="F93" s="423"/>
      <c r="G93" s="423"/>
      <c r="H93" s="429"/>
      <c r="I93" s="435">
        <f t="shared" si="27"/>
        <v>0</v>
      </c>
      <c r="J93" s="2" t="str">
        <f t="shared" si="25"/>
        <v/>
      </c>
      <c r="P93" s="69"/>
      <c r="Q93" s="69"/>
      <c r="R93" s="69"/>
      <c r="S93" s="69" t="e">
        <f t="shared" si="28"/>
        <v>#DIV/0!</v>
      </c>
      <c r="AA93" s="2" t="e">
        <f>IF(C93&lt;&gt;"",VLOOKUP(C93,#REF!,2,FALSE),"")</f>
        <v>#REF!</v>
      </c>
      <c r="AD93" s="34" t="e">
        <f t="shared" si="23"/>
        <v>#REF!</v>
      </c>
    </row>
    <row r="94" spans="2:30" hidden="1" x14ac:dyDescent="0.5">
      <c r="B94" s="78" t="str">
        <f>(Championnats!$B$39)</f>
        <v>JJJJKKKK  Christelle</v>
      </c>
      <c r="C94" s="6" t="str">
        <f t="shared" si="29"/>
        <v>Christelle</v>
      </c>
      <c r="D94" s="178" t="str">
        <f t="shared" si="24"/>
        <v/>
      </c>
      <c r="E94" s="423"/>
      <c r="F94" s="423"/>
      <c r="G94" s="423"/>
      <c r="H94" s="429"/>
      <c r="I94" s="435">
        <f t="shared" si="27"/>
        <v>0</v>
      </c>
      <c r="J94" s="2" t="str">
        <f t="shared" si="25"/>
        <v/>
      </c>
      <c r="P94" s="69"/>
      <c r="Q94" s="69"/>
      <c r="R94" s="69"/>
      <c r="S94" s="69" t="e">
        <f t="shared" si="28"/>
        <v>#DIV/0!</v>
      </c>
      <c r="AA94" s="2" t="e">
        <f>IF(C94&lt;&gt;"",VLOOKUP(C94,#REF!,2,FALSE),"")</f>
        <v>#REF!</v>
      </c>
      <c r="AD94" s="34" t="e">
        <f t="shared" si="23"/>
        <v>#REF!</v>
      </c>
    </row>
    <row r="95" spans="2:30" hidden="1" x14ac:dyDescent="0.5">
      <c r="B95" s="78" t="str">
        <f>(Championnats!$B$40)</f>
        <v>KKKLLL  Pierre</v>
      </c>
      <c r="C95" s="6" t="str">
        <f t="shared" si="29"/>
        <v>Pierre</v>
      </c>
      <c r="D95" s="178" t="str">
        <f t="shared" ref="D95:D158" si="30">IF(I95&lt;&gt;$J$1,$K$1,"")</f>
        <v/>
      </c>
      <c r="E95" s="423"/>
      <c r="F95" s="423"/>
      <c r="G95" s="423"/>
      <c r="H95" s="429"/>
      <c r="I95" s="435">
        <f t="shared" si="27"/>
        <v>0</v>
      </c>
      <c r="J95" s="2" t="str">
        <f t="shared" si="25"/>
        <v/>
      </c>
      <c r="P95" s="69"/>
      <c r="Q95" s="69"/>
      <c r="R95" s="69"/>
      <c r="S95" s="69" t="e">
        <f t="shared" si="28"/>
        <v>#DIV/0!</v>
      </c>
      <c r="AA95" s="2" t="e">
        <f>IF(C95&lt;&gt;"",VLOOKUP(C95,#REF!,2,FALSE),"")</f>
        <v>#REF!</v>
      </c>
      <c r="AD95" s="34" t="e">
        <f t="shared" si="23"/>
        <v>#REF!</v>
      </c>
    </row>
    <row r="96" spans="2:30" hidden="1" x14ac:dyDescent="0.5">
      <c r="B96" s="78" t="str">
        <f>(Championnats!B$41)</f>
        <v>LLLLMMMM  Didier</v>
      </c>
      <c r="C96" s="6" t="str">
        <f t="shared" si="29"/>
        <v>Didier</v>
      </c>
      <c r="D96" s="178" t="str">
        <f t="shared" si="30"/>
        <v/>
      </c>
      <c r="E96" s="423"/>
      <c r="F96" s="423"/>
      <c r="G96" s="423"/>
      <c r="H96" s="429"/>
      <c r="I96" s="435">
        <f t="shared" si="27"/>
        <v>0</v>
      </c>
      <c r="J96" s="2" t="str">
        <f t="shared" si="25"/>
        <v/>
      </c>
      <c r="P96" s="69"/>
      <c r="Q96" s="69"/>
      <c r="R96" s="69"/>
      <c r="S96" s="69" t="e">
        <f t="shared" si="28"/>
        <v>#DIV/0!</v>
      </c>
      <c r="AA96" s="2" t="e">
        <f>IF(C96&lt;&gt;"",VLOOKUP(C96,#REF!,2,FALSE),"")</f>
        <v>#REF!</v>
      </c>
      <c r="AD96" s="34" t="e">
        <f t="shared" si="23"/>
        <v>#REF!</v>
      </c>
    </row>
    <row r="97" spans="2:30" hidden="1" x14ac:dyDescent="0.5">
      <c r="B97" s="78" t="str">
        <f>(Championnats!$B$42)</f>
        <v>MMMNNN  Barbara</v>
      </c>
      <c r="C97" s="6" t="str">
        <f t="shared" si="29"/>
        <v>Barbara</v>
      </c>
      <c r="D97" s="178" t="str">
        <f t="shared" si="30"/>
        <v/>
      </c>
      <c r="E97" s="423"/>
      <c r="F97" s="423"/>
      <c r="G97" s="423"/>
      <c r="H97" s="429"/>
      <c r="I97" s="435">
        <f t="shared" si="27"/>
        <v>0</v>
      </c>
      <c r="J97" s="2" t="str">
        <f t="shared" si="25"/>
        <v/>
      </c>
      <c r="P97" s="69"/>
      <c r="Q97" s="69"/>
      <c r="R97" s="69"/>
      <c r="S97" s="69" t="e">
        <f t="shared" si="28"/>
        <v>#DIV/0!</v>
      </c>
      <c r="AA97" s="2" t="e">
        <f>IF(C97&lt;&gt;"",VLOOKUP(C97,#REF!,2,FALSE),"")</f>
        <v>#REF!</v>
      </c>
      <c r="AD97" s="34" t="e">
        <f t="shared" si="23"/>
        <v>#REF!</v>
      </c>
    </row>
    <row r="98" spans="2:30" hidden="1" x14ac:dyDescent="0.5">
      <c r="B98" s="78" t="str">
        <f>(Championnats!$B$43)</f>
        <v>NNNNOOO  Julie</v>
      </c>
      <c r="C98" s="6" t="str">
        <f t="shared" si="29"/>
        <v>Julie</v>
      </c>
      <c r="D98" s="178" t="str">
        <f t="shared" si="30"/>
        <v/>
      </c>
      <c r="E98" s="423"/>
      <c r="F98" s="423"/>
      <c r="G98" s="423"/>
      <c r="H98" s="429"/>
      <c r="I98" s="435">
        <f t="shared" si="27"/>
        <v>0</v>
      </c>
      <c r="J98" s="2" t="str">
        <f t="shared" si="25"/>
        <v/>
      </c>
      <c r="P98" s="69"/>
      <c r="Q98" s="69"/>
      <c r="R98" s="69"/>
      <c r="S98" s="69" t="e">
        <f t="shared" si="28"/>
        <v>#DIV/0!</v>
      </c>
      <c r="AA98" s="2" t="e">
        <f>IF(C98&lt;&gt;"",VLOOKUP(C98,#REF!,2,FALSE),"")</f>
        <v>#REF!</v>
      </c>
      <c r="AD98" s="34" t="e">
        <f t="shared" si="23"/>
        <v>#REF!</v>
      </c>
    </row>
    <row r="99" spans="2:30" hidden="1" x14ac:dyDescent="0.5">
      <c r="B99" s="78" t="str">
        <f>(Championnats!$B$44)</f>
        <v>OOOPPP  André</v>
      </c>
      <c r="C99" s="6" t="str">
        <f t="shared" si="29"/>
        <v>André</v>
      </c>
      <c r="D99" s="178" t="str">
        <f t="shared" si="30"/>
        <v/>
      </c>
      <c r="E99" s="423"/>
      <c r="F99" s="423"/>
      <c r="G99" s="423"/>
      <c r="H99" s="429"/>
      <c r="I99" s="435">
        <f t="shared" si="27"/>
        <v>0</v>
      </c>
      <c r="J99" s="2" t="str">
        <f t="shared" si="25"/>
        <v/>
      </c>
      <c r="P99" s="69"/>
      <c r="Q99" s="69"/>
      <c r="R99" s="69"/>
      <c r="S99" s="69" t="e">
        <f t="shared" si="28"/>
        <v>#DIV/0!</v>
      </c>
      <c r="AA99" s="2" t="e">
        <f>IF(C99&lt;&gt;"",VLOOKUP(C99,#REF!,2,FALSE),"")</f>
        <v>#REF!</v>
      </c>
      <c r="AD99" s="34" t="e">
        <f t="shared" si="23"/>
        <v>#REF!</v>
      </c>
    </row>
    <row r="100" spans="2:30" hidden="1" x14ac:dyDescent="0.5">
      <c r="B100" s="78" t="str">
        <f>(Championnats!$B$45)</f>
        <v>PPPQQQQ  Roland</v>
      </c>
      <c r="C100" s="6" t="str">
        <f t="shared" si="29"/>
        <v>Roland</v>
      </c>
      <c r="D100" s="178" t="str">
        <f t="shared" si="30"/>
        <v/>
      </c>
      <c r="E100" s="423"/>
      <c r="F100" s="423"/>
      <c r="G100" s="423"/>
      <c r="H100" s="429"/>
      <c r="I100" s="435">
        <f t="shared" si="27"/>
        <v>0</v>
      </c>
      <c r="J100" s="2" t="str">
        <f t="shared" si="25"/>
        <v/>
      </c>
      <c r="P100" s="69"/>
      <c r="Q100" s="69"/>
      <c r="R100" s="69"/>
      <c r="S100" s="69" t="e">
        <f t="shared" si="28"/>
        <v>#DIV/0!</v>
      </c>
      <c r="AA100" s="2" t="e">
        <f>IF(C100&lt;&gt;"",VLOOKUP(C100,#REF!,2,FALSE),"")</f>
        <v>#REF!</v>
      </c>
      <c r="AD100" s="34" t="e">
        <f t="shared" si="23"/>
        <v>#REF!</v>
      </c>
    </row>
    <row r="101" spans="2:30" hidden="1" x14ac:dyDescent="0.5">
      <c r="B101" s="78" t="str">
        <f>(Championnats!$B$46)</f>
        <v>QQQRRR  Sylvain</v>
      </c>
      <c r="C101" s="6" t="str">
        <f t="shared" si="29"/>
        <v>Sylvain</v>
      </c>
      <c r="D101" s="178" t="str">
        <f t="shared" si="30"/>
        <v/>
      </c>
      <c r="E101" s="423"/>
      <c r="F101" s="423"/>
      <c r="G101" s="423"/>
      <c r="H101" s="429"/>
      <c r="I101" s="435">
        <f t="shared" si="27"/>
        <v>0</v>
      </c>
      <c r="J101" s="2" t="str">
        <f t="shared" si="25"/>
        <v/>
      </c>
      <c r="P101" s="69"/>
      <c r="Q101" s="69"/>
      <c r="R101" s="69"/>
      <c r="S101" s="69" t="e">
        <f t="shared" si="28"/>
        <v>#DIV/0!</v>
      </c>
      <c r="AA101" s="2" t="e">
        <f>IF(C101&lt;&gt;"",VLOOKUP(C101,#REF!,2,FALSE),"")</f>
        <v>#REF!</v>
      </c>
      <c r="AD101" s="34" t="e">
        <f t="shared" si="23"/>
        <v>#REF!</v>
      </c>
    </row>
    <row r="102" spans="2:30" hidden="1" x14ac:dyDescent="0.5">
      <c r="B102" s="78" t="str">
        <f>(Championnats!$B$47)</f>
        <v>RRRSSS  Veronica</v>
      </c>
      <c r="C102" s="6" t="str">
        <f t="shared" si="29"/>
        <v>Veronica</v>
      </c>
      <c r="D102" s="178" t="str">
        <f t="shared" si="30"/>
        <v/>
      </c>
      <c r="E102" s="423"/>
      <c r="F102" s="423"/>
      <c r="G102" s="423"/>
      <c r="H102" s="429"/>
      <c r="I102" s="435">
        <f t="shared" si="27"/>
        <v>0</v>
      </c>
      <c r="J102" s="2" t="str">
        <f t="shared" si="25"/>
        <v/>
      </c>
      <c r="P102" s="69"/>
      <c r="Q102" s="69"/>
      <c r="R102" s="69"/>
      <c r="S102" s="69" t="e">
        <f t="shared" si="28"/>
        <v>#DIV/0!</v>
      </c>
      <c r="AA102" s="2" t="e">
        <f>IF(C102&lt;&gt;"",VLOOKUP(C102,#REF!,2,FALSE),"")</f>
        <v>#REF!</v>
      </c>
      <c r="AD102" s="34" t="e">
        <f t="shared" si="23"/>
        <v>#REF!</v>
      </c>
    </row>
    <row r="103" spans="2:30" hidden="1" x14ac:dyDescent="0.5">
      <c r="B103" s="78" t="str">
        <f>(Championnats!$B$48)</f>
        <v>SSSTTT  Luc</v>
      </c>
      <c r="C103" s="6" t="str">
        <f t="shared" si="29"/>
        <v>Luc</v>
      </c>
      <c r="D103" s="178" t="str">
        <f t="shared" si="30"/>
        <v/>
      </c>
      <c r="E103" s="423"/>
      <c r="F103" s="423"/>
      <c r="G103" s="423"/>
      <c r="H103" s="429"/>
      <c r="I103" s="435">
        <f t="shared" si="27"/>
        <v>0</v>
      </c>
      <c r="J103" s="2" t="str">
        <f t="shared" si="25"/>
        <v/>
      </c>
      <c r="P103" s="69"/>
      <c r="Q103" s="69"/>
      <c r="R103" s="69"/>
      <c r="S103" s="69" t="e">
        <f t="shared" si="28"/>
        <v>#DIV/0!</v>
      </c>
      <c r="AA103" s="2" t="e">
        <f>IF(C103&lt;&gt;"",VLOOKUP(C103,#REF!,2,FALSE),"")</f>
        <v>#REF!</v>
      </c>
      <c r="AD103" s="34" t="e">
        <f t="shared" si="23"/>
        <v>#REF!</v>
      </c>
    </row>
    <row r="104" spans="2:30" hidden="1" x14ac:dyDescent="0.5">
      <c r="B104" s="78" t="str">
        <f>(Championnats!$B$49)</f>
        <v>TTTUUU  Cryss</v>
      </c>
      <c r="C104" s="6" t="str">
        <f t="shared" si="29"/>
        <v>Cryss</v>
      </c>
      <c r="D104" s="178" t="str">
        <f t="shared" si="30"/>
        <v/>
      </c>
      <c r="E104" s="423"/>
      <c r="F104" s="423"/>
      <c r="G104" s="423"/>
      <c r="H104" s="429"/>
      <c r="I104" s="435">
        <f t="shared" si="27"/>
        <v>0</v>
      </c>
      <c r="J104" s="2" t="str">
        <f t="shared" si="25"/>
        <v/>
      </c>
      <c r="P104" s="69"/>
      <c r="Q104" s="69"/>
      <c r="R104" s="69"/>
      <c r="S104" s="69" t="e">
        <f t="shared" si="28"/>
        <v>#DIV/0!</v>
      </c>
      <c r="AA104" s="2" t="e">
        <f>IF(C104&lt;&gt;"",VLOOKUP(C104,#REF!,2,FALSE),"")</f>
        <v>#REF!</v>
      </c>
      <c r="AD104" s="34" t="e">
        <f t="shared" si="23"/>
        <v>#REF!</v>
      </c>
    </row>
    <row r="105" spans="2:30" hidden="1" x14ac:dyDescent="0.5">
      <c r="B105" s="78" t="str">
        <f>(Championnats!$B$50)</f>
        <v>UUUVVV  Sambou</v>
      </c>
      <c r="C105" s="6" t="str">
        <f t="shared" si="29"/>
        <v>Sambou</v>
      </c>
      <c r="D105" s="178" t="str">
        <f t="shared" si="30"/>
        <v/>
      </c>
      <c r="E105" s="423"/>
      <c r="F105" s="423"/>
      <c r="G105" s="423"/>
      <c r="H105" s="429"/>
      <c r="I105" s="435">
        <f t="shared" si="27"/>
        <v>0</v>
      </c>
      <c r="J105" s="2" t="str">
        <f t="shared" si="25"/>
        <v/>
      </c>
      <c r="P105" s="69"/>
      <c r="Q105" s="69"/>
      <c r="R105" s="69"/>
      <c r="S105" s="69" t="e">
        <f t="shared" si="28"/>
        <v>#DIV/0!</v>
      </c>
      <c r="AA105" s="2" t="e">
        <f>IF(C105&lt;&gt;"",VLOOKUP(C105,#REF!,2,FALSE),"")</f>
        <v>#REF!</v>
      </c>
      <c r="AD105" s="34" t="e">
        <f t="shared" si="23"/>
        <v>#REF!</v>
      </c>
    </row>
    <row r="106" spans="2:30" hidden="1" x14ac:dyDescent="0.5">
      <c r="B106" s="78" t="str">
        <f>(Championnats!$B$51)</f>
        <v>VVVVXXX  Dylan</v>
      </c>
      <c r="C106" s="6" t="str">
        <f t="shared" si="29"/>
        <v>Dylan</v>
      </c>
      <c r="D106" s="178" t="str">
        <f t="shared" si="30"/>
        <v/>
      </c>
      <c r="E106" s="423"/>
      <c r="F106" s="423"/>
      <c r="G106" s="423"/>
      <c r="H106" s="429"/>
      <c r="I106" s="435">
        <f t="shared" ref="I106:I169" si="31">MAX(P106:R106)</f>
        <v>0</v>
      </c>
      <c r="J106" s="2" t="str">
        <f t="shared" si="25"/>
        <v/>
      </c>
      <c r="P106" s="69"/>
      <c r="Q106" s="69"/>
      <c r="R106" s="69"/>
      <c r="S106" s="69" t="e">
        <f t="shared" ref="S106:S169" si="32">AVERAGE(P106:R106)</f>
        <v>#DIV/0!</v>
      </c>
      <c r="AA106" s="2" t="e">
        <f>IF(C106&lt;&gt;"",VLOOKUP(C106,#REF!,2,FALSE),"")</f>
        <v>#REF!</v>
      </c>
      <c r="AD106" s="34" t="e">
        <f t="shared" ref="AD106:AD169" si="33">IF(AA106="femme",$AF$1,$AF$2)</f>
        <v>#REF!</v>
      </c>
    </row>
    <row r="107" spans="2:30" hidden="1" x14ac:dyDescent="0.5">
      <c r="B107" s="78" t="str">
        <f>(Championnats!$B$52)</f>
        <v>XXXYYY  Lucie</v>
      </c>
      <c r="C107" s="6" t="str">
        <f t="shared" si="29"/>
        <v>Lucie</v>
      </c>
      <c r="D107" s="178" t="str">
        <f t="shared" si="30"/>
        <v/>
      </c>
      <c r="E107" s="423"/>
      <c r="F107" s="423"/>
      <c r="G107" s="423"/>
      <c r="H107" s="429"/>
      <c r="I107" s="435">
        <f t="shared" si="31"/>
        <v>0</v>
      </c>
      <c r="J107" s="2" t="str">
        <f t="shared" si="25"/>
        <v/>
      </c>
      <c r="P107" s="69"/>
      <c r="Q107" s="69"/>
      <c r="R107" s="69"/>
      <c r="S107" s="69" t="e">
        <f t="shared" si="32"/>
        <v>#DIV/0!</v>
      </c>
      <c r="AA107" s="2" t="e">
        <f>IF(C107&lt;&gt;"",VLOOKUP(C107,#REF!,2,FALSE),"")</f>
        <v>#REF!</v>
      </c>
      <c r="AD107" s="34" t="e">
        <f t="shared" si="33"/>
        <v>#REF!</v>
      </c>
    </row>
    <row r="108" spans="2:30" hidden="1" x14ac:dyDescent="0.5">
      <c r="B108" s="182" t="str">
        <f>(Championnats!$B$53)</f>
        <v>YYYZZZ  Eva</v>
      </c>
      <c r="C108" s="180" t="str">
        <f t="shared" si="29"/>
        <v>Eva</v>
      </c>
      <c r="D108" s="179" t="str">
        <f t="shared" si="30"/>
        <v/>
      </c>
      <c r="E108" s="424"/>
      <c r="F108" s="424"/>
      <c r="G108" s="424"/>
      <c r="H108" s="430"/>
      <c r="I108" s="436">
        <f t="shared" si="31"/>
        <v>0</v>
      </c>
      <c r="J108" s="2" t="str">
        <f t="shared" ref="J108:J171" si="34">IF(D108=$L$2,B108,"")</f>
        <v/>
      </c>
      <c r="P108" s="183"/>
      <c r="Q108" s="183"/>
      <c r="R108" s="183"/>
      <c r="S108" s="183" t="e">
        <f t="shared" si="32"/>
        <v>#DIV/0!</v>
      </c>
      <c r="AA108" s="2" t="e">
        <f>IF(C108&lt;&gt;"",VLOOKUP(C108,#REF!,2,FALSE),"")</f>
        <v>#REF!</v>
      </c>
      <c r="AD108" s="34" t="e">
        <f t="shared" si="33"/>
        <v>#REF!</v>
      </c>
    </row>
    <row r="109" spans="2:30" hidden="1" x14ac:dyDescent="0.5">
      <c r="B109" s="114"/>
      <c r="C109" s="58"/>
      <c r="D109" s="181"/>
      <c r="E109" s="420"/>
      <c r="F109" s="420"/>
      <c r="G109" s="420"/>
      <c r="H109" s="419"/>
      <c r="I109" s="434"/>
      <c r="J109" s="56"/>
      <c r="K109" s="56"/>
      <c r="L109" s="56"/>
      <c r="M109" s="185"/>
      <c r="N109" s="56"/>
      <c r="O109" s="57"/>
      <c r="P109" s="58"/>
      <c r="Q109" s="58"/>
      <c r="R109" s="58"/>
      <c r="S109" s="58"/>
      <c r="AA109" s="2" t="str">
        <f>IF(C109&lt;&gt;"",VLOOKUP(C109,#REF!,2,FALSE),"")</f>
        <v/>
      </c>
      <c r="AD109" s="34" t="str">
        <f t="shared" si="33"/>
        <v>♂</v>
      </c>
    </row>
    <row r="110" spans="2:30" hidden="1" x14ac:dyDescent="0.5">
      <c r="B110" s="114"/>
      <c r="C110" s="58"/>
      <c r="D110" s="181"/>
      <c r="E110" s="420"/>
      <c r="F110" s="420"/>
      <c r="G110" s="420"/>
      <c r="H110" s="419"/>
      <c r="I110" s="434"/>
      <c r="J110" s="56"/>
      <c r="K110" s="56"/>
      <c r="L110" s="56"/>
      <c r="M110" s="185"/>
      <c r="N110" s="56"/>
      <c r="O110" s="57"/>
      <c r="P110" s="58"/>
      <c r="Q110" s="58"/>
      <c r="R110" s="58"/>
      <c r="S110" s="58"/>
      <c r="AA110" s="2" t="str">
        <f>IF(C110&lt;&gt;"",VLOOKUP(C110,#REF!,2,FALSE),"")</f>
        <v/>
      </c>
      <c r="AD110" s="34" t="str">
        <f t="shared" si="33"/>
        <v>♂</v>
      </c>
    </row>
    <row r="111" spans="2:30" hidden="1" x14ac:dyDescent="0.5">
      <c r="B111" s="184">
        <v>43236</v>
      </c>
      <c r="C111" s="2"/>
      <c r="D111" s="178" t="str">
        <f t="shared" si="30"/>
        <v/>
      </c>
      <c r="E111" s="421"/>
      <c r="F111" s="421"/>
      <c r="G111" s="421"/>
      <c r="H111" s="547" t="s">
        <v>113</v>
      </c>
      <c r="I111" s="548"/>
      <c r="J111" s="2" t="str">
        <f t="shared" si="34"/>
        <v/>
      </c>
      <c r="P111" s="172" t="s">
        <v>123</v>
      </c>
      <c r="Q111" s="172" t="s">
        <v>124</v>
      </c>
      <c r="R111" s="173" t="s">
        <v>125</v>
      </c>
      <c r="S111" s="177" t="s">
        <v>144</v>
      </c>
      <c r="AA111" s="2" t="str">
        <f>IF(C111&lt;&gt;"",VLOOKUP(C111,#REF!,2,FALSE),"")</f>
        <v/>
      </c>
      <c r="AD111" s="34" t="str">
        <f t="shared" si="33"/>
        <v>♂</v>
      </c>
    </row>
    <row r="112" spans="2:30" hidden="1" x14ac:dyDescent="0.5">
      <c r="B112" s="164" t="str">
        <f>(Championnats!$B$4)</f>
        <v>AAA  LUC</v>
      </c>
      <c r="C112" s="1" t="str">
        <f t="shared" ref="C112:C143" si="35">BT3</f>
        <v>LUC</v>
      </c>
      <c r="D112" s="178" t="str">
        <f t="shared" si="30"/>
        <v/>
      </c>
      <c r="E112" s="422">
        <f>(Championnats!E586)</f>
        <v>0</v>
      </c>
      <c r="F112" s="422"/>
      <c r="G112" s="422"/>
      <c r="H112" s="428"/>
      <c r="I112" s="435">
        <f t="shared" si="31"/>
        <v>0</v>
      </c>
      <c r="J112" s="2" t="str">
        <f t="shared" si="34"/>
        <v/>
      </c>
      <c r="P112" s="166"/>
      <c r="Q112" s="166"/>
      <c r="R112" s="166"/>
      <c r="S112" s="166" t="e">
        <f t="shared" si="32"/>
        <v>#DIV/0!</v>
      </c>
      <c r="AA112" s="2" t="e">
        <f>IF(C112&lt;&gt;"",VLOOKUP(C112,#REF!,2,FALSE),"")</f>
        <v>#REF!</v>
      </c>
      <c r="AD112" s="34" t="e">
        <f t="shared" si="33"/>
        <v>#REF!</v>
      </c>
    </row>
    <row r="113" spans="2:30" hidden="1" x14ac:dyDescent="0.5">
      <c r="B113" s="78" t="str">
        <f>(Championnats!$B$5)</f>
        <v>BBB  isabelle</v>
      </c>
      <c r="C113" s="6" t="str">
        <f t="shared" si="35"/>
        <v>isabelle</v>
      </c>
      <c r="D113" s="178" t="str">
        <f t="shared" si="30"/>
        <v/>
      </c>
      <c r="E113" s="423"/>
      <c r="F113" s="423"/>
      <c r="G113" s="423"/>
      <c r="H113" s="429"/>
      <c r="I113" s="435">
        <f t="shared" si="31"/>
        <v>0</v>
      </c>
      <c r="J113" s="2" t="str">
        <f t="shared" si="34"/>
        <v/>
      </c>
      <c r="P113" s="69"/>
      <c r="Q113" s="69"/>
      <c r="R113" s="69"/>
      <c r="S113" s="69" t="e">
        <f t="shared" si="32"/>
        <v>#DIV/0!</v>
      </c>
      <c r="AA113" s="2" t="e">
        <f>IF(C113&lt;&gt;"",VLOOKUP(C113,#REF!,2,FALSE),"")</f>
        <v>#REF!</v>
      </c>
      <c r="AD113" s="34" t="e">
        <f t="shared" si="33"/>
        <v>#REF!</v>
      </c>
    </row>
    <row r="114" spans="2:30" hidden="1" x14ac:dyDescent="0.5">
      <c r="B114" s="78" t="str">
        <f>(Championnats!$B$6)</f>
        <v>KJKLJDFKJG  Agathe</v>
      </c>
      <c r="C114" s="6" t="str">
        <f t="shared" si="35"/>
        <v>Agathe</v>
      </c>
      <c r="D114" s="178" t="str">
        <f t="shared" si="30"/>
        <v/>
      </c>
      <c r="E114" s="423"/>
      <c r="F114" s="423"/>
      <c r="G114" s="423"/>
      <c r="H114" s="429"/>
      <c r="I114" s="435">
        <f t="shared" si="31"/>
        <v>0</v>
      </c>
      <c r="J114" s="2" t="str">
        <f t="shared" si="34"/>
        <v/>
      </c>
      <c r="P114" s="69"/>
      <c r="Q114" s="69"/>
      <c r="R114" s="69"/>
      <c r="S114" s="69" t="e">
        <f t="shared" si="32"/>
        <v>#DIV/0!</v>
      </c>
      <c r="AA114" s="2" t="e">
        <f>IF(C114&lt;&gt;"",VLOOKUP(C114,#REF!,2,FALSE),"")</f>
        <v>#REF!</v>
      </c>
      <c r="AD114" s="34" t="e">
        <f t="shared" si="33"/>
        <v>#REF!</v>
      </c>
    </row>
    <row r="115" spans="2:30" hidden="1" x14ac:dyDescent="0.5">
      <c r="B115" s="78" t="str">
        <f>(Championnats!$B$7)</f>
        <v>DDD  Léa</v>
      </c>
      <c r="C115" s="6" t="str">
        <f t="shared" si="35"/>
        <v>Léa</v>
      </c>
      <c r="D115" s="178" t="str">
        <f t="shared" si="30"/>
        <v/>
      </c>
      <c r="E115" s="423"/>
      <c r="F115" s="423"/>
      <c r="G115" s="423"/>
      <c r="H115" s="429"/>
      <c r="I115" s="435">
        <f t="shared" si="31"/>
        <v>0</v>
      </c>
      <c r="J115" s="2" t="str">
        <f t="shared" si="34"/>
        <v/>
      </c>
      <c r="P115" s="69"/>
      <c r="Q115" s="69"/>
      <c r="R115" s="69"/>
      <c r="S115" s="69" t="e">
        <f t="shared" si="32"/>
        <v>#DIV/0!</v>
      </c>
      <c r="AA115" s="2" t="e">
        <f>IF(C115&lt;&gt;"",VLOOKUP(C115,#REF!,2,FALSE),"")</f>
        <v>#REF!</v>
      </c>
      <c r="AD115" s="34" t="e">
        <f t="shared" si="33"/>
        <v>#REF!</v>
      </c>
    </row>
    <row r="116" spans="2:30" hidden="1" x14ac:dyDescent="0.5">
      <c r="B116" s="78" t="str">
        <f>(Championnats!$B$8)</f>
        <v>KUYFRJGF  Mélissa</v>
      </c>
      <c r="C116" s="6" t="str">
        <f t="shared" si="35"/>
        <v>Mélissa</v>
      </c>
      <c r="D116" s="178" t="str">
        <f t="shared" si="30"/>
        <v/>
      </c>
      <c r="E116" s="423"/>
      <c r="F116" s="423"/>
      <c r="G116" s="423"/>
      <c r="H116" s="429"/>
      <c r="I116" s="435">
        <f t="shared" si="31"/>
        <v>0</v>
      </c>
      <c r="J116" s="2" t="str">
        <f t="shared" si="34"/>
        <v/>
      </c>
      <c r="P116" s="69"/>
      <c r="Q116" s="69"/>
      <c r="R116" s="69"/>
      <c r="S116" s="69" t="e">
        <f t="shared" si="32"/>
        <v>#DIV/0!</v>
      </c>
      <c r="AA116" s="2" t="e">
        <f>IF(C116&lt;&gt;"",VLOOKUP(C116,#REF!,2,FALSE),"")</f>
        <v>#REF!</v>
      </c>
      <c r="AD116" s="34" t="e">
        <f t="shared" si="33"/>
        <v>#REF!</v>
      </c>
    </row>
    <row r="117" spans="2:30" hidden="1" x14ac:dyDescent="0.5">
      <c r="B117" s="78" t="str">
        <f>(Championnats!$B$9)</f>
        <v>FFF  Eric</v>
      </c>
      <c r="C117" s="6" t="str">
        <f t="shared" si="35"/>
        <v>Eric</v>
      </c>
      <c r="D117" s="178" t="str">
        <f t="shared" si="30"/>
        <v/>
      </c>
      <c r="E117" s="423"/>
      <c r="F117" s="423"/>
      <c r="G117" s="423"/>
      <c r="H117" s="429"/>
      <c r="I117" s="435">
        <f t="shared" si="31"/>
        <v>0</v>
      </c>
      <c r="J117" s="2" t="str">
        <f t="shared" si="34"/>
        <v/>
      </c>
      <c r="P117" s="69"/>
      <c r="Q117" s="69"/>
      <c r="R117" s="69"/>
      <c r="S117" s="69" t="e">
        <f t="shared" si="32"/>
        <v>#DIV/0!</v>
      </c>
      <c r="AA117" s="2" t="e">
        <f>IF(C117&lt;&gt;"",VLOOKUP(C117,#REF!,2,FALSE),"")</f>
        <v>#REF!</v>
      </c>
      <c r="AD117" s="34" t="e">
        <f t="shared" si="33"/>
        <v>#REF!</v>
      </c>
    </row>
    <row r="118" spans="2:30" hidden="1" x14ac:dyDescent="0.5">
      <c r="B118" s="78" t="str">
        <f>(Championnats!$B$10)</f>
        <v>GGG  Lucie</v>
      </c>
      <c r="C118" s="6" t="str">
        <f t="shared" si="35"/>
        <v>Lucie</v>
      </c>
      <c r="D118" s="178" t="str">
        <f t="shared" si="30"/>
        <v/>
      </c>
      <c r="E118" s="423"/>
      <c r="F118" s="423"/>
      <c r="G118" s="423"/>
      <c r="H118" s="429"/>
      <c r="I118" s="435">
        <f t="shared" si="31"/>
        <v>0</v>
      </c>
      <c r="J118" s="2" t="str">
        <f t="shared" si="34"/>
        <v/>
      </c>
      <c r="P118" s="69"/>
      <c r="Q118" s="69"/>
      <c r="R118" s="69"/>
      <c r="S118" s="69" t="e">
        <f t="shared" si="32"/>
        <v>#DIV/0!</v>
      </c>
      <c r="AA118" s="2" t="e">
        <f>IF(C118&lt;&gt;"",VLOOKUP(C118,#REF!,2,FALSE),"")</f>
        <v>#REF!</v>
      </c>
      <c r="AD118" s="34" t="e">
        <f t="shared" si="33"/>
        <v>#REF!</v>
      </c>
    </row>
    <row r="119" spans="2:30" hidden="1" x14ac:dyDescent="0.5">
      <c r="B119" s="78" t="str">
        <f>(Championnats!$B$11)</f>
        <v>HHH  Eva</v>
      </c>
      <c r="C119" s="6" t="str">
        <f t="shared" si="35"/>
        <v>Eva</v>
      </c>
      <c r="D119" s="178" t="str">
        <f t="shared" si="30"/>
        <v/>
      </c>
      <c r="E119" s="423"/>
      <c r="F119" s="423"/>
      <c r="G119" s="423"/>
      <c r="H119" s="429"/>
      <c r="I119" s="435">
        <f t="shared" si="31"/>
        <v>0</v>
      </c>
      <c r="J119" s="2" t="str">
        <f t="shared" si="34"/>
        <v/>
      </c>
      <c r="P119" s="69"/>
      <c r="Q119" s="69"/>
      <c r="R119" s="69"/>
      <c r="S119" s="69" t="e">
        <f t="shared" si="32"/>
        <v>#DIV/0!</v>
      </c>
      <c r="AA119" s="2" t="e">
        <f>IF(C119&lt;&gt;"",VLOOKUP(C119,#REF!,2,FALSE),"")</f>
        <v>#REF!</v>
      </c>
      <c r="AD119" s="34" t="e">
        <f t="shared" si="33"/>
        <v>#REF!</v>
      </c>
    </row>
    <row r="120" spans="2:30" hidden="1" x14ac:dyDescent="0.5">
      <c r="B120" s="78" t="str">
        <f>(Championnats!$B$12)</f>
        <v>PERNOIS  LUC</v>
      </c>
      <c r="C120" s="6" t="str">
        <f t="shared" si="35"/>
        <v>LUC</v>
      </c>
      <c r="D120" s="178" t="str">
        <f t="shared" si="30"/>
        <v/>
      </c>
      <c r="E120" s="423"/>
      <c r="F120" s="423"/>
      <c r="G120" s="423"/>
      <c r="H120" s="429"/>
      <c r="I120" s="435">
        <f t="shared" si="31"/>
        <v>0</v>
      </c>
      <c r="J120" s="2" t="str">
        <f t="shared" si="34"/>
        <v/>
      </c>
      <c r="P120" s="69"/>
      <c r="Q120" s="69"/>
      <c r="R120" s="69"/>
      <c r="S120" s="69" t="e">
        <f t="shared" si="32"/>
        <v>#DIV/0!</v>
      </c>
      <c r="AA120" s="2" t="e">
        <f>IF(C120&lt;&gt;"",VLOOKUP(C120,#REF!,2,FALSE),"")</f>
        <v>#REF!</v>
      </c>
      <c r="AD120" s="34" t="e">
        <f t="shared" si="33"/>
        <v>#REF!</v>
      </c>
    </row>
    <row r="121" spans="2:30" hidden="1" x14ac:dyDescent="0.5">
      <c r="B121" s="78" t="str">
        <f>(Championnats!$B$13)</f>
        <v>JJJ  Mélania</v>
      </c>
      <c r="C121" s="6" t="str">
        <f t="shared" si="35"/>
        <v>Mélania</v>
      </c>
      <c r="D121" s="178" t="str">
        <f t="shared" si="30"/>
        <v/>
      </c>
      <c r="E121" s="423"/>
      <c r="F121" s="423"/>
      <c r="G121" s="423"/>
      <c r="H121" s="429"/>
      <c r="I121" s="435">
        <f t="shared" si="31"/>
        <v>0</v>
      </c>
      <c r="J121" s="2" t="str">
        <f t="shared" si="34"/>
        <v/>
      </c>
      <c r="P121" s="69"/>
      <c r="Q121" s="69"/>
      <c r="R121" s="69"/>
      <c r="S121" s="69" t="e">
        <f t="shared" si="32"/>
        <v>#DIV/0!</v>
      </c>
      <c r="AA121" s="2" t="e">
        <f>IF(C121&lt;&gt;"",VLOOKUP(C121,#REF!,2,FALSE),"")</f>
        <v>#REF!</v>
      </c>
      <c r="AD121" s="34" t="e">
        <f t="shared" si="33"/>
        <v>#REF!</v>
      </c>
    </row>
    <row r="122" spans="2:30" hidden="1" x14ac:dyDescent="0.5">
      <c r="B122" s="78" t="str">
        <f>(Championnats!$B$14)</f>
        <v>KKK  Mélanie</v>
      </c>
      <c r="C122" s="6" t="str">
        <f t="shared" si="35"/>
        <v>Mélanie</v>
      </c>
      <c r="D122" s="178" t="str">
        <f t="shared" si="30"/>
        <v/>
      </c>
      <c r="E122" s="423"/>
      <c r="F122" s="423"/>
      <c r="G122" s="423"/>
      <c r="H122" s="429"/>
      <c r="I122" s="435">
        <f t="shared" si="31"/>
        <v>0</v>
      </c>
      <c r="J122" s="2" t="str">
        <f t="shared" si="34"/>
        <v/>
      </c>
      <c r="P122" s="69"/>
      <c r="Q122" s="69"/>
      <c r="R122" s="69"/>
      <c r="S122" s="69" t="e">
        <f t="shared" si="32"/>
        <v>#DIV/0!</v>
      </c>
      <c r="AA122" s="2" t="e">
        <f>IF(C122&lt;&gt;"",VLOOKUP(C122,#REF!,2,FALSE),"")</f>
        <v>#REF!</v>
      </c>
      <c r="AD122" s="34" t="e">
        <f t="shared" si="33"/>
        <v>#REF!</v>
      </c>
    </row>
    <row r="123" spans="2:30" hidden="1" x14ac:dyDescent="0.5">
      <c r="B123" s="78" t="str">
        <f>(Championnats!$B$15)</f>
        <v>LLL  Cryss</v>
      </c>
      <c r="C123" s="6" t="str">
        <f t="shared" si="35"/>
        <v>Cryss</v>
      </c>
      <c r="D123" s="178" t="str">
        <f t="shared" si="30"/>
        <v/>
      </c>
      <c r="E123" s="423"/>
      <c r="F123" s="423"/>
      <c r="G123" s="423"/>
      <c r="H123" s="429"/>
      <c r="I123" s="435">
        <f t="shared" si="31"/>
        <v>0</v>
      </c>
      <c r="J123" s="2" t="str">
        <f t="shared" si="34"/>
        <v/>
      </c>
      <c r="P123" s="69"/>
      <c r="Q123" s="69"/>
      <c r="R123" s="69"/>
      <c r="S123" s="69" t="e">
        <f t="shared" si="32"/>
        <v>#DIV/0!</v>
      </c>
      <c r="AA123" s="2" t="e">
        <f>IF(C123&lt;&gt;"",VLOOKUP(C123,#REF!,2,FALSE),"")</f>
        <v>#REF!</v>
      </c>
      <c r="AD123" s="34" t="e">
        <f t="shared" si="33"/>
        <v>#REF!</v>
      </c>
    </row>
    <row r="124" spans="2:30" hidden="1" x14ac:dyDescent="0.5">
      <c r="B124" s="78" t="str">
        <f>(Championnats!$B$16)</f>
        <v>MMMM  Sambou</v>
      </c>
      <c r="C124" s="6" t="str">
        <f t="shared" si="35"/>
        <v>Sambou</v>
      </c>
      <c r="D124" s="178" t="str">
        <f t="shared" si="30"/>
        <v/>
      </c>
      <c r="E124" s="423"/>
      <c r="F124" s="423"/>
      <c r="G124" s="423"/>
      <c r="H124" s="429"/>
      <c r="I124" s="435">
        <f t="shared" si="31"/>
        <v>0</v>
      </c>
      <c r="J124" s="2" t="str">
        <f t="shared" si="34"/>
        <v/>
      </c>
      <c r="P124" s="69"/>
      <c r="Q124" s="69"/>
      <c r="R124" s="69"/>
      <c r="S124" s="69" t="e">
        <f t="shared" si="32"/>
        <v>#DIV/0!</v>
      </c>
      <c r="AA124" s="2" t="e">
        <f>IF(C124&lt;&gt;"",VLOOKUP(C124,#REF!,2,FALSE),"")</f>
        <v>#REF!</v>
      </c>
      <c r="AD124" s="34" t="e">
        <f t="shared" si="33"/>
        <v>#REF!</v>
      </c>
    </row>
    <row r="125" spans="2:30" hidden="1" x14ac:dyDescent="0.5">
      <c r="B125" s="78" t="str">
        <f>(Championnats!$B$17)</f>
        <v>NNN  Dylan</v>
      </c>
      <c r="C125" s="6" t="str">
        <f t="shared" si="35"/>
        <v>Dylan</v>
      </c>
      <c r="D125" s="178" t="str">
        <f t="shared" si="30"/>
        <v/>
      </c>
      <c r="E125" s="423"/>
      <c r="F125" s="423"/>
      <c r="G125" s="423"/>
      <c r="H125" s="429"/>
      <c r="I125" s="435">
        <f t="shared" si="31"/>
        <v>0</v>
      </c>
      <c r="J125" s="2" t="str">
        <f t="shared" si="34"/>
        <v/>
      </c>
      <c r="P125" s="69"/>
      <c r="Q125" s="69"/>
      <c r="R125" s="69"/>
      <c r="S125" s="69" t="e">
        <f t="shared" si="32"/>
        <v>#DIV/0!</v>
      </c>
      <c r="AA125" s="2" t="e">
        <f>IF(C125&lt;&gt;"",VLOOKUP(C125,#REF!,2,FALSE),"")</f>
        <v>#REF!</v>
      </c>
      <c r="AD125" s="34" t="e">
        <f t="shared" si="33"/>
        <v>#REF!</v>
      </c>
    </row>
    <row r="126" spans="2:30" hidden="1" x14ac:dyDescent="0.5">
      <c r="B126" s="78" t="str">
        <f>(Championnats!$B$18)</f>
        <v>OOO  Philippe</v>
      </c>
      <c r="C126" s="6" t="str">
        <f t="shared" si="35"/>
        <v>Philippe</v>
      </c>
      <c r="D126" s="178" t="str">
        <f t="shared" si="30"/>
        <v/>
      </c>
      <c r="E126" s="423"/>
      <c r="F126" s="423"/>
      <c r="G126" s="423"/>
      <c r="H126" s="429"/>
      <c r="I126" s="435">
        <f t="shared" si="31"/>
        <v>0</v>
      </c>
      <c r="J126" s="2" t="str">
        <f t="shared" si="34"/>
        <v/>
      </c>
      <c r="P126" s="69"/>
      <c r="Q126" s="69"/>
      <c r="R126" s="69"/>
      <c r="S126" s="69" t="e">
        <f t="shared" si="32"/>
        <v>#DIV/0!</v>
      </c>
      <c r="AA126" s="2" t="e">
        <f>IF(C126&lt;&gt;"",VLOOKUP(C126,#REF!,2,FALSE),"")</f>
        <v>#REF!</v>
      </c>
      <c r="AD126" s="34" t="e">
        <f t="shared" si="33"/>
        <v>#REF!</v>
      </c>
    </row>
    <row r="127" spans="2:30" hidden="1" x14ac:dyDescent="0.5">
      <c r="B127" s="78" t="str">
        <f>(Championnats!$B$19)</f>
        <v>PPP  Oumar</v>
      </c>
      <c r="C127" s="6" t="str">
        <f t="shared" si="35"/>
        <v>Oumar</v>
      </c>
      <c r="D127" s="178" t="str">
        <f t="shared" si="30"/>
        <v/>
      </c>
      <c r="E127" s="423"/>
      <c r="F127" s="423"/>
      <c r="G127" s="423"/>
      <c r="H127" s="429"/>
      <c r="I127" s="435">
        <f t="shared" si="31"/>
        <v>0</v>
      </c>
      <c r="J127" s="2" t="str">
        <f t="shared" si="34"/>
        <v/>
      </c>
      <c r="P127" s="69"/>
      <c r="Q127" s="69"/>
      <c r="R127" s="69"/>
      <c r="S127" s="69" t="e">
        <f t="shared" si="32"/>
        <v>#DIV/0!</v>
      </c>
      <c r="AA127" s="2" t="e">
        <f>IF(C127&lt;&gt;"",VLOOKUP(C127,#REF!,2,FALSE),"")</f>
        <v>#REF!</v>
      </c>
      <c r="AD127" s="34" t="e">
        <f t="shared" si="33"/>
        <v>#REF!</v>
      </c>
    </row>
    <row r="128" spans="2:30" hidden="1" x14ac:dyDescent="0.5">
      <c r="B128" s="78" t="str">
        <f>(Championnats!$B$20)</f>
        <v>QQQ  Ibrahim</v>
      </c>
      <c r="C128" s="6" t="str">
        <f t="shared" si="35"/>
        <v>Ibrahim</v>
      </c>
      <c r="D128" s="178" t="str">
        <f t="shared" si="30"/>
        <v/>
      </c>
      <c r="E128" s="423"/>
      <c r="F128" s="423"/>
      <c r="G128" s="423"/>
      <c r="H128" s="429"/>
      <c r="I128" s="435">
        <f t="shared" si="31"/>
        <v>0</v>
      </c>
      <c r="J128" s="2" t="str">
        <f t="shared" si="34"/>
        <v/>
      </c>
      <c r="P128" s="69"/>
      <c r="Q128" s="69"/>
      <c r="R128" s="69"/>
      <c r="S128" s="69" t="e">
        <f t="shared" si="32"/>
        <v>#DIV/0!</v>
      </c>
      <c r="AA128" s="2" t="e">
        <f>IF(C128&lt;&gt;"",VLOOKUP(C128,#REF!,2,FALSE),"")</f>
        <v>#REF!</v>
      </c>
      <c r="AD128" s="34" t="e">
        <f t="shared" si="33"/>
        <v>#REF!</v>
      </c>
    </row>
    <row r="129" spans="2:30" hidden="1" x14ac:dyDescent="0.5">
      <c r="B129" s="78" t="str">
        <f>(Championnats!$B$21)</f>
        <v>RRR  Seydou</v>
      </c>
      <c r="C129" s="6" t="str">
        <f t="shared" si="35"/>
        <v>Seydou</v>
      </c>
      <c r="D129" s="178" t="str">
        <f t="shared" si="30"/>
        <v/>
      </c>
      <c r="E129" s="423"/>
      <c r="F129" s="423"/>
      <c r="G129" s="423"/>
      <c r="H129" s="429"/>
      <c r="I129" s="435">
        <f t="shared" si="31"/>
        <v>0</v>
      </c>
      <c r="J129" s="2" t="str">
        <f t="shared" si="34"/>
        <v/>
      </c>
      <c r="P129" s="69"/>
      <c r="Q129" s="69"/>
      <c r="R129" s="69"/>
      <c r="S129" s="69" t="e">
        <f t="shared" si="32"/>
        <v>#DIV/0!</v>
      </c>
      <c r="AA129" s="2" t="e">
        <f>IF(C129&lt;&gt;"",VLOOKUP(C129,#REF!,2,FALSE),"")</f>
        <v>#REF!</v>
      </c>
      <c r="AD129" s="34" t="e">
        <f t="shared" si="33"/>
        <v>#REF!</v>
      </c>
    </row>
    <row r="130" spans="2:30" hidden="1" x14ac:dyDescent="0.5">
      <c r="B130" s="78" t="str">
        <f>(Championnats!$B$22)</f>
        <v>SSS  Lucas</v>
      </c>
      <c r="C130" s="6" t="str">
        <f t="shared" si="35"/>
        <v>Lucas</v>
      </c>
      <c r="D130" s="178" t="str">
        <f t="shared" si="30"/>
        <v/>
      </c>
      <c r="E130" s="423"/>
      <c r="F130" s="423"/>
      <c r="G130" s="423"/>
      <c r="H130" s="429"/>
      <c r="I130" s="435">
        <f t="shared" si="31"/>
        <v>0</v>
      </c>
      <c r="J130" s="2" t="str">
        <f t="shared" si="34"/>
        <v/>
      </c>
      <c r="P130" s="69"/>
      <c r="Q130" s="69"/>
      <c r="R130" s="69"/>
      <c r="S130" s="69" t="e">
        <f t="shared" si="32"/>
        <v>#DIV/0!</v>
      </c>
      <c r="AA130" s="2" t="e">
        <f>IF(C130&lt;&gt;"",VLOOKUP(C130,#REF!,2,FALSE),"")</f>
        <v>#REF!</v>
      </c>
      <c r="AD130" s="34" t="e">
        <f t="shared" si="33"/>
        <v>#REF!</v>
      </c>
    </row>
    <row r="131" spans="2:30" hidden="1" x14ac:dyDescent="0.5">
      <c r="B131" s="78" t="str">
        <f>(Championnats!$B$23)</f>
        <v>TTT  Samba</v>
      </c>
      <c r="C131" s="6" t="str">
        <f t="shared" si="35"/>
        <v>Samba</v>
      </c>
      <c r="D131" s="178" t="str">
        <f t="shared" si="30"/>
        <v/>
      </c>
      <c r="E131" s="423"/>
      <c r="F131" s="423"/>
      <c r="G131" s="423"/>
      <c r="H131" s="429"/>
      <c r="I131" s="435">
        <f t="shared" si="31"/>
        <v>0</v>
      </c>
      <c r="J131" s="2" t="str">
        <f t="shared" si="34"/>
        <v/>
      </c>
      <c r="P131" s="69"/>
      <c r="Q131" s="69"/>
      <c r="R131" s="69"/>
      <c r="S131" s="69" t="e">
        <f t="shared" si="32"/>
        <v>#DIV/0!</v>
      </c>
      <c r="AA131" s="2" t="e">
        <f>IF(C131&lt;&gt;"",VLOOKUP(C131,#REF!,2,FALSE),"")</f>
        <v>#REF!</v>
      </c>
      <c r="AD131" s="34" t="e">
        <f t="shared" si="33"/>
        <v>#REF!</v>
      </c>
    </row>
    <row r="132" spans="2:30" hidden="1" x14ac:dyDescent="0.5">
      <c r="B132" s="78" t="str">
        <f>(Championnats!$B$24)</f>
        <v>UUU  Miguel</v>
      </c>
      <c r="C132" s="6" t="str">
        <f t="shared" si="35"/>
        <v>Miguel</v>
      </c>
      <c r="D132" s="178" t="str">
        <f t="shared" si="30"/>
        <v/>
      </c>
      <c r="E132" s="423"/>
      <c r="F132" s="423"/>
      <c r="G132" s="423"/>
      <c r="H132" s="429"/>
      <c r="I132" s="435">
        <f t="shared" si="31"/>
        <v>0</v>
      </c>
      <c r="J132" s="2" t="str">
        <f t="shared" si="34"/>
        <v/>
      </c>
      <c r="P132" s="69"/>
      <c r="Q132" s="69"/>
      <c r="R132" s="69"/>
      <c r="S132" s="69" t="e">
        <f t="shared" si="32"/>
        <v>#DIV/0!</v>
      </c>
      <c r="AA132" s="2" t="e">
        <f>IF(C132&lt;&gt;"",VLOOKUP(C132,#REF!,2,FALSE),"")</f>
        <v>#REF!</v>
      </c>
      <c r="AD132" s="34" t="e">
        <f t="shared" si="33"/>
        <v>#REF!</v>
      </c>
    </row>
    <row r="133" spans="2:30" hidden="1" x14ac:dyDescent="0.5">
      <c r="B133" s="78" t="str">
        <f>(Championnats!$B$25)</f>
        <v>VVV  Nicolas</v>
      </c>
      <c r="C133" s="6" t="str">
        <f t="shared" si="35"/>
        <v>Nicolas</v>
      </c>
      <c r="D133" s="178" t="str">
        <f t="shared" si="30"/>
        <v/>
      </c>
      <c r="E133" s="423"/>
      <c r="F133" s="423"/>
      <c r="G133" s="423"/>
      <c r="H133" s="429"/>
      <c r="I133" s="435">
        <f t="shared" si="31"/>
        <v>0</v>
      </c>
      <c r="J133" s="2" t="str">
        <f t="shared" si="34"/>
        <v/>
      </c>
      <c r="P133" s="69"/>
      <c r="Q133" s="69"/>
      <c r="R133" s="69"/>
      <c r="S133" s="69" t="e">
        <f t="shared" si="32"/>
        <v>#DIV/0!</v>
      </c>
      <c r="AA133" s="2" t="e">
        <f>IF(C133&lt;&gt;"",VLOOKUP(C133,#REF!,2,FALSE),"")</f>
        <v>#REF!</v>
      </c>
      <c r="AD133" s="34" t="e">
        <f t="shared" si="33"/>
        <v>#REF!</v>
      </c>
    </row>
    <row r="134" spans="2:30" hidden="1" x14ac:dyDescent="0.5">
      <c r="B134" s="78" t="str">
        <f>(Championnats!$B$26)</f>
        <v>WWW  Bilal</v>
      </c>
      <c r="C134" s="6" t="str">
        <f t="shared" si="35"/>
        <v>Bilal</v>
      </c>
      <c r="D134" s="178" t="str">
        <f t="shared" si="30"/>
        <v/>
      </c>
      <c r="E134" s="423"/>
      <c r="F134" s="423"/>
      <c r="G134" s="423"/>
      <c r="H134" s="429"/>
      <c r="I134" s="435">
        <f t="shared" si="31"/>
        <v>0</v>
      </c>
      <c r="J134" s="2" t="str">
        <f t="shared" si="34"/>
        <v/>
      </c>
      <c r="P134" s="69"/>
      <c r="Q134" s="69"/>
      <c r="R134" s="69"/>
      <c r="S134" s="69" t="e">
        <f t="shared" si="32"/>
        <v>#DIV/0!</v>
      </c>
      <c r="AA134" s="2" t="e">
        <f>IF(C134&lt;&gt;"",VLOOKUP(C134,#REF!,2,FALSE),"")</f>
        <v>#REF!</v>
      </c>
      <c r="AD134" s="34" t="e">
        <f t="shared" si="33"/>
        <v>#REF!</v>
      </c>
    </row>
    <row r="135" spans="2:30" hidden="1" x14ac:dyDescent="0.5">
      <c r="B135" s="78" t="str">
        <f>(Championnats!$B$27)</f>
        <v>XXX  Florent</v>
      </c>
      <c r="C135" s="6" t="str">
        <f t="shared" si="35"/>
        <v>Florent</v>
      </c>
      <c r="D135" s="178" t="str">
        <f t="shared" si="30"/>
        <v/>
      </c>
      <c r="E135" s="423"/>
      <c r="F135" s="423"/>
      <c r="G135" s="423"/>
      <c r="H135" s="429"/>
      <c r="I135" s="435">
        <f t="shared" si="31"/>
        <v>0</v>
      </c>
      <c r="J135" s="2" t="str">
        <f t="shared" si="34"/>
        <v/>
      </c>
      <c r="P135" s="69"/>
      <c r="Q135" s="69"/>
      <c r="R135" s="69"/>
      <c r="S135" s="69" t="e">
        <f t="shared" si="32"/>
        <v>#DIV/0!</v>
      </c>
      <c r="AA135" s="2" t="e">
        <f>IF(C135&lt;&gt;"",VLOOKUP(C135,#REF!,2,FALSE),"")</f>
        <v>#REF!</v>
      </c>
      <c r="AD135" s="34" t="e">
        <f t="shared" si="33"/>
        <v>#REF!</v>
      </c>
    </row>
    <row r="136" spans="2:30" hidden="1" x14ac:dyDescent="0.5">
      <c r="B136" s="78" t="str">
        <f>(Championnats!$B$28)</f>
        <v>YYYY  Célia</v>
      </c>
      <c r="C136" s="6" t="str">
        <f t="shared" si="35"/>
        <v>Célia</v>
      </c>
      <c r="D136" s="178" t="str">
        <f t="shared" si="30"/>
        <v/>
      </c>
      <c r="E136" s="423"/>
      <c r="F136" s="423"/>
      <c r="G136" s="423"/>
      <c r="H136" s="429"/>
      <c r="I136" s="435">
        <f t="shared" si="31"/>
        <v>0</v>
      </c>
      <c r="J136" s="2" t="str">
        <f t="shared" si="34"/>
        <v/>
      </c>
      <c r="P136" s="69"/>
      <c r="Q136" s="69"/>
      <c r="R136" s="69"/>
      <c r="S136" s="69" t="e">
        <f t="shared" si="32"/>
        <v>#DIV/0!</v>
      </c>
      <c r="AA136" s="2" t="e">
        <f>IF(C136&lt;&gt;"",VLOOKUP(C136,#REF!,2,FALSE),"")</f>
        <v>#REF!</v>
      </c>
      <c r="AD136" s="34" t="e">
        <f t="shared" si="33"/>
        <v>#REF!</v>
      </c>
    </row>
    <row r="137" spans="2:30" hidden="1" x14ac:dyDescent="0.5">
      <c r="B137" s="78" t="str">
        <f>(Championnats!$B$29)</f>
        <v>ZZZ  Rehu Magnifié</v>
      </c>
      <c r="C137" s="6" t="str">
        <f t="shared" si="35"/>
        <v>Rehu Magnifié</v>
      </c>
      <c r="D137" s="178" t="str">
        <f t="shared" si="30"/>
        <v/>
      </c>
      <c r="E137" s="423"/>
      <c r="F137" s="423"/>
      <c r="G137" s="423"/>
      <c r="H137" s="429"/>
      <c r="I137" s="435">
        <f t="shared" si="31"/>
        <v>0</v>
      </c>
      <c r="J137" s="2" t="str">
        <f t="shared" si="34"/>
        <v/>
      </c>
      <c r="P137" s="69"/>
      <c r="Q137" s="69"/>
      <c r="R137" s="69"/>
      <c r="S137" s="69" t="e">
        <f t="shared" si="32"/>
        <v>#DIV/0!</v>
      </c>
      <c r="AA137" s="2" t="e">
        <f>IF(C137&lt;&gt;"",VLOOKUP(C137,#REF!,2,FALSE),"")</f>
        <v>#REF!</v>
      </c>
      <c r="AD137" s="34" t="e">
        <f t="shared" si="33"/>
        <v>#REF!</v>
      </c>
    </row>
    <row r="138" spans="2:30" hidden="1" x14ac:dyDescent="0.5">
      <c r="B138" s="78" t="str">
        <f>(Championnats!$B$30)</f>
        <v>AAABBB  Prisca</v>
      </c>
      <c r="C138" s="6" t="str">
        <f t="shared" si="35"/>
        <v>Prisca</v>
      </c>
      <c r="D138" s="178" t="str">
        <f t="shared" si="30"/>
        <v/>
      </c>
      <c r="E138" s="423"/>
      <c r="F138" s="423"/>
      <c r="G138" s="423"/>
      <c r="H138" s="429"/>
      <c r="I138" s="435">
        <f t="shared" si="31"/>
        <v>0</v>
      </c>
      <c r="J138" s="2" t="str">
        <f t="shared" si="34"/>
        <v/>
      </c>
      <c r="P138" s="69"/>
      <c r="Q138" s="69"/>
      <c r="R138" s="69"/>
      <c r="S138" s="69" t="e">
        <f t="shared" si="32"/>
        <v>#DIV/0!</v>
      </c>
      <c r="AA138" s="2" t="e">
        <f>IF(C138&lt;&gt;"",VLOOKUP(C138,#REF!,2,FALSE),"")</f>
        <v>#REF!</v>
      </c>
      <c r="AD138" s="34" t="e">
        <f t="shared" si="33"/>
        <v>#REF!</v>
      </c>
    </row>
    <row r="139" spans="2:30" hidden="1" x14ac:dyDescent="0.5">
      <c r="B139" s="78" t="str">
        <f>(Championnats!$B$31)</f>
        <v>BBBCCC  Océane</v>
      </c>
      <c r="C139" s="6" t="str">
        <f t="shared" si="35"/>
        <v>Océane</v>
      </c>
      <c r="D139" s="178" t="str">
        <f t="shared" si="30"/>
        <v/>
      </c>
      <c r="E139" s="423"/>
      <c r="F139" s="423"/>
      <c r="G139" s="423"/>
      <c r="H139" s="429"/>
      <c r="I139" s="435">
        <f t="shared" si="31"/>
        <v>0</v>
      </c>
      <c r="J139" s="2" t="str">
        <f t="shared" si="34"/>
        <v/>
      </c>
      <c r="P139" s="69"/>
      <c r="Q139" s="69"/>
      <c r="R139" s="69"/>
      <c r="S139" s="69" t="e">
        <f t="shared" si="32"/>
        <v>#DIV/0!</v>
      </c>
      <c r="AA139" s="2" t="e">
        <f>IF(C139&lt;&gt;"",VLOOKUP(C139,#REF!,2,FALSE),"")</f>
        <v>#REF!</v>
      </c>
      <c r="AD139" s="34" t="e">
        <f t="shared" si="33"/>
        <v>#REF!</v>
      </c>
    </row>
    <row r="140" spans="2:30" hidden="1" x14ac:dyDescent="0.5">
      <c r="B140" s="78" t="str">
        <f>(Championnats!$B$32)</f>
        <v>CCCDDD  Balkis-Imane</v>
      </c>
      <c r="C140" s="6" t="str">
        <f t="shared" si="35"/>
        <v>Balkis-Imane</v>
      </c>
      <c r="D140" s="178" t="str">
        <f t="shared" si="30"/>
        <v/>
      </c>
      <c r="E140" s="423"/>
      <c r="F140" s="423"/>
      <c r="G140" s="423"/>
      <c r="H140" s="429"/>
      <c r="I140" s="435">
        <f t="shared" si="31"/>
        <v>0</v>
      </c>
      <c r="J140" s="2" t="str">
        <f t="shared" si="34"/>
        <v/>
      </c>
      <c r="P140" s="69"/>
      <c r="Q140" s="69"/>
      <c r="R140" s="69"/>
      <c r="S140" s="69" t="e">
        <f t="shared" si="32"/>
        <v>#DIV/0!</v>
      </c>
      <c r="AA140" s="2" t="e">
        <f>IF(C140&lt;&gt;"",VLOOKUP(C140,#REF!,2,FALSE),"")</f>
        <v>#REF!</v>
      </c>
      <c r="AD140" s="34" t="e">
        <f t="shared" si="33"/>
        <v>#REF!</v>
      </c>
    </row>
    <row r="141" spans="2:30" hidden="1" x14ac:dyDescent="0.5">
      <c r="B141" s="78" t="str">
        <f>(Championnats!$B$33)</f>
        <v>DDDEEE  Hamza</v>
      </c>
      <c r="C141" s="6" t="str">
        <f t="shared" si="35"/>
        <v>Hamza</v>
      </c>
      <c r="D141" s="178" t="str">
        <f t="shared" si="30"/>
        <v/>
      </c>
      <c r="E141" s="423"/>
      <c r="F141" s="423"/>
      <c r="G141" s="423"/>
      <c r="H141" s="429"/>
      <c r="I141" s="435">
        <f t="shared" si="31"/>
        <v>0</v>
      </c>
      <c r="J141" s="2" t="str">
        <f t="shared" si="34"/>
        <v/>
      </c>
      <c r="P141" s="69"/>
      <c r="Q141" s="69"/>
      <c r="R141" s="69"/>
      <c r="S141" s="69" t="e">
        <f t="shared" si="32"/>
        <v>#DIV/0!</v>
      </c>
      <c r="AA141" s="2" t="e">
        <f>IF(C141&lt;&gt;"",VLOOKUP(C141,#REF!,2,FALSE),"")</f>
        <v>#REF!</v>
      </c>
      <c r="AD141" s="34" t="e">
        <f t="shared" si="33"/>
        <v>#REF!</v>
      </c>
    </row>
    <row r="142" spans="2:30" hidden="1" x14ac:dyDescent="0.5">
      <c r="B142" s="78" t="str">
        <f>(Championnats!$B$34)</f>
        <v>EEEFFF  Beverly</v>
      </c>
      <c r="C142" s="6" t="str">
        <f t="shared" si="35"/>
        <v>Beverly</v>
      </c>
      <c r="D142" s="178" t="str">
        <f t="shared" si="30"/>
        <v/>
      </c>
      <c r="E142" s="423"/>
      <c r="F142" s="423"/>
      <c r="G142" s="423"/>
      <c r="H142" s="429"/>
      <c r="I142" s="435">
        <f t="shared" si="31"/>
        <v>0</v>
      </c>
      <c r="J142" s="2" t="str">
        <f t="shared" si="34"/>
        <v/>
      </c>
      <c r="P142" s="69"/>
      <c r="Q142" s="69"/>
      <c r="R142" s="69"/>
      <c r="S142" s="69" t="e">
        <f t="shared" si="32"/>
        <v>#DIV/0!</v>
      </c>
      <c r="AA142" s="2" t="e">
        <f>IF(C142&lt;&gt;"",VLOOKUP(C142,#REF!,2,FALSE),"")</f>
        <v>#REF!</v>
      </c>
      <c r="AD142" s="34" t="e">
        <f t="shared" si="33"/>
        <v>#REF!</v>
      </c>
    </row>
    <row r="143" spans="2:30" hidden="1" x14ac:dyDescent="0.5">
      <c r="B143" s="78" t="str">
        <f>(Championnats!$B$35)</f>
        <v>FFFGGG  Flore</v>
      </c>
      <c r="C143" s="6" t="str">
        <f t="shared" si="35"/>
        <v>Flore</v>
      </c>
      <c r="D143" s="178" t="str">
        <f t="shared" si="30"/>
        <v/>
      </c>
      <c r="E143" s="423"/>
      <c r="F143" s="423"/>
      <c r="G143" s="423"/>
      <c r="H143" s="429"/>
      <c r="I143" s="435">
        <f t="shared" si="31"/>
        <v>0</v>
      </c>
      <c r="J143" s="2" t="str">
        <f t="shared" si="34"/>
        <v/>
      </c>
      <c r="P143" s="69"/>
      <c r="Q143" s="69"/>
      <c r="R143" s="69"/>
      <c r="S143" s="69" t="e">
        <f t="shared" si="32"/>
        <v>#DIV/0!</v>
      </c>
      <c r="AA143" s="2" t="e">
        <f>IF(C143&lt;&gt;"",VLOOKUP(C143,#REF!,2,FALSE),"")</f>
        <v>#REF!</v>
      </c>
      <c r="AD143" s="34" t="e">
        <f t="shared" si="33"/>
        <v>#REF!</v>
      </c>
    </row>
    <row r="144" spans="2:30" hidden="1" x14ac:dyDescent="0.5">
      <c r="B144" s="78" t="str">
        <f>(Championnats!$B$36)</f>
        <v>GGGGHHH  Lauryne</v>
      </c>
      <c r="C144" s="6" t="str">
        <f t="shared" ref="C144:C175" si="36">BT35</f>
        <v>Lauryne</v>
      </c>
      <c r="D144" s="178" t="str">
        <f t="shared" si="30"/>
        <v/>
      </c>
      <c r="E144" s="423"/>
      <c r="F144" s="423"/>
      <c r="G144" s="423"/>
      <c r="H144" s="429"/>
      <c r="I144" s="435">
        <f t="shared" si="31"/>
        <v>0</v>
      </c>
      <c r="J144" s="2" t="str">
        <f t="shared" si="34"/>
        <v/>
      </c>
      <c r="P144" s="69"/>
      <c r="Q144" s="69"/>
      <c r="R144" s="69"/>
      <c r="S144" s="69" t="e">
        <f t="shared" si="32"/>
        <v>#DIV/0!</v>
      </c>
      <c r="AA144" s="2" t="e">
        <f>IF(C144&lt;&gt;"",VLOOKUP(C144,#REF!,2,FALSE),"")</f>
        <v>#REF!</v>
      </c>
      <c r="AD144" s="34" t="e">
        <f t="shared" si="33"/>
        <v>#REF!</v>
      </c>
    </row>
    <row r="145" spans="2:30" hidden="1" x14ac:dyDescent="0.5">
      <c r="B145" s="78" t="str">
        <f>(Championnats!$B$37)</f>
        <v>HHHHIII  Steven</v>
      </c>
      <c r="C145" s="6" t="str">
        <f t="shared" si="36"/>
        <v>Steven</v>
      </c>
      <c r="D145" s="178" t="str">
        <f t="shared" si="30"/>
        <v/>
      </c>
      <c r="E145" s="423"/>
      <c r="F145" s="423"/>
      <c r="G145" s="423"/>
      <c r="H145" s="429"/>
      <c r="I145" s="435">
        <f t="shared" si="31"/>
        <v>0</v>
      </c>
      <c r="J145" s="2" t="str">
        <f t="shared" si="34"/>
        <v/>
      </c>
      <c r="P145" s="69"/>
      <c r="Q145" s="69"/>
      <c r="R145" s="69"/>
      <c r="S145" s="69" t="e">
        <f t="shared" si="32"/>
        <v>#DIV/0!</v>
      </c>
      <c r="AA145" s="2" t="e">
        <f>IF(C145&lt;&gt;"",VLOOKUP(C145,#REF!,2,FALSE),"")</f>
        <v>#REF!</v>
      </c>
      <c r="AD145" s="34" t="e">
        <f t="shared" si="33"/>
        <v>#REF!</v>
      </c>
    </row>
    <row r="146" spans="2:30" hidden="1" x14ac:dyDescent="0.5">
      <c r="B146" s="78" t="str">
        <f>(Championnats!$B$38)</f>
        <v>IIIJJJJJ  PIERRE</v>
      </c>
      <c r="C146" s="6" t="str">
        <f t="shared" si="36"/>
        <v>PIERRE</v>
      </c>
      <c r="D146" s="178" t="str">
        <f t="shared" si="30"/>
        <v/>
      </c>
      <c r="E146" s="423"/>
      <c r="F146" s="423"/>
      <c r="G146" s="423"/>
      <c r="H146" s="429"/>
      <c r="I146" s="435">
        <f t="shared" si="31"/>
        <v>0</v>
      </c>
      <c r="J146" s="2" t="str">
        <f t="shared" si="34"/>
        <v/>
      </c>
      <c r="P146" s="69"/>
      <c r="Q146" s="69"/>
      <c r="R146" s="69"/>
      <c r="S146" s="69" t="e">
        <f t="shared" si="32"/>
        <v>#DIV/0!</v>
      </c>
      <c r="AA146" s="2" t="e">
        <f>IF(C146&lt;&gt;"",VLOOKUP(C146,#REF!,2,FALSE),"")</f>
        <v>#REF!</v>
      </c>
      <c r="AD146" s="34" t="e">
        <f t="shared" si="33"/>
        <v>#REF!</v>
      </c>
    </row>
    <row r="147" spans="2:30" hidden="1" x14ac:dyDescent="0.5">
      <c r="B147" s="78" t="str">
        <f>(Championnats!$B$39)</f>
        <v>JJJJKKKK  Christelle</v>
      </c>
      <c r="C147" s="6" t="str">
        <f t="shared" si="36"/>
        <v>Christelle</v>
      </c>
      <c r="D147" s="178" t="str">
        <f t="shared" si="30"/>
        <v/>
      </c>
      <c r="E147" s="423"/>
      <c r="F147" s="423"/>
      <c r="G147" s="423"/>
      <c r="H147" s="429"/>
      <c r="I147" s="435">
        <f t="shared" si="31"/>
        <v>0</v>
      </c>
      <c r="J147" s="2" t="str">
        <f t="shared" si="34"/>
        <v/>
      </c>
      <c r="P147" s="69"/>
      <c r="Q147" s="69"/>
      <c r="R147" s="69"/>
      <c r="S147" s="69" t="e">
        <f t="shared" si="32"/>
        <v>#DIV/0!</v>
      </c>
      <c r="AA147" s="2" t="e">
        <f>IF(C147&lt;&gt;"",VLOOKUP(C147,#REF!,2,FALSE),"")</f>
        <v>#REF!</v>
      </c>
      <c r="AD147" s="34" t="e">
        <f t="shared" si="33"/>
        <v>#REF!</v>
      </c>
    </row>
    <row r="148" spans="2:30" hidden="1" x14ac:dyDescent="0.5">
      <c r="B148" s="78" t="str">
        <f>(Championnats!$B$40)</f>
        <v>KKKLLL  Pierre</v>
      </c>
      <c r="C148" s="6" t="str">
        <f t="shared" si="36"/>
        <v>Pierre</v>
      </c>
      <c r="D148" s="178" t="str">
        <f t="shared" si="30"/>
        <v/>
      </c>
      <c r="E148" s="423"/>
      <c r="F148" s="423"/>
      <c r="G148" s="423"/>
      <c r="H148" s="429"/>
      <c r="I148" s="435">
        <f t="shared" si="31"/>
        <v>0</v>
      </c>
      <c r="J148" s="2" t="str">
        <f t="shared" si="34"/>
        <v/>
      </c>
      <c r="P148" s="69"/>
      <c r="Q148" s="69"/>
      <c r="R148" s="69"/>
      <c r="S148" s="69" t="e">
        <f t="shared" si="32"/>
        <v>#DIV/0!</v>
      </c>
      <c r="AA148" s="2" t="e">
        <f>IF(C148&lt;&gt;"",VLOOKUP(C148,#REF!,2,FALSE),"")</f>
        <v>#REF!</v>
      </c>
      <c r="AD148" s="34" t="e">
        <f t="shared" si="33"/>
        <v>#REF!</v>
      </c>
    </row>
    <row r="149" spans="2:30" hidden="1" x14ac:dyDescent="0.5">
      <c r="B149" s="78" t="str">
        <f>(Championnats!B$41)</f>
        <v>LLLLMMMM  Didier</v>
      </c>
      <c r="C149" s="6" t="str">
        <f t="shared" si="36"/>
        <v>Didier</v>
      </c>
      <c r="D149" s="178" t="str">
        <f t="shared" si="30"/>
        <v/>
      </c>
      <c r="E149" s="423"/>
      <c r="F149" s="423"/>
      <c r="G149" s="423"/>
      <c r="H149" s="429"/>
      <c r="I149" s="435">
        <f t="shared" si="31"/>
        <v>0</v>
      </c>
      <c r="J149" s="2" t="str">
        <f t="shared" si="34"/>
        <v/>
      </c>
      <c r="P149" s="69"/>
      <c r="Q149" s="69"/>
      <c r="R149" s="69"/>
      <c r="S149" s="69" t="e">
        <f t="shared" si="32"/>
        <v>#DIV/0!</v>
      </c>
      <c r="AA149" s="2" t="e">
        <f>IF(C149&lt;&gt;"",VLOOKUP(C149,#REF!,2,FALSE),"")</f>
        <v>#REF!</v>
      </c>
      <c r="AD149" s="34" t="e">
        <f t="shared" si="33"/>
        <v>#REF!</v>
      </c>
    </row>
    <row r="150" spans="2:30" hidden="1" x14ac:dyDescent="0.5">
      <c r="B150" s="78" t="str">
        <f>(Championnats!$B$42)</f>
        <v>MMMNNN  Barbara</v>
      </c>
      <c r="C150" s="6" t="str">
        <f t="shared" si="36"/>
        <v>Barbara</v>
      </c>
      <c r="D150" s="178" t="str">
        <f t="shared" si="30"/>
        <v/>
      </c>
      <c r="E150" s="423"/>
      <c r="F150" s="423"/>
      <c r="G150" s="423"/>
      <c r="H150" s="429"/>
      <c r="I150" s="435">
        <f t="shared" si="31"/>
        <v>0</v>
      </c>
      <c r="J150" s="2" t="str">
        <f t="shared" si="34"/>
        <v/>
      </c>
      <c r="P150" s="69"/>
      <c r="Q150" s="69"/>
      <c r="R150" s="69"/>
      <c r="S150" s="69" t="e">
        <f t="shared" si="32"/>
        <v>#DIV/0!</v>
      </c>
      <c r="AA150" s="2" t="e">
        <f>IF(C150&lt;&gt;"",VLOOKUP(C150,#REF!,2,FALSE),"")</f>
        <v>#REF!</v>
      </c>
      <c r="AD150" s="34" t="e">
        <f t="shared" si="33"/>
        <v>#REF!</v>
      </c>
    </row>
    <row r="151" spans="2:30" hidden="1" x14ac:dyDescent="0.5">
      <c r="B151" s="78" t="str">
        <f>(Championnats!$B$43)</f>
        <v>NNNNOOO  Julie</v>
      </c>
      <c r="C151" s="6" t="str">
        <f t="shared" si="36"/>
        <v>Julie</v>
      </c>
      <c r="D151" s="178" t="str">
        <f t="shared" si="30"/>
        <v/>
      </c>
      <c r="E151" s="423"/>
      <c r="F151" s="423"/>
      <c r="G151" s="423"/>
      <c r="H151" s="429"/>
      <c r="I151" s="435">
        <f t="shared" si="31"/>
        <v>0</v>
      </c>
      <c r="J151" s="2" t="str">
        <f t="shared" si="34"/>
        <v/>
      </c>
      <c r="P151" s="69"/>
      <c r="Q151" s="69"/>
      <c r="R151" s="69"/>
      <c r="S151" s="69" t="e">
        <f t="shared" si="32"/>
        <v>#DIV/0!</v>
      </c>
      <c r="AA151" s="2" t="e">
        <f>IF(C151&lt;&gt;"",VLOOKUP(C151,#REF!,2,FALSE),"")</f>
        <v>#REF!</v>
      </c>
      <c r="AD151" s="34" t="e">
        <f t="shared" si="33"/>
        <v>#REF!</v>
      </c>
    </row>
    <row r="152" spans="2:30" hidden="1" x14ac:dyDescent="0.5">
      <c r="B152" s="78" t="str">
        <f>(Championnats!$B$44)</f>
        <v>OOOPPP  André</v>
      </c>
      <c r="C152" s="6" t="str">
        <f t="shared" si="36"/>
        <v>André</v>
      </c>
      <c r="D152" s="178" t="str">
        <f t="shared" si="30"/>
        <v/>
      </c>
      <c r="E152" s="423"/>
      <c r="F152" s="423"/>
      <c r="G152" s="423"/>
      <c r="H152" s="429"/>
      <c r="I152" s="435">
        <f t="shared" si="31"/>
        <v>0</v>
      </c>
      <c r="J152" s="2" t="str">
        <f t="shared" si="34"/>
        <v/>
      </c>
      <c r="P152" s="69"/>
      <c r="Q152" s="69"/>
      <c r="R152" s="69"/>
      <c r="S152" s="69" t="e">
        <f t="shared" si="32"/>
        <v>#DIV/0!</v>
      </c>
      <c r="AA152" s="2" t="e">
        <f>IF(C152&lt;&gt;"",VLOOKUP(C152,#REF!,2,FALSE),"")</f>
        <v>#REF!</v>
      </c>
      <c r="AD152" s="34" t="e">
        <f t="shared" si="33"/>
        <v>#REF!</v>
      </c>
    </row>
    <row r="153" spans="2:30" hidden="1" x14ac:dyDescent="0.5">
      <c r="B153" s="78" t="str">
        <f>(Championnats!$B$45)</f>
        <v>PPPQQQQ  Roland</v>
      </c>
      <c r="C153" s="6" t="str">
        <f t="shared" si="36"/>
        <v>Roland</v>
      </c>
      <c r="D153" s="178" t="str">
        <f t="shared" si="30"/>
        <v/>
      </c>
      <c r="E153" s="423"/>
      <c r="F153" s="423"/>
      <c r="G153" s="423"/>
      <c r="H153" s="429"/>
      <c r="I153" s="435">
        <f t="shared" si="31"/>
        <v>0</v>
      </c>
      <c r="J153" s="2" t="str">
        <f t="shared" si="34"/>
        <v/>
      </c>
      <c r="P153" s="69"/>
      <c r="Q153" s="69"/>
      <c r="R153" s="69"/>
      <c r="S153" s="69" t="e">
        <f t="shared" si="32"/>
        <v>#DIV/0!</v>
      </c>
      <c r="AA153" s="2" t="e">
        <f>IF(C153&lt;&gt;"",VLOOKUP(C153,#REF!,2,FALSE),"")</f>
        <v>#REF!</v>
      </c>
      <c r="AD153" s="34" t="e">
        <f t="shared" si="33"/>
        <v>#REF!</v>
      </c>
    </row>
    <row r="154" spans="2:30" hidden="1" x14ac:dyDescent="0.5">
      <c r="B154" s="78" t="str">
        <f>(Championnats!$B$46)</f>
        <v>QQQRRR  Sylvain</v>
      </c>
      <c r="C154" s="6" t="str">
        <f t="shared" si="36"/>
        <v>Sylvain</v>
      </c>
      <c r="D154" s="178" t="str">
        <f t="shared" si="30"/>
        <v/>
      </c>
      <c r="E154" s="423"/>
      <c r="F154" s="423"/>
      <c r="G154" s="423"/>
      <c r="H154" s="429"/>
      <c r="I154" s="435">
        <f t="shared" si="31"/>
        <v>0</v>
      </c>
      <c r="J154" s="2" t="str">
        <f t="shared" si="34"/>
        <v/>
      </c>
      <c r="P154" s="69"/>
      <c r="Q154" s="69"/>
      <c r="R154" s="69"/>
      <c r="S154" s="69" t="e">
        <f t="shared" si="32"/>
        <v>#DIV/0!</v>
      </c>
      <c r="AA154" s="2" t="e">
        <f>IF(C154&lt;&gt;"",VLOOKUP(C154,#REF!,2,FALSE),"")</f>
        <v>#REF!</v>
      </c>
      <c r="AD154" s="34" t="e">
        <f t="shared" si="33"/>
        <v>#REF!</v>
      </c>
    </row>
    <row r="155" spans="2:30" hidden="1" x14ac:dyDescent="0.5">
      <c r="B155" s="78" t="str">
        <f>(Championnats!$B$47)</f>
        <v>RRRSSS  Veronica</v>
      </c>
      <c r="C155" s="6" t="str">
        <f t="shared" si="36"/>
        <v>Veronica</v>
      </c>
      <c r="D155" s="178" t="str">
        <f t="shared" si="30"/>
        <v/>
      </c>
      <c r="E155" s="423"/>
      <c r="F155" s="423"/>
      <c r="G155" s="423"/>
      <c r="H155" s="429"/>
      <c r="I155" s="435">
        <f t="shared" si="31"/>
        <v>0</v>
      </c>
      <c r="J155" s="2" t="str">
        <f t="shared" si="34"/>
        <v/>
      </c>
      <c r="P155" s="69"/>
      <c r="Q155" s="69"/>
      <c r="R155" s="69"/>
      <c r="S155" s="69" t="e">
        <f t="shared" si="32"/>
        <v>#DIV/0!</v>
      </c>
      <c r="AA155" s="2" t="e">
        <f>IF(C155&lt;&gt;"",VLOOKUP(C155,#REF!,2,FALSE),"")</f>
        <v>#REF!</v>
      </c>
      <c r="AD155" s="34" t="e">
        <f t="shared" si="33"/>
        <v>#REF!</v>
      </c>
    </row>
    <row r="156" spans="2:30" hidden="1" x14ac:dyDescent="0.5">
      <c r="B156" s="78" t="str">
        <f>(Championnats!$B$48)</f>
        <v>SSSTTT  Luc</v>
      </c>
      <c r="C156" s="6" t="str">
        <f t="shared" si="36"/>
        <v>Luc</v>
      </c>
      <c r="D156" s="178" t="str">
        <f t="shared" si="30"/>
        <v/>
      </c>
      <c r="E156" s="423"/>
      <c r="F156" s="423"/>
      <c r="G156" s="423"/>
      <c r="H156" s="429"/>
      <c r="I156" s="435">
        <f t="shared" si="31"/>
        <v>0</v>
      </c>
      <c r="J156" s="2" t="str">
        <f t="shared" si="34"/>
        <v/>
      </c>
      <c r="P156" s="69"/>
      <c r="Q156" s="69"/>
      <c r="R156" s="69"/>
      <c r="S156" s="69" t="e">
        <f t="shared" si="32"/>
        <v>#DIV/0!</v>
      </c>
      <c r="AA156" s="2" t="e">
        <f>IF(C156&lt;&gt;"",VLOOKUP(C156,#REF!,2,FALSE),"")</f>
        <v>#REF!</v>
      </c>
      <c r="AD156" s="34" t="e">
        <f t="shared" si="33"/>
        <v>#REF!</v>
      </c>
    </row>
    <row r="157" spans="2:30" hidden="1" x14ac:dyDescent="0.5">
      <c r="B157" s="78" t="str">
        <f>(Championnats!$B$49)</f>
        <v>TTTUUU  Cryss</v>
      </c>
      <c r="C157" s="6" t="str">
        <f t="shared" si="36"/>
        <v>Cryss</v>
      </c>
      <c r="D157" s="178" t="str">
        <f t="shared" si="30"/>
        <v/>
      </c>
      <c r="E157" s="423"/>
      <c r="F157" s="423"/>
      <c r="G157" s="423"/>
      <c r="H157" s="429"/>
      <c r="I157" s="435">
        <f t="shared" si="31"/>
        <v>0</v>
      </c>
      <c r="J157" s="2" t="str">
        <f t="shared" si="34"/>
        <v/>
      </c>
      <c r="P157" s="69"/>
      <c r="Q157" s="69"/>
      <c r="R157" s="69"/>
      <c r="S157" s="69" t="e">
        <f t="shared" si="32"/>
        <v>#DIV/0!</v>
      </c>
      <c r="AA157" s="2" t="e">
        <f>IF(C157&lt;&gt;"",VLOOKUP(C157,#REF!,2,FALSE),"")</f>
        <v>#REF!</v>
      </c>
      <c r="AD157" s="34" t="e">
        <f t="shared" si="33"/>
        <v>#REF!</v>
      </c>
    </row>
    <row r="158" spans="2:30" hidden="1" x14ac:dyDescent="0.5">
      <c r="B158" s="78" t="str">
        <f>(Championnats!$B$50)</f>
        <v>UUUVVV  Sambou</v>
      </c>
      <c r="C158" s="6" t="str">
        <f t="shared" si="36"/>
        <v>Sambou</v>
      </c>
      <c r="D158" s="178" t="str">
        <f t="shared" si="30"/>
        <v/>
      </c>
      <c r="E158" s="423"/>
      <c r="F158" s="423"/>
      <c r="G158" s="423"/>
      <c r="H158" s="429"/>
      <c r="I158" s="435">
        <f t="shared" si="31"/>
        <v>0</v>
      </c>
      <c r="J158" s="2" t="str">
        <f t="shared" si="34"/>
        <v/>
      </c>
      <c r="P158" s="69"/>
      <c r="Q158" s="69"/>
      <c r="R158" s="69"/>
      <c r="S158" s="69" t="e">
        <f t="shared" si="32"/>
        <v>#DIV/0!</v>
      </c>
      <c r="AA158" s="2" t="e">
        <f>IF(C158&lt;&gt;"",VLOOKUP(C158,#REF!,2,FALSE),"")</f>
        <v>#REF!</v>
      </c>
      <c r="AD158" s="34" t="e">
        <f t="shared" si="33"/>
        <v>#REF!</v>
      </c>
    </row>
    <row r="159" spans="2:30" hidden="1" x14ac:dyDescent="0.5">
      <c r="B159" s="78" t="str">
        <f>(Championnats!$B$51)</f>
        <v>VVVVXXX  Dylan</v>
      </c>
      <c r="C159" s="6" t="str">
        <f t="shared" si="36"/>
        <v>Dylan</v>
      </c>
      <c r="D159" s="178" t="str">
        <f t="shared" ref="D159:D214" si="37">IF(I159&lt;&gt;$J$1,$K$1,"")</f>
        <v/>
      </c>
      <c r="E159" s="423"/>
      <c r="F159" s="423"/>
      <c r="G159" s="423"/>
      <c r="H159" s="429"/>
      <c r="I159" s="435">
        <f t="shared" si="31"/>
        <v>0</v>
      </c>
      <c r="J159" s="2" t="str">
        <f t="shared" si="34"/>
        <v/>
      </c>
      <c r="P159" s="69"/>
      <c r="Q159" s="69"/>
      <c r="R159" s="69"/>
      <c r="S159" s="69" t="e">
        <f t="shared" si="32"/>
        <v>#DIV/0!</v>
      </c>
      <c r="AA159" s="2" t="e">
        <f>IF(C159&lt;&gt;"",VLOOKUP(C159,#REF!,2,FALSE),"")</f>
        <v>#REF!</v>
      </c>
      <c r="AD159" s="34" t="e">
        <f t="shared" si="33"/>
        <v>#REF!</v>
      </c>
    </row>
    <row r="160" spans="2:30" hidden="1" x14ac:dyDescent="0.5">
      <c r="B160" s="78" t="str">
        <f>(Championnats!$B$52)</f>
        <v>XXXYYY  Lucie</v>
      </c>
      <c r="C160" s="6" t="str">
        <f t="shared" si="36"/>
        <v>Lucie</v>
      </c>
      <c r="D160" s="178" t="str">
        <f t="shared" si="37"/>
        <v/>
      </c>
      <c r="E160" s="423"/>
      <c r="F160" s="423"/>
      <c r="G160" s="423"/>
      <c r="H160" s="429"/>
      <c r="I160" s="435">
        <f t="shared" si="31"/>
        <v>0</v>
      </c>
      <c r="J160" s="2" t="str">
        <f t="shared" si="34"/>
        <v/>
      </c>
      <c r="P160" s="69"/>
      <c r="Q160" s="69"/>
      <c r="R160" s="69"/>
      <c r="S160" s="69" t="e">
        <f t="shared" si="32"/>
        <v>#DIV/0!</v>
      </c>
      <c r="AA160" s="2" t="e">
        <f>IF(C160&lt;&gt;"",VLOOKUP(C160,#REF!,2,FALSE),"")</f>
        <v>#REF!</v>
      </c>
      <c r="AD160" s="34" t="e">
        <f t="shared" si="33"/>
        <v>#REF!</v>
      </c>
    </row>
    <row r="161" spans="2:30" hidden="1" x14ac:dyDescent="0.5">
      <c r="B161" s="165" t="str">
        <f>(Championnats!$B$53)</f>
        <v>YYYZZZ  Eva</v>
      </c>
      <c r="C161" s="7" t="str">
        <f t="shared" si="36"/>
        <v>Eva</v>
      </c>
      <c r="D161" s="179" t="str">
        <f t="shared" si="37"/>
        <v/>
      </c>
      <c r="E161" s="424"/>
      <c r="F161" s="424"/>
      <c r="G161" s="424"/>
      <c r="H161" s="430"/>
      <c r="I161" s="436">
        <f t="shared" si="31"/>
        <v>0</v>
      </c>
      <c r="J161" s="2" t="str">
        <f t="shared" si="34"/>
        <v/>
      </c>
      <c r="P161" s="167"/>
      <c r="Q161" s="167"/>
      <c r="R161" s="167"/>
      <c r="S161" s="167" t="e">
        <f t="shared" si="32"/>
        <v>#DIV/0!</v>
      </c>
      <c r="AA161" s="2" t="e">
        <f>IF(C161&lt;&gt;"",VLOOKUP(C161,#REF!,2,FALSE),"")</f>
        <v>#REF!</v>
      </c>
      <c r="AD161" s="34" t="e">
        <f t="shared" si="33"/>
        <v>#REF!</v>
      </c>
    </row>
    <row r="162" spans="2:30" hidden="1" x14ac:dyDescent="0.5">
      <c r="B162" s="100"/>
      <c r="D162" s="181" t="str">
        <f t="shared" si="37"/>
        <v/>
      </c>
      <c r="E162" s="420"/>
      <c r="F162" s="420"/>
      <c r="G162" s="420"/>
      <c r="H162" s="419"/>
      <c r="I162" s="434"/>
      <c r="J162" s="2" t="str">
        <f t="shared" si="34"/>
        <v/>
      </c>
      <c r="P162" s="161"/>
      <c r="Q162" s="161"/>
      <c r="R162" s="161"/>
      <c r="S162" s="159"/>
      <c r="AA162" s="2" t="str">
        <f>IF(C162&lt;&gt;"",VLOOKUP(C162,#REF!,2,FALSE),"")</f>
        <v/>
      </c>
      <c r="AD162" s="34" t="str">
        <f t="shared" si="33"/>
        <v>♂</v>
      </c>
    </row>
    <row r="163" spans="2:30" hidden="1" x14ac:dyDescent="0.5">
      <c r="B163" s="100"/>
      <c r="D163" s="181" t="str">
        <f t="shared" si="37"/>
        <v/>
      </c>
      <c r="E163" s="420"/>
      <c r="F163" s="420"/>
      <c r="G163" s="420"/>
      <c r="H163" s="419"/>
      <c r="I163" s="434"/>
      <c r="J163" s="2" t="str">
        <f t="shared" si="34"/>
        <v/>
      </c>
      <c r="P163" s="162"/>
      <c r="Q163" s="162"/>
      <c r="R163" s="162"/>
      <c r="S163" s="160"/>
      <c r="AA163" s="2" t="str">
        <f>IF(C163&lt;&gt;"",VLOOKUP(C163,#REF!,2,FALSE),"")</f>
        <v/>
      </c>
      <c r="AD163" s="34" t="str">
        <f t="shared" si="33"/>
        <v>♂</v>
      </c>
    </row>
    <row r="164" spans="2:30" hidden="1" x14ac:dyDescent="0.5">
      <c r="B164" s="163">
        <v>43236</v>
      </c>
      <c r="C164" s="2"/>
      <c r="D164" s="178" t="str">
        <f t="shared" si="37"/>
        <v/>
      </c>
      <c r="E164" s="421"/>
      <c r="F164" s="421"/>
      <c r="G164" s="421"/>
      <c r="H164" s="547" t="s">
        <v>113</v>
      </c>
      <c r="I164" s="548"/>
      <c r="J164" s="2" t="str">
        <f t="shared" si="34"/>
        <v/>
      </c>
      <c r="P164" s="172" t="s">
        <v>123</v>
      </c>
      <c r="Q164" s="172" t="s">
        <v>124</v>
      </c>
      <c r="R164" s="173" t="s">
        <v>125</v>
      </c>
      <c r="S164" s="177" t="s">
        <v>144</v>
      </c>
      <c r="AA164" s="2" t="str">
        <f>IF(C164&lt;&gt;"",VLOOKUP(C164,#REF!,2,FALSE),"")</f>
        <v/>
      </c>
      <c r="AD164" s="34" t="str">
        <f t="shared" si="33"/>
        <v>♂</v>
      </c>
    </row>
    <row r="165" spans="2:30" hidden="1" x14ac:dyDescent="0.5">
      <c r="B165" s="164" t="str">
        <f>(Championnats!$B$4)</f>
        <v>AAA  LUC</v>
      </c>
      <c r="C165" s="1" t="str">
        <f t="shared" ref="C165:C196" si="38">BT3</f>
        <v>LUC</v>
      </c>
      <c r="D165" s="178" t="str">
        <f t="shared" si="37"/>
        <v/>
      </c>
      <c r="E165" s="422">
        <f>(Championnats!E639)</f>
        <v>0</v>
      </c>
      <c r="F165" s="422"/>
      <c r="G165" s="422"/>
      <c r="H165" s="428"/>
      <c r="I165" s="435">
        <f t="shared" si="31"/>
        <v>0</v>
      </c>
      <c r="J165" s="2" t="str">
        <f t="shared" si="34"/>
        <v/>
      </c>
      <c r="P165" s="166"/>
      <c r="Q165" s="166"/>
      <c r="R165" s="166"/>
      <c r="S165" s="166" t="e">
        <f t="shared" si="32"/>
        <v>#DIV/0!</v>
      </c>
      <c r="AA165" s="2" t="e">
        <f>IF(C165&lt;&gt;"",VLOOKUP(C165,#REF!,2,FALSE),"")</f>
        <v>#REF!</v>
      </c>
      <c r="AD165" s="34" t="e">
        <f t="shared" si="33"/>
        <v>#REF!</v>
      </c>
    </row>
    <row r="166" spans="2:30" hidden="1" x14ac:dyDescent="0.5">
      <c r="B166" s="78" t="str">
        <f>(Championnats!$B$5)</f>
        <v>BBB  isabelle</v>
      </c>
      <c r="C166" s="6" t="str">
        <f t="shared" si="38"/>
        <v>isabelle</v>
      </c>
      <c r="D166" s="178" t="str">
        <f t="shared" si="37"/>
        <v/>
      </c>
      <c r="E166" s="423"/>
      <c r="F166" s="423"/>
      <c r="G166" s="423"/>
      <c r="H166" s="429"/>
      <c r="I166" s="435">
        <f t="shared" si="31"/>
        <v>0</v>
      </c>
      <c r="J166" s="2" t="str">
        <f t="shared" si="34"/>
        <v/>
      </c>
      <c r="P166" s="69"/>
      <c r="Q166" s="69"/>
      <c r="R166" s="69"/>
      <c r="S166" s="69" t="e">
        <f t="shared" si="32"/>
        <v>#DIV/0!</v>
      </c>
      <c r="AA166" s="2" t="e">
        <f>IF(C166&lt;&gt;"",VLOOKUP(C166,#REF!,2,FALSE),"")</f>
        <v>#REF!</v>
      </c>
      <c r="AD166" s="34" t="e">
        <f t="shared" si="33"/>
        <v>#REF!</v>
      </c>
    </row>
    <row r="167" spans="2:30" hidden="1" x14ac:dyDescent="0.5">
      <c r="B167" s="78" t="str">
        <f>(Championnats!$B$6)</f>
        <v>KJKLJDFKJG  Agathe</v>
      </c>
      <c r="C167" s="6" t="str">
        <f t="shared" si="38"/>
        <v>Agathe</v>
      </c>
      <c r="D167" s="178" t="str">
        <f t="shared" si="37"/>
        <v/>
      </c>
      <c r="E167" s="423"/>
      <c r="F167" s="423"/>
      <c r="G167" s="423"/>
      <c r="H167" s="429"/>
      <c r="I167" s="435">
        <f t="shared" si="31"/>
        <v>0</v>
      </c>
      <c r="J167" s="2" t="str">
        <f t="shared" si="34"/>
        <v/>
      </c>
      <c r="P167" s="69"/>
      <c r="Q167" s="69"/>
      <c r="R167" s="69"/>
      <c r="S167" s="69" t="e">
        <f t="shared" si="32"/>
        <v>#DIV/0!</v>
      </c>
      <c r="AA167" s="2" t="e">
        <f>IF(C167&lt;&gt;"",VLOOKUP(C167,#REF!,2,FALSE),"")</f>
        <v>#REF!</v>
      </c>
      <c r="AD167" s="34" t="e">
        <f t="shared" si="33"/>
        <v>#REF!</v>
      </c>
    </row>
    <row r="168" spans="2:30" hidden="1" x14ac:dyDescent="0.5">
      <c r="B168" s="78" t="str">
        <f>(Championnats!$B$7)</f>
        <v>DDD  Léa</v>
      </c>
      <c r="C168" s="6" t="str">
        <f t="shared" si="38"/>
        <v>Léa</v>
      </c>
      <c r="D168" s="178" t="str">
        <f t="shared" si="37"/>
        <v/>
      </c>
      <c r="E168" s="423"/>
      <c r="F168" s="423"/>
      <c r="G168" s="423"/>
      <c r="H168" s="429"/>
      <c r="I168" s="435">
        <f t="shared" si="31"/>
        <v>0</v>
      </c>
      <c r="J168" s="2" t="str">
        <f t="shared" si="34"/>
        <v/>
      </c>
      <c r="P168" s="69"/>
      <c r="Q168" s="69"/>
      <c r="R168" s="69"/>
      <c r="S168" s="69" t="e">
        <f t="shared" si="32"/>
        <v>#DIV/0!</v>
      </c>
      <c r="AA168" s="2" t="e">
        <f>IF(C168&lt;&gt;"",VLOOKUP(C168,#REF!,2,FALSE),"")</f>
        <v>#REF!</v>
      </c>
      <c r="AD168" s="34" t="e">
        <f t="shared" si="33"/>
        <v>#REF!</v>
      </c>
    </row>
    <row r="169" spans="2:30" hidden="1" x14ac:dyDescent="0.5">
      <c r="B169" s="78" t="str">
        <f>(Championnats!$B$8)</f>
        <v>KUYFRJGF  Mélissa</v>
      </c>
      <c r="C169" s="6" t="str">
        <f t="shared" si="38"/>
        <v>Mélissa</v>
      </c>
      <c r="D169" s="178" t="str">
        <f t="shared" si="37"/>
        <v/>
      </c>
      <c r="E169" s="423"/>
      <c r="F169" s="423"/>
      <c r="G169" s="423"/>
      <c r="H169" s="429"/>
      <c r="I169" s="435">
        <f t="shared" si="31"/>
        <v>0</v>
      </c>
      <c r="J169" s="2" t="str">
        <f t="shared" si="34"/>
        <v/>
      </c>
      <c r="P169" s="69"/>
      <c r="Q169" s="69"/>
      <c r="R169" s="69"/>
      <c r="S169" s="69" t="e">
        <f t="shared" si="32"/>
        <v>#DIV/0!</v>
      </c>
      <c r="AA169" s="2" t="e">
        <f>IF(C169&lt;&gt;"",VLOOKUP(C169,#REF!,2,FALSE),"")</f>
        <v>#REF!</v>
      </c>
      <c r="AD169" s="34" t="e">
        <f t="shared" si="33"/>
        <v>#REF!</v>
      </c>
    </row>
    <row r="170" spans="2:30" hidden="1" x14ac:dyDescent="0.5">
      <c r="B170" s="78" t="str">
        <f>(Championnats!$B$9)</f>
        <v>FFF  Eric</v>
      </c>
      <c r="C170" s="6" t="str">
        <f t="shared" si="38"/>
        <v>Eric</v>
      </c>
      <c r="D170" s="178" t="str">
        <f t="shared" si="37"/>
        <v/>
      </c>
      <c r="E170" s="423"/>
      <c r="F170" s="423"/>
      <c r="G170" s="423"/>
      <c r="H170" s="429"/>
      <c r="I170" s="435">
        <f t="shared" ref="I170:I214" si="39">MAX(P170:R170)</f>
        <v>0</v>
      </c>
      <c r="J170" s="2" t="str">
        <f t="shared" si="34"/>
        <v/>
      </c>
      <c r="P170" s="69"/>
      <c r="Q170" s="69"/>
      <c r="R170" s="69"/>
      <c r="S170" s="69" t="e">
        <f t="shared" ref="S170:S214" si="40">AVERAGE(P170:R170)</f>
        <v>#DIV/0!</v>
      </c>
      <c r="AA170" s="2" t="e">
        <f>IF(C170&lt;&gt;"",VLOOKUP(C170,#REF!,2,FALSE),"")</f>
        <v>#REF!</v>
      </c>
      <c r="AD170" s="34" t="e">
        <f t="shared" ref="AD170:AD214" si="41">IF(AA170="femme",$AF$1,$AF$2)</f>
        <v>#REF!</v>
      </c>
    </row>
    <row r="171" spans="2:30" hidden="1" x14ac:dyDescent="0.5">
      <c r="B171" s="78" t="str">
        <f>(Championnats!$B$10)</f>
        <v>GGG  Lucie</v>
      </c>
      <c r="C171" s="6" t="str">
        <f t="shared" si="38"/>
        <v>Lucie</v>
      </c>
      <c r="D171" s="178" t="str">
        <f t="shared" si="37"/>
        <v/>
      </c>
      <c r="E171" s="423"/>
      <c r="F171" s="423"/>
      <c r="G171" s="423"/>
      <c r="H171" s="429"/>
      <c r="I171" s="435">
        <f t="shared" si="39"/>
        <v>0</v>
      </c>
      <c r="J171" s="2" t="str">
        <f t="shared" si="34"/>
        <v/>
      </c>
      <c r="P171" s="69"/>
      <c r="Q171" s="69"/>
      <c r="R171" s="69"/>
      <c r="S171" s="69" t="e">
        <f t="shared" si="40"/>
        <v>#DIV/0!</v>
      </c>
      <c r="AA171" s="2" t="e">
        <f>IF(C171&lt;&gt;"",VLOOKUP(C171,#REF!,2,FALSE),"")</f>
        <v>#REF!</v>
      </c>
      <c r="AD171" s="34" t="e">
        <f t="shared" si="41"/>
        <v>#REF!</v>
      </c>
    </row>
    <row r="172" spans="2:30" hidden="1" x14ac:dyDescent="0.5">
      <c r="B172" s="78" t="str">
        <f>(Championnats!$B$11)</f>
        <v>HHH  Eva</v>
      </c>
      <c r="C172" s="6" t="str">
        <f t="shared" si="38"/>
        <v>Eva</v>
      </c>
      <c r="D172" s="178" t="str">
        <f t="shared" si="37"/>
        <v/>
      </c>
      <c r="E172" s="423"/>
      <c r="F172" s="423"/>
      <c r="G172" s="423"/>
      <c r="H172" s="429"/>
      <c r="I172" s="435">
        <f t="shared" si="39"/>
        <v>0</v>
      </c>
      <c r="J172" s="2" t="str">
        <f t="shared" ref="J172:J214" si="42">IF(D172=$L$2,B172,"")</f>
        <v/>
      </c>
      <c r="P172" s="69"/>
      <c r="Q172" s="69"/>
      <c r="R172" s="69"/>
      <c r="S172" s="69" t="e">
        <f t="shared" si="40"/>
        <v>#DIV/0!</v>
      </c>
      <c r="AA172" s="2" t="e">
        <f>IF(C172&lt;&gt;"",VLOOKUP(C172,#REF!,2,FALSE),"")</f>
        <v>#REF!</v>
      </c>
      <c r="AD172" s="34" t="e">
        <f t="shared" si="41"/>
        <v>#REF!</v>
      </c>
    </row>
    <row r="173" spans="2:30" hidden="1" x14ac:dyDescent="0.5">
      <c r="B173" s="78" t="str">
        <f>(Championnats!$B$12)</f>
        <v>PERNOIS  LUC</v>
      </c>
      <c r="C173" s="6" t="str">
        <f t="shared" si="38"/>
        <v>LUC</v>
      </c>
      <c r="D173" s="178" t="str">
        <f t="shared" si="37"/>
        <v/>
      </c>
      <c r="E173" s="423"/>
      <c r="F173" s="423"/>
      <c r="G173" s="423"/>
      <c r="H173" s="429"/>
      <c r="I173" s="435">
        <f t="shared" si="39"/>
        <v>0</v>
      </c>
      <c r="J173" s="2" t="str">
        <f t="shared" si="42"/>
        <v/>
      </c>
      <c r="P173" s="69"/>
      <c r="Q173" s="69"/>
      <c r="R173" s="69"/>
      <c r="S173" s="69" t="e">
        <f t="shared" si="40"/>
        <v>#DIV/0!</v>
      </c>
      <c r="AA173" s="2" t="e">
        <f>IF(C173&lt;&gt;"",VLOOKUP(C173,#REF!,2,FALSE),"")</f>
        <v>#REF!</v>
      </c>
      <c r="AD173" s="34" t="e">
        <f t="shared" si="41"/>
        <v>#REF!</v>
      </c>
    </row>
    <row r="174" spans="2:30" hidden="1" x14ac:dyDescent="0.5">
      <c r="B174" s="78" t="str">
        <f>(Championnats!$B$13)</f>
        <v>JJJ  Mélania</v>
      </c>
      <c r="C174" s="6" t="str">
        <f t="shared" si="38"/>
        <v>Mélania</v>
      </c>
      <c r="D174" s="178" t="str">
        <f t="shared" si="37"/>
        <v/>
      </c>
      <c r="E174" s="423"/>
      <c r="F174" s="423"/>
      <c r="G174" s="423"/>
      <c r="H174" s="429"/>
      <c r="I174" s="435">
        <f t="shared" si="39"/>
        <v>0</v>
      </c>
      <c r="J174" s="2" t="str">
        <f t="shared" si="42"/>
        <v/>
      </c>
      <c r="P174" s="69"/>
      <c r="Q174" s="69"/>
      <c r="R174" s="69"/>
      <c r="S174" s="69" t="e">
        <f t="shared" si="40"/>
        <v>#DIV/0!</v>
      </c>
      <c r="AA174" s="2" t="e">
        <f>IF(C174&lt;&gt;"",VLOOKUP(C174,#REF!,2,FALSE),"")</f>
        <v>#REF!</v>
      </c>
      <c r="AD174" s="34" t="e">
        <f t="shared" si="41"/>
        <v>#REF!</v>
      </c>
    </row>
    <row r="175" spans="2:30" hidden="1" x14ac:dyDescent="0.5">
      <c r="B175" s="78" t="str">
        <f>(Championnats!$B$14)</f>
        <v>KKK  Mélanie</v>
      </c>
      <c r="C175" s="6" t="str">
        <f t="shared" si="38"/>
        <v>Mélanie</v>
      </c>
      <c r="D175" s="178" t="str">
        <f t="shared" si="37"/>
        <v/>
      </c>
      <c r="E175" s="423"/>
      <c r="F175" s="423"/>
      <c r="G175" s="423"/>
      <c r="H175" s="429"/>
      <c r="I175" s="435">
        <f t="shared" si="39"/>
        <v>0</v>
      </c>
      <c r="J175" s="2" t="str">
        <f t="shared" si="42"/>
        <v/>
      </c>
      <c r="P175" s="69"/>
      <c r="Q175" s="69"/>
      <c r="R175" s="69"/>
      <c r="S175" s="69" t="e">
        <f t="shared" si="40"/>
        <v>#DIV/0!</v>
      </c>
      <c r="AA175" s="2" t="e">
        <f>IF(C175&lt;&gt;"",VLOOKUP(C175,#REF!,2,FALSE),"")</f>
        <v>#REF!</v>
      </c>
      <c r="AD175" s="34" t="e">
        <f t="shared" si="41"/>
        <v>#REF!</v>
      </c>
    </row>
    <row r="176" spans="2:30" hidden="1" x14ac:dyDescent="0.5">
      <c r="B176" s="78" t="str">
        <f>(Championnats!$B$15)</f>
        <v>LLL  Cryss</v>
      </c>
      <c r="C176" s="6" t="str">
        <f t="shared" si="38"/>
        <v>Cryss</v>
      </c>
      <c r="D176" s="178" t="str">
        <f t="shared" si="37"/>
        <v/>
      </c>
      <c r="E176" s="423"/>
      <c r="F176" s="423"/>
      <c r="G176" s="423"/>
      <c r="H176" s="429"/>
      <c r="I176" s="435">
        <f t="shared" si="39"/>
        <v>0</v>
      </c>
      <c r="J176" s="2" t="str">
        <f t="shared" si="42"/>
        <v/>
      </c>
      <c r="P176" s="69"/>
      <c r="Q176" s="69"/>
      <c r="R176" s="69"/>
      <c r="S176" s="69" t="e">
        <f t="shared" si="40"/>
        <v>#DIV/0!</v>
      </c>
      <c r="AA176" s="2" t="e">
        <f>IF(C176&lt;&gt;"",VLOOKUP(C176,#REF!,2,FALSE),"")</f>
        <v>#REF!</v>
      </c>
      <c r="AD176" s="34" t="e">
        <f t="shared" si="41"/>
        <v>#REF!</v>
      </c>
    </row>
    <row r="177" spans="2:30" hidden="1" x14ac:dyDescent="0.5">
      <c r="B177" s="78" t="str">
        <f>(Championnats!$B$16)</f>
        <v>MMMM  Sambou</v>
      </c>
      <c r="C177" s="6" t="str">
        <f t="shared" si="38"/>
        <v>Sambou</v>
      </c>
      <c r="D177" s="178" t="str">
        <f t="shared" si="37"/>
        <v/>
      </c>
      <c r="E177" s="423"/>
      <c r="F177" s="423"/>
      <c r="G177" s="423"/>
      <c r="H177" s="429"/>
      <c r="I177" s="435">
        <f t="shared" si="39"/>
        <v>0</v>
      </c>
      <c r="J177" s="2" t="str">
        <f t="shared" si="42"/>
        <v/>
      </c>
      <c r="P177" s="69"/>
      <c r="Q177" s="69"/>
      <c r="R177" s="69"/>
      <c r="S177" s="69" t="e">
        <f t="shared" si="40"/>
        <v>#DIV/0!</v>
      </c>
      <c r="AA177" s="2" t="e">
        <f>IF(C177&lt;&gt;"",VLOOKUP(C177,#REF!,2,FALSE),"")</f>
        <v>#REF!</v>
      </c>
      <c r="AD177" s="34" t="e">
        <f t="shared" si="41"/>
        <v>#REF!</v>
      </c>
    </row>
    <row r="178" spans="2:30" hidden="1" x14ac:dyDescent="0.5">
      <c r="B178" s="78" t="str">
        <f>(Championnats!$B$17)</f>
        <v>NNN  Dylan</v>
      </c>
      <c r="C178" s="6" t="str">
        <f t="shared" si="38"/>
        <v>Dylan</v>
      </c>
      <c r="D178" s="178" t="str">
        <f t="shared" si="37"/>
        <v/>
      </c>
      <c r="E178" s="423"/>
      <c r="F178" s="423"/>
      <c r="G178" s="423"/>
      <c r="H178" s="429"/>
      <c r="I178" s="435">
        <f t="shared" si="39"/>
        <v>0</v>
      </c>
      <c r="J178" s="2" t="str">
        <f t="shared" si="42"/>
        <v/>
      </c>
      <c r="P178" s="69"/>
      <c r="Q178" s="69"/>
      <c r="R178" s="69"/>
      <c r="S178" s="69" t="e">
        <f t="shared" si="40"/>
        <v>#DIV/0!</v>
      </c>
      <c r="AA178" s="2" t="e">
        <f>IF(C178&lt;&gt;"",VLOOKUP(C178,#REF!,2,FALSE),"")</f>
        <v>#REF!</v>
      </c>
      <c r="AD178" s="34" t="e">
        <f t="shared" si="41"/>
        <v>#REF!</v>
      </c>
    </row>
    <row r="179" spans="2:30" hidden="1" x14ac:dyDescent="0.5">
      <c r="B179" s="78" t="str">
        <f>(Championnats!$B$18)</f>
        <v>OOO  Philippe</v>
      </c>
      <c r="C179" s="6" t="str">
        <f t="shared" si="38"/>
        <v>Philippe</v>
      </c>
      <c r="D179" s="178" t="str">
        <f t="shared" si="37"/>
        <v/>
      </c>
      <c r="E179" s="423"/>
      <c r="F179" s="423"/>
      <c r="G179" s="423"/>
      <c r="H179" s="429"/>
      <c r="I179" s="435">
        <f t="shared" si="39"/>
        <v>0</v>
      </c>
      <c r="J179" s="2" t="str">
        <f t="shared" si="42"/>
        <v/>
      </c>
      <c r="P179" s="69"/>
      <c r="Q179" s="69"/>
      <c r="R179" s="69"/>
      <c r="S179" s="69" t="e">
        <f t="shared" si="40"/>
        <v>#DIV/0!</v>
      </c>
      <c r="AA179" s="2" t="e">
        <f>IF(C179&lt;&gt;"",VLOOKUP(C179,#REF!,2,FALSE),"")</f>
        <v>#REF!</v>
      </c>
      <c r="AD179" s="34" t="e">
        <f t="shared" si="41"/>
        <v>#REF!</v>
      </c>
    </row>
    <row r="180" spans="2:30" hidden="1" x14ac:dyDescent="0.5">
      <c r="B180" s="78" t="str">
        <f>(Championnats!$B$19)</f>
        <v>PPP  Oumar</v>
      </c>
      <c r="C180" s="6" t="str">
        <f t="shared" si="38"/>
        <v>Oumar</v>
      </c>
      <c r="D180" s="178" t="str">
        <f t="shared" si="37"/>
        <v/>
      </c>
      <c r="E180" s="423"/>
      <c r="F180" s="423"/>
      <c r="G180" s="423"/>
      <c r="H180" s="429"/>
      <c r="I180" s="435">
        <f t="shared" si="39"/>
        <v>0</v>
      </c>
      <c r="J180" s="2" t="str">
        <f t="shared" si="42"/>
        <v/>
      </c>
      <c r="P180" s="69"/>
      <c r="Q180" s="69"/>
      <c r="R180" s="69"/>
      <c r="S180" s="69" t="e">
        <f t="shared" si="40"/>
        <v>#DIV/0!</v>
      </c>
      <c r="AA180" s="2" t="e">
        <f>IF(C180&lt;&gt;"",VLOOKUP(C180,#REF!,2,FALSE),"")</f>
        <v>#REF!</v>
      </c>
      <c r="AD180" s="34" t="e">
        <f t="shared" si="41"/>
        <v>#REF!</v>
      </c>
    </row>
    <row r="181" spans="2:30" hidden="1" x14ac:dyDescent="0.5">
      <c r="B181" s="78" t="str">
        <f>(Championnats!$B$20)</f>
        <v>QQQ  Ibrahim</v>
      </c>
      <c r="C181" s="6" t="str">
        <f t="shared" si="38"/>
        <v>Ibrahim</v>
      </c>
      <c r="D181" s="178" t="str">
        <f t="shared" si="37"/>
        <v/>
      </c>
      <c r="E181" s="423"/>
      <c r="F181" s="423"/>
      <c r="G181" s="423"/>
      <c r="H181" s="429"/>
      <c r="I181" s="435">
        <f t="shared" si="39"/>
        <v>0</v>
      </c>
      <c r="J181" s="2" t="str">
        <f t="shared" si="42"/>
        <v/>
      </c>
      <c r="P181" s="69"/>
      <c r="Q181" s="69"/>
      <c r="R181" s="69"/>
      <c r="S181" s="69" t="e">
        <f t="shared" si="40"/>
        <v>#DIV/0!</v>
      </c>
      <c r="AA181" s="2" t="e">
        <f>IF(C181&lt;&gt;"",VLOOKUP(C181,#REF!,2,FALSE),"")</f>
        <v>#REF!</v>
      </c>
      <c r="AD181" s="34" t="e">
        <f t="shared" si="41"/>
        <v>#REF!</v>
      </c>
    </row>
    <row r="182" spans="2:30" hidden="1" x14ac:dyDescent="0.5">
      <c r="B182" s="78" t="str">
        <f>(Championnats!$B$21)</f>
        <v>RRR  Seydou</v>
      </c>
      <c r="C182" s="6" t="str">
        <f t="shared" si="38"/>
        <v>Seydou</v>
      </c>
      <c r="D182" s="178" t="str">
        <f t="shared" si="37"/>
        <v/>
      </c>
      <c r="E182" s="423"/>
      <c r="F182" s="423"/>
      <c r="G182" s="423"/>
      <c r="H182" s="429"/>
      <c r="I182" s="435">
        <f t="shared" si="39"/>
        <v>0</v>
      </c>
      <c r="J182" s="2" t="str">
        <f t="shared" si="42"/>
        <v/>
      </c>
      <c r="P182" s="69"/>
      <c r="Q182" s="69"/>
      <c r="R182" s="69"/>
      <c r="S182" s="69" t="e">
        <f t="shared" si="40"/>
        <v>#DIV/0!</v>
      </c>
      <c r="AA182" s="2" t="e">
        <f>IF(C182&lt;&gt;"",VLOOKUP(C182,#REF!,2,FALSE),"")</f>
        <v>#REF!</v>
      </c>
      <c r="AD182" s="34" t="e">
        <f t="shared" si="41"/>
        <v>#REF!</v>
      </c>
    </row>
    <row r="183" spans="2:30" hidden="1" x14ac:dyDescent="0.5">
      <c r="B183" s="78" t="str">
        <f>(Championnats!$B$22)</f>
        <v>SSS  Lucas</v>
      </c>
      <c r="C183" s="6" t="str">
        <f t="shared" si="38"/>
        <v>Lucas</v>
      </c>
      <c r="D183" s="178" t="str">
        <f t="shared" si="37"/>
        <v/>
      </c>
      <c r="E183" s="423"/>
      <c r="F183" s="423"/>
      <c r="G183" s="423"/>
      <c r="H183" s="429"/>
      <c r="I183" s="435">
        <f t="shared" si="39"/>
        <v>0</v>
      </c>
      <c r="J183" s="2" t="str">
        <f t="shared" si="42"/>
        <v/>
      </c>
      <c r="P183" s="69"/>
      <c r="Q183" s="69"/>
      <c r="R183" s="69"/>
      <c r="S183" s="69" t="e">
        <f t="shared" si="40"/>
        <v>#DIV/0!</v>
      </c>
      <c r="AA183" s="2" t="e">
        <f>IF(C183&lt;&gt;"",VLOOKUP(C183,#REF!,2,FALSE),"")</f>
        <v>#REF!</v>
      </c>
      <c r="AD183" s="34" t="e">
        <f t="shared" si="41"/>
        <v>#REF!</v>
      </c>
    </row>
    <row r="184" spans="2:30" hidden="1" x14ac:dyDescent="0.5">
      <c r="B184" s="78" t="str">
        <f>(Championnats!$B$23)</f>
        <v>TTT  Samba</v>
      </c>
      <c r="C184" s="6" t="str">
        <f t="shared" si="38"/>
        <v>Samba</v>
      </c>
      <c r="D184" s="178" t="str">
        <f t="shared" si="37"/>
        <v/>
      </c>
      <c r="E184" s="423"/>
      <c r="F184" s="423"/>
      <c r="G184" s="423"/>
      <c r="H184" s="429"/>
      <c r="I184" s="435">
        <f t="shared" si="39"/>
        <v>0</v>
      </c>
      <c r="J184" s="2" t="str">
        <f t="shared" si="42"/>
        <v/>
      </c>
      <c r="P184" s="69"/>
      <c r="Q184" s="69"/>
      <c r="R184" s="69"/>
      <c r="S184" s="69" t="e">
        <f t="shared" si="40"/>
        <v>#DIV/0!</v>
      </c>
      <c r="AA184" s="2" t="e">
        <f>IF(C184&lt;&gt;"",VLOOKUP(C184,#REF!,2,FALSE),"")</f>
        <v>#REF!</v>
      </c>
      <c r="AD184" s="34" t="e">
        <f t="shared" si="41"/>
        <v>#REF!</v>
      </c>
    </row>
    <row r="185" spans="2:30" hidden="1" x14ac:dyDescent="0.5">
      <c r="B185" s="78" t="str">
        <f>(Championnats!$B$24)</f>
        <v>UUU  Miguel</v>
      </c>
      <c r="C185" s="6" t="str">
        <f t="shared" si="38"/>
        <v>Miguel</v>
      </c>
      <c r="D185" s="178" t="str">
        <f t="shared" si="37"/>
        <v/>
      </c>
      <c r="E185" s="423"/>
      <c r="F185" s="423"/>
      <c r="G185" s="423"/>
      <c r="H185" s="429"/>
      <c r="I185" s="435">
        <f t="shared" si="39"/>
        <v>0</v>
      </c>
      <c r="J185" s="2" t="str">
        <f t="shared" si="42"/>
        <v/>
      </c>
      <c r="P185" s="69"/>
      <c r="Q185" s="69"/>
      <c r="R185" s="69"/>
      <c r="S185" s="69" t="e">
        <f t="shared" si="40"/>
        <v>#DIV/0!</v>
      </c>
      <c r="AA185" s="2" t="e">
        <f>IF(C185&lt;&gt;"",VLOOKUP(C185,#REF!,2,FALSE),"")</f>
        <v>#REF!</v>
      </c>
      <c r="AD185" s="34" t="e">
        <f t="shared" si="41"/>
        <v>#REF!</v>
      </c>
    </row>
    <row r="186" spans="2:30" hidden="1" x14ac:dyDescent="0.5">
      <c r="B186" s="78" t="str">
        <f>(Championnats!$B$25)</f>
        <v>VVV  Nicolas</v>
      </c>
      <c r="C186" s="6" t="str">
        <f t="shared" si="38"/>
        <v>Nicolas</v>
      </c>
      <c r="D186" s="178" t="str">
        <f t="shared" si="37"/>
        <v/>
      </c>
      <c r="E186" s="423"/>
      <c r="F186" s="423"/>
      <c r="G186" s="423"/>
      <c r="H186" s="429"/>
      <c r="I186" s="435">
        <f t="shared" si="39"/>
        <v>0</v>
      </c>
      <c r="J186" s="2" t="str">
        <f t="shared" si="42"/>
        <v/>
      </c>
      <c r="P186" s="69"/>
      <c r="Q186" s="69"/>
      <c r="R186" s="69"/>
      <c r="S186" s="69" t="e">
        <f t="shared" si="40"/>
        <v>#DIV/0!</v>
      </c>
      <c r="AA186" s="2" t="e">
        <f>IF(C186&lt;&gt;"",VLOOKUP(C186,#REF!,2,FALSE),"")</f>
        <v>#REF!</v>
      </c>
      <c r="AD186" s="34" t="e">
        <f t="shared" si="41"/>
        <v>#REF!</v>
      </c>
    </row>
    <row r="187" spans="2:30" hidden="1" x14ac:dyDescent="0.5">
      <c r="B187" s="78" t="str">
        <f>(Championnats!$B$26)</f>
        <v>WWW  Bilal</v>
      </c>
      <c r="C187" s="6" t="str">
        <f t="shared" si="38"/>
        <v>Bilal</v>
      </c>
      <c r="D187" s="178" t="str">
        <f t="shared" si="37"/>
        <v/>
      </c>
      <c r="E187" s="423"/>
      <c r="F187" s="423"/>
      <c r="G187" s="423"/>
      <c r="H187" s="429"/>
      <c r="I187" s="435">
        <f t="shared" si="39"/>
        <v>0</v>
      </c>
      <c r="J187" s="2" t="str">
        <f t="shared" si="42"/>
        <v/>
      </c>
      <c r="P187" s="69"/>
      <c r="Q187" s="69"/>
      <c r="R187" s="69"/>
      <c r="S187" s="69" t="e">
        <f t="shared" si="40"/>
        <v>#DIV/0!</v>
      </c>
      <c r="AA187" s="2" t="e">
        <f>IF(C187&lt;&gt;"",VLOOKUP(C187,#REF!,2,FALSE),"")</f>
        <v>#REF!</v>
      </c>
      <c r="AD187" s="34" t="e">
        <f t="shared" si="41"/>
        <v>#REF!</v>
      </c>
    </row>
    <row r="188" spans="2:30" hidden="1" x14ac:dyDescent="0.5">
      <c r="B188" s="78" t="str">
        <f>(Championnats!$B$27)</f>
        <v>XXX  Florent</v>
      </c>
      <c r="C188" s="6" t="str">
        <f t="shared" si="38"/>
        <v>Florent</v>
      </c>
      <c r="D188" s="178" t="str">
        <f t="shared" si="37"/>
        <v/>
      </c>
      <c r="E188" s="423"/>
      <c r="F188" s="423"/>
      <c r="G188" s="423"/>
      <c r="H188" s="429"/>
      <c r="I188" s="435">
        <f t="shared" si="39"/>
        <v>0</v>
      </c>
      <c r="J188" s="2" t="str">
        <f t="shared" si="42"/>
        <v/>
      </c>
      <c r="P188" s="69"/>
      <c r="Q188" s="69"/>
      <c r="R188" s="69"/>
      <c r="S188" s="69" t="e">
        <f t="shared" si="40"/>
        <v>#DIV/0!</v>
      </c>
      <c r="AA188" s="2" t="e">
        <f>IF(C188&lt;&gt;"",VLOOKUP(C188,#REF!,2,FALSE),"")</f>
        <v>#REF!</v>
      </c>
      <c r="AD188" s="34" t="e">
        <f t="shared" si="41"/>
        <v>#REF!</v>
      </c>
    </row>
    <row r="189" spans="2:30" hidden="1" x14ac:dyDescent="0.5">
      <c r="B189" s="78" t="str">
        <f>(Championnats!$B$28)</f>
        <v>YYYY  Célia</v>
      </c>
      <c r="C189" s="6" t="str">
        <f t="shared" si="38"/>
        <v>Célia</v>
      </c>
      <c r="D189" s="178" t="str">
        <f t="shared" si="37"/>
        <v/>
      </c>
      <c r="E189" s="423"/>
      <c r="F189" s="423"/>
      <c r="G189" s="423"/>
      <c r="H189" s="429"/>
      <c r="I189" s="435">
        <f t="shared" si="39"/>
        <v>0</v>
      </c>
      <c r="J189" s="2" t="str">
        <f t="shared" si="42"/>
        <v/>
      </c>
      <c r="P189" s="69"/>
      <c r="Q189" s="69"/>
      <c r="R189" s="69"/>
      <c r="S189" s="69" t="e">
        <f t="shared" si="40"/>
        <v>#DIV/0!</v>
      </c>
      <c r="AA189" s="2" t="e">
        <f>IF(C189&lt;&gt;"",VLOOKUP(C189,#REF!,2,FALSE),"")</f>
        <v>#REF!</v>
      </c>
      <c r="AD189" s="34" t="e">
        <f t="shared" si="41"/>
        <v>#REF!</v>
      </c>
    </row>
    <row r="190" spans="2:30" hidden="1" x14ac:dyDescent="0.5">
      <c r="B190" s="78" t="str">
        <f>(Championnats!$B$29)</f>
        <v>ZZZ  Rehu Magnifié</v>
      </c>
      <c r="C190" s="6" t="str">
        <f t="shared" si="38"/>
        <v>Rehu Magnifié</v>
      </c>
      <c r="D190" s="178" t="str">
        <f t="shared" si="37"/>
        <v/>
      </c>
      <c r="E190" s="423"/>
      <c r="F190" s="423"/>
      <c r="G190" s="423"/>
      <c r="H190" s="429"/>
      <c r="I190" s="435">
        <f t="shared" si="39"/>
        <v>0</v>
      </c>
      <c r="J190" s="2" t="str">
        <f t="shared" si="42"/>
        <v/>
      </c>
      <c r="P190" s="69"/>
      <c r="Q190" s="69"/>
      <c r="R190" s="69"/>
      <c r="S190" s="69" t="e">
        <f t="shared" si="40"/>
        <v>#DIV/0!</v>
      </c>
      <c r="AA190" s="2" t="e">
        <f>IF(C190&lt;&gt;"",VLOOKUP(C190,#REF!,2,FALSE),"")</f>
        <v>#REF!</v>
      </c>
      <c r="AD190" s="34" t="e">
        <f t="shared" si="41"/>
        <v>#REF!</v>
      </c>
    </row>
    <row r="191" spans="2:30" hidden="1" x14ac:dyDescent="0.5">
      <c r="B191" s="78" t="str">
        <f>(Championnats!$B$30)</f>
        <v>AAABBB  Prisca</v>
      </c>
      <c r="C191" s="6" t="str">
        <f t="shared" si="38"/>
        <v>Prisca</v>
      </c>
      <c r="D191" s="178" t="str">
        <f t="shared" si="37"/>
        <v/>
      </c>
      <c r="E191" s="423"/>
      <c r="F191" s="423"/>
      <c r="G191" s="423"/>
      <c r="H191" s="429"/>
      <c r="I191" s="435">
        <f t="shared" si="39"/>
        <v>0</v>
      </c>
      <c r="J191" s="2" t="str">
        <f t="shared" si="42"/>
        <v/>
      </c>
      <c r="P191" s="69"/>
      <c r="Q191" s="69"/>
      <c r="R191" s="69"/>
      <c r="S191" s="69" t="e">
        <f t="shared" si="40"/>
        <v>#DIV/0!</v>
      </c>
      <c r="AA191" s="2" t="e">
        <f>IF(C191&lt;&gt;"",VLOOKUP(C191,#REF!,2,FALSE),"")</f>
        <v>#REF!</v>
      </c>
      <c r="AD191" s="34" t="e">
        <f t="shared" si="41"/>
        <v>#REF!</v>
      </c>
    </row>
    <row r="192" spans="2:30" hidden="1" x14ac:dyDescent="0.5">
      <c r="B192" s="78" t="str">
        <f>(Championnats!$B$31)</f>
        <v>BBBCCC  Océane</v>
      </c>
      <c r="C192" s="6" t="str">
        <f t="shared" si="38"/>
        <v>Océane</v>
      </c>
      <c r="D192" s="178" t="str">
        <f t="shared" si="37"/>
        <v/>
      </c>
      <c r="E192" s="423"/>
      <c r="F192" s="423"/>
      <c r="G192" s="423"/>
      <c r="H192" s="429"/>
      <c r="I192" s="435">
        <f t="shared" si="39"/>
        <v>0</v>
      </c>
      <c r="J192" s="2" t="str">
        <f t="shared" si="42"/>
        <v/>
      </c>
      <c r="P192" s="69"/>
      <c r="Q192" s="69"/>
      <c r="R192" s="69"/>
      <c r="S192" s="69" t="e">
        <f t="shared" si="40"/>
        <v>#DIV/0!</v>
      </c>
      <c r="AA192" s="2" t="e">
        <f>IF(C192&lt;&gt;"",VLOOKUP(C192,#REF!,2,FALSE),"")</f>
        <v>#REF!</v>
      </c>
      <c r="AD192" s="34" t="e">
        <f t="shared" si="41"/>
        <v>#REF!</v>
      </c>
    </row>
    <row r="193" spans="2:30" hidden="1" x14ac:dyDescent="0.5">
      <c r="B193" s="78" t="str">
        <f>(Championnats!$B$32)</f>
        <v>CCCDDD  Balkis-Imane</v>
      </c>
      <c r="C193" s="6" t="str">
        <f t="shared" si="38"/>
        <v>Balkis-Imane</v>
      </c>
      <c r="D193" s="178" t="str">
        <f t="shared" si="37"/>
        <v/>
      </c>
      <c r="E193" s="423"/>
      <c r="F193" s="423"/>
      <c r="G193" s="423"/>
      <c r="H193" s="429"/>
      <c r="I193" s="435">
        <f t="shared" si="39"/>
        <v>0</v>
      </c>
      <c r="J193" s="2" t="str">
        <f t="shared" si="42"/>
        <v/>
      </c>
      <c r="P193" s="69"/>
      <c r="Q193" s="69"/>
      <c r="R193" s="69"/>
      <c r="S193" s="69" t="e">
        <f t="shared" si="40"/>
        <v>#DIV/0!</v>
      </c>
      <c r="AA193" s="2" t="e">
        <f>IF(C193&lt;&gt;"",VLOOKUP(C193,#REF!,2,FALSE),"")</f>
        <v>#REF!</v>
      </c>
      <c r="AD193" s="34" t="e">
        <f t="shared" si="41"/>
        <v>#REF!</v>
      </c>
    </row>
    <row r="194" spans="2:30" hidden="1" x14ac:dyDescent="0.5">
      <c r="B194" s="78" t="str">
        <f>(Championnats!$B$33)</f>
        <v>DDDEEE  Hamza</v>
      </c>
      <c r="C194" s="6" t="str">
        <f t="shared" si="38"/>
        <v>Hamza</v>
      </c>
      <c r="D194" s="178" t="str">
        <f t="shared" si="37"/>
        <v/>
      </c>
      <c r="E194" s="423"/>
      <c r="F194" s="423"/>
      <c r="G194" s="423"/>
      <c r="H194" s="429"/>
      <c r="I194" s="435">
        <f t="shared" si="39"/>
        <v>0</v>
      </c>
      <c r="J194" s="2" t="str">
        <f t="shared" si="42"/>
        <v/>
      </c>
      <c r="P194" s="69"/>
      <c r="Q194" s="69"/>
      <c r="R194" s="69"/>
      <c r="S194" s="69" t="e">
        <f t="shared" si="40"/>
        <v>#DIV/0!</v>
      </c>
      <c r="AA194" s="2" t="e">
        <f>IF(C194&lt;&gt;"",VLOOKUP(C194,#REF!,2,FALSE),"")</f>
        <v>#REF!</v>
      </c>
      <c r="AD194" s="34" t="e">
        <f t="shared" si="41"/>
        <v>#REF!</v>
      </c>
    </row>
    <row r="195" spans="2:30" hidden="1" x14ac:dyDescent="0.5">
      <c r="B195" s="78" t="str">
        <f>(Championnats!$B$34)</f>
        <v>EEEFFF  Beverly</v>
      </c>
      <c r="C195" s="6" t="str">
        <f t="shared" si="38"/>
        <v>Beverly</v>
      </c>
      <c r="D195" s="178" t="str">
        <f t="shared" si="37"/>
        <v/>
      </c>
      <c r="E195" s="423"/>
      <c r="F195" s="423"/>
      <c r="G195" s="423"/>
      <c r="H195" s="429"/>
      <c r="I195" s="435">
        <f t="shared" si="39"/>
        <v>0</v>
      </c>
      <c r="J195" s="2" t="str">
        <f t="shared" si="42"/>
        <v/>
      </c>
      <c r="P195" s="69"/>
      <c r="Q195" s="69"/>
      <c r="R195" s="69"/>
      <c r="S195" s="69" t="e">
        <f t="shared" si="40"/>
        <v>#DIV/0!</v>
      </c>
      <c r="AA195" s="2" t="e">
        <f>IF(C195&lt;&gt;"",VLOOKUP(C195,#REF!,2,FALSE),"")</f>
        <v>#REF!</v>
      </c>
      <c r="AD195" s="34" t="e">
        <f t="shared" si="41"/>
        <v>#REF!</v>
      </c>
    </row>
    <row r="196" spans="2:30" hidden="1" x14ac:dyDescent="0.5">
      <c r="B196" s="78" t="str">
        <f>(Championnats!$B$35)</f>
        <v>FFFGGG  Flore</v>
      </c>
      <c r="C196" s="6" t="str">
        <f t="shared" si="38"/>
        <v>Flore</v>
      </c>
      <c r="D196" s="178" t="str">
        <f t="shared" si="37"/>
        <v/>
      </c>
      <c r="E196" s="423"/>
      <c r="F196" s="423"/>
      <c r="G196" s="423"/>
      <c r="H196" s="429"/>
      <c r="I196" s="435">
        <f t="shared" si="39"/>
        <v>0</v>
      </c>
      <c r="J196" s="2" t="str">
        <f t="shared" si="42"/>
        <v/>
      </c>
      <c r="P196" s="69"/>
      <c r="Q196" s="69"/>
      <c r="R196" s="69"/>
      <c r="S196" s="69" t="e">
        <f t="shared" si="40"/>
        <v>#DIV/0!</v>
      </c>
      <c r="AA196" s="2" t="e">
        <f>IF(C196&lt;&gt;"",VLOOKUP(C196,#REF!,2,FALSE),"")</f>
        <v>#REF!</v>
      </c>
      <c r="AD196" s="34" t="e">
        <f t="shared" si="41"/>
        <v>#REF!</v>
      </c>
    </row>
    <row r="197" spans="2:30" hidden="1" x14ac:dyDescent="0.5">
      <c r="B197" s="78" t="str">
        <f>(Championnats!$B$36)</f>
        <v>GGGGHHH  Lauryne</v>
      </c>
      <c r="C197" s="6" t="str">
        <f t="shared" ref="C197:C214" si="43">BT35</f>
        <v>Lauryne</v>
      </c>
      <c r="D197" s="178" t="str">
        <f t="shared" si="37"/>
        <v/>
      </c>
      <c r="E197" s="423"/>
      <c r="F197" s="423"/>
      <c r="G197" s="423"/>
      <c r="H197" s="429"/>
      <c r="I197" s="435">
        <f t="shared" si="39"/>
        <v>0</v>
      </c>
      <c r="J197" s="2" t="str">
        <f t="shared" si="42"/>
        <v/>
      </c>
      <c r="P197" s="69"/>
      <c r="Q197" s="69"/>
      <c r="R197" s="69"/>
      <c r="S197" s="69" t="e">
        <f t="shared" si="40"/>
        <v>#DIV/0!</v>
      </c>
      <c r="AA197" s="2" t="e">
        <f>IF(C197&lt;&gt;"",VLOOKUP(C197,#REF!,2,FALSE),"")</f>
        <v>#REF!</v>
      </c>
      <c r="AD197" s="34" t="e">
        <f t="shared" si="41"/>
        <v>#REF!</v>
      </c>
    </row>
    <row r="198" spans="2:30" hidden="1" x14ac:dyDescent="0.5">
      <c r="B198" s="78" t="str">
        <f>(Championnats!$B$37)</f>
        <v>HHHHIII  Steven</v>
      </c>
      <c r="C198" s="6" t="str">
        <f t="shared" si="43"/>
        <v>Steven</v>
      </c>
      <c r="D198" s="178" t="str">
        <f t="shared" si="37"/>
        <v/>
      </c>
      <c r="E198" s="423"/>
      <c r="F198" s="423"/>
      <c r="G198" s="423"/>
      <c r="H198" s="429"/>
      <c r="I198" s="435">
        <f t="shared" si="39"/>
        <v>0</v>
      </c>
      <c r="J198" s="2" t="str">
        <f t="shared" si="42"/>
        <v/>
      </c>
      <c r="P198" s="69"/>
      <c r="Q198" s="69"/>
      <c r="R198" s="69"/>
      <c r="S198" s="69" t="e">
        <f t="shared" si="40"/>
        <v>#DIV/0!</v>
      </c>
      <c r="AA198" s="2" t="e">
        <f>IF(C198&lt;&gt;"",VLOOKUP(C198,#REF!,2,FALSE),"")</f>
        <v>#REF!</v>
      </c>
      <c r="AD198" s="34" t="e">
        <f t="shared" si="41"/>
        <v>#REF!</v>
      </c>
    </row>
    <row r="199" spans="2:30" hidden="1" x14ac:dyDescent="0.5">
      <c r="B199" s="78" t="str">
        <f>(Championnats!$B$38)</f>
        <v>IIIJJJJJ  PIERRE</v>
      </c>
      <c r="C199" s="6" t="str">
        <f t="shared" si="43"/>
        <v>PIERRE</v>
      </c>
      <c r="D199" s="178" t="str">
        <f t="shared" si="37"/>
        <v/>
      </c>
      <c r="E199" s="423"/>
      <c r="F199" s="423"/>
      <c r="G199" s="423"/>
      <c r="H199" s="429"/>
      <c r="I199" s="435">
        <f t="shared" si="39"/>
        <v>0</v>
      </c>
      <c r="J199" s="2" t="str">
        <f t="shared" si="42"/>
        <v/>
      </c>
      <c r="P199" s="69"/>
      <c r="Q199" s="69"/>
      <c r="R199" s="69"/>
      <c r="S199" s="69" t="e">
        <f t="shared" si="40"/>
        <v>#DIV/0!</v>
      </c>
      <c r="AA199" s="2" t="e">
        <f>IF(C199&lt;&gt;"",VLOOKUP(C199,#REF!,2,FALSE),"")</f>
        <v>#REF!</v>
      </c>
      <c r="AD199" s="34" t="e">
        <f t="shared" si="41"/>
        <v>#REF!</v>
      </c>
    </row>
    <row r="200" spans="2:30" hidden="1" x14ac:dyDescent="0.5">
      <c r="B200" s="78" t="str">
        <f>(Championnats!$B$39)</f>
        <v>JJJJKKKK  Christelle</v>
      </c>
      <c r="C200" s="6" t="str">
        <f t="shared" si="43"/>
        <v>Christelle</v>
      </c>
      <c r="D200" s="178" t="str">
        <f t="shared" si="37"/>
        <v/>
      </c>
      <c r="E200" s="423"/>
      <c r="F200" s="423"/>
      <c r="G200" s="423"/>
      <c r="H200" s="429"/>
      <c r="I200" s="435">
        <f t="shared" si="39"/>
        <v>0</v>
      </c>
      <c r="J200" s="2" t="str">
        <f t="shared" si="42"/>
        <v/>
      </c>
      <c r="P200" s="69"/>
      <c r="Q200" s="69"/>
      <c r="R200" s="69"/>
      <c r="S200" s="69" t="e">
        <f t="shared" si="40"/>
        <v>#DIV/0!</v>
      </c>
      <c r="AA200" s="2" t="e">
        <f>IF(C200&lt;&gt;"",VLOOKUP(C200,#REF!,2,FALSE),"")</f>
        <v>#REF!</v>
      </c>
      <c r="AD200" s="34" t="e">
        <f t="shared" si="41"/>
        <v>#REF!</v>
      </c>
    </row>
    <row r="201" spans="2:30" hidden="1" x14ac:dyDescent="0.5">
      <c r="B201" s="78" t="str">
        <f>(Championnats!$B$40)</f>
        <v>KKKLLL  Pierre</v>
      </c>
      <c r="C201" s="6" t="str">
        <f t="shared" si="43"/>
        <v>Pierre</v>
      </c>
      <c r="D201" s="178" t="str">
        <f t="shared" si="37"/>
        <v/>
      </c>
      <c r="E201" s="423"/>
      <c r="F201" s="423"/>
      <c r="G201" s="423"/>
      <c r="H201" s="429"/>
      <c r="I201" s="435">
        <f t="shared" si="39"/>
        <v>0</v>
      </c>
      <c r="J201" s="2" t="str">
        <f t="shared" si="42"/>
        <v/>
      </c>
      <c r="P201" s="69"/>
      <c r="Q201" s="69"/>
      <c r="R201" s="69"/>
      <c r="S201" s="69" t="e">
        <f t="shared" si="40"/>
        <v>#DIV/0!</v>
      </c>
      <c r="AA201" s="2" t="e">
        <f>IF(C201&lt;&gt;"",VLOOKUP(C201,#REF!,2,FALSE),"")</f>
        <v>#REF!</v>
      </c>
      <c r="AD201" s="34" t="e">
        <f t="shared" si="41"/>
        <v>#REF!</v>
      </c>
    </row>
    <row r="202" spans="2:30" hidden="1" x14ac:dyDescent="0.5">
      <c r="B202" s="78" t="str">
        <f>(Championnats!B$41)</f>
        <v>LLLLMMMM  Didier</v>
      </c>
      <c r="C202" s="6" t="str">
        <f t="shared" si="43"/>
        <v>Didier</v>
      </c>
      <c r="D202" s="178" t="str">
        <f t="shared" si="37"/>
        <v/>
      </c>
      <c r="E202" s="423"/>
      <c r="F202" s="423"/>
      <c r="G202" s="423"/>
      <c r="H202" s="429"/>
      <c r="I202" s="435">
        <f t="shared" si="39"/>
        <v>0</v>
      </c>
      <c r="J202" s="2" t="str">
        <f t="shared" si="42"/>
        <v/>
      </c>
      <c r="P202" s="69"/>
      <c r="Q202" s="69"/>
      <c r="R202" s="69"/>
      <c r="S202" s="69" t="e">
        <f t="shared" si="40"/>
        <v>#DIV/0!</v>
      </c>
      <c r="AA202" s="2" t="e">
        <f>IF(C202&lt;&gt;"",VLOOKUP(C202,#REF!,2,FALSE),"")</f>
        <v>#REF!</v>
      </c>
      <c r="AD202" s="34" t="e">
        <f t="shared" si="41"/>
        <v>#REF!</v>
      </c>
    </row>
    <row r="203" spans="2:30" hidden="1" x14ac:dyDescent="0.5">
      <c r="B203" s="78" t="str">
        <f>(Championnats!$B$42)</f>
        <v>MMMNNN  Barbara</v>
      </c>
      <c r="C203" s="6" t="str">
        <f t="shared" si="43"/>
        <v>Barbara</v>
      </c>
      <c r="D203" s="178" t="str">
        <f t="shared" si="37"/>
        <v/>
      </c>
      <c r="E203" s="423"/>
      <c r="F203" s="423"/>
      <c r="G203" s="423"/>
      <c r="H203" s="429"/>
      <c r="I203" s="435">
        <f t="shared" si="39"/>
        <v>0</v>
      </c>
      <c r="J203" s="2" t="str">
        <f t="shared" si="42"/>
        <v/>
      </c>
      <c r="P203" s="69"/>
      <c r="Q203" s="69"/>
      <c r="R203" s="69"/>
      <c r="S203" s="69" t="e">
        <f t="shared" si="40"/>
        <v>#DIV/0!</v>
      </c>
      <c r="AA203" s="2" t="e">
        <f>IF(C203&lt;&gt;"",VLOOKUP(C203,#REF!,2,FALSE),"")</f>
        <v>#REF!</v>
      </c>
      <c r="AD203" s="34" t="e">
        <f t="shared" si="41"/>
        <v>#REF!</v>
      </c>
    </row>
    <row r="204" spans="2:30" hidden="1" x14ac:dyDescent="0.5">
      <c r="B204" s="78" t="str">
        <f>(Championnats!$B$43)</f>
        <v>NNNNOOO  Julie</v>
      </c>
      <c r="C204" s="6" t="str">
        <f t="shared" si="43"/>
        <v>Julie</v>
      </c>
      <c r="D204" s="178" t="str">
        <f t="shared" si="37"/>
        <v/>
      </c>
      <c r="E204" s="423"/>
      <c r="F204" s="423"/>
      <c r="G204" s="423"/>
      <c r="H204" s="429"/>
      <c r="I204" s="435">
        <f t="shared" si="39"/>
        <v>0</v>
      </c>
      <c r="J204" s="2" t="str">
        <f t="shared" si="42"/>
        <v/>
      </c>
      <c r="P204" s="69"/>
      <c r="Q204" s="69"/>
      <c r="R204" s="69"/>
      <c r="S204" s="69" t="e">
        <f t="shared" si="40"/>
        <v>#DIV/0!</v>
      </c>
      <c r="AA204" s="2" t="e">
        <f>IF(C204&lt;&gt;"",VLOOKUP(C204,#REF!,2,FALSE),"")</f>
        <v>#REF!</v>
      </c>
      <c r="AD204" s="34" t="e">
        <f t="shared" si="41"/>
        <v>#REF!</v>
      </c>
    </row>
    <row r="205" spans="2:30" hidden="1" x14ac:dyDescent="0.5">
      <c r="B205" s="78" t="str">
        <f>(Championnats!$B$44)</f>
        <v>OOOPPP  André</v>
      </c>
      <c r="C205" s="6" t="str">
        <f t="shared" si="43"/>
        <v>André</v>
      </c>
      <c r="D205" s="178" t="str">
        <f t="shared" si="37"/>
        <v/>
      </c>
      <c r="E205" s="423"/>
      <c r="F205" s="423"/>
      <c r="G205" s="423"/>
      <c r="H205" s="429"/>
      <c r="I205" s="435">
        <f t="shared" si="39"/>
        <v>0</v>
      </c>
      <c r="J205" s="2" t="str">
        <f t="shared" si="42"/>
        <v/>
      </c>
      <c r="P205" s="69"/>
      <c r="Q205" s="69"/>
      <c r="R205" s="69"/>
      <c r="S205" s="69" t="e">
        <f t="shared" si="40"/>
        <v>#DIV/0!</v>
      </c>
      <c r="AA205" s="2" t="e">
        <f>IF(C205&lt;&gt;"",VLOOKUP(C205,#REF!,2,FALSE),"")</f>
        <v>#REF!</v>
      </c>
      <c r="AD205" s="34" t="e">
        <f t="shared" si="41"/>
        <v>#REF!</v>
      </c>
    </row>
    <row r="206" spans="2:30" hidden="1" x14ac:dyDescent="0.5">
      <c r="B206" s="78" t="str">
        <f>(Championnats!$B$45)</f>
        <v>PPPQQQQ  Roland</v>
      </c>
      <c r="C206" s="6" t="str">
        <f t="shared" si="43"/>
        <v>Roland</v>
      </c>
      <c r="D206" s="178" t="str">
        <f t="shared" si="37"/>
        <v/>
      </c>
      <c r="E206" s="423"/>
      <c r="F206" s="423"/>
      <c r="G206" s="423"/>
      <c r="H206" s="429"/>
      <c r="I206" s="435">
        <f t="shared" si="39"/>
        <v>0</v>
      </c>
      <c r="J206" s="2" t="str">
        <f t="shared" si="42"/>
        <v/>
      </c>
      <c r="P206" s="69"/>
      <c r="Q206" s="69"/>
      <c r="R206" s="69"/>
      <c r="S206" s="69" t="e">
        <f t="shared" si="40"/>
        <v>#DIV/0!</v>
      </c>
      <c r="AA206" s="2" t="e">
        <f>IF(C206&lt;&gt;"",VLOOKUP(C206,#REF!,2,FALSE),"")</f>
        <v>#REF!</v>
      </c>
      <c r="AD206" s="34" t="e">
        <f t="shared" si="41"/>
        <v>#REF!</v>
      </c>
    </row>
    <row r="207" spans="2:30" hidden="1" x14ac:dyDescent="0.5">
      <c r="B207" s="78" t="str">
        <f>(Championnats!$B$46)</f>
        <v>QQQRRR  Sylvain</v>
      </c>
      <c r="C207" s="6" t="str">
        <f t="shared" si="43"/>
        <v>Sylvain</v>
      </c>
      <c r="D207" s="178" t="str">
        <f t="shared" si="37"/>
        <v/>
      </c>
      <c r="E207" s="423"/>
      <c r="F207" s="423"/>
      <c r="G207" s="423"/>
      <c r="H207" s="429"/>
      <c r="I207" s="435">
        <f t="shared" si="39"/>
        <v>0</v>
      </c>
      <c r="J207" s="2" t="str">
        <f t="shared" si="42"/>
        <v/>
      </c>
      <c r="P207" s="69"/>
      <c r="Q207" s="69"/>
      <c r="R207" s="69"/>
      <c r="S207" s="69" t="e">
        <f t="shared" si="40"/>
        <v>#DIV/0!</v>
      </c>
      <c r="AA207" s="2" t="e">
        <f>IF(C207&lt;&gt;"",VLOOKUP(C207,#REF!,2,FALSE),"")</f>
        <v>#REF!</v>
      </c>
      <c r="AD207" s="34" t="e">
        <f t="shared" si="41"/>
        <v>#REF!</v>
      </c>
    </row>
    <row r="208" spans="2:30" hidden="1" x14ac:dyDescent="0.5">
      <c r="B208" s="78" t="str">
        <f>(Championnats!$B$47)</f>
        <v>RRRSSS  Veronica</v>
      </c>
      <c r="C208" s="6" t="str">
        <f t="shared" si="43"/>
        <v>Veronica</v>
      </c>
      <c r="D208" s="178" t="str">
        <f t="shared" si="37"/>
        <v/>
      </c>
      <c r="E208" s="423"/>
      <c r="F208" s="423"/>
      <c r="G208" s="423"/>
      <c r="H208" s="429"/>
      <c r="I208" s="435">
        <f t="shared" si="39"/>
        <v>0</v>
      </c>
      <c r="J208" s="2" t="str">
        <f t="shared" si="42"/>
        <v/>
      </c>
      <c r="P208" s="69"/>
      <c r="Q208" s="69"/>
      <c r="R208" s="69"/>
      <c r="S208" s="69" t="e">
        <f t="shared" si="40"/>
        <v>#DIV/0!</v>
      </c>
      <c r="AA208" s="2" t="e">
        <f>IF(C208&lt;&gt;"",VLOOKUP(C208,#REF!,2,FALSE),"")</f>
        <v>#REF!</v>
      </c>
      <c r="AD208" s="34" t="e">
        <f t="shared" si="41"/>
        <v>#REF!</v>
      </c>
    </row>
    <row r="209" spans="2:30" hidden="1" x14ac:dyDescent="0.5">
      <c r="B209" s="78" t="str">
        <f>(Championnats!$B$48)</f>
        <v>SSSTTT  Luc</v>
      </c>
      <c r="C209" s="6" t="str">
        <f t="shared" si="43"/>
        <v>Luc</v>
      </c>
      <c r="D209" s="178" t="str">
        <f t="shared" si="37"/>
        <v/>
      </c>
      <c r="E209" s="423"/>
      <c r="F209" s="423"/>
      <c r="G209" s="423"/>
      <c r="H209" s="429"/>
      <c r="I209" s="435">
        <f t="shared" si="39"/>
        <v>0</v>
      </c>
      <c r="J209" s="2" t="str">
        <f t="shared" si="42"/>
        <v/>
      </c>
      <c r="P209" s="69"/>
      <c r="Q209" s="69"/>
      <c r="R209" s="69"/>
      <c r="S209" s="69" t="e">
        <f t="shared" si="40"/>
        <v>#DIV/0!</v>
      </c>
      <c r="AA209" s="2" t="e">
        <f>IF(C209&lt;&gt;"",VLOOKUP(C209,#REF!,2,FALSE),"")</f>
        <v>#REF!</v>
      </c>
      <c r="AD209" s="34" t="e">
        <f t="shared" si="41"/>
        <v>#REF!</v>
      </c>
    </row>
    <row r="210" spans="2:30" hidden="1" x14ac:dyDescent="0.5">
      <c r="B210" s="78" t="str">
        <f>(Championnats!$B$49)</f>
        <v>TTTUUU  Cryss</v>
      </c>
      <c r="C210" s="6" t="str">
        <f t="shared" si="43"/>
        <v>Cryss</v>
      </c>
      <c r="D210" s="178" t="str">
        <f t="shared" si="37"/>
        <v/>
      </c>
      <c r="E210" s="423"/>
      <c r="F210" s="423"/>
      <c r="G210" s="423"/>
      <c r="H210" s="429"/>
      <c r="I210" s="435">
        <f t="shared" si="39"/>
        <v>0</v>
      </c>
      <c r="J210" s="2" t="str">
        <f t="shared" si="42"/>
        <v/>
      </c>
      <c r="P210" s="69"/>
      <c r="Q210" s="69"/>
      <c r="R210" s="69"/>
      <c r="S210" s="69" t="e">
        <f t="shared" si="40"/>
        <v>#DIV/0!</v>
      </c>
      <c r="AA210" s="2" t="e">
        <f>IF(C210&lt;&gt;"",VLOOKUP(C210,#REF!,2,FALSE),"")</f>
        <v>#REF!</v>
      </c>
      <c r="AD210" s="34" t="e">
        <f t="shared" si="41"/>
        <v>#REF!</v>
      </c>
    </row>
    <row r="211" spans="2:30" hidden="1" x14ac:dyDescent="0.5">
      <c r="B211" s="78" t="str">
        <f>(Championnats!$B$50)</f>
        <v>UUUVVV  Sambou</v>
      </c>
      <c r="C211" s="6" t="str">
        <f t="shared" si="43"/>
        <v>Sambou</v>
      </c>
      <c r="D211" s="178" t="str">
        <f t="shared" si="37"/>
        <v/>
      </c>
      <c r="E211" s="423"/>
      <c r="F211" s="423"/>
      <c r="G211" s="423"/>
      <c r="H211" s="429"/>
      <c r="I211" s="435">
        <f t="shared" si="39"/>
        <v>0</v>
      </c>
      <c r="J211" s="2" t="str">
        <f t="shared" si="42"/>
        <v/>
      </c>
      <c r="P211" s="69"/>
      <c r="Q211" s="69"/>
      <c r="R211" s="69"/>
      <c r="S211" s="69" t="e">
        <f t="shared" si="40"/>
        <v>#DIV/0!</v>
      </c>
      <c r="AA211" s="2" t="e">
        <f>IF(C211&lt;&gt;"",VLOOKUP(C211,#REF!,2,FALSE),"")</f>
        <v>#REF!</v>
      </c>
      <c r="AD211" s="34" t="e">
        <f t="shared" si="41"/>
        <v>#REF!</v>
      </c>
    </row>
    <row r="212" spans="2:30" hidden="1" x14ac:dyDescent="0.5">
      <c r="B212" s="78" t="str">
        <f>(Championnats!$B$51)</f>
        <v>VVVVXXX  Dylan</v>
      </c>
      <c r="C212" s="6" t="str">
        <f t="shared" si="43"/>
        <v>Dylan</v>
      </c>
      <c r="D212" s="178" t="str">
        <f t="shared" si="37"/>
        <v/>
      </c>
      <c r="E212" s="423"/>
      <c r="F212" s="423"/>
      <c r="G212" s="423"/>
      <c r="H212" s="429"/>
      <c r="I212" s="435">
        <f t="shared" si="39"/>
        <v>0</v>
      </c>
      <c r="J212" s="2" t="str">
        <f t="shared" si="42"/>
        <v/>
      </c>
      <c r="P212" s="69"/>
      <c r="Q212" s="69"/>
      <c r="R212" s="69"/>
      <c r="S212" s="69" t="e">
        <f t="shared" si="40"/>
        <v>#DIV/0!</v>
      </c>
      <c r="AA212" s="2" t="e">
        <f>IF(C212&lt;&gt;"",VLOOKUP(C212,#REF!,2,FALSE),"")</f>
        <v>#REF!</v>
      </c>
      <c r="AD212" s="34" t="e">
        <f t="shared" si="41"/>
        <v>#REF!</v>
      </c>
    </row>
    <row r="213" spans="2:30" hidden="1" x14ac:dyDescent="0.5">
      <c r="B213" s="78" t="str">
        <f>(Championnats!$B$52)</f>
        <v>XXXYYY  Lucie</v>
      </c>
      <c r="C213" s="6" t="str">
        <f t="shared" si="43"/>
        <v>Lucie</v>
      </c>
      <c r="D213" s="178" t="str">
        <f t="shared" si="37"/>
        <v/>
      </c>
      <c r="E213" s="423"/>
      <c r="F213" s="423"/>
      <c r="G213" s="423"/>
      <c r="H213" s="429"/>
      <c r="I213" s="435">
        <f t="shared" si="39"/>
        <v>0</v>
      </c>
      <c r="J213" s="2" t="str">
        <f t="shared" si="42"/>
        <v/>
      </c>
      <c r="P213" s="69"/>
      <c r="Q213" s="69"/>
      <c r="R213" s="69"/>
      <c r="S213" s="69" t="e">
        <f t="shared" si="40"/>
        <v>#DIV/0!</v>
      </c>
      <c r="AA213" s="2" t="e">
        <f>IF(C213&lt;&gt;"",VLOOKUP(C213,#REF!,2,FALSE),"")</f>
        <v>#REF!</v>
      </c>
      <c r="AD213" s="34" t="e">
        <f t="shared" si="41"/>
        <v>#REF!</v>
      </c>
    </row>
    <row r="214" spans="2:30" hidden="1" x14ac:dyDescent="0.5">
      <c r="B214" s="165" t="str">
        <f>(Championnats!$B$53)</f>
        <v>YYYZZZ  Eva</v>
      </c>
      <c r="C214" s="7" t="str">
        <f t="shared" si="43"/>
        <v>Eva</v>
      </c>
      <c r="D214" s="178" t="str">
        <f t="shared" si="37"/>
        <v/>
      </c>
      <c r="E214" s="425"/>
      <c r="F214" s="425"/>
      <c r="G214" s="425"/>
      <c r="H214" s="431"/>
      <c r="I214" s="435">
        <f t="shared" si="39"/>
        <v>0</v>
      </c>
      <c r="J214" s="2" t="str">
        <f t="shared" si="42"/>
        <v/>
      </c>
      <c r="P214" s="167"/>
      <c r="Q214" s="167"/>
      <c r="R214" s="167"/>
      <c r="S214" s="167" t="e">
        <f t="shared" si="40"/>
        <v>#DIV/0!</v>
      </c>
      <c r="AA214" s="2" t="e">
        <f>IF(C214&lt;&gt;"",VLOOKUP(C214,#REF!,2,FALSE),"")</f>
        <v>#REF!</v>
      </c>
      <c r="AD214" s="34" t="e">
        <f t="shared" si="41"/>
        <v>#REF!</v>
      </c>
    </row>
  </sheetData>
  <sheetProtection formatCells="0"/>
  <mergeCells count="11">
    <mergeCell ref="H164:I164"/>
    <mergeCell ref="H58:I58"/>
    <mergeCell ref="A1:C1"/>
    <mergeCell ref="E1:I1"/>
    <mergeCell ref="F2:H2"/>
    <mergeCell ref="BD1:BD2"/>
    <mergeCell ref="BF1:BF2"/>
    <mergeCell ref="BH1:BH2"/>
    <mergeCell ref="BJ1:BJ2"/>
    <mergeCell ref="H111:I111"/>
    <mergeCell ref="E3:BB3"/>
  </mergeCells>
  <conditionalFormatting sqref="C4:C53">
    <cfRule type="cellIs" dxfId="17" priority="123" operator="equal">
      <formula>FALSE</formula>
    </cfRule>
  </conditionalFormatting>
  <conditionalFormatting sqref="D56:D214">
    <cfRule type="cellIs" dxfId="16" priority="122" operator="equal">
      <formula>FALSE</formula>
    </cfRule>
  </conditionalFormatting>
  <conditionalFormatting sqref="AD4:AD214">
    <cfRule type="expression" dxfId="15" priority="99">
      <formula>AD4=$AF$1</formula>
    </cfRule>
    <cfRule type="expression" dxfId="14" priority="100">
      <formula>AD4=$AF$2</formula>
    </cfRule>
  </conditionalFormatting>
  <conditionalFormatting sqref="S2 S59:S110 S112:S163 S165:S1048576 S4:S57">
    <cfRule type="containsErrors" dxfId="13" priority="98">
      <formula>ISERROR(S2)</formula>
    </cfRule>
  </conditionalFormatting>
  <conditionalFormatting sqref="B4:B53 B59:B108 B112:B161 B165:B214">
    <cfRule type="expression" dxfId="12" priority="96">
      <formula>AD4=$AF$2</formula>
    </cfRule>
    <cfRule type="expression" dxfId="11" priority="97">
      <formula>AD4=$AF$1</formula>
    </cfRule>
  </conditionalFormatting>
  <conditionalFormatting sqref="S164">
    <cfRule type="containsErrors" dxfId="10" priority="84">
      <formula>ISERROR(S164)</formula>
    </cfRule>
  </conditionalFormatting>
  <conditionalFormatting sqref="S58">
    <cfRule type="containsErrors" dxfId="9" priority="86">
      <formula>ISERROR(S58)</formula>
    </cfRule>
  </conditionalFormatting>
  <conditionalFormatting sqref="S111">
    <cfRule type="containsErrors" dxfId="8" priority="85">
      <formula>ISERROR(S111)</formula>
    </cfRule>
  </conditionalFormatting>
  <conditionalFormatting sqref="AJ54:AS55">
    <cfRule type="top10" dxfId="7" priority="82" bottom="1" rank="1"/>
    <cfRule type="top10" dxfId="6" priority="83" rank="1"/>
  </conditionalFormatting>
  <conditionalFormatting sqref="AJ4:AL53 AN4:AS53">
    <cfRule type="top10" dxfId="5" priority="80" bottom="1" rank="1"/>
    <cfRule type="top10" dxfId="4" priority="81" rank="1"/>
  </conditionalFormatting>
  <conditionalFormatting sqref="AM4:AM53">
    <cfRule type="top10" dxfId="3" priority="76" bottom="1" rank="1"/>
    <cfRule type="top10" dxfId="2" priority="77" rank="1"/>
  </conditionalFormatting>
  <conditionalFormatting sqref="F4:G4">
    <cfRule type="containsErrors" dxfId="1" priority="75">
      <formula>ISERROR(F4)</formula>
    </cfRule>
  </conditionalFormatting>
  <conditionalFormatting sqref="F4:G4">
    <cfRule type="containsErrors" dxfId="0" priority="74">
      <formula>ISERROR(F4)</formula>
    </cfRule>
  </conditionalFormatting>
  <dataValidations disablePrompts="1" count="1">
    <dataValidation allowBlank="1" showInputMessage="1" sqref="AJ4:AS55"/>
  </dataValidations>
  <hyperlinks>
    <hyperlink ref="E59" location="A!A1" display="LOUDAC"/>
    <hyperlink ref="E112" location="A!A1" display="LOUDAC"/>
    <hyperlink ref="E165" location="A!A1" display="LOUDAC"/>
    <hyperlink ref="B4" location="A!A1" display="A!A1"/>
    <hyperlink ref="B5" location="B!A1" display="B!A1"/>
    <hyperlink ref="B6" location="'C'!A1" display="'C'!A1"/>
    <hyperlink ref="B7" location="D!A1" display="D!A1"/>
    <hyperlink ref="B8" location="E!A1" display="E!A1"/>
    <hyperlink ref="B9" location="F!A1" display="F!A1"/>
    <hyperlink ref="B10" location="G!A1" display="G!A1"/>
    <hyperlink ref="B11" location="H!A1" display="H!A1"/>
    <hyperlink ref="B12" location="I!A1" display="I!A1"/>
    <hyperlink ref="B13" location="J!A1" display="J!A1"/>
    <hyperlink ref="B14" location="K!A1" display="K!A1"/>
    <hyperlink ref="B15" location="'L'!A1" display="'L'!A1"/>
    <hyperlink ref="B16" location="M!A1" display="M!A1"/>
    <hyperlink ref="B17" location="N!A1" display="N!A1"/>
    <hyperlink ref="B18" location="O!A1" display="O!A1"/>
    <hyperlink ref="B19" location="P!A1" display="P!A1"/>
    <hyperlink ref="B20" location="Q!A1" display="Q!A1"/>
    <hyperlink ref="B21" location="'R'!A1" display="'R'!A1"/>
    <hyperlink ref="B22" location="S!A1" display="S!A1"/>
    <hyperlink ref="B23" location="T!A1" display="T!A1"/>
    <hyperlink ref="B24" location="U!A1" display="U!A1"/>
    <hyperlink ref="B25" location="V!A1" display="V!A1"/>
    <hyperlink ref="B26" location="W!A1" display="W!A1"/>
    <hyperlink ref="B27" location="X!A1" display="X!A1"/>
    <hyperlink ref="B28" location="Y!A1" display="Y!A1"/>
    <hyperlink ref="B29" location="Z!A1" display="Z!A1"/>
    <hyperlink ref="B30" location="AA!A1" display="AA!A1"/>
    <hyperlink ref="B31" location="BB!A1" display="BB!A1"/>
    <hyperlink ref="B32" location="CC!A1" display="CC!A1"/>
    <hyperlink ref="B33" location="DD!A1" display="DD!A1"/>
    <hyperlink ref="B34" location="EE!A1" display="EE!A1"/>
    <hyperlink ref="B35" location="FF!A1" display="FF!A1"/>
    <hyperlink ref="B36" location="GG!A1" display="GG!A1"/>
    <hyperlink ref="B37" location="HH!A1" display="HH!A1"/>
    <hyperlink ref="B38" location="II!A1" display="II!A1"/>
    <hyperlink ref="B39" location="JJ!A1" display="JJ!A1"/>
    <hyperlink ref="B40" location="KK!A1" display="KK!A1"/>
    <hyperlink ref="B41" location="LL!A1" display="LL!A1"/>
    <hyperlink ref="B42" location="MM!A1" display="MM!A1"/>
    <hyperlink ref="B43" location="NN!A1" display="NN!A1"/>
    <hyperlink ref="B44" location="OO!A1" display="OO!A1"/>
    <hyperlink ref="B45" location="PP!A1" display="PP!A1"/>
    <hyperlink ref="B46" location="QQ!A1" display="QQ!A1"/>
    <hyperlink ref="B47" location="RR!A1" display="RR!A1"/>
    <hyperlink ref="B48" location="SS!A1" display="SS!A1"/>
    <hyperlink ref="B49" location="TT!A1" display="TT!A1"/>
    <hyperlink ref="B50" location="UU!A1" display="UU!A1"/>
    <hyperlink ref="B51" location="VV!A1" display="VV!A1"/>
    <hyperlink ref="B52" location="WW!A1" display="WW!A1"/>
    <hyperlink ref="B53" location="XX!A1" display="XX!A1"/>
    <hyperlink ref="BH1" location="Calendrier!A1" display="CALENDRIER"/>
    <hyperlink ref="BJ1" location="Statistiques!A1" display="STATISTIQUES"/>
    <hyperlink ref="BF1" location="ATHLÈTES!A1" display="BASE ATHLÈTES"/>
    <hyperlink ref="BD1" location="Championnats!A1" display="CHAMPIONNAT"/>
    <hyperlink ref="BH1:BH2" location="Calendrier!O1" display="CALENDRIER"/>
  </hyperlink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Calendrier</vt:lpstr>
      <vt:lpstr>CROSS</vt:lpstr>
      <vt:lpstr>FEMME</vt:lpstr>
      <vt:lpstr>HOMME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Esposito Didier</dc:creator>
  <cp:lastModifiedBy>Michel</cp:lastModifiedBy>
  <cp:lastPrinted>2018-06-29T18:19:20Z</cp:lastPrinted>
  <dcterms:created xsi:type="dcterms:W3CDTF">2018-05-23T07:57:00Z</dcterms:created>
  <dcterms:modified xsi:type="dcterms:W3CDTF">2019-01-28T13:16:15Z</dcterms:modified>
</cp:coreProperties>
</file>