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Q151" i="1" l="1"/>
  <c r="BQ150" i="1"/>
  <c r="BQ149" i="1"/>
  <c r="BQ148" i="1"/>
  <c r="BQ147" i="1"/>
  <c r="BQ146" i="1"/>
  <c r="BQ145" i="1"/>
  <c r="BQ144" i="1"/>
  <c r="BQ143" i="1"/>
  <c r="BQ142" i="1"/>
  <c r="BQ141" i="1"/>
  <c r="BQ140" i="1"/>
  <c r="BQ139" i="1"/>
  <c r="BQ138" i="1"/>
  <c r="BQ137" i="1"/>
  <c r="BQ136" i="1"/>
  <c r="BQ135" i="1"/>
  <c r="BQ134" i="1"/>
  <c r="BQ133" i="1"/>
  <c r="BQ132" i="1"/>
  <c r="BQ131" i="1"/>
  <c r="BQ130" i="1"/>
  <c r="BQ129" i="1"/>
  <c r="BQ128" i="1"/>
  <c r="BQ127" i="1"/>
  <c r="BQ126" i="1"/>
  <c r="BQ125" i="1"/>
  <c r="BQ124" i="1"/>
  <c r="BQ123" i="1"/>
  <c r="BQ122" i="1"/>
  <c r="BQ121" i="1"/>
  <c r="BQ120" i="1"/>
  <c r="BQ119" i="1"/>
  <c r="BQ118" i="1"/>
  <c r="BQ117" i="1"/>
  <c r="BQ116" i="1"/>
  <c r="BQ115" i="1"/>
  <c r="BQ114" i="1"/>
  <c r="BQ113" i="1"/>
  <c r="BQ112" i="1"/>
  <c r="BQ111" i="1"/>
  <c r="BQ110" i="1"/>
  <c r="BQ109" i="1"/>
  <c r="BQ108" i="1"/>
  <c r="BQ107" i="1"/>
  <c r="BQ106" i="1"/>
  <c r="BQ105" i="1"/>
  <c r="BQ104" i="1"/>
  <c r="BQ103" i="1"/>
  <c r="BQ102" i="1"/>
  <c r="BQ101" i="1"/>
  <c r="BQ100" i="1"/>
  <c r="BQ99" i="1"/>
  <c r="BQ98" i="1"/>
  <c r="BQ97" i="1"/>
  <c r="BQ96" i="1"/>
  <c r="BQ95" i="1"/>
  <c r="BQ94" i="1"/>
  <c r="BQ93" i="1"/>
  <c r="BQ92" i="1"/>
  <c r="BQ91" i="1"/>
  <c r="BQ90" i="1"/>
  <c r="BQ89" i="1"/>
  <c r="BQ88" i="1"/>
  <c r="BQ87" i="1"/>
  <c r="BQ86" i="1"/>
  <c r="BQ85" i="1"/>
  <c r="BQ84" i="1"/>
  <c r="BQ83" i="1"/>
  <c r="BQ82" i="1"/>
  <c r="BQ81" i="1"/>
  <c r="BQ80" i="1"/>
  <c r="BQ79" i="1"/>
  <c r="BQ78" i="1"/>
  <c r="BQ77" i="1"/>
  <c r="BQ76" i="1"/>
  <c r="BQ75" i="1"/>
  <c r="BQ74" i="1"/>
  <c r="BQ73" i="1"/>
  <c r="BQ72" i="1"/>
  <c r="BQ71" i="1"/>
  <c r="BQ70" i="1"/>
  <c r="BQ69" i="1"/>
  <c r="BQ68" i="1"/>
  <c r="BQ67" i="1"/>
  <c r="BQ66" i="1"/>
  <c r="BQ65" i="1"/>
  <c r="BQ64" i="1"/>
  <c r="BQ63" i="1"/>
  <c r="BQ62" i="1"/>
  <c r="BQ61" i="1"/>
  <c r="BQ60" i="1"/>
  <c r="BQ59" i="1"/>
  <c r="BQ58" i="1"/>
  <c r="BQ57" i="1"/>
  <c r="BQ56" i="1"/>
  <c r="BQ55" i="1"/>
  <c r="BQ54" i="1"/>
  <c r="BQ53" i="1"/>
  <c r="BQ52" i="1"/>
  <c r="BQ51" i="1"/>
  <c r="BQ50" i="1"/>
  <c r="BQ49" i="1"/>
  <c r="BQ48" i="1"/>
  <c r="BQ47" i="1"/>
  <c r="BQ46" i="1"/>
  <c r="BQ45" i="1"/>
  <c r="BQ44" i="1"/>
  <c r="BQ43" i="1"/>
  <c r="BQ42" i="1"/>
  <c r="BQ41" i="1"/>
  <c r="BQ40" i="1"/>
  <c r="BQ39" i="1"/>
  <c r="BQ38" i="1"/>
  <c r="BQ37" i="1"/>
  <c r="BQ36" i="1"/>
  <c r="BQ35" i="1"/>
  <c r="BQ34" i="1"/>
  <c r="BQ33" i="1"/>
  <c r="BQ32" i="1"/>
  <c r="BQ31" i="1"/>
  <c r="BQ30" i="1"/>
  <c r="BQ29" i="1"/>
  <c r="BQ28" i="1"/>
  <c r="BQ27" i="1"/>
  <c r="BQ26" i="1"/>
  <c r="BQ25" i="1"/>
  <c r="BQ24" i="1"/>
  <c r="BQ23" i="1"/>
  <c r="BQ22" i="1"/>
  <c r="BQ21" i="1"/>
  <c r="BQ20" i="1"/>
  <c r="BQ19" i="1"/>
  <c r="BQ18" i="1"/>
  <c r="BQ17" i="1"/>
  <c r="BQ16" i="1"/>
  <c r="BQ15" i="1"/>
  <c r="BQ14" i="1"/>
  <c r="BQ13" i="1"/>
  <c r="BQ12" i="1"/>
  <c r="BQ11" i="1"/>
  <c r="BQ10" i="1"/>
  <c r="BQ9" i="1"/>
  <c r="BQ8" i="1"/>
  <c r="BQ7" i="1"/>
  <c r="BQ6" i="1"/>
  <c r="BQ5" i="1"/>
  <c r="BQ4" i="1"/>
  <c r="BQ3" i="1"/>
  <c r="BQ2" i="1"/>
  <c r="BN151" i="1"/>
  <c r="BN150" i="1"/>
  <c r="BN149" i="1"/>
  <c r="BN148" i="1"/>
  <c r="BN147" i="1"/>
  <c r="BN146" i="1"/>
  <c r="BN145" i="1"/>
  <c r="BN144" i="1"/>
  <c r="BN143" i="1"/>
  <c r="BN142" i="1"/>
  <c r="BN141" i="1"/>
  <c r="BN140" i="1"/>
  <c r="BN139" i="1"/>
  <c r="BN138" i="1"/>
  <c r="BN137" i="1"/>
  <c r="BN136" i="1"/>
  <c r="BN135" i="1"/>
  <c r="BN134" i="1"/>
  <c r="BN133" i="1"/>
  <c r="BN132" i="1"/>
  <c r="BN131" i="1"/>
  <c r="BN130" i="1"/>
  <c r="BN129" i="1"/>
  <c r="BN128" i="1"/>
  <c r="BN127" i="1"/>
  <c r="BN126" i="1"/>
  <c r="BN125" i="1"/>
  <c r="BN124" i="1"/>
  <c r="BN123" i="1"/>
  <c r="BN122" i="1"/>
  <c r="BN121" i="1"/>
  <c r="BN120" i="1"/>
  <c r="BN119" i="1"/>
  <c r="BN118" i="1"/>
  <c r="BN117" i="1"/>
  <c r="BN116" i="1"/>
  <c r="BN115" i="1"/>
  <c r="BN114" i="1"/>
  <c r="BN113" i="1"/>
  <c r="BN112" i="1"/>
  <c r="BN111" i="1"/>
  <c r="BN110" i="1"/>
  <c r="BN109" i="1"/>
  <c r="BN108" i="1"/>
  <c r="BN107" i="1"/>
  <c r="BN106" i="1"/>
  <c r="BN105" i="1"/>
  <c r="BN104" i="1"/>
  <c r="BN103" i="1"/>
  <c r="BN102" i="1"/>
  <c r="BN101" i="1"/>
  <c r="BN100" i="1"/>
  <c r="BN99" i="1"/>
  <c r="BN98" i="1"/>
  <c r="BN97" i="1"/>
  <c r="BN96" i="1"/>
  <c r="BN95" i="1"/>
  <c r="BN94" i="1"/>
  <c r="BN93" i="1"/>
  <c r="BN92" i="1"/>
  <c r="BN91" i="1"/>
  <c r="BN90" i="1"/>
  <c r="BN89" i="1"/>
  <c r="BN88" i="1"/>
  <c r="BN87" i="1"/>
  <c r="BN86" i="1"/>
  <c r="BN85" i="1"/>
  <c r="BN84" i="1"/>
  <c r="BN83" i="1"/>
  <c r="BN82" i="1"/>
  <c r="BN81" i="1"/>
  <c r="BN80" i="1"/>
  <c r="BN79" i="1"/>
  <c r="BN78" i="1"/>
  <c r="BN77" i="1"/>
  <c r="BN76" i="1"/>
  <c r="BN75" i="1"/>
  <c r="BN74" i="1"/>
  <c r="BN73" i="1"/>
  <c r="BN72" i="1"/>
  <c r="BN71" i="1"/>
  <c r="BN70" i="1"/>
  <c r="BN69" i="1"/>
  <c r="BN68" i="1"/>
  <c r="BN67" i="1"/>
  <c r="BN66" i="1"/>
  <c r="BN65" i="1"/>
  <c r="BN64" i="1"/>
  <c r="BN63" i="1"/>
  <c r="BN62" i="1"/>
  <c r="BN61" i="1"/>
  <c r="BN60" i="1"/>
  <c r="BN59" i="1"/>
  <c r="BN58" i="1"/>
  <c r="BN57" i="1"/>
  <c r="BN56" i="1"/>
  <c r="BN55" i="1"/>
  <c r="BN54" i="1"/>
  <c r="BN53" i="1"/>
  <c r="BN52" i="1"/>
  <c r="BN51" i="1"/>
  <c r="BN50" i="1"/>
  <c r="BN49" i="1"/>
  <c r="BN48" i="1"/>
  <c r="BN47" i="1"/>
  <c r="BN46" i="1"/>
  <c r="BN45" i="1"/>
  <c r="BN44" i="1"/>
  <c r="BN43" i="1"/>
  <c r="BN42" i="1"/>
  <c r="BN41" i="1"/>
  <c r="BN40" i="1"/>
  <c r="BN39" i="1"/>
  <c r="BN38" i="1"/>
  <c r="BN37" i="1"/>
  <c r="BN36" i="1"/>
  <c r="BN35" i="1"/>
  <c r="BN34" i="1"/>
  <c r="BN33" i="1"/>
  <c r="BN32" i="1"/>
  <c r="BN31" i="1"/>
  <c r="BN30" i="1"/>
  <c r="BN29" i="1"/>
  <c r="BN28" i="1"/>
  <c r="BN27" i="1"/>
  <c r="BN26" i="1"/>
  <c r="BN25" i="1"/>
  <c r="BN24" i="1"/>
  <c r="BN23" i="1"/>
  <c r="BN22" i="1"/>
  <c r="BN21" i="1"/>
  <c r="BN20" i="1"/>
  <c r="BN19" i="1"/>
  <c r="BN18" i="1"/>
  <c r="BN17" i="1"/>
  <c r="BN16" i="1"/>
  <c r="BN15" i="1"/>
  <c r="BN14" i="1"/>
  <c r="BN13" i="1"/>
  <c r="BN12" i="1"/>
  <c r="BN11" i="1"/>
  <c r="BN10" i="1"/>
  <c r="BN9" i="1"/>
  <c r="BN8" i="1"/>
  <c r="BN7" i="1"/>
  <c r="BN6" i="1"/>
  <c r="BN5" i="1"/>
  <c r="BN4" i="1"/>
  <c r="BN3" i="1"/>
  <c r="BN2" i="1"/>
  <c r="BK151" i="1"/>
  <c r="BK150" i="1"/>
  <c r="BK149" i="1"/>
  <c r="BK148" i="1"/>
  <c r="BK147" i="1"/>
  <c r="BK146" i="1"/>
  <c r="BK145" i="1"/>
  <c r="BK144" i="1"/>
  <c r="BK143" i="1"/>
  <c r="BK142" i="1"/>
  <c r="BK141" i="1"/>
  <c r="BK140" i="1"/>
  <c r="BK139" i="1"/>
  <c r="BK138" i="1"/>
  <c r="BK137" i="1"/>
  <c r="BK136" i="1"/>
  <c r="BK135" i="1"/>
  <c r="BK134" i="1"/>
  <c r="BK133" i="1"/>
  <c r="BK132" i="1"/>
  <c r="BK131" i="1"/>
  <c r="BK130" i="1"/>
  <c r="BK129" i="1"/>
  <c r="BK128" i="1"/>
  <c r="BK127" i="1"/>
  <c r="BK126" i="1"/>
  <c r="BK125" i="1"/>
  <c r="BK124" i="1"/>
  <c r="BK123" i="1"/>
  <c r="BK122" i="1"/>
  <c r="BK121" i="1"/>
  <c r="BK120" i="1"/>
  <c r="BK119" i="1"/>
  <c r="BK118" i="1"/>
  <c r="BK117" i="1"/>
  <c r="BK116" i="1"/>
  <c r="BK115" i="1"/>
  <c r="BK114" i="1"/>
  <c r="BK113" i="1"/>
  <c r="BK112" i="1"/>
  <c r="BK111" i="1"/>
  <c r="BK110" i="1"/>
  <c r="BK109" i="1"/>
  <c r="BK108" i="1"/>
  <c r="BK107" i="1"/>
  <c r="BK106" i="1"/>
  <c r="BK105" i="1"/>
  <c r="BK104" i="1"/>
  <c r="BK103" i="1"/>
  <c r="BK102" i="1"/>
  <c r="BK101" i="1"/>
  <c r="BK100" i="1"/>
  <c r="BK99" i="1"/>
  <c r="BK98" i="1"/>
  <c r="BK97" i="1"/>
  <c r="BK96" i="1"/>
  <c r="BK95" i="1"/>
  <c r="BK94" i="1"/>
  <c r="BK93" i="1"/>
  <c r="BK92" i="1"/>
  <c r="BK91" i="1"/>
  <c r="BK90" i="1"/>
  <c r="BK89" i="1"/>
  <c r="BK88" i="1"/>
  <c r="BK87" i="1"/>
  <c r="BK86" i="1"/>
  <c r="BK85" i="1"/>
  <c r="BK84" i="1"/>
  <c r="BK83" i="1"/>
  <c r="BK82" i="1"/>
  <c r="BK81" i="1"/>
  <c r="BK80" i="1"/>
  <c r="BK79" i="1"/>
  <c r="BK78" i="1"/>
  <c r="BK77" i="1"/>
  <c r="BK76" i="1"/>
  <c r="BK75" i="1"/>
  <c r="BK74" i="1"/>
  <c r="BK73" i="1"/>
  <c r="BK72" i="1"/>
  <c r="BK71" i="1"/>
  <c r="BK70" i="1"/>
  <c r="BK69" i="1"/>
  <c r="BK68" i="1"/>
  <c r="BK67" i="1"/>
  <c r="BK66" i="1"/>
  <c r="BK65" i="1"/>
  <c r="BK64" i="1"/>
  <c r="BK63" i="1"/>
  <c r="BK62" i="1"/>
  <c r="BK61" i="1"/>
  <c r="BK60" i="1"/>
  <c r="BK59" i="1"/>
  <c r="BK58" i="1"/>
  <c r="BK57" i="1"/>
  <c r="BK56" i="1"/>
  <c r="BK55" i="1"/>
  <c r="BK54" i="1"/>
  <c r="BK53" i="1"/>
  <c r="BK52" i="1"/>
  <c r="BK51" i="1"/>
  <c r="BK50" i="1"/>
  <c r="BK49" i="1"/>
  <c r="BK48" i="1"/>
  <c r="BK47" i="1"/>
  <c r="BK46" i="1"/>
  <c r="BK45" i="1"/>
  <c r="BK44" i="1"/>
  <c r="BK43" i="1"/>
  <c r="BK42" i="1"/>
  <c r="BK41" i="1"/>
  <c r="BK40" i="1"/>
  <c r="BK39" i="1"/>
  <c r="BK38" i="1"/>
  <c r="BK37" i="1"/>
  <c r="BK36" i="1"/>
  <c r="BK35" i="1"/>
  <c r="BK34" i="1"/>
  <c r="BK33" i="1"/>
  <c r="BK32" i="1"/>
  <c r="BK31" i="1"/>
  <c r="BK30" i="1"/>
  <c r="BK29" i="1"/>
  <c r="BK28" i="1"/>
  <c r="BK27" i="1"/>
  <c r="BK26" i="1"/>
  <c r="BK25" i="1"/>
  <c r="BK24" i="1"/>
  <c r="BK23" i="1"/>
  <c r="BK22" i="1"/>
  <c r="BK21" i="1"/>
  <c r="BK20" i="1"/>
  <c r="BK19" i="1"/>
  <c r="BK18" i="1"/>
  <c r="BK17" i="1"/>
  <c r="BK16" i="1"/>
  <c r="BK15" i="1"/>
  <c r="BK14" i="1"/>
  <c r="BK13" i="1"/>
  <c r="BK12" i="1"/>
  <c r="BK11" i="1"/>
  <c r="BK10" i="1"/>
  <c r="BK9" i="1"/>
  <c r="BK8" i="1"/>
  <c r="BK7" i="1"/>
  <c r="BK6" i="1"/>
  <c r="BK5" i="1"/>
  <c r="BK4" i="1"/>
  <c r="BK3" i="1"/>
  <c r="BK2" i="1"/>
  <c r="BH151" i="1"/>
  <c r="BH150" i="1"/>
  <c r="BH149" i="1"/>
  <c r="BH148" i="1"/>
  <c r="BH147" i="1"/>
  <c r="BH146" i="1"/>
  <c r="BH145" i="1"/>
  <c r="BH144" i="1"/>
  <c r="BH143" i="1"/>
  <c r="BH142" i="1"/>
  <c r="BH141" i="1"/>
  <c r="BH140" i="1"/>
  <c r="BH139" i="1"/>
  <c r="BH138" i="1"/>
  <c r="BH137" i="1"/>
  <c r="BH136" i="1"/>
  <c r="BH135" i="1"/>
  <c r="BH134" i="1"/>
  <c r="BH133" i="1"/>
  <c r="BH132" i="1"/>
  <c r="BH131" i="1"/>
  <c r="BH130" i="1"/>
  <c r="BH129" i="1"/>
  <c r="BH128" i="1"/>
  <c r="BH127" i="1"/>
  <c r="BH126" i="1"/>
  <c r="BH125" i="1"/>
  <c r="BH124" i="1"/>
  <c r="BH123" i="1"/>
  <c r="BH122" i="1"/>
  <c r="BH121" i="1"/>
  <c r="BH120" i="1"/>
  <c r="BH119" i="1"/>
  <c r="BH118" i="1"/>
  <c r="BH117" i="1"/>
  <c r="BH116" i="1"/>
  <c r="BH115" i="1"/>
  <c r="BH114" i="1"/>
  <c r="BH113" i="1"/>
  <c r="BH112" i="1"/>
  <c r="BH111" i="1"/>
  <c r="BH110" i="1"/>
  <c r="BH109" i="1"/>
  <c r="BH108" i="1"/>
  <c r="BH107" i="1"/>
  <c r="BH106" i="1"/>
  <c r="BH105" i="1"/>
  <c r="BH104" i="1"/>
  <c r="BH103" i="1"/>
  <c r="BH102" i="1"/>
  <c r="BH101" i="1"/>
  <c r="BH100" i="1"/>
  <c r="BH99" i="1"/>
  <c r="BH98" i="1"/>
  <c r="BH97" i="1"/>
  <c r="BH96" i="1"/>
  <c r="BH95" i="1"/>
  <c r="BH94" i="1"/>
  <c r="BH93" i="1"/>
  <c r="BH92" i="1"/>
  <c r="BH91" i="1"/>
  <c r="BH90" i="1"/>
  <c r="BH89" i="1"/>
  <c r="BH88" i="1"/>
  <c r="BH87" i="1"/>
  <c r="BH86" i="1"/>
  <c r="BH85" i="1"/>
  <c r="BH84" i="1"/>
  <c r="BH83" i="1"/>
  <c r="BH82" i="1"/>
  <c r="BH81" i="1"/>
  <c r="BH80" i="1"/>
  <c r="BH79" i="1"/>
  <c r="BH78" i="1"/>
  <c r="BH77" i="1"/>
  <c r="BH76" i="1"/>
  <c r="BH75" i="1"/>
  <c r="BH74" i="1"/>
  <c r="BH73" i="1"/>
  <c r="BH72" i="1"/>
  <c r="BH71" i="1"/>
  <c r="BH70" i="1"/>
  <c r="BH69" i="1"/>
  <c r="BH68" i="1"/>
  <c r="BH67" i="1"/>
  <c r="BH66" i="1"/>
  <c r="BH65" i="1"/>
  <c r="BH64" i="1"/>
  <c r="BH63" i="1"/>
  <c r="BH62" i="1"/>
  <c r="BH61" i="1"/>
  <c r="BH60" i="1"/>
  <c r="BH59" i="1"/>
  <c r="BH58" i="1"/>
  <c r="BH57" i="1"/>
  <c r="BH56" i="1"/>
  <c r="BH55" i="1"/>
  <c r="BH54" i="1"/>
  <c r="BH53" i="1"/>
  <c r="BH52" i="1"/>
  <c r="BH51" i="1"/>
  <c r="BH50" i="1"/>
  <c r="BH49" i="1"/>
  <c r="BH48" i="1"/>
  <c r="BH47" i="1"/>
  <c r="BH46" i="1"/>
  <c r="BH45" i="1"/>
  <c r="BH44" i="1"/>
  <c r="BH43" i="1"/>
  <c r="BH42" i="1"/>
  <c r="BH41" i="1"/>
  <c r="BH40" i="1"/>
  <c r="BH39" i="1"/>
  <c r="BH38" i="1"/>
  <c r="BH37" i="1"/>
  <c r="BH36" i="1"/>
  <c r="BH35" i="1"/>
  <c r="BH34" i="1"/>
  <c r="BH33" i="1"/>
  <c r="BH32" i="1"/>
  <c r="BH31" i="1"/>
  <c r="BH30" i="1"/>
  <c r="BH29" i="1"/>
  <c r="BH28" i="1"/>
  <c r="BH27" i="1"/>
  <c r="BH26" i="1"/>
  <c r="BH25" i="1"/>
  <c r="BH24" i="1"/>
  <c r="BH23" i="1"/>
  <c r="BH22" i="1"/>
  <c r="BH21" i="1"/>
  <c r="BH20" i="1"/>
  <c r="BH19" i="1"/>
  <c r="BH18" i="1"/>
  <c r="BH17" i="1"/>
  <c r="BH16" i="1"/>
  <c r="BH15" i="1"/>
  <c r="BH14" i="1"/>
  <c r="BH13" i="1"/>
  <c r="BH12" i="1"/>
  <c r="BH11" i="1"/>
  <c r="BH10" i="1"/>
  <c r="BH9" i="1"/>
  <c r="BH8" i="1"/>
  <c r="BH7" i="1"/>
  <c r="BH6" i="1"/>
  <c r="BH5" i="1"/>
  <c r="BH4" i="1"/>
  <c r="BH3" i="1"/>
  <c r="BH2" i="1"/>
  <c r="BE151" i="1"/>
  <c r="BE150" i="1"/>
  <c r="BE149" i="1"/>
  <c r="BE148" i="1"/>
  <c r="BE147" i="1"/>
  <c r="BE146" i="1"/>
  <c r="BE145" i="1"/>
  <c r="BE144" i="1"/>
  <c r="BE143" i="1"/>
  <c r="BE142" i="1"/>
  <c r="BE141" i="1"/>
  <c r="BE140" i="1"/>
  <c r="BE139" i="1"/>
  <c r="BE138" i="1"/>
  <c r="BE137" i="1"/>
  <c r="BE136" i="1"/>
  <c r="BE135" i="1"/>
  <c r="BE134" i="1"/>
  <c r="BE133" i="1"/>
  <c r="BE132" i="1"/>
  <c r="BE131" i="1"/>
  <c r="BE130" i="1"/>
  <c r="BE129" i="1"/>
  <c r="BE128" i="1"/>
  <c r="BE127" i="1"/>
  <c r="BE126" i="1"/>
  <c r="BE125" i="1"/>
  <c r="BE124" i="1"/>
  <c r="BE123" i="1"/>
  <c r="BE122" i="1"/>
  <c r="BE121" i="1"/>
  <c r="BE120" i="1"/>
  <c r="BE119" i="1"/>
  <c r="BE118" i="1"/>
  <c r="BE117" i="1"/>
  <c r="BE116" i="1"/>
  <c r="BE115" i="1"/>
  <c r="BE114" i="1"/>
  <c r="BE113" i="1"/>
  <c r="BE112" i="1"/>
  <c r="BE111" i="1"/>
  <c r="BE110" i="1"/>
  <c r="BE109" i="1"/>
  <c r="BE108" i="1"/>
  <c r="BE107" i="1"/>
  <c r="BE106" i="1"/>
  <c r="BE105" i="1"/>
  <c r="BE104" i="1"/>
  <c r="BE103" i="1"/>
  <c r="BE102" i="1"/>
  <c r="BE101" i="1"/>
  <c r="BE100" i="1"/>
  <c r="BE99" i="1"/>
  <c r="BE98" i="1"/>
  <c r="BE97" i="1"/>
  <c r="BE96" i="1"/>
  <c r="BE95" i="1"/>
  <c r="BE94" i="1"/>
  <c r="BE93" i="1"/>
  <c r="BE92" i="1"/>
  <c r="BE91" i="1"/>
  <c r="BE90" i="1"/>
  <c r="BE89" i="1"/>
  <c r="BE88" i="1"/>
  <c r="BE87" i="1"/>
  <c r="BE86" i="1"/>
  <c r="BE85" i="1"/>
  <c r="BE84" i="1"/>
  <c r="BE83" i="1"/>
  <c r="BE82" i="1"/>
  <c r="BE81" i="1"/>
  <c r="BE80" i="1"/>
  <c r="BE79" i="1"/>
  <c r="BE78" i="1"/>
  <c r="BE77" i="1"/>
  <c r="BE76" i="1"/>
  <c r="BE75" i="1"/>
  <c r="BE74" i="1"/>
  <c r="BE73" i="1"/>
  <c r="BE72" i="1"/>
  <c r="BE71" i="1"/>
  <c r="BE70" i="1"/>
  <c r="BE69" i="1"/>
  <c r="BE68" i="1"/>
  <c r="BE67" i="1"/>
  <c r="BE66" i="1"/>
  <c r="BE65" i="1"/>
  <c r="BE64" i="1"/>
  <c r="BE63" i="1"/>
  <c r="BE62" i="1"/>
  <c r="BE61" i="1"/>
  <c r="BE60" i="1"/>
  <c r="BE59" i="1"/>
  <c r="BE58" i="1"/>
  <c r="BE57" i="1"/>
  <c r="BE56" i="1"/>
  <c r="BE55" i="1"/>
  <c r="BE54" i="1"/>
  <c r="BE53" i="1"/>
  <c r="BE52" i="1"/>
  <c r="BE51" i="1"/>
  <c r="BE50" i="1"/>
  <c r="BE49" i="1"/>
  <c r="BE48" i="1"/>
  <c r="BE47" i="1"/>
  <c r="BE46" i="1"/>
  <c r="BE45" i="1"/>
  <c r="BE44" i="1"/>
  <c r="BE43" i="1"/>
  <c r="BE42" i="1"/>
  <c r="BE41" i="1"/>
  <c r="BE40" i="1"/>
  <c r="BE39" i="1"/>
  <c r="BE38" i="1"/>
  <c r="BE37" i="1"/>
  <c r="BE36" i="1"/>
  <c r="BE35" i="1"/>
  <c r="BE34" i="1"/>
  <c r="BE33" i="1"/>
  <c r="BE32" i="1"/>
  <c r="BE31" i="1"/>
  <c r="BE30" i="1"/>
  <c r="BE29" i="1"/>
  <c r="BE28" i="1"/>
  <c r="BE27" i="1"/>
  <c r="BE26" i="1"/>
  <c r="BE25" i="1"/>
  <c r="BE24" i="1"/>
  <c r="BE23" i="1"/>
  <c r="BE22" i="1"/>
  <c r="BE21" i="1"/>
  <c r="BE20" i="1"/>
  <c r="BE19" i="1"/>
  <c r="BE18" i="1"/>
  <c r="BE17" i="1"/>
  <c r="BE16" i="1"/>
  <c r="BE15" i="1"/>
  <c r="BE14" i="1"/>
  <c r="BE13" i="1"/>
  <c r="BE12" i="1"/>
  <c r="BE11" i="1"/>
  <c r="BE10" i="1"/>
  <c r="BE9" i="1"/>
  <c r="BE8" i="1"/>
  <c r="BE7" i="1"/>
  <c r="BE6" i="1"/>
  <c r="BE5" i="1"/>
  <c r="BE4" i="1"/>
  <c r="BE3" i="1"/>
  <c r="BE2" i="1"/>
  <c r="BB151" i="1"/>
  <c r="BB150" i="1"/>
  <c r="BB149" i="1"/>
  <c r="BB148" i="1"/>
  <c r="BB147" i="1"/>
  <c r="BB146" i="1"/>
  <c r="BB145" i="1"/>
  <c r="BB144" i="1"/>
  <c r="BB143" i="1"/>
  <c r="BB142" i="1"/>
  <c r="BB141" i="1"/>
  <c r="BB140" i="1"/>
  <c r="BB139" i="1"/>
  <c r="BB138" i="1"/>
  <c r="BB137" i="1"/>
  <c r="BB136" i="1"/>
  <c r="BB135" i="1"/>
  <c r="BB134" i="1"/>
  <c r="BB133" i="1"/>
  <c r="BB132" i="1"/>
  <c r="BB131" i="1"/>
  <c r="BB130" i="1"/>
  <c r="BB129" i="1"/>
  <c r="BB128" i="1"/>
  <c r="BB127" i="1"/>
  <c r="BB126" i="1"/>
  <c r="BB125" i="1"/>
  <c r="BB124" i="1"/>
  <c r="BB123" i="1"/>
  <c r="BB122" i="1"/>
  <c r="BB121" i="1"/>
  <c r="BB120" i="1"/>
  <c r="BB119" i="1"/>
  <c r="BB118" i="1"/>
  <c r="BB117" i="1"/>
  <c r="BB116" i="1"/>
  <c r="BB115" i="1"/>
  <c r="BB114" i="1"/>
  <c r="BB113" i="1"/>
  <c r="BB112" i="1"/>
  <c r="BB111" i="1"/>
  <c r="BB110" i="1"/>
  <c r="BB109" i="1"/>
  <c r="BB108" i="1"/>
  <c r="BB107" i="1"/>
  <c r="BB106" i="1"/>
  <c r="BB105" i="1"/>
  <c r="BB104" i="1"/>
  <c r="BB103" i="1"/>
  <c r="BB102" i="1"/>
  <c r="BB101" i="1"/>
  <c r="BB100" i="1"/>
  <c r="BB99" i="1"/>
  <c r="BB98" i="1"/>
  <c r="BB97" i="1"/>
  <c r="BB96" i="1"/>
  <c r="BB95" i="1"/>
  <c r="BB94" i="1"/>
  <c r="BB93" i="1"/>
  <c r="BB92" i="1"/>
  <c r="BB91" i="1"/>
  <c r="BB90" i="1"/>
  <c r="BB89" i="1"/>
  <c r="BB88" i="1"/>
  <c r="BB87" i="1"/>
  <c r="BB86" i="1"/>
  <c r="BB85" i="1"/>
  <c r="BB84" i="1"/>
  <c r="BB83" i="1"/>
  <c r="BB82" i="1"/>
  <c r="BB81" i="1"/>
  <c r="BB80" i="1"/>
  <c r="BB79" i="1"/>
  <c r="BB78" i="1"/>
  <c r="BB77" i="1"/>
  <c r="BB76" i="1"/>
  <c r="BB75" i="1"/>
  <c r="BB74" i="1"/>
  <c r="BB73" i="1"/>
  <c r="BB72" i="1"/>
  <c r="BB71" i="1"/>
  <c r="BB70" i="1"/>
  <c r="BB69" i="1"/>
  <c r="BB68" i="1"/>
  <c r="BB67" i="1"/>
  <c r="BB66" i="1"/>
  <c r="BB65" i="1"/>
  <c r="BB64" i="1"/>
  <c r="BB63" i="1"/>
  <c r="BB62" i="1"/>
  <c r="BB61" i="1"/>
  <c r="BB60" i="1"/>
  <c r="BB59" i="1"/>
  <c r="BB58" i="1"/>
  <c r="BB57" i="1"/>
  <c r="BB56" i="1"/>
  <c r="BB55" i="1"/>
  <c r="BB54" i="1"/>
  <c r="BB53" i="1"/>
  <c r="BB52" i="1"/>
  <c r="BB51" i="1"/>
  <c r="BB50" i="1"/>
  <c r="BB49" i="1"/>
  <c r="BB48" i="1"/>
  <c r="BB47" i="1"/>
  <c r="BB46" i="1"/>
  <c r="BB45" i="1"/>
  <c r="BB44" i="1"/>
  <c r="BB43" i="1"/>
  <c r="BB42" i="1"/>
  <c r="BB41" i="1"/>
  <c r="BB40" i="1"/>
  <c r="BB39" i="1"/>
  <c r="BB38" i="1"/>
  <c r="BB37" i="1"/>
  <c r="BB36" i="1"/>
  <c r="BB35" i="1"/>
  <c r="BB34" i="1"/>
  <c r="BB33" i="1"/>
  <c r="BB32" i="1"/>
  <c r="BB31" i="1"/>
  <c r="BB30" i="1"/>
  <c r="BB29" i="1"/>
  <c r="BB28" i="1"/>
  <c r="BB27" i="1"/>
  <c r="BB26" i="1"/>
  <c r="BB25" i="1"/>
  <c r="BB24" i="1"/>
  <c r="BB23" i="1"/>
  <c r="BB22" i="1"/>
  <c r="BB21" i="1"/>
  <c r="BB20" i="1"/>
  <c r="BB19" i="1"/>
  <c r="BB18" i="1"/>
  <c r="BB17" i="1"/>
  <c r="BB16" i="1"/>
  <c r="BB15" i="1"/>
  <c r="BB14" i="1"/>
  <c r="BB13" i="1"/>
  <c r="BB12" i="1"/>
  <c r="BB11" i="1"/>
  <c r="BB10" i="1"/>
  <c r="BB9" i="1"/>
  <c r="BB8" i="1"/>
  <c r="BB7" i="1"/>
  <c r="BB6" i="1"/>
  <c r="BB5" i="1"/>
  <c r="BB4" i="1"/>
  <c r="BB3" i="1"/>
  <c r="BB2" i="1"/>
  <c r="AY151" i="1"/>
  <c r="AY150" i="1"/>
  <c r="AY149" i="1"/>
  <c r="AY148" i="1"/>
  <c r="AY147" i="1"/>
  <c r="AY146" i="1"/>
  <c r="AY145" i="1"/>
  <c r="AY144" i="1"/>
  <c r="AY143" i="1"/>
  <c r="AY142" i="1"/>
  <c r="AY141" i="1"/>
  <c r="AY140" i="1"/>
  <c r="AY139" i="1"/>
  <c r="AY138" i="1"/>
  <c r="AY137" i="1"/>
  <c r="AY136" i="1"/>
  <c r="AY135" i="1"/>
  <c r="AY134" i="1"/>
  <c r="AY133" i="1"/>
  <c r="AY132" i="1"/>
  <c r="AY131" i="1"/>
  <c r="AY130" i="1"/>
  <c r="AY129" i="1"/>
  <c r="AY128" i="1"/>
  <c r="AY127" i="1"/>
  <c r="AY126" i="1"/>
  <c r="AY125" i="1"/>
  <c r="AY124" i="1"/>
  <c r="AY123" i="1"/>
  <c r="AY122" i="1"/>
  <c r="AY121" i="1"/>
  <c r="AY120" i="1"/>
  <c r="AY119" i="1"/>
  <c r="AY118" i="1"/>
  <c r="AY117" i="1"/>
  <c r="AY116" i="1"/>
  <c r="AY115" i="1"/>
  <c r="AY114" i="1"/>
  <c r="AY113" i="1"/>
  <c r="AY112" i="1"/>
  <c r="AY111" i="1"/>
  <c r="AY110" i="1"/>
  <c r="AY109" i="1"/>
  <c r="AY108" i="1"/>
  <c r="AY107" i="1"/>
  <c r="AY106" i="1"/>
  <c r="AY105" i="1"/>
  <c r="AY104" i="1"/>
  <c r="AY103" i="1"/>
  <c r="AY102" i="1"/>
  <c r="AY101" i="1"/>
  <c r="AY100" i="1"/>
  <c r="AY99" i="1"/>
  <c r="AY98" i="1"/>
  <c r="AY97" i="1"/>
  <c r="AY96" i="1"/>
  <c r="AY95" i="1"/>
  <c r="AY94" i="1"/>
  <c r="AY93" i="1"/>
  <c r="AY92" i="1"/>
  <c r="AY91" i="1"/>
  <c r="AY90" i="1"/>
  <c r="AY89" i="1"/>
  <c r="AY88" i="1"/>
  <c r="AY87" i="1"/>
  <c r="AY86" i="1"/>
  <c r="AY85" i="1"/>
  <c r="AY84" i="1"/>
  <c r="AY83" i="1"/>
  <c r="AY82" i="1"/>
  <c r="AY81" i="1"/>
  <c r="AY80" i="1"/>
  <c r="AY79" i="1"/>
  <c r="AY78" i="1"/>
  <c r="AY77" i="1"/>
  <c r="AY76" i="1"/>
  <c r="AY75" i="1"/>
  <c r="AY74" i="1"/>
  <c r="AY73" i="1"/>
  <c r="AY72" i="1"/>
  <c r="AY71" i="1"/>
  <c r="AY70" i="1"/>
  <c r="AY69" i="1"/>
  <c r="AY68" i="1"/>
  <c r="AY67" i="1"/>
  <c r="AY66" i="1"/>
  <c r="AY65" i="1"/>
  <c r="AY64" i="1"/>
  <c r="AY63" i="1"/>
  <c r="AY62" i="1"/>
  <c r="AY61" i="1"/>
  <c r="AY60" i="1"/>
  <c r="AY59" i="1"/>
  <c r="AY58" i="1"/>
  <c r="AY57" i="1"/>
  <c r="AY56" i="1"/>
  <c r="AY55" i="1"/>
  <c r="AY54" i="1"/>
  <c r="AY53" i="1"/>
  <c r="AY52" i="1"/>
  <c r="AY51" i="1"/>
  <c r="AY50" i="1"/>
  <c r="AY49" i="1"/>
  <c r="AY48" i="1"/>
  <c r="AY47" i="1"/>
  <c r="AY46" i="1"/>
  <c r="AY45" i="1"/>
  <c r="AY44" i="1"/>
  <c r="AY43" i="1"/>
  <c r="AY42" i="1"/>
  <c r="AY41" i="1"/>
  <c r="AY40" i="1"/>
  <c r="AY39" i="1"/>
  <c r="AY38" i="1"/>
  <c r="AY37" i="1"/>
  <c r="AY36" i="1"/>
  <c r="AY35" i="1"/>
  <c r="AY34" i="1"/>
  <c r="AY33" i="1"/>
  <c r="AY32" i="1"/>
  <c r="AY31" i="1"/>
  <c r="AY30" i="1"/>
  <c r="AY29" i="1"/>
  <c r="AY28" i="1"/>
  <c r="AY27" i="1"/>
  <c r="AY26" i="1"/>
  <c r="AY25" i="1"/>
  <c r="AY24" i="1"/>
  <c r="AY23" i="1"/>
  <c r="AY22" i="1"/>
  <c r="AY21" i="1"/>
  <c r="AY20" i="1"/>
  <c r="AY19" i="1"/>
  <c r="AY18" i="1"/>
  <c r="AY17" i="1"/>
  <c r="AY16" i="1"/>
  <c r="AY15" i="1"/>
  <c r="AY14" i="1"/>
  <c r="AY13" i="1"/>
  <c r="AY12" i="1"/>
  <c r="AY11" i="1"/>
  <c r="AY10" i="1"/>
  <c r="AY9" i="1"/>
  <c r="AY8" i="1"/>
  <c r="AY7" i="1"/>
  <c r="AY6" i="1"/>
  <c r="AY5" i="1"/>
  <c r="AY4" i="1"/>
  <c r="AY3" i="1"/>
  <c r="AY2" i="1"/>
  <c r="AV151" i="1"/>
  <c r="AV150" i="1"/>
  <c r="AV149" i="1"/>
  <c r="AV148" i="1"/>
  <c r="AV147" i="1"/>
  <c r="AV146" i="1"/>
  <c r="AV145" i="1"/>
  <c r="AV144" i="1"/>
  <c r="AV143" i="1"/>
  <c r="AV142" i="1"/>
  <c r="AV141" i="1"/>
  <c r="AV140" i="1"/>
  <c r="AV139" i="1"/>
  <c r="AV138" i="1"/>
  <c r="AV137" i="1"/>
  <c r="AV136" i="1"/>
  <c r="AV135" i="1"/>
  <c r="AV134" i="1"/>
  <c r="AV133" i="1"/>
  <c r="AV132" i="1"/>
  <c r="AV131" i="1"/>
  <c r="AV130" i="1"/>
  <c r="AV129" i="1"/>
  <c r="AV128" i="1"/>
  <c r="AV127" i="1"/>
  <c r="AV126" i="1"/>
  <c r="AV125" i="1"/>
  <c r="AV124" i="1"/>
  <c r="AV123" i="1"/>
  <c r="AV122" i="1"/>
  <c r="AV121" i="1"/>
  <c r="AV120" i="1"/>
  <c r="AV119" i="1"/>
  <c r="AV118" i="1"/>
  <c r="AV117" i="1"/>
  <c r="AV116" i="1"/>
  <c r="AV115" i="1"/>
  <c r="AV114" i="1"/>
  <c r="AV113" i="1"/>
  <c r="AV112" i="1"/>
  <c r="AV111" i="1"/>
  <c r="AV110" i="1"/>
  <c r="AV109" i="1"/>
  <c r="AV108" i="1"/>
  <c r="AV107" i="1"/>
  <c r="AV106" i="1"/>
  <c r="AV105" i="1"/>
  <c r="AV104" i="1"/>
  <c r="AV103" i="1"/>
  <c r="AV102" i="1"/>
  <c r="AV101" i="1"/>
  <c r="AV100" i="1"/>
  <c r="AV99" i="1"/>
  <c r="AV98" i="1"/>
  <c r="AV97" i="1"/>
  <c r="AV96" i="1"/>
  <c r="AV95" i="1"/>
  <c r="AV94" i="1"/>
  <c r="AV93" i="1"/>
  <c r="AV92" i="1"/>
  <c r="AV91" i="1"/>
  <c r="AV90" i="1"/>
  <c r="AV89" i="1"/>
  <c r="AV88" i="1"/>
  <c r="AV87" i="1"/>
  <c r="AV86" i="1"/>
  <c r="AV85" i="1"/>
  <c r="AV84" i="1"/>
  <c r="AV83" i="1"/>
  <c r="AV82" i="1"/>
  <c r="AV81" i="1"/>
  <c r="AV80" i="1"/>
  <c r="AV79" i="1"/>
  <c r="AV78" i="1"/>
  <c r="AV77" i="1"/>
  <c r="AV76" i="1"/>
  <c r="AV75" i="1"/>
  <c r="AV74" i="1"/>
  <c r="AV73" i="1"/>
  <c r="AV72" i="1"/>
  <c r="AV71" i="1"/>
  <c r="AV70" i="1"/>
  <c r="AV69" i="1"/>
  <c r="AV68" i="1"/>
  <c r="AV67" i="1"/>
  <c r="AV66" i="1"/>
  <c r="AV65" i="1"/>
  <c r="AV64" i="1"/>
  <c r="AV63" i="1"/>
  <c r="AV62" i="1"/>
  <c r="AV61" i="1"/>
  <c r="AV60" i="1"/>
  <c r="AV59" i="1"/>
  <c r="AV58" i="1"/>
  <c r="AV57" i="1"/>
  <c r="AV56" i="1"/>
  <c r="AV55" i="1"/>
  <c r="AV54" i="1"/>
  <c r="AV53" i="1"/>
  <c r="AV52" i="1"/>
  <c r="AV51" i="1"/>
  <c r="AV50" i="1"/>
  <c r="AV49" i="1"/>
  <c r="AV48" i="1"/>
  <c r="AV47" i="1"/>
  <c r="AV46" i="1"/>
  <c r="AV45" i="1"/>
  <c r="AV44" i="1"/>
  <c r="AV43" i="1"/>
  <c r="AV42" i="1"/>
  <c r="AV41" i="1"/>
  <c r="AV40" i="1"/>
  <c r="AV39" i="1"/>
  <c r="AV38" i="1"/>
  <c r="AV37" i="1"/>
  <c r="AV36" i="1"/>
  <c r="AV35" i="1"/>
  <c r="AV34" i="1"/>
  <c r="AV33" i="1"/>
  <c r="AV32" i="1"/>
  <c r="AV31" i="1"/>
  <c r="AV30" i="1"/>
  <c r="AV29" i="1"/>
  <c r="AV28" i="1"/>
  <c r="AV27" i="1"/>
  <c r="AV26" i="1"/>
  <c r="AV25" i="1"/>
  <c r="AV24" i="1"/>
  <c r="AV23" i="1"/>
  <c r="AV22" i="1"/>
  <c r="AV21" i="1"/>
  <c r="AV20" i="1"/>
  <c r="AV19" i="1"/>
  <c r="AV18" i="1"/>
  <c r="AV17" i="1"/>
  <c r="AV16" i="1"/>
  <c r="AV15" i="1"/>
  <c r="AV14" i="1"/>
  <c r="AV13" i="1"/>
  <c r="AV12" i="1"/>
  <c r="AV11" i="1"/>
  <c r="AV10" i="1"/>
  <c r="AV9" i="1"/>
  <c r="AV8" i="1"/>
  <c r="AV7" i="1"/>
  <c r="AV6" i="1"/>
  <c r="AV5" i="1"/>
  <c r="AV4" i="1"/>
  <c r="AV3" i="1"/>
  <c r="AV2" i="1"/>
  <c r="AS151" i="1"/>
  <c r="AS150" i="1"/>
  <c r="AS149" i="1"/>
  <c r="AS148" i="1"/>
  <c r="AS147" i="1"/>
  <c r="AS146" i="1"/>
  <c r="AS145" i="1"/>
  <c r="AS144" i="1"/>
  <c r="AS143" i="1"/>
  <c r="AS142" i="1"/>
  <c r="AS141" i="1"/>
  <c r="AS140" i="1"/>
  <c r="AS139" i="1"/>
  <c r="AS138" i="1"/>
  <c r="AS137" i="1"/>
  <c r="AS136" i="1"/>
  <c r="AS135" i="1"/>
  <c r="AS134" i="1"/>
  <c r="AS133" i="1"/>
  <c r="AS132" i="1"/>
  <c r="AS131" i="1"/>
  <c r="AS130" i="1"/>
  <c r="AS129" i="1"/>
  <c r="AS128" i="1"/>
  <c r="AS127" i="1"/>
  <c r="AS126" i="1"/>
  <c r="AS125" i="1"/>
  <c r="AS124" i="1"/>
  <c r="AS123" i="1"/>
  <c r="AS122" i="1"/>
  <c r="AS121" i="1"/>
  <c r="AS120" i="1"/>
  <c r="AS119" i="1"/>
  <c r="AS118" i="1"/>
  <c r="AS117" i="1"/>
  <c r="AS116" i="1"/>
  <c r="AS115" i="1"/>
  <c r="AS114" i="1"/>
  <c r="AS113" i="1"/>
  <c r="AS112" i="1"/>
  <c r="AS111" i="1"/>
  <c r="AS110" i="1"/>
  <c r="AS109" i="1"/>
  <c r="AS108" i="1"/>
  <c r="AS107" i="1"/>
  <c r="AS106" i="1"/>
  <c r="AS105" i="1"/>
  <c r="AS104" i="1"/>
  <c r="AS103" i="1"/>
  <c r="AS102" i="1"/>
  <c r="AS101" i="1"/>
  <c r="AS100" i="1"/>
  <c r="AS99" i="1"/>
  <c r="AS98" i="1"/>
  <c r="AS97" i="1"/>
  <c r="AS96" i="1"/>
  <c r="AS95" i="1"/>
  <c r="AS94" i="1"/>
  <c r="AS93" i="1"/>
  <c r="AS92" i="1"/>
  <c r="AS91" i="1"/>
  <c r="AS90" i="1"/>
  <c r="AS89" i="1"/>
  <c r="AS88" i="1"/>
  <c r="AS87" i="1"/>
  <c r="AS86" i="1"/>
  <c r="AS85" i="1"/>
  <c r="AS84" i="1"/>
  <c r="AS83" i="1"/>
  <c r="AS82" i="1"/>
  <c r="AS81" i="1"/>
  <c r="AS80" i="1"/>
  <c r="AS79" i="1"/>
  <c r="AS78" i="1"/>
  <c r="AS77" i="1"/>
  <c r="AS76" i="1"/>
  <c r="AS75" i="1"/>
  <c r="AS74" i="1"/>
  <c r="AS73" i="1"/>
  <c r="AS72" i="1"/>
  <c r="AS71" i="1"/>
  <c r="AS70" i="1"/>
  <c r="AS69" i="1"/>
  <c r="AS68" i="1"/>
  <c r="AS67" i="1"/>
  <c r="AS66" i="1"/>
  <c r="AS65" i="1"/>
  <c r="AS64" i="1"/>
  <c r="AS63" i="1"/>
  <c r="AS62" i="1"/>
  <c r="AS61" i="1"/>
  <c r="AS60" i="1"/>
  <c r="AS59" i="1"/>
  <c r="AS58" i="1"/>
  <c r="AS57" i="1"/>
  <c r="AS56" i="1"/>
  <c r="AS55" i="1"/>
  <c r="AS54" i="1"/>
  <c r="AS53" i="1"/>
  <c r="AS52" i="1"/>
  <c r="AS51" i="1"/>
  <c r="AS50" i="1"/>
  <c r="AS49" i="1"/>
  <c r="AS48" i="1"/>
  <c r="AS47" i="1"/>
  <c r="AS46" i="1"/>
  <c r="AS45" i="1"/>
  <c r="AS44" i="1"/>
  <c r="AS43" i="1"/>
  <c r="AS42" i="1"/>
  <c r="AS41" i="1"/>
  <c r="AS40" i="1"/>
  <c r="AS39" i="1"/>
  <c r="AS38" i="1"/>
  <c r="AS37" i="1"/>
  <c r="AS36" i="1"/>
  <c r="AS35" i="1"/>
  <c r="AS34" i="1"/>
  <c r="AS33" i="1"/>
  <c r="AS32" i="1"/>
  <c r="AS31" i="1"/>
  <c r="AS30" i="1"/>
  <c r="AS29" i="1"/>
  <c r="AS28" i="1"/>
  <c r="AS27" i="1"/>
  <c r="AS26" i="1"/>
  <c r="AS25" i="1"/>
  <c r="AS24" i="1"/>
  <c r="AS23" i="1"/>
  <c r="AS22" i="1"/>
  <c r="AS21" i="1"/>
  <c r="AS20" i="1"/>
  <c r="AS19" i="1"/>
  <c r="AS18" i="1"/>
  <c r="AS17" i="1"/>
  <c r="AS16" i="1"/>
  <c r="AS15" i="1"/>
  <c r="AS14" i="1"/>
  <c r="AS13" i="1"/>
  <c r="AS12" i="1"/>
  <c r="AS11" i="1"/>
  <c r="AS10" i="1"/>
  <c r="AS9" i="1"/>
  <c r="AS8" i="1"/>
  <c r="AS7" i="1"/>
  <c r="AS6" i="1"/>
  <c r="AS5" i="1"/>
  <c r="AS4" i="1"/>
  <c r="AS3" i="1"/>
  <c r="AS2" i="1"/>
  <c r="AP151" i="1"/>
  <c r="AP150" i="1"/>
  <c r="AP149" i="1"/>
  <c r="AP148" i="1"/>
  <c r="AP147" i="1"/>
  <c r="AP146" i="1"/>
  <c r="AP145" i="1"/>
  <c r="AP144" i="1"/>
  <c r="AP143" i="1"/>
  <c r="AP142" i="1"/>
  <c r="AP141" i="1"/>
  <c r="AP140" i="1"/>
  <c r="AP139" i="1"/>
  <c r="AP138" i="1"/>
  <c r="AP137" i="1"/>
  <c r="AP136" i="1"/>
  <c r="AP135" i="1"/>
  <c r="AP134" i="1"/>
  <c r="AP133" i="1"/>
  <c r="AP132" i="1"/>
  <c r="AP131" i="1"/>
  <c r="AP130" i="1"/>
  <c r="AP129" i="1"/>
  <c r="AP128" i="1"/>
  <c r="AP127" i="1"/>
  <c r="AP126" i="1"/>
  <c r="AP125" i="1"/>
  <c r="AP124" i="1"/>
  <c r="AP123" i="1"/>
  <c r="AP122" i="1"/>
  <c r="AP121" i="1"/>
  <c r="AP120" i="1"/>
  <c r="AP119" i="1"/>
  <c r="AP118" i="1"/>
  <c r="AP117" i="1"/>
  <c r="AP116" i="1"/>
  <c r="AP115" i="1"/>
  <c r="AP114" i="1"/>
  <c r="AP113" i="1"/>
  <c r="AP112" i="1"/>
  <c r="AP111" i="1"/>
  <c r="AP110" i="1"/>
  <c r="AP109" i="1"/>
  <c r="AP108" i="1"/>
  <c r="AP107" i="1"/>
  <c r="AP106" i="1"/>
  <c r="AP105" i="1"/>
  <c r="AP104" i="1"/>
  <c r="AP103" i="1"/>
  <c r="AP102" i="1"/>
  <c r="AP101" i="1"/>
  <c r="AP100" i="1"/>
  <c r="AP99" i="1"/>
  <c r="AP98" i="1"/>
  <c r="AP97" i="1"/>
  <c r="AP96" i="1"/>
  <c r="AP95" i="1"/>
  <c r="AP94" i="1"/>
  <c r="AP93" i="1"/>
  <c r="AP92" i="1"/>
  <c r="AP91" i="1"/>
  <c r="AP90" i="1"/>
  <c r="AP89" i="1"/>
  <c r="AP88" i="1"/>
  <c r="AP87" i="1"/>
  <c r="AP86" i="1"/>
  <c r="AP85" i="1"/>
  <c r="AP84" i="1"/>
  <c r="AP83" i="1"/>
  <c r="AP82" i="1"/>
  <c r="AP81" i="1"/>
  <c r="AP80" i="1"/>
  <c r="AP79" i="1"/>
  <c r="AP78" i="1"/>
  <c r="AP77" i="1"/>
  <c r="AP76" i="1"/>
  <c r="AP75" i="1"/>
  <c r="AP74" i="1"/>
  <c r="AP73" i="1"/>
  <c r="AP72" i="1"/>
  <c r="AP71" i="1"/>
  <c r="AP70" i="1"/>
  <c r="AP69" i="1"/>
  <c r="AP68" i="1"/>
  <c r="AP67" i="1"/>
  <c r="AP66" i="1"/>
  <c r="AP65" i="1"/>
  <c r="AP64" i="1"/>
  <c r="AP63" i="1"/>
  <c r="AP62" i="1"/>
  <c r="AP61" i="1"/>
  <c r="AP60" i="1"/>
  <c r="AP59" i="1"/>
  <c r="AP58" i="1"/>
  <c r="AP57" i="1"/>
  <c r="AP56" i="1"/>
  <c r="AP55" i="1"/>
  <c r="AP54" i="1"/>
  <c r="AP53" i="1"/>
  <c r="AP52" i="1"/>
  <c r="AP51" i="1"/>
  <c r="AP50" i="1"/>
  <c r="AP49" i="1"/>
  <c r="AP48" i="1"/>
  <c r="AP47" i="1"/>
  <c r="AP46" i="1"/>
  <c r="AP45" i="1"/>
  <c r="AP44" i="1"/>
  <c r="AP43" i="1"/>
  <c r="AP42" i="1"/>
  <c r="AP41" i="1"/>
  <c r="AP40" i="1"/>
  <c r="AP39" i="1"/>
  <c r="AP38" i="1"/>
  <c r="AP37" i="1"/>
  <c r="AP36" i="1"/>
  <c r="AP35" i="1"/>
  <c r="AP34" i="1"/>
  <c r="AP33" i="1"/>
  <c r="AP32" i="1"/>
  <c r="AP31" i="1"/>
  <c r="AP30" i="1"/>
  <c r="AP29" i="1"/>
  <c r="AP28" i="1"/>
  <c r="AP27" i="1"/>
  <c r="AP26" i="1"/>
  <c r="AP25" i="1"/>
  <c r="AP24" i="1"/>
  <c r="AP23" i="1"/>
  <c r="AP22" i="1"/>
  <c r="AP21" i="1"/>
  <c r="AP20" i="1"/>
  <c r="AP19" i="1"/>
  <c r="AP18" i="1"/>
  <c r="AP17" i="1"/>
  <c r="AP16" i="1"/>
  <c r="AP15" i="1"/>
  <c r="AP14" i="1"/>
  <c r="AP13" i="1"/>
  <c r="AP12" i="1"/>
  <c r="AP11" i="1"/>
  <c r="AP10" i="1"/>
  <c r="AP9" i="1"/>
  <c r="AP8" i="1"/>
  <c r="AP7" i="1"/>
  <c r="AP6" i="1"/>
  <c r="AP5" i="1"/>
  <c r="AP4" i="1"/>
  <c r="AP3" i="1"/>
  <c r="AP2" i="1"/>
  <c r="AM151" i="1"/>
  <c r="AM150" i="1"/>
  <c r="AM149" i="1"/>
  <c r="AM148" i="1"/>
  <c r="AM147" i="1"/>
  <c r="AM146" i="1"/>
  <c r="AM145" i="1"/>
  <c r="AM144" i="1"/>
  <c r="AM143" i="1"/>
  <c r="AM142" i="1"/>
  <c r="AM141" i="1"/>
  <c r="AM140" i="1"/>
  <c r="AM139" i="1"/>
  <c r="AM138" i="1"/>
  <c r="AM137" i="1"/>
  <c r="AM136" i="1"/>
  <c r="AM135" i="1"/>
  <c r="AM134" i="1"/>
  <c r="AM133" i="1"/>
  <c r="AM132" i="1"/>
  <c r="AM131" i="1"/>
  <c r="AM130" i="1"/>
  <c r="AM129" i="1"/>
  <c r="AM128" i="1"/>
  <c r="AM127" i="1"/>
  <c r="AM126" i="1"/>
  <c r="AM125" i="1"/>
  <c r="AM124" i="1"/>
  <c r="AM123" i="1"/>
  <c r="AM122" i="1"/>
  <c r="AM121" i="1"/>
  <c r="AM120" i="1"/>
  <c r="AM119" i="1"/>
  <c r="AM118" i="1"/>
  <c r="AM117" i="1"/>
  <c r="AM116" i="1"/>
  <c r="AM115" i="1"/>
  <c r="AM114" i="1"/>
  <c r="AM113" i="1"/>
  <c r="AM112" i="1"/>
  <c r="AM111" i="1"/>
  <c r="AM110" i="1"/>
  <c r="AM109" i="1"/>
  <c r="AM108" i="1"/>
  <c r="AM107" i="1"/>
  <c r="AM106" i="1"/>
  <c r="AM105" i="1"/>
  <c r="AM104" i="1"/>
  <c r="AM103" i="1"/>
  <c r="AM102" i="1"/>
  <c r="AM101" i="1"/>
  <c r="AM100" i="1"/>
  <c r="AM99" i="1"/>
  <c r="AM98" i="1"/>
  <c r="AM97" i="1"/>
  <c r="AM96" i="1"/>
  <c r="AM95" i="1"/>
  <c r="AM94" i="1"/>
  <c r="AM93" i="1"/>
  <c r="AM92" i="1"/>
  <c r="AM91" i="1"/>
  <c r="AM90" i="1"/>
  <c r="AM89" i="1"/>
  <c r="AM88" i="1"/>
  <c r="AM87" i="1"/>
  <c r="AM86" i="1"/>
  <c r="AM85" i="1"/>
  <c r="AM84" i="1"/>
  <c r="AM83" i="1"/>
  <c r="AM82" i="1"/>
  <c r="AM81" i="1"/>
  <c r="AM80" i="1"/>
  <c r="AM79" i="1"/>
  <c r="AM78" i="1"/>
  <c r="AM77" i="1"/>
  <c r="AM76" i="1"/>
  <c r="AM75" i="1"/>
  <c r="AM74" i="1"/>
  <c r="AM73" i="1"/>
  <c r="AM72" i="1"/>
  <c r="AM71" i="1"/>
  <c r="AM70" i="1"/>
  <c r="AM69" i="1"/>
  <c r="AM68" i="1"/>
  <c r="AM67" i="1"/>
  <c r="AM66" i="1"/>
  <c r="AM65" i="1"/>
  <c r="AM64" i="1"/>
  <c r="AM63" i="1"/>
  <c r="AM62" i="1"/>
  <c r="AM61" i="1"/>
  <c r="AM60" i="1"/>
  <c r="AM59" i="1"/>
  <c r="AM58" i="1"/>
  <c r="AM57" i="1"/>
  <c r="AM56" i="1"/>
  <c r="AM55" i="1"/>
  <c r="AM54" i="1"/>
  <c r="AM53" i="1"/>
  <c r="AM52" i="1"/>
  <c r="AM51" i="1"/>
  <c r="AM50" i="1"/>
  <c r="AM49" i="1"/>
  <c r="AM48" i="1"/>
  <c r="AM47" i="1"/>
  <c r="AM46" i="1"/>
  <c r="AM45" i="1"/>
  <c r="AM44" i="1"/>
  <c r="AM43" i="1"/>
  <c r="AM42" i="1"/>
  <c r="AM41" i="1"/>
  <c r="AM40" i="1"/>
  <c r="AM39" i="1"/>
  <c r="AM38" i="1"/>
  <c r="AM37" i="1"/>
  <c r="AM36" i="1"/>
  <c r="AM35" i="1"/>
  <c r="AM34" i="1"/>
  <c r="AM33" i="1"/>
  <c r="AM32" i="1"/>
  <c r="AM31" i="1"/>
  <c r="AM30" i="1"/>
  <c r="AM29" i="1"/>
  <c r="AM28" i="1"/>
  <c r="AM27" i="1"/>
  <c r="AM26" i="1"/>
  <c r="AM25" i="1"/>
  <c r="AM24" i="1"/>
  <c r="AM23" i="1"/>
  <c r="AM22" i="1"/>
  <c r="AM21" i="1"/>
  <c r="AM20" i="1"/>
  <c r="AM19" i="1"/>
  <c r="AM18" i="1"/>
  <c r="AM17" i="1"/>
  <c r="AM16" i="1"/>
  <c r="AM15" i="1"/>
  <c r="AM14" i="1"/>
  <c r="AM13" i="1"/>
  <c r="AM12" i="1"/>
  <c r="AM11" i="1"/>
  <c r="AM10" i="1"/>
  <c r="AM9" i="1"/>
  <c r="AM8" i="1"/>
  <c r="AM7" i="1"/>
  <c r="AM6" i="1"/>
  <c r="AM5" i="1"/>
  <c r="AM4" i="1"/>
  <c r="AM3" i="1"/>
  <c r="AM2" i="1"/>
  <c r="AJ151" i="1"/>
  <c r="AJ150" i="1"/>
  <c r="AJ149" i="1"/>
  <c r="AJ148" i="1"/>
  <c r="AJ147" i="1"/>
  <c r="AJ146" i="1"/>
  <c r="AJ145" i="1"/>
  <c r="AJ144" i="1"/>
  <c r="AJ143" i="1"/>
  <c r="AJ142" i="1"/>
  <c r="AJ141" i="1"/>
  <c r="AJ140" i="1"/>
  <c r="AJ139" i="1"/>
  <c r="AJ138" i="1"/>
  <c r="AJ137" i="1"/>
  <c r="AJ136" i="1"/>
  <c r="AJ135" i="1"/>
  <c r="AJ134" i="1"/>
  <c r="AJ133" i="1"/>
  <c r="AJ132" i="1"/>
  <c r="AJ131" i="1"/>
  <c r="AJ130" i="1"/>
  <c r="AJ129" i="1"/>
  <c r="AJ128" i="1"/>
  <c r="AJ127" i="1"/>
  <c r="AJ126" i="1"/>
  <c r="AJ125" i="1"/>
  <c r="AJ124" i="1"/>
  <c r="AJ123" i="1"/>
  <c r="AJ122" i="1"/>
  <c r="AJ121" i="1"/>
  <c r="AJ120" i="1"/>
  <c r="AJ119" i="1"/>
  <c r="AJ118" i="1"/>
  <c r="AJ117" i="1"/>
  <c r="AJ116" i="1"/>
  <c r="AJ115" i="1"/>
  <c r="AJ114" i="1"/>
  <c r="AJ113" i="1"/>
  <c r="AJ112" i="1"/>
  <c r="AJ111" i="1"/>
  <c r="AJ110" i="1"/>
  <c r="AJ109" i="1"/>
  <c r="AJ108" i="1"/>
  <c r="AJ107" i="1"/>
  <c r="AJ106" i="1"/>
  <c r="AJ105" i="1"/>
  <c r="AJ104" i="1"/>
  <c r="AJ103" i="1"/>
  <c r="AJ102" i="1"/>
  <c r="AJ101" i="1"/>
  <c r="AJ100" i="1"/>
  <c r="AJ99" i="1"/>
  <c r="AJ98" i="1"/>
  <c r="AJ97" i="1"/>
  <c r="AJ96" i="1"/>
  <c r="AJ95" i="1"/>
  <c r="AJ94" i="1"/>
  <c r="AJ93" i="1"/>
  <c r="AJ92" i="1"/>
  <c r="AJ91" i="1"/>
  <c r="AJ90" i="1"/>
  <c r="AJ89" i="1"/>
  <c r="AJ88" i="1"/>
  <c r="AJ87" i="1"/>
  <c r="AJ86" i="1"/>
  <c r="AJ85" i="1"/>
  <c r="AJ84" i="1"/>
  <c r="AJ83" i="1"/>
  <c r="AJ82" i="1"/>
  <c r="AJ81" i="1"/>
  <c r="AJ80" i="1"/>
  <c r="AJ79" i="1"/>
  <c r="AJ78" i="1"/>
  <c r="AJ77" i="1"/>
  <c r="AJ76" i="1"/>
  <c r="AJ75" i="1"/>
  <c r="AJ74" i="1"/>
  <c r="AJ73" i="1"/>
  <c r="AJ72" i="1"/>
  <c r="AJ71" i="1"/>
  <c r="AJ70" i="1"/>
  <c r="AJ69" i="1"/>
  <c r="AJ68" i="1"/>
  <c r="AJ67" i="1"/>
  <c r="AJ66" i="1"/>
  <c r="AJ65" i="1"/>
  <c r="AJ64" i="1"/>
  <c r="AJ63" i="1"/>
  <c r="AJ62" i="1"/>
  <c r="AJ61" i="1"/>
  <c r="AJ60" i="1"/>
  <c r="AJ59" i="1"/>
  <c r="AJ58" i="1"/>
  <c r="AJ57" i="1"/>
  <c r="AJ56" i="1"/>
  <c r="AJ55" i="1"/>
  <c r="AJ54" i="1"/>
  <c r="AJ53" i="1"/>
  <c r="AJ52" i="1"/>
  <c r="AJ51" i="1"/>
  <c r="AJ50" i="1"/>
  <c r="AJ49" i="1"/>
  <c r="AJ48" i="1"/>
  <c r="AJ47" i="1"/>
  <c r="AJ46" i="1"/>
  <c r="AJ45" i="1"/>
  <c r="AJ44" i="1"/>
  <c r="AJ43" i="1"/>
  <c r="AJ42" i="1"/>
  <c r="AJ41" i="1"/>
  <c r="AJ40" i="1"/>
  <c r="AJ39" i="1"/>
  <c r="AJ38" i="1"/>
  <c r="AJ37" i="1"/>
  <c r="AJ36" i="1"/>
  <c r="AJ35" i="1"/>
  <c r="AJ34" i="1"/>
  <c r="AJ33" i="1"/>
  <c r="AJ32" i="1"/>
  <c r="AJ31" i="1"/>
  <c r="AJ30" i="1"/>
  <c r="AJ29" i="1"/>
  <c r="AJ28" i="1"/>
  <c r="AJ27" i="1"/>
  <c r="AJ26" i="1"/>
  <c r="AJ25" i="1"/>
  <c r="AJ24" i="1"/>
  <c r="AJ23" i="1"/>
  <c r="AJ22" i="1"/>
  <c r="AJ21" i="1"/>
  <c r="AJ20" i="1"/>
  <c r="AJ19" i="1"/>
  <c r="AJ18" i="1"/>
  <c r="AJ17" i="1"/>
  <c r="AJ16" i="1"/>
  <c r="AJ15" i="1"/>
  <c r="AJ14" i="1"/>
  <c r="AJ13" i="1"/>
  <c r="AJ12" i="1"/>
  <c r="AJ11" i="1"/>
  <c r="AJ10" i="1"/>
  <c r="AJ9" i="1"/>
  <c r="AJ8" i="1"/>
  <c r="AJ7" i="1"/>
  <c r="AJ6" i="1"/>
  <c r="AJ5" i="1"/>
  <c r="AJ4" i="1"/>
  <c r="AJ3" i="1"/>
  <c r="AJ2" i="1"/>
  <c r="AG151" i="1"/>
  <c r="AG150" i="1"/>
  <c r="AG149" i="1"/>
  <c r="AG148" i="1"/>
  <c r="AG147" i="1"/>
  <c r="AG146" i="1"/>
  <c r="AG145" i="1"/>
  <c r="AG144" i="1"/>
  <c r="AG143" i="1"/>
  <c r="AG142" i="1"/>
  <c r="AG141" i="1"/>
  <c r="AG140" i="1"/>
  <c r="AG139" i="1"/>
  <c r="AG138" i="1"/>
  <c r="AG137" i="1"/>
  <c r="AG136" i="1"/>
  <c r="AG135" i="1"/>
  <c r="AG134" i="1"/>
  <c r="AG133" i="1"/>
  <c r="AG132" i="1"/>
  <c r="AG131" i="1"/>
  <c r="AG130" i="1"/>
  <c r="AG129" i="1"/>
  <c r="AG128" i="1"/>
  <c r="AG127" i="1"/>
  <c r="AG126" i="1"/>
  <c r="AG125" i="1"/>
  <c r="AG124" i="1"/>
  <c r="AG123" i="1"/>
  <c r="AG122" i="1"/>
  <c r="AG121" i="1"/>
  <c r="AG120" i="1"/>
  <c r="AG119" i="1"/>
  <c r="AG118" i="1"/>
  <c r="AG117" i="1"/>
  <c r="AG116" i="1"/>
  <c r="AG115" i="1"/>
  <c r="AG114" i="1"/>
  <c r="AG113" i="1"/>
  <c r="AG112" i="1"/>
  <c r="AG111" i="1"/>
  <c r="AG110" i="1"/>
  <c r="AG109" i="1"/>
  <c r="AG108" i="1"/>
  <c r="AG107" i="1"/>
  <c r="AG106" i="1"/>
  <c r="AG105" i="1"/>
  <c r="AG104" i="1"/>
  <c r="AG103" i="1"/>
  <c r="AG102" i="1"/>
  <c r="AG101" i="1"/>
  <c r="AG100" i="1"/>
  <c r="AG99" i="1"/>
  <c r="AG98" i="1"/>
  <c r="AG97" i="1"/>
  <c r="AG96" i="1"/>
  <c r="AG95" i="1"/>
  <c r="AG94" i="1"/>
  <c r="AG93" i="1"/>
  <c r="AG92" i="1"/>
  <c r="AG91" i="1"/>
  <c r="AG90" i="1"/>
  <c r="AG89" i="1"/>
  <c r="AG88" i="1"/>
  <c r="AG87" i="1"/>
  <c r="AG86" i="1"/>
  <c r="AG85" i="1"/>
  <c r="AG84" i="1"/>
  <c r="AG83" i="1"/>
  <c r="AG82" i="1"/>
  <c r="AG81" i="1"/>
  <c r="AG80" i="1"/>
  <c r="AG79" i="1"/>
  <c r="AG78" i="1"/>
  <c r="AG77" i="1"/>
  <c r="AG76" i="1"/>
  <c r="AG75" i="1"/>
  <c r="AG74" i="1"/>
  <c r="AG73" i="1"/>
  <c r="AG72" i="1"/>
  <c r="AG71" i="1"/>
  <c r="AG70" i="1"/>
  <c r="AG69" i="1"/>
  <c r="AG68" i="1"/>
  <c r="AG67" i="1"/>
  <c r="AG66" i="1"/>
  <c r="AG65" i="1"/>
  <c r="AG64" i="1"/>
  <c r="AG63" i="1"/>
  <c r="AG62" i="1"/>
  <c r="AG61" i="1"/>
  <c r="AG60" i="1"/>
  <c r="AG59" i="1"/>
  <c r="AG58" i="1"/>
  <c r="AG57" i="1"/>
  <c r="AG56" i="1"/>
  <c r="AG55" i="1"/>
  <c r="AG54" i="1"/>
  <c r="AG53" i="1"/>
  <c r="AG52" i="1"/>
  <c r="AG51" i="1"/>
  <c r="AG50" i="1"/>
  <c r="AG49" i="1"/>
  <c r="AG48" i="1"/>
  <c r="AG47" i="1"/>
  <c r="AG46" i="1"/>
  <c r="AG45" i="1"/>
  <c r="AG44" i="1"/>
  <c r="AG43" i="1"/>
  <c r="AG42" i="1"/>
  <c r="AG41" i="1"/>
  <c r="AG40" i="1"/>
  <c r="AG39" i="1"/>
  <c r="AG38" i="1"/>
  <c r="AG37" i="1"/>
  <c r="AG36" i="1"/>
  <c r="AG35" i="1"/>
  <c r="AG34" i="1"/>
  <c r="AG33" i="1"/>
  <c r="AG32" i="1"/>
  <c r="AG31" i="1"/>
  <c r="AG30" i="1"/>
  <c r="AG29" i="1"/>
  <c r="AG28" i="1"/>
  <c r="AG27" i="1"/>
  <c r="AG26" i="1"/>
  <c r="AG25" i="1"/>
  <c r="AG24" i="1"/>
  <c r="AG23" i="1"/>
  <c r="AG22" i="1"/>
  <c r="AG21" i="1"/>
  <c r="AG20" i="1"/>
  <c r="AG19" i="1"/>
  <c r="AG18" i="1"/>
  <c r="AG17" i="1"/>
  <c r="AG16" i="1"/>
  <c r="AG15" i="1"/>
  <c r="AG14" i="1"/>
  <c r="AG13" i="1"/>
  <c r="AG12" i="1"/>
  <c r="AG11" i="1"/>
  <c r="AG10" i="1"/>
  <c r="AG9" i="1"/>
  <c r="AG8" i="1"/>
  <c r="AG7" i="1"/>
  <c r="AG6" i="1"/>
  <c r="AG5" i="1"/>
  <c r="AG4" i="1"/>
  <c r="AG3" i="1"/>
  <c r="AG2" i="1"/>
  <c r="AD151" i="1"/>
  <c r="AD150" i="1"/>
  <c r="AD149" i="1"/>
  <c r="AD148" i="1"/>
  <c r="AD147" i="1"/>
  <c r="AD146" i="1"/>
  <c r="AD145" i="1"/>
  <c r="AD144" i="1"/>
  <c r="AD143" i="1"/>
  <c r="AD142" i="1"/>
  <c r="AD141" i="1"/>
  <c r="AD140" i="1"/>
  <c r="AD139" i="1"/>
  <c r="AD138" i="1"/>
  <c r="AD137" i="1"/>
  <c r="AD136" i="1"/>
  <c r="AD135" i="1"/>
  <c r="AD134" i="1"/>
  <c r="AD133" i="1"/>
  <c r="AD132" i="1"/>
  <c r="AD131" i="1"/>
  <c r="AD130" i="1"/>
  <c r="AD129" i="1"/>
  <c r="AD128" i="1"/>
  <c r="AD127" i="1"/>
  <c r="AD126" i="1"/>
  <c r="AD125" i="1"/>
  <c r="AD124" i="1"/>
  <c r="AD123" i="1"/>
  <c r="AD122" i="1"/>
  <c r="AD121" i="1"/>
  <c r="AD120" i="1"/>
  <c r="AD119" i="1"/>
  <c r="AD118" i="1"/>
  <c r="AD117" i="1"/>
  <c r="AD116" i="1"/>
  <c r="AD115" i="1"/>
  <c r="AD114" i="1"/>
  <c r="AD113" i="1"/>
  <c r="AD112" i="1"/>
  <c r="AD111" i="1"/>
  <c r="AD110" i="1"/>
  <c r="AD109" i="1"/>
  <c r="AD108" i="1"/>
  <c r="AD107" i="1"/>
  <c r="AD106" i="1"/>
  <c r="AD105" i="1"/>
  <c r="AD104" i="1"/>
  <c r="AD103" i="1"/>
  <c r="AD102" i="1"/>
  <c r="AD101" i="1"/>
  <c r="AD100" i="1"/>
  <c r="AD99" i="1"/>
  <c r="AD98" i="1"/>
  <c r="AD97" i="1"/>
  <c r="AD96" i="1"/>
  <c r="AD95" i="1"/>
  <c r="AD94" i="1"/>
  <c r="AD93" i="1"/>
  <c r="AD92" i="1"/>
  <c r="AD91" i="1"/>
  <c r="AD90" i="1"/>
  <c r="AD89" i="1"/>
  <c r="AD88" i="1"/>
  <c r="AD87" i="1"/>
  <c r="AD86" i="1"/>
  <c r="AD85" i="1"/>
  <c r="AD84" i="1"/>
  <c r="AD83" i="1"/>
  <c r="AD82" i="1"/>
  <c r="AD81" i="1"/>
  <c r="AD80" i="1"/>
  <c r="AD79" i="1"/>
  <c r="AD78" i="1"/>
  <c r="AD77" i="1"/>
  <c r="AD76" i="1"/>
  <c r="AD75" i="1"/>
  <c r="AD74" i="1"/>
  <c r="AD73" i="1"/>
  <c r="AD72" i="1"/>
  <c r="AD71" i="1"/>
  <c r="AD70" i="1"/>
  <c r="AD69" i="1"/>
  <c r="AD68" i="1"/>
  <c r="AD67" i="1"/>
  <c r="AD66" i="1"/>
  <c r="AD65" i="1"/>
  <c r="AD64" i="1"/>
  <c r="AD63" i="1"/>
  <c r="AD62" i="1"/>
  <c r="AD61" i="1"/>
  <c r="AD60" i="1"/>
  <c r="AD59" i="1"/>
  <c r="AD58" i="1"/>
  <c r="AD57" i="1"/>
  <c r="AD56" i="1"/>
  <c r="AD55" i="1"/>
  <c r="AD54" i="1"/>
  <c r="AD53" i="1"/>
  <c r="AD52" i="1"/>
  <c r="AD51" i="1"/>
  <c r="AD50" i="1"/>
  <c r="AD49" i="1"/>
  <c r="AD48" i="1"/>
  <c r="AD47" i="1"/>
  <c r="AD46" i="1"/>
  <c r="AD45" i="1"/>
  <c r="AD44" i="1"/>
  <c r="AD43" i="1"/>
  <c r="AD42" i="1"/>
  <c r="AD41" i="1"/>
  <c r="AD40" i="1"/>
  <c r="AD39" i="1"/>
  <c r="AD38" i="1"/>
  <c r="AD37" i="1"/>
  <c r="AD36" i="1"/>
  <c r="AD35" i="1"/>
  <c r="AD34" i="1"/>
  <c r="AD33" i="1"/>
  <c r="AD32" i="1"/>
  <c r="AD31" i="1"/>
  <c r="AD30" i="1"/>
  <c r="AD29" i="1"/>
  <c r="AD28" i="1"/>
  <c r="AD27" i="1"/>
  <c r="AD26" i="1"/>
  <c r="AD25" i="1"/>
  <c r="AD24" i="1"/>
  <c r="AD23" i="1"/>
  <c r="AD22" i="1"/>
  <c r="AD21" i="1"/>
  <c r="AD20" i="1"/>
  <c r="AD19" i="1"/>
  <c r="AD18" i="1"/>
  <c r="AD17" i="1"/>
  <c r="AD16" i="1"/>
  <c r="AD15" i="1"/>
  <c r="AD14" i="1"/>
  <c r="AD13" i="1"/>
  <c r="AD12" i="1"/>
  <c r="AD11" i="1"/>
  <c r="AD10" i="1"/>
  <c r="AD9" i="1"/>
  <c r="AD8" i="1"/>
  <c r="AD7" i="1"/>
  <c r="AD6" i="1"/>
  <c r="AD5" i="1"/>
  <c r="AD4" i="1"/>
  <c r="AD3" i="1"/>
  <c r="AD2" i="1"/>
  <c r="AA151" i="1"/>
  <c r="AA150" i="1"/>
  <c r="AA149" i="1"/>
  <c r="AA148" i="1"/>
  <c r="AA147" i="1"/>
  <c r="AA146" i="1"/>
  <c r="AA145" i="1"/>
  <c r="AA144" i="1"/>
  <c r="AA143" i="1"/>
  <c r="AA142" i="1"/>
  <c r="AA141" i="1"/>
  <c r="AA140" i="1"/>
  <c r="AA139" i="1"/>
  <c r="AA138" i="1"/>
  <c r="AA137" i="1"/>
  <c r="AA136" i="1"/>
  <c r="AA135" i="1"/>
  <c r="AA134" i="1"/>
  <c r="AA133" i="1"/>
  <c r="AA132" i="1"/>
  <c r="AA131" i="1"/>
  <c r="AA130" i="1"/>
  <c r="AA129" i="1"/>
  <c r="AA128" i="1"/>
  <c r="AA127" i="1"/>
  <c r="AA126" i="1"/>
  <c r="AA125" i="1"/>
  <c r="AA124" i="1"/>
  <c r="AA123" i="1"/>
  <c r="AA122" i="1"/>
  <c r="AA121" i="1"/>
  <c r="AA120" i="1"/>
  <c r="AA119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AA105" i="1"/>
  <c r="AA104" i="1"/>
  <c r="AA103" i="1"/>
  <c r="AA102" i="1"/>
  <c r="AA101" i="1"/>
  <c r="AA100" i="1"/>
  <c r="AA99" i="1"/>
  <c r="AA98" i="1"/>
  <c r="AA97" i="1"/>
  <c r="AA96" i="1"/>
  <c r="AA95" i="1"/>
  <c r="AA94" i="1"/>
  <c r="AA93" i="1"/>
  <c r="AA92" i="1"/>
  <c r="AA91" i="1"/>
  <c r="AA90" i="1"/>
  <c r="AA89" i="1"/>
  <c r="AA88" i="1"/>
  <c r="AA87" i="1"/>
  <c r="AA86" i="1"/>
  <c r="AA85" i="1"/>
  <c r="AA84" i="1"/>
  <c r="AA83" i="1"/>
  <c r="AA82" i="1"/>
  <c r="AA81" i="1"/>
  <c r="AA80" i="1"/>
  <c r="AA79" i="1"/>
  <c r="AA78" i="1"/>
  <c r="AA77" i="1"/>
  <c r="AA76" i="1"/>
  <c r="AA75" i="1"/>
  <c r="AA74" i="1"/>
  <c r="AA73" i="1"/>
  <c r="AA72" i="1"/>
  <c r="AA71" i="1"/>
  <c r="AA70" i="1"/>
  <c r="AA69" i="1"/>
  <c r="AA68" i="1"/>
  <c r="AA67" i="1"/>
  <c r="AA66" i="1"/>
  <c r="AA65" i="1"/>
  <c r="AA64" i="1"/>
  <c r="AA63" i="1"/>
  <c r="AA62" i="1"/>
  <c r="AA61" i="1"/>
  <c r="AA60" i="1"/>
  <c r="AA59" i="1"/>
  <c r="AA58" i="1"/>
  <c r="AA57" i="1"/>
  <c r="AA56" i="1"/>
  <c r="AA55" i="1"/>
  <c r="AA54" i="1"/>
  <c r="AA53" i="1"/>
  <c r="AA52" i="1"/>
  <c r="AA51" i="1"/>
  <c r="AA50" i="1"/>
  <c r="AA49" i="1"/>
  <c r="AA48" i="1"/>
  <c r="AA47" i="1"/>
  <c r="AA46" i="1"/>
  <c r="AA45" i="1"/>
  <c r="AA44" i="1"/>
  <c r="AA43" i="1"/>
  <c r="AA42" i="1"/>
  <c r="AA41" i="1"/>
  <c r="AA40" i="1"/>
  <c r="AA39" i="1"/>
  <c r="AA38" i="1"/>
  <c r="AA37" i="1"/>
  <c r="AA36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AA7" i="1"/>
  <c r="AA6" i="1"/>
  <c r="AA5" i="1"/>
  <c r="AA4" i="1"/>
  <c r="AA3" i="1"/>
  <c r="AA2" i="1"/>
  <c r="X151" i="1"/>
  <c r="X150" i="1"/>
  <c r="X149" i="1"/>
  <c r="X148" i="1"/>
  <c r="X147" i="1"/>
  <c r="X146" i="1"/>
  <c r="X145" i="1"/>
  <c r="X144" i="1"/>
  <c r="X143" i="1"/>
  <c r="X142" i="1"/>
  <c r="X141" i="1"/>
  <c r="X140" i="1"/>
  <c r="X139" i="1"/>
  <c r="X138" i="1"/>
  <c r="X137" i="1"/>
  <c r="X136" i="1"/>
  <c r="X135" i="1"/>
  <c r="X134" i="1"/>
  <c r="X133" i="1"/>
  <c r="X132" i="1"/>
  <c r="X131" i="1"/>
  <c r="X130" i="1"/>
  <c r="X129" i="1"/>
  <c r="X128" i="1"/>
  <c r="X127" i="1"/>
  <c r="X126" i="1"/>
  <c r="X125" i="1"/>
  <c r="X124" i="1"/>
  <c r="X123" i="1"/>
  <c r="X122" i="1"/>
  <c r="X121" i="1"/>
  <c r="X120" i="1"/>
  <c r="X119" i="1"/>
  <c r="X118" i="1"/>
  <c r="X117" i="1"/>
  <c r="X116" i="1"/>
  <c r="X115" i="1"/>
  <c r="X114" i="1"/>
  <c r="X113" i="1"/>
  <c r="X112" i="1"/>
  <c r="X111" i="1"/>
  <c r="X110" i="1"/>
  <c r="X109" i="1"/>
  <c r="X108" i="1"/>
  <c r="X107" i="1"/>
  <c r="X106" i="1"/>
  <c r="X105" i="1"/>
  <c r="X104" i="1"/>
  <c r="X103" i="1"/>
  <c r="X102" i="1"/>
  <c r="X101" i="1"/>
  <c r="X100" i="1"/>
  <c r="X99" i="1"/>
  <c r="X98" i="1"/>
  <c r="X97" i="1"/>
  <c r="X96" i="1"/>
  <c r="X95" i="1"/>
  <c r="X94" i="1"/>
  <c r="X93" i="1"/>
  <c r="X92" i="1"/>
  <c r="X91" i="1"/>
  <c r="X90" i="1"/>
  <c r="X89" i="1"/>
  <c r="X88" i="1"/>
  <c r="X87" i="1"/>
  <c r="X86" i="1"/>
  <c r="X85" i="1"/>
  <c r="X84" i="1"/>
  <c r="X83" i="1"/>
  <c r="X82" i="1"/>
  <c r="X81" i="1"/>
  <c r="X80" i="1"/>
  <c r="X79" i="1"/>
  <c r="X78" i="1"/>
  <c r="X77" i="1"/>
  <c r="X76" i="1"/>
  <c r="X75" i="1"/>
  <c r="X74" i="1"/>
  <c r="X73" i="1"/>
  <c r="X72" i="1"/>
  <c r="X71" i="1"/>
  <c r="X70" i="1"/>
  <c r="X69" i="1"/>
  <c r="X68" i="1"/>
  <c r="X67" i="1"/>
  <c r="X66" i="1"/>
  <c r="X65" i="1"/>
  <c r="X64" i="1"/>
  <c r="X63" i="1"/>
  <c r="X62" i="1"/>
  <c r="X61" i="1"/>
  <c r="X60" i="1"/>
  <c r="X59" i="1"/>
  <c r="X58" i="1"/>
  <c r="X57" i="1"/>
  <c r="X56" i="1"/>
  <c r="X55" i="1"/>
  <c r="X54" i="1"/>
  <c r="X53" i="1"/>
  <c r="X52" i="1"/>
  <c r="X51" i="1"/>
  <c r="X50" i="1"/>
  <c r="X49" i="1"/>
  <c r="X48" i="1"/>
  <c r="X47" i="1"/>
  <c r="X46" i="1"/>
  <c r="X45" i="1"/>
  <c r="X44" i="1"/>
  <c r="X43" i="1"/>
  <c r="X42" i="1"/>
  <c r="X41" i="1"/>
  <c r="X40" i="1"/>
  <c r="X39" i="1"/>
  <c r="X38" i="1"/>
  <c r="X37" i="1"/>
  <c r="X36" i="1"/>
  <c r="X35" i="1"/>
  <c r="X34" i="1"/>
  <c r="X33" i="1"/>
  <c r="X32" i="1"/>
  <c r="X31" i="1"/>
  <c r="X30" i="1"/>
  <c r="X29" i="1"/>
  <c r="X28" i="1"/>
  <c r="X27" i="1"/>
  <c r="X26" i="1"/>
  <c r="X25" i="1"/>
  <c r="X24" i="1"/>
  <c r="X23" i="1"/>
  <c r="X22" i="1"/>
  <c r="X21" i="1"/>
  <c r="X20" i="1"/>
  <c r="X19" i="1"/>
  <c r="X18" i="1"/>
  <c r="X17" i="1"/>
  <c r="X16" i="1"/>
  <c r="X15" i="1"/>
  <c r="X14" i="1"/>
  <c r="X13" i="1"/>
  <c r="X12" i="1"/>
  <c r="X11" i="1"/>
  <c r="X10" i="1"/>
  <c r="X9" i="1"/>
  <c r="X8" i="1"/>
  <c r="X7" i="1"/>
  <c r="X6" i="1"/>
  <c r="X5" i="1"/>
  <c r="X4" i="1"/>
  <c r="X3" i="1"/>
  <c r="X2" i="1"/>
  <c r="U151" i="1"/>
  <c r="U150" i="1"/>
  <c r="U149" i="1"/>
  <c r="U148" i="1"/>
  <c r="U147" i="1"/>
  <c r="U146" i="1"/>
  <c r="U145" i="1"/>
  <c r="U144" i="1"/>
  <c r="U143" i="1"/>
  <c r="U142" i="1"/>
  <c r="U141" i="1"/>
  <c r="U140" i="1"/>
  <c r="U139" i="1"/>
  <c r="U138" i="1"/>
  <c r="U137" i="1"/>
  <c r="U136" i="1"/>
  <c r="U135" i="1"/>
  <c r="U134" i="1"/>
  <c r="U133" i="1"/>
  <c r="U132" i="1"/>
  <c r="U131" i="1"/>
  <c r="U130" i="1"/>
  <c r="U129" i="1"/>
  <c r="U128" i="1"/>
  <c r="U127" i="1"/>
  <c r="U126" i="1"/>
  <c r="U125" i="1"/>
  <c r="U124" i="1"/>
  <c r="U123" i="1"/>
  <c r="U122" i="1"/>
  <c r="U121" i="1"/>
  <c r="U120" i="1"/>
  <c r="U119" i="1"/>
  <c r="U118" i="1"/>
  <c r="U117" i="1"/>
  <c r="U116" i="1"/>
  <c r="U115" i="1"/>
  <c r="U114" i="1"/>
  <c r="U113" i="1"/>
  <c r="U112" i="1"/>
  <c r="U111" i="1"/>
  <c r="U110" i="1"/>
  <c r="U109" i="1"/>
  <c r="U108" i="1"/>
  <c r="U107" i="1"/>
  <c r="U106" i="1"/>
  <c r="U105" i="1"/>
  <c r="U104" i="1"/>
  <c r="U103" i="1"/>
  <c r="U102" i="1"/>
  <c r="U101" i="1"/>
  <c r="U100" i="1"/>
  <c r="U99" i="1"/>
  <c r="U98" i="1"/>
  <c r="U97" i="1"/>
  <c r="U96" i="1"/>
  <c r="U95" i="1"/>
  <c r="U94" i="1"/>
  <c r="U93" i="1"/>
  <c r="U92" i="1"/>
  <c r="U91" i="1"/>
  <c r="U90" i="1"/>
  <c r="U89" i="1"/>
  <c r="U88" i="1"/>
  <c r="U87" i="1"/>
  <c r="U86" i="1"/>
  <c r="U85" i="1"/>
  <c r="U84" i="1"/>
  <c r="U83" i="1"/>
  <c r="U82" i="1"/>
  <c r="U81" i="1"/>
  <c r="U80" i="1"/>
  <c r="U79" i="1"/>
  <c r="U78" i="1"/>
  <c r="U77" i="1"/>
  <c r="U76" i="1"/>
  <c r="U75" i="1"/>
  <c r="U74" i="1"/>
  <c r="U73" i="1"/>
  <c r="U72" i="1"/>
  <c r="U71" i="1"/>
  <c r="U70" i="1"/>
  <c r="U69" i="1"/>
  <c r="U68" i="1"/>
  <c r="U67" i="1"/>
  <c r="U66" i="1"/>
  <c r="U65" i="1"/>
  <c r="U64" i="1"/>
  <c r="U63" i="1"/>
  <c r="U62" i="1"/>
  <c r="U61" i="1"/>
  <c r="U60" i="1"/>
  <c r="U59" i="1"/>
  <c r="U58" i="1"/>
  <c r="U57" i="1"/>
  <c r="U56" i="1"/>
  <c r="U55" i="1"/>
  <c r="U54" i="1"/>
  <c r="U53" i="1"/>
  <c r="U52" i="1"/>
  <c r="U51" i="1"/>
  <c r="U50" i="1"/>
  <c r="U49" i="1"/>
  <c r="U48" i="1"/>
  <c r="U47" i="1"/>
  <c r="U46" i="1"/>
  <c r="U45" i="1"/>
  <c r="U44" i="1"/>
  <c r="U43" i="1"/>
  <c r="U42" i="1"/>
  <c r="U41" i="1"/>
  <c r="U40" i="1"/>
  <c r="U39" i="1"/>
  <c r="U38" i="1"/>
  <c r="U37" i="1"/>
  <c r="U36" i="1"/>
  <c r="U35" i="1"/>
  <c r="U34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U7" i="1"/>
  <c r="U6" i="1"/>
  <c r="U5" i="1"/>
  <c r="U4" i="1"/>
  <c r="U3" i="1"/>
  <c r="U2" i="1"/>
  <c r="R151" i="1"/>
  <c r="R150" i="1"/>
  <c r="R149" i="1"/>
  <c r="R148" i="1"/>
  <c r="R147" i="1"/>
  <c r="R146" i="1"/>
  <c r="R145" i="1"/>
  <c r="R144" i="1"/>
  <c r="R143" i="1"/>
  <c r="R142" i="1"/>
  <c r="R141" i="1"/>
  <c r="R140" i="1"/>
  <c r="R139" i="1"/>
  <c r="R138" i="1"/>
  <c r="R137" i="1"/>
  <c r="R136" i="1"/>
  <c r="R135" i="1"/>
  <c r="R134" i="1"/>
  <c r="R133" i="1"/>
  <c r="R132" i="1"/>
  <c r="R131" i="1"/>
  <c r="R130" i="1"/>
  <c r="R129" i="1"/>
  <c r="R128" i="1"/>
  <c r="R127" i="1"/>
  <c r="R126" i="1"/>
  <c r="R125" i="1"/>
  <c r="R124" i="1"/>
  <c r="R123" i="1"/>
  <c r="R122" i="1"/>
  <c r="R121" i="1"/>
  <c r="R120" i="1"/>
  <c r="R119" i="1"/>
  <c r="R118" i="1"/>
  <c r="R117" i="1"/>
  <c r="R116" i="1"/>
  <c r="R115" i="1"/>
  <c r="R114" i="1"/>
  <c r="R113" i="1"/>
  <c r="R112" i="1"/>
  <c r="R111" i="1"/>
  <c r="R110" i="1"/>
  <c r="R109" i="1"/>
  <c r="R108" i="1"/>
  <c r="R107" i="1"/>
  <c r="R106" i="1"/>
  <c r="R105" i="1"/>
  <c r="R104" i="1"/>
  <c r="R103" i="1"/>
  <c r="R102" i="1"/>
  <c r="R101" i="1"/>
  <c r="R100" i="1"/>
  <c r="R99" i="1"/>
  <c r="R98" i="1"/>
  <c r="R97" i="1"/>
  <c r="R96" i="1"/>
  <c r="R95" i="1"/>
  <c r="R94" i="1"/>
  <c r="R93" i="1"/>
  <c r="R92" i="1"/>
  <c r="R91" i="1"/>
  <c r="R90" i="1"/>
  <c r="R89" i="1"/>
  <c r="R88" i="1"/>
  <c r="R87" i="1"/>
  <c r="R86" i="1"/>
  <c r="R85" i="1"/>
  <c r="R84" i="1"/>
  <c r="R83" i="1"/>
  <c r="R82" i="1"/>
  <c r="R81" i="1"/>
  <c r="R80" i="1"/>
  <c r="R79" i="1"/>
  <c r="R78" i="1"/>
  <c r="R77" i="1"/>
  <c r="R76" i="1"/>
  <c r="R75" i="1"/>
  <c r="R74" i="1"/>
  <c r="R73" i="1"/>
  <c r="R72" i="1"/>
  <c r="R71" i="1"/>
  <c r="R70" i="1"/>
  <c r="R69" i="1"/>
  <c r="R68" i="1"/>
  <c r="R67" i="1"/>
  <c r="R66" i="1"/>
  <c r="R65" i="1"/>
  <c r="R64" i="1"/>
  <c r="R63" i="1"/>
  <c r="R62" i="1"/>
  <c r="R61" i="1"/>
  <c r="R60" i="1"/>
  <c r="R59" i="1"/>
  <c r="R58" i="1"/>
  <c r="R57" i="1"/>
  <c r="R56" i="1"/>
  <c r="R55" i="1"/>
  <c r="R54" i="1"/>
  <c r="R53" i="1"/>
  <c r="R52" i="1"/>
  <c r="R51" i="1"/>
  <c r="R50" i="1"/>
  <c r="R49" i="1"/>
  <c r="R48" i="1"/>
  <c r="R47" i="1"/>
  <c r="R46" i="1"/>
  <c r="R45" i="1"/>
  <c r="R44" i="1"/>
  <c r="R43" i="1"/>
  <c r="R42" i="1"/>
  <c r="R41" i="1"/>
  <c r="R40" i="1"/>
  <c r="R39" i="1"/>
  <c r="R38" i="1"/>
  <c r="R37" i="1"/>
  <c r="R36" i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R7" i="1"/>
  <c r="R6" i="1"/>
  <c r="R5" i="1"/>
  <c r="R4" i="1"/>
  <c r="R3" i="1"/>
  <c r="R2" i="1"/>
  <c r="O151" i="1"/>
  <c r="O150" i="1"/>
  <c r="O149" i="1"/>
  <c r="O148" i="1"/>
  <c r="O147" i="1"/>
  <c r="O146" i="1"/>
  <c r="O145" i="1"/>
  <c r="O144" i="1"/>
  <c r="O143" i="1"/>
  <c r="O142" i="1"/>
  <c r="O141" i="1"/>
  <c r="O140" i="1"/>
  <c r="O139" i="1"/>
  <c r="O138" i="1"/>
  <c r="O137" i="1"/>
  <c r="O136" i="1"/>
  <c r="O135" i="1"/>
  <c r="O134" i="1"/>
  <c r="O133" i="1"/>
  <c r="O132" i="1"/>
  <c r="O131" i="1"/>
  <c r="O130" i="1"/>
  <c r="O129" i="1"/>
  <c r="O128" i="1"/>
  <c r="O127" i="1"/>
  <c r="O126" i="1"/>
  <c r="O125" i="1"/>
  <c r="O124" i="1"/>
  <c r="O123" i="1"/>
  <c r="O122" i="1"/>
  <c r="O121" i="1"/>
  <c r="O120" i="1"/>
  <c r="O119" i="1"/>
  <c r="O118" i="1"/>
  <c r="O117" i="1"/>
  <c r="O116" i="1"/>
  <c r="O115" i="1"/>
  <c r="O114" i="1"/>
  <c r="O113" i="1"/>
  <c r="O112" i="1"/>
  <c r="O111" i="1"/>
  <c r="O110" i="1"/>
  <c r="O109" i="1"/>
  <c r="O108" i="1"/>
  <c r="O107" i="1"/>
  <c r="O106" i="1"/>
  <c r="O105" i="1"/>
  <c r="O104" i="1"/>
  <c r="O103" i="1"/>
  <c r="O102" i="1"/>
  <c r="O101" i="1"/>
  <c r="O100" i="1"/>
  <c r="O99" i="1"/>
  <c r="O98" i="1"/>
  <c r="O97" i="1"/>
  <c r="O96" i="1"/>
  <c r="O95" i="1"/>
  <c r="O94" i="1"/>
  <c r="O93" i="1"/>
  <c r="O92" i="1"/>
  <c r="O91" i="1"/>
  <c r="O90" i="1"/>
  <c r="O89" i="1"/>
  <c r="O88" i="1"/>
  <c r="O87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  <c r="O2" i="1"/>
  <c r="L151" i="1"/>
  <c r="L150" i="1"/>
  <c r="L149" i="1"/>
  <c r="L148" i="1"/>
  <c r="L147" i="1"/>
  <c r="L146" i="1"/>
  <c r="L145" i="1"/>
  <c r="L144" i="1"/>
  <c r="L143" i="1"/>
  <c r="L142" i="1"/>
  <c r="L141" i="1"/>
  <c r="L140" i="1"/>
  <c r="L139" i="1"/>
  <c r="L138" i="1"/>
  <c r="L137" i="1"/>
  <c r="L136" i="1"/>
  <c r="L135" i="1"/>
  <c r="L134" i="1"/>
  <c r="L133" i="1"/>
  <c r="L132" i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L2" i="1"/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E24" i="1"/>
  <c r="E119" i="1"/>
  <c r="E126" i="1"/>
  <c r="E150" i="1"/>
  <c r="E107" i="1"/>
  <c r="E29" i="1"/>
  <c r="E104" i="1"/>
  <c r="E12" i="1"/>
  <c r="E115" i="1"/>
  <c r="E85" i="1"/>
  <c r="E61" i="1"/>
  <c r="E120" i="1"/>
  <c r="E70" i="1"/>
  <c r="E80" i="1"/>
  <c r="E93" i="1"/>
  <c r="E114" i="1"/>
  <c r="E71" i="1"/>
  <c r="E14" i="1"/>
  <c r="E102" i="1"/>
  <c r="E59" i="1"/>
  <c r="E78" i="1"/>
  <c r="E8" i="1"/>
  <c r="E111" i="1"/>
  <c r="E89" i="1"/>
  <c r="E139" i="1"/>
  <c r="E145" i="1"/>
  <c r="E18" i="1"/>
  <c r="E94" i="1"/>
  <c r="E132" i="1"/>
  <c r="E143" i="1"/>
  <c r="E66" i="1"/>
  <c r="E23" i="1"/>
  <c r="E109" i="1"/>
  <c r="E54" i="1"/>
  <c r="E11" i="1"/>
  <c r="E69" i="1"/>
  <c r="E149" i="1"/>
  <c r="E5" i="1"/>
  <c r="E60" i="1"/>
  <c r="E3" i="1"/>
  <c r="E128" i="1"/>
  <c r="E36" i="1"/>
  <c r="E10" i="1"/>
  <c r="E81" i="1"/>
  <c r="E140" i="1"/>
  <c r="E33" i="1"/>
  <c r="E106" i="1"/>
  <c r="E19" i="1"/>
  <c r="E39" i="1"/>
  <c r="E73" i="1"/>
  <c r="E58" i="1"/>
  <c r="E51" i="1"/>
  <c r="E56" i="1"/>
  <c r="E135" i="1"/>
  <c r="E48" i="1"/>
  <c r="E32" i="1"/>
  <c r="E123" i="1"/>
  <c r="E121" i="1"/>
  <c r="E136" i="1"/>
  <c r="E44" i="1"/>
  <c r="E20" i="1"/>
  <c r="E142" i="1"/>
  <c r="E76" i="1"/>
  <c r="E97" i="1"/>
  <c r="E6" i="1"/>
  <c r="E83" i="1"/>
  <c r="E16" i="1"/>
  <c r="E130" i="1"/>
  <c r="E87" i="1"/>
  <c r="E46" i="1"/>
  <c r="E118" i="1"/>
  <c r="E75" i="1"/>
  <c r="E146" i="1"/>
  <c r="E72" i="1"/>
  <c r="E34" i="1"/>
  <c r="E129" i="1"/>
  <c r="E41" i="1"/>
  <c r="E22" i="1"/>
  <c r="E105" i="1"/>
  <c r="E17" i="1"/>
  <c r="E74" i="1"/>
  <c r="E31" i="1"/>
  <c r="E125" i="1"/>
  <c r="E131" i="1"/>
  <c r="E21" i="1"/>
  <c r="E148" i="1"/>
  <c r="E9" i="1"/>
  <c r="E27" i="1"/>
  <c r="E49" i="1"/>
  <c r="E147" i="1"/>
  <c r="E37" i="1"/>
  <c r="E92" i="1"/>
  <c r="E67" i="1"/>
  <c r="E13" i="1"/>
  <c r="E68" i="1"/>
  <c r="E26" i="1"/>
  <c r="E113" i="1"/>
  <c r="E25" i="1"/>
  <c r="E101" i="1"/>
  <c r="E42" i="1"/>
  <c r="E110" i="1"/>
  <c r="E103" i="1"/>
  <c r="E96" i="1"/>
  <c r="E122" i="1"/>
  <c r="E133" i="1"/>
  <c r="E88" i="1"/>
  <c r="E151" i="1"/>
  <c r="E144" i="1"/>
  <c r="E64" i="1"/>
  <c r="E35" i="1"/>
  <c r="E141" i="1"/>
  <c r="E108" i="1"/>
  <c r="E98" i="1"/>
  <c r="E55" i="1"/>
  <c r="E117" i="1"/>
  <c r="E86" i="1"/>
  <c r="E43" i="1"/>
  <c r="E30" i="1"/>
  <c r="E138" i="1"/>
  <c r="E95" i="1"/>
  <c r="E112" i="1"/>
  <c r="E100" i="1"/>
  <c r="E63" i="1"/>
  <c r="E82" i="1"/>
  <c r="E57" i="1"/>
  <c r="E4" i="1"/>
  <c r="E79" i="1"/>
  <c r="E50" i="1"/>
  <c r="E137" i="1"/>
  <c r="E62" i="1"/>
  <c r="E28" i="1"/>
  <c r="E65" i="1"/>
  <c r="E127" i="1"/>
  <c r="E7" i="1"/>
  <c r="E53" i="1"/>
  <c r="E84" i="1"/>
  <c r="E91" i="1"/>
  <c r="E124" i="1"/>
  <c r="E134" i="1"/>
  <c r="E77" i="1"/>
  <c r="E90" i="1"/>
  <c r="E40" i="1"/>
  <c r="E15" i="1"/>
  <c r="E99" i="1"/>
  <c r="E116" i="1"/>
  <c r="E38" i="1"/>
  <c r="E47" i="1"/>
  <c r="E52" i="1"/>
  <c r="E2" i="1"/>
  <c r="E45" i="1"/>
  <c r="F45" i="1" l="1"/>
  <c r="F2" i="1"/>
  <c r="F52" i="1"/>
  <c r="F47" i="1"/>
  <c r="F38" i="1"/>
  <c r="F116" i="1"/>
  <c r="F99" i="1"/>
  <c r="F15" i="1"/>
  <c r="F40" i="1"/>
  <c r="F90" i="1"/>
  <c r="F77" i="1"/>
  <c r="F134" i="1"/>
  <c r="F124" i="1"/>
  <c r="F91" i="1"/>
  <c r="F84" i="1"/>
  <c r="F53" i="1"/>
  <c r="F7" i="1"/>
  <c r="F127" i="1"/>
  <c r="F65" i="1"/>
  <c r="F28" i="1"/>
  <c r="F62" i="1"/>
  <c r="F137" i="1"/>
  <c r="F50" i="1"/>
  <c r="F79" i="1"/>
  <c r="F4" i="1"/>
  <c r="F57" i="1"/>
  <c r="F82" i="1"/>
  <c r="F63" i="1"/>
  <c r="F100" i="1"/>
  <c r="F112" i="1"/>
  <c r="F95" i="1"/>
  <c r="F138" i="1"/>
  <c r="F30" i="1"/>
  <c r="F43" i="1"/>
  <c r="F86" i="1"/>
  <c r="F117" i="1"/>
  <c r="F55" i="1"/>
  <c r="F98" i="1"/>
  <c r="F108" i="1"/>
  <c r="F141" i="1"/>
  <c r="F35" i="1"/>
  <c r="F64" i="1"/>
  <c r="F144" i="1"/>
  <c r="F151" i="1"/>
  <c r="F88" i="1"/>
  <c r="F133" i="1"/>
  <c r="F122" i="1"/>
  <c r="F96" i="1"/>
  <c r="F103" i="1"/>
  <c r="F110" i="1"/>
  <c r="F42" i="1"/>
  <c r="F101" i="1"/>
  <c r="F25" i="1"/>
  <c r="F113" i="1"/>
  <c r="F26" i="1"/>
  <c r="F68" i="1"/>
  <c r="F13" i="1"/>
  <c r="F67" i="1"/>
  <c r="F92" i="1"/>
  <c r="F37" i="1"/>
  <c r="F147" i="1"/>
  <c r="F49" i="1"/>
  <c r="F27" i="1"/>
  <c r="F9" i="1"/>
  <c r="F148" i="1"/>
  <c r="F21" i="1"/>
  <c r="F131" i="1"/>
  <c r="F125" i="1"/>
  <c r="F31" i="1"/>
  <c r="F74" i="1"/>
  <c r="F17" i="1"/>
  <c r="F105" i="1"/>
  <c r="F22" i="1"/>
  <c r="F41" i="1"/>
  <c r="F129" i="1"/>
  <c r="F34" i="1"/>
  <c r="F72" i="1"/>
  <c r="F146" i="1"/>
  <c r="F75" i="1"/>
  <c r="F118" i="1"/>
  <c r="F46" i="1"/>
  <c r="F87" i="1"/>
  <c r="F130" i="1"/>
  <c r="F16" i="1"/>
  <c r="F83" i="1"/>
  <c r="F6" i="1"/>
  <c r="F97" i="1"/>
  <c r="F76" i="1"/>
  <c r="F142" i="1"/>
  <c r="F20" i="1"/>
  <c r="F44" i="1"/>
  <c r="F136" i="1"/>
  <c r="F121" i="1"/>
  <c r="F123" i="1"/>
  <c r="F32" i="1"/>
  <c r="F48" i="1"/>
  <c r="F135" i="1"/>
  <c r="F56" i="1"/>
  <c r="F51" i="1"/>
  <c r="F58" i="1"/>
  <c r="F73" i="1"/>
  <c r="F39" i="1"/>
  <c r="F19" i="1"/>
  <c r="F106" i="1"/>
  <c r="F33" i="1"/>
  <c r="F140" i="1"/>
  <c r="F81" i="1"/>
  <c r="F10" i="1"/>
  <c r="F36" i="1"/>
  <c r="F128" i="1"/>
  <c r="F3" i="1"/>
  <c r="F60" i="1"/>
  <c r="F5" i="1"/>
  <c r="F149" i="1"/>
  <c r="F69" i="1"/>
  <c r="F11" i="1"/>
  <c r="F54" i="1"/>
  <c r="F109" i="1"/>
  <c r="F23" i="1"/>
  <c r="F66" i="1"/>
  <c r="F143" i="1"/>
  <c r="F132" i="1"/>
  <c r="F94" i="1"/>
  <c r="F18" i="1"/>
  <c r="F145" i="1"/>
  <c r="F139" i="1"/>
  <c r="F89" i="1"/>
  <c r="F111" i="1"/>
  <c r="F8" i="1"/>
  <c r="F78" i="1"/>
  <c r="F59" i="1"/>
  <c r="F102" i="1"/>
  <c r="F14" i="1"/>
  <c r="F71" i="1"/>
  <c r="F114" i="1"/>
  <c r="F93" i="1"/>
  <c r="F80" i="1"/>
  <c r="F70" i="1"/>
  <c r="F120" i="1"/>
  <c r="F61" i="1"/>
  <c r="F85" i="1"/>
  <c r="F115" i="1"/>
  <c r="F12" i="1"/>
  <c r="F104" i="1"/>
  <c r="F29" i="1"/>
  <c r="F107" i="1"/>
  <c r="F150" i="1"/>
  <c r="F126" i="1"/>
  <c r="F119" i="1"/>
  <c r="F24" i="1"/>
  <c r="G45" i="1"/>
  <c r="H45" i="1" s="1"/>
  <c r="G38" i="1"/>
  <c r="H38" i="1" s="1"/>
  <c r="G40" i="1"/>
  <c r="H40" i="1" s="1"/>
  <c r="G124" i="1"/>
  <c r="H124" i="1" s="1"/>
  <c r="G7" i="1"/>
  <c r="H7" i="1" s="1"/>
  <c r="G62" i="1"/>
  <c r="H62" i="1" s="1"/>
  <c r="G4" i="1"/>
  <c r="H4" i="1" s="1"/>
  <c r="G100" i="1"/>
  <c r="H100" i="1" s="1"/>
  <c r="G30" i="1"/>
  <c r="H30" i="1" s="1"/>
  <c r="G55" i="1"/>
  <c r="H55" i="1" s="1"/>
  <c r="G35" i="1"/>
  <c r="H35" i="1" s="1"/>
  <c r="G88" i="1"/>
  <c r="H88" i="1" s="1"/>
  <c r="G103" i="1"/>
  <c r="H103" i="1" s="1"/>
  <c r="G25" i="1"/>
  <c r="H25" i="1" s="1"/>
  <c r="G13" i="1"/>
  <c r="H13" i="1" s="1"/>
  <c r="G147" i="1"/>
  <c r="H147" i="1" s="1"/>
  <c r="G148" i="1"/>
  <c r="H148" i="1" s="1"/>
  <c r="G31" i="1"/>
  <c r="H31" i="1" s="1"/>
  <c r="G22" i="1"/>
  <c r="H22" i="1" s="1"/>
  <c r="G72" i="1"/>
  <c r="H72" i="1" s="1"/>
  <c r="G46" i="1"/>
  <c r="H46" i="1" s="1"/>
  <c r="G83" i="1"/>
  <c r="H83" i="1" s="1"/>
  <c r="G142" i="1"/>
  <c r="H142" i="1" s="1"/>
  <c r="G121" i="1"/>
  <c r="H121" i="1" s="1"/>
  <c r="G135" i="1"/>
  <c r="H135" i="1" s="1"/>
  <c r="G73" i="1"/>
  <c r="H73" i="1" s="1"/>
  <c r="G33" i="1"/>
  <c r="H33" i="1" s="1"/>
  <c r="G36" i="1"/>
  <c r="H36" i="1" s="1"/>
  <c r="G5" i="1"/>
  <c r="H5" i="1" s="1"/>
  <c r="G54" i="1"/>
  <c r="H54" i="1" s="1"/>
  <c r="G143" i="1"/>
  <c r="H143" i="1" s="1"/>
  <c r="G145" i="1"/>
  <c r="H145" i="1" s="1"/>
  <c r="G8" i="1"/>
  <c r="H8" i="1" s="1"/>
  <c r="G14" i="1"/>
  <c r="H14" i="1" s="1"/>
  <c r="G80" i="1"/>
  <c r="H80" i="1" s="1"/>
  <c r="G85" i="1"/>
  <c r="H85" i="1" s="1"/>
  <c r="G29" i="1"/>
  <c r="H29" i="1" s="1"/>
  <c r="G119" i="1"/>
  <c r="H119" i="1" s="1"/>
  <c r="G67" i="1"/>
  <c r="H67" i="1" s="1"/>
  <c r="G74" i="1"/>
  <c r="H74" i="1" s="1"/>
  <c r="G146" i="1"/>
  <c r="H146" i="1" s="1"/>
  <c r="G6" i="1"/>
  <c r="H6" i="1" s="1"/>
  <c r="G123" i="1"/>
  <c r="H123" i="1" s="1"/>
  <c r="G56" i="1"/>
  <c r="H56" i="1" s="1"/>
  <c r="G140" i="1"/>
  <c r="H140" i="1" s="1"/>
  <c r="G149" i="1"/>
  <c r="H149" i="1" s="1"/>
  <c r="G132" i="1"/>
  <c r="H132" i="1" s="1"/>
  <c r="G78" i="1"/>
  <c r="H78" i="1" s="1"/>
  <c r="G71" i="1"/>
  <c r="H71" i="1" s="1"/>
  <c r="G115" i="1"/>
  <c r="H115" i="1" s="1"/>
  <c r="G24" i="1"/>
  <c r="H24" i="1" s="1"/>
  <c r="G99" i="1"/>
  <c r="H99" i="1" s="1"/>
  <c r="G50" i="1"/>
  <c r="H50" i="1" s="1"/>
  <c r="G95" i="1"/>
  <c r="H95" i="1" s="1"/>
  <c r="G144" i="1"/>
  <c r="H144" i="1" s="1"/>
  <c r="G42" i="1"/>
  <c r="H42" i="1" s="1"/>
  <c r="G92" i="1"/>
  <c r="H92" i="1" s="1"/>
  <c r="G131" i="1"/>
  <c r="H131" i="1" s="1"/>
  <c r="G75" i="1"/>
  <c r="H75" i="1" s="1"/>
  <c r="G97" i="1"/>
  <c r="H97" i="1" s="1"/>
  <c r="G32" i="1"/>
  <c r="H32" i="1" s="1"/>
  <c r="G19" i="1"/>
  <c r="H19" i="1" s="1"/>
  <c r="G81" i="1"/>
  <c r="H81" i="1" s="1"/>
  <c r="G69" i="1"/>
  <c r="H69" i="1" s="1"/>
  <c r="G94" i="1"/>
  <c r="H94" i="1" s="1"/>
  <c r="G89" i="1"/>
  <c r="H89" i="1" s="1"/>
  <c r="G114" i="1"/>
  <c r="H114" i="1" s="1"/>
  <c r="G12" i="1"/>
  <c r="H12" i="1" s="1"/>
  <c r="G15" i="1"/>
  <c r="H15" i="1" s="1"/>
  <c r="G79" i="1"/>
  <c r="H79" i="1" s="1"/>
  <c r="G63" i="1"/>
  <c r="H63" i="1" s="1"/>
  <c r="G117" i="1"/>
  <c r="H117" i="1" s="1"/>
  <c r="G96" i="1"/>
  <c r="H96" i="1" s="1"/>
  <c r="G68" i="1"/>
  <c r="H68" i="1" s="1"/>
  <c r="G9" i="1"/>
  <c r="H9" i="1" s="1"/>
  <c r="G105" i="1"/>
  <c r="H105" i="1" s="1"/>
  <c r="G118" i="1"/>
  <c r="H118" i="1" s="1"/>
  <c r="G76" i="1"/>
  <c r="H76" i="1" s="1"/>
  <c r="G48" i="1"/>
  <c r="H48" i="1" s="1"/>
  <c r="G58" i="1"/>
  <c r="H58" i="1" s="1"/>
  <c r="G10" i="1"/>
  <c r="H10" i="1" s="1"/>
  <c r="G11" i="1"/>
  <c r="H11" i="1" s="1"/>
  <c r="G18" i="1"/>
  <c r="H18" i="1" s="1"/>
  <c r="G102" i="1"/>
  <c r="H102" i="1" s="1"/>
  <c r="G61" i="1"/>
  <c r="H61" i="1" s="1"/>
  <c r="G126" i="1"/>
  <c r="H126" i="1" s="1"/>
  <c r="G2" i="1"/>
  <c r="H2" i="1" s="1"/>
  <c r="G116" i="1"/>
  <c r="H116" i="1" s="1"/>
  <c r="G90" i="1"/>
  <c r="H90" i="1" s="1"/>
  <c r="G91" i="1"/>
  <c r="H91" i="1" s="1"/>
  <c r="G127" i="1"/>
  <c r="H127" i="1" s="1"/>
  <c r="G137" i="1"/>
  <c r="H137" i="1" s="1"/>
  <c r="G57" i="1"/>
  <c r="H57" i="1" s="1"/>
  <c r="G112" i="1"/>
  <c r="H112" i="1" s="1"/>
  <c r="G43" i="1"/>
  <c r="H43" i="1" s="1"/>
  <c r="G98" i="1"/>
  <c r="H98" i="1" s="1"/>
  <c r="G64" i="1"/>
  <c r="H64" i="1" s="1"/>
  <c r="G133" i="1"/>
  <c r="H133" i="1" s="1"/>
  <c r="G110" i="1"/>
  <c r="H110" i="1" s="1"/>
  <c r="G113" i="1"/>
  <c r="H113" i="1" s="1"/>
  <c r="G49" i="1"/>
  <c r="H49" i="1" s="1"/>
  <c r="G21" i="1"/>
  <c r="H21" i="1" s="1"/>
  <c r="G41" i="1"/>
  <c r="H41" i="1" s="1"/>
  <c r="G87" i="1"/>
  <c r="H87" i="1" s="1"/>
  <c r="G20" i="1"/>
  <c r="H20" i="1" s="1"/>
  <c r="G39" i="1"/>
  <c r="H39" i="1" s="1"/>
  <c r="G128" i="1"/>
  <c r="H128" i="1" s="1"/>
  <c r="G109" i="1"/>
  <c r="H109" i="1" s="1"/>
  <c r="G139" i="1"/>
  <c r="H139" i="1" s="1"/>
  <c r="G70" i="1"/>
  <c r="H70" i="1" s="1"/>
  <c r="G107" i="1"/>
  <c r="H107" i="1" s="1"/>
  <c r="G52" i="1"/>
  <c r="H52" i="1" s="1"/>
  <c r="G77" i="1"/>
  <c r="H77" i="1" s="1"/>
  <c r="G84" i="1"/>
  <c r="H84" i="1" s="1"/>
  <c r="G65" i="1"/>
  <c r="H65" i="1" s="1"/>
  <c r="G82" i="1"/>
  <c r="H82" i="1" s="1"/>
  <c r="G86" i="1"/>
  <c r="H86" i="1" s="1"/>
  <c r="G108" i="1"/>
  <c r="H108" i="1" s="1"/>
  <c r="G122" i="1"/>
  <c r="H122" i="1" s="1"/>
  <c r="G26" i="1"/>
  <c r="H26" i="1" s="1"/>
  <c r="G27" i="1"/>
  <c r="H27" i="1" s="1"/>
  <c r="G17" i="1"/>
  <c r="H17" i="1" s="1"/>
  <c r="G129" i="1"/>
  <c r="H129" i="1" s="1"/>
  <c r="G130" i="1"/>
  <c r="H130" i="1" s="1"/>
  <c r="G44" i="1"/>
  <c r="H44" i="1" s="1"/>
  <c r="G51" i="1"/>
  <c r="H51" i="1" s="1"/>
  <c r="G3" i="1"/>
  <c r="H3" i="1" s="1"/>
  <c r="G23" i="1"/>
  <c r="H23" i="1" s="1"/>
  <c r="G59" i="1"/>
  <c r="H59" i="1" s="1"/>
  <c r="G120" i="1"/>
  <c r="H120" i="1" s="1"/>
  <c r="G150" i="1"/>
  <c r="H150" i="1" s="1"/>
  <c r="G47" i="1"/>
  <c r="H47" i="1" s="1"/>
  <c r="G134" i="1"/>
  <c r="H134" i="1" s="1"/>
  <c r="G53" i="1"/>
  <c r="H53" i="1" s="1"/>
  <c r="G28" i="1"/>
  <c r="H28" i="1" s="1"/>
  <c r="G138" i="1"/>
  <c r="H138" i="1" s="1"/>
  <c r="G141" i="1"/>
  <c r="H141" i="1" s="1"/>
  <c r="G151" i="1"/>
  <c r="H151" i="1" s="1"/>
  <c r="G101" i="1"/>
  <c r="H101" i="1" s="1"/>
  <c r="G37" i="1"/>
  <c r="H37" i="1" s="1"/>
  <c r="G125" i="1"/>
  <c r="H125" i="1" s="1"/>
  <c r="G34" i="1"/>
  <c r="H34" i="1" s="1"/>
  <c r="G16" i="1"/>
  <c r="H16" i="1" s="1"/>
  <c r="G136" i="1"/>
  <c r="H136" i="1" s="1"/>
  <c r="G106" i="1"/>
  <c r="H106" i="1" s="1"/>
  <c r="G60" i="1"/>
  <c r="H60" i="1" s="1"/>
  <c r="G66" i="1"/>
  <c r="H66" i="1" s="1"/>
  <c r="G111" i="1"/>
  <c r="H111" i="1" s="1"/>
  <c r="G93" i="1"/>
  <c r="H93" i="1" s="1"/>
  <c r="G104" i="1"/>
  <c r="H104" i="1" s="1"/>
  <c r="I104" i="1" l="1"/>
  <c r="I93" i="1"/>
  <c r="I111" i="1"/>
  <c r="I66" i="1"/>
  <c r="I60" i="1"/>
  <c r="I106" i="1"/>
  <c r="I136" i="1"/>
  <c r="I16" i="1"/>
  <c r="I34" i="1"/>
  <c r="I125" i="1"/>
  <c r="I37" i="1"/>
  <c r="I101" i="1"/>
  <c r="I151" i="1"/>
  <c r="I141" i="1"/>
  <c r="I138" i="1"/>
  <c r="I28" i="1"/>
  <c r="I53" i="1"/>
  <c r="I134" i="1"/>
  <c r="I47" i="1"/>
  <c r="I150" i="1"/>
  <c r="I120" i="1"/>
  <c r="I59" i="1"/>
  <c r="I23" i="1"/>
  <c r="I3" i="1"/>
  <c r="I51" i="1"/>
  <c r="I44" i="1"/>
  <c r="I130" i="1"/>
  <c r="I129" i="1"/>
  <c r="I17" i="1"/>
  <c r="I27" i="1"/>
  <c r="I26" i="1"/>
  <c r="I122" i="1"/>
  <c r="I108" i="1"/>
  <c r="I86" i="1"/>
  <c r="I82" i="1"/>
  <c r="I65" i="1"/>
  <c r="I84" i="1"/>
  <c r="I77" i="1"/>
  <c r="I52" i="1"/>
  <c r="I107" i="1"/>
  <c r="I70" i="1"/>
  <c r="I139" i="1"/>
  <c r="I109" i="1"/>
  <c r="I128" i="1"/>
  <c r="I39" i="1"/>
  <c r="I20" i="1"/>
  <c r="I87" i="1"/>
  <c r="I41" i="1"/>
  <c r="I21" i="1"/>
  <c r="I49" i="1"/>
  <c r="I113" i="1"/>
  <c r="I110" i="1"/>
  <c r="I133" i="1"/>
  <c r="I64" i="1"/>
  <c r="I98" i="1"/>
  <c r="I43" i="1"/>
  <c r="I112" i="1"/>
  <c r="I57" i="1"/>
  <c r="I137" i="1"/>
  <c r="I127" i="1"/>
  <c r="I91" i="1"/>
  <c r="I90" i="1"/>
  <c r="I116" i="1"/>
  <c r="I2" i="1"/>
  <c r="I126" i="1"/>
  <c r="I61" i="1"/>
  <c r="I102" i="1"/>
  <c r="I18" i="1"/>
  <c r="I11" i="1"/>
  <c r="I10" i="1"/>
  <c r="I58" i="1"/>
  <c r="I48" i="1"/>
  <c r="I76" i="1"/>
  <c r="I118" i="1"/>
  <c r="I105" i="1"/>
  <c r="I9" i="1"/>
  <c r="I68" i="1"/>
  <c r="I96" i="1"/>
  <c r="I117" i="1"/>
  <c r="I63" i="1"/>
  <c r="I79" i="1"/>
  <c r="I15" i="1"/>
  <c r="I12" i="1"/>
  <c r="I114" i="1"/>
  <c r="I89" i="1"/>
  <c r="I94" i="1"/>
  <c r="I69" i="1"/>
  <c r="I81" i="1"/>
  <c r="I19" i="1"/>
  <c r="I32" i="1"/>
  <c r="I97" i="1"/>
  <c r="I75" i="1"/>
  <c r="I131" i="1"/>
  <c r="I92" i="1"/>
  <c r="I42" i="1"/>
  <c r="I144" i="1"/>
  <c r="I95" i="1"/>
  <c r="I50" i="1"/>
  <c r="I99" i="1"/>
  <c r="I24" i="1"/>
  <c r="I115" i="1"/>
  <c r="I71" i="1"/>
  <c r="I78" i="1"/>
  <c r="I132" i="1"/>
  <c r="I149" i="1"/>
  <c r="I140" i="1"/>
  <c r="I56" i="1"/>
  <c r="I123" i="1"/>
  <c r="I6" i="1"/>
  <c r="I146" i="1"/>
  <c r="I74" i="1"/>
  <c r="I67" i="1"/>
  <c r="I119" i="1"/>
  <c r="I29" i="1"/>
  <c r="I85" i="1"/>
  <c r="I80" i="1"/>
  <c r="I14" i="1"/>
  <c r="I8" i="1"/>
  <c r="I145" i="1"/>
  <c r="I143" i="1"/>
  <c r="I54" i="1"/>
  <c r="I5" i="1"/>
  <c r="I36" i="1"/>
  <c r="I33" i="1"/>
  <c r="I73" i="1"/>
  <c r="I135" i="1"/>
  <c r="I121" i="1"/>
  <c r="I142" i="1"/>
  <c r="I83" i="1"/>
  <c r="I46" i="1"/>
  <c r="I72" i="1"/>
  <c r="I22" i="1"/>
  <c r="I31" i="1"/>
  <c r="I148" i="1"/>
  <c r="I147" i="1"/>
  <c r="I13" i="1"/>
  <c r="I25" i="1"/>
  <c r="I103" i="1"/>
  <c r="I88" i="1"/>
  <c r="I35" i="1"/>
  <c r="I55" i="1"/>
  <c r="I30" i="1"/>
  <c r="I100" i="1"/>
  <c r="I4" i="1"/>
  <c r="I62" i="1"/>
  <c r="I7" i="1"/>
  <c r="I124" i="1"/>
  <c r="I40" i="1"/>
  <c r="I38" i="1"/>
  <c r="I45" i="1"/>
</calcChain>
</file>

<file path=xl/sharedStrings.xml><?xml version="1.0" encoding="utf-8"?>
<sst xmlns="http://schemas.openxmlformats.org/spreadsheetml/2006/main" count="369" uniqueCount="244">
  <si>
    <t>NOI article MAR</t>
  </si>
  <si>
    <t>Numéro marché MAR</t>
  </si>
  <si>
    <t>Besoin Exprimé</t>
  </si>
  <si>
    <t>Tranche 1</t>
  </si>
  <si>
    <t>Prix révisé 1</t>
  </si>
  <si>
    <t>Tranche 2</t>
  </si>
  <si>
    <t>Prix révisé 2</t>
  </si>
  <si>
    <t>Tranche 3</t>
  </si>
  <si>
    <t>Prix révisé 3</t>
  </si>
  <si>
    <t>Tranche 4</t>
  </si>
  <si>
    <t>Prix révisé 4</t>
  </si>
  <si>
    <t>Tranche 5</t>
  </si>
  <si>
    <t>Prix révisé 5</t>
  </si>
  <si>
    <t>Tranche 6</t>
  </si>
  <si>
    <t>Prix révisé 6</t>
  </si>
  <si>
    <t>Tranche 7</t>
  </si>
  <si>
    <t>Prix révisé 7</t>
  </si>
  <si>
    <t>Tranche 8</t>
  </si>
  <si>
    <t>Prix révisé 8</t>
  </si>
  <si>
    <t>Tranche 9</t>
  </si>
  <si>
    <t>Prix révisé 9</t>
  </si>
  <si>
    <t>Tranche 10</t>
  </si>
  <si>
    <t>Prix révisé 10</t>
  </si>
  <si>
    <t>Tranche 11</t>
  </si>
  <si>
    <t>Prix révisé 11</t>
  </si>
  <si>
    <t>Tranche 12</t>
  </si>
  <si>
    <t>Prix révisé 12</t>
  </si>
  <si>
    <t>Tranche 13</t>
  </si>
  <si>
    <t>Prix révisé 13</t>
  </si>
  <si>
    <t>Tranche 14</t>
  </si>
  <si>
    <t>Prix révisé 14</t>
  </si>
  <si>
    <t>Tranche 15</t>
  </si>
  <si>
    <t>Prix révisé 15</t>
  </si>
  <si>
    <t>Tranche 16</t>
  </si>
  <si>
    <t>Prix révisé 16</t>
  </si>
  <si>
    <t>Tranche 17</t>
  </si>
  <si>
    <t>Prix révisé 17</t>
  </si>
  <si>
    <t>Tranche 18</t>
  </si>
  <si>
    <t>Prix révisé 18</t>
  </si>
  <si>
    <t>Tranche 19</t>
  </si>
  <si>
    <t>Prix révisé 19</t>
  </si>
  <si>
    <t>Tranche 20</t>
  </si>
  <si>
    <t>Prix révisé 20</t>
  </si>
  <si>
    <t>000042848</t>
  </si>
  <si>
    <t>1001105</t>
  </si>
  <si>
    <t>000048412</t>
  </si>
  <si>
    <t>0701099</t>
  </si>
  <si>
    <t>1701087</t>
  </si>
  <si>
    <t>000065742</t>
  </si>
  <si>
    <t>1801056</t>
  </si>
  <si>
    <t>000137164</t>
  </si>
  <si>
    <t>1601109</t>
  </si>
  <si>
    <t>000173827</t>
  </si>
  <si>
    <t>1601143</t>
  </si>
  <si>
    <t>000173932</t>
  </si>
  <si>
    <t>000180201</t>
  </si>
  <si>
    <t>000180575</t>
  </si>
  <si>
    <t>1301449</t>
  </si>
  <si>
    <t>000234354</t>
  </si>
  <si>
    <t>000426577</t>
  </si>
  <si>
    <t>1601141</t>
  </si>
  <si>
    <t>000453180</t>
  </si>
  <si>
    <t>1101653</t>
  </si>
  <si>
    <t>1601016</t>
  </si>
  <si>
    <t>1801092</t>
  </si>
  <si>
    <t>000527056</t>
  </si>
  <si>
    <t>1901073</t>
  </si>
  <si>
    <t>000541438</t>
  </si>
  <si>
    <t>000543375</t>
  </si>
  <si>
    <t>000549286</t>
  </si>
  <si>
    <t>1601061</t>
  </si>
  <si>
    <t>000571421</t>
  </si>
  <si>
    <t>1101613</t>
  </si>
  <si>
    <t>000593655</t>
  </si>
  <si>
    <t>1601108</t>
  </si>
  <si>
    <t>000617320</t>
  </si>
  <si>
    <t>000742072</t>
  </si>
  <si>
    <t>1501806</t>
  </si>
  <si>
    <t>1601009</t>
  </si>
  <si>
    <t>1601014</t>
  </si>
  <si>
    <t>1701154</t>
  </si>
  <si>
    <t>000794598</t>
  </si>
  <si>
    <t>1401729</t>
  </si>
  <si>
    <t>000807043</t>
  </si>
  <si>
    <t>000814219</t>
  </si>
  <si>
    <t>000819156</t>
  </si>
  <si>
    <t>1801064</t>
  </si>
  <si>
    <t>000876047</t>
  </si>
  <si>
    <t>000894130</t>
  </si>
  <si>
    <t>001000248</t>
  </si>
  <si>
    <t>1401711</t>
  </si>
  <si>
    <t>001000572</t>
  </si>
  <si>
    <t>001000589</t>
  </si>
  <si>
    <t>1201931</t>
  </si>
  <si>
    <t>001000641</t>
  </si>
  <si>
    <t>0501149</t>
  </si>
  <si>
    <t>1601079</t>
  </si>
  <si>
    <t>001000728</t>
  </si>
  <si>
    <t>1401709</t>
  </si>
  <si>
    <t>001000778</t>
  </si>
  <si>
    <t>1201926</t>
  </si>
  <si>
    <t>001003095</t>
  </si>
  <si>
    <t>001003566</t>
  </si>
  <si>
    <t>001005351</t>
  </si>
  <si>
    <t>0801024</t>
  </si>
  <si>
    <t>001024210</t>
  </si>
  <si>
    <t>1101700</t>
  </si>
  <si>
    <t>001044066</t>
  </si>
  <si>
    <t>1801068</t>
  </si>
  <si>
    <t>001067478</t>
  </si>
  <si>
    <t>001085691</t>
  </si>
  <si>
    <t>001096110</t>
  </si>
  <si>
    <t>0901302</t>
  </si>
  <si>
    <t>1901005</t>
  </si>
  <si>
    <t>001110734</t>
  </si>
  <si>
    <t>001134902</t>
  </si>
  <si>
    <t>1601045</t>
  </si>
  <si>
    <t>001138184</t>
  </si>
  <si>
    <t>001139828</t>
  </si>
  <si>
    <t>1801059</t>
  </si>
  <si>
    <t>001157974</t>
  </si>
  <si>
    <t>001185528</t>
  </si>
  <si>
    <t>001254707</t>
  </si>
  <si>
    <t>1201168</t>
  </si>
  <si>
    <t>001274637</t>
  </si>
  <si>
    <t>001358617</t>
  </si>
  <si>
    <t>001374668</t>
  </si>
  <si>
    <t>1501785</t>
  </si>
  <si>
    <t>001374669</t>
  </si>
  <si>
    <t>001386904</t>
  </si>
  <si>
    <t>001390011</t>
  </si>
  <si>
    <t>001422155</t>
  </si>
  <si>
    <t>001424355</t>
  </si>
  <si>
    <t>1201930</t>
  </si>
  <si>
    <t>001434771</t>
  </si>
  <si>
    <t>001434774</t>
  </si>
  <si>
    <t>001434780</t>
  </si>
  <si>
    <t>001434794</t>
  </si>
  <si>
    <t>001477921</t>
  </si>
  <si>
    <t>001584796</t>
  </si>
  <si>
    <t>1601046</t>
  </si>
  <si>
    <t>001668396</t>
  </si>
  <si>
    <t>001670721</t>
  </si>
  <si>
    <t>1501895</t>
  </si>
  <si>
    <t>001720185</t>
  </si>
  <si>
    <t>001816751</t>
  </si>
  <si>
    <t>001848383</t>
  </si>
  <si>
    <t>001848384</t>
  </si>
  <si>
    <t>001848410</t>
  </si>
  <si>
    <t>001999502</t>
  </si>
  <si>
    <t>002033831</t>
  </si>
  <si>
    <t>002037051</t>
  </si>
  <si>
    <t>1601142</t>
  </si>
  <si>
    <t>002048966</t>
  </si>
  <si>
    <t>002098720</t>
  </si>
  <si>
    <t>1301549</t>
  </si>
  <si>
    <t>002247056</t>
  </si>
  <si>
    <t>1501876</t>
  </si>
  <si>
    <t>002273309</t>
  </si>
  <si>
    <t>002273711</t>
  </si>
  <si>
    <t>002300515</t>
  </si>
  <si>
    <t>002313027</t>
  </si>
  <si>
    <t>002368357</t>
  </si>
  <si>
    <t>002380033</t>
  </si>
  <si>
    <t>1501861</t>
  </si>
  <si>
    <t>002393661</t>
  </si>
  <si>
    <t>0601205</t>
  </si>
  <si>
    <t>002413518</t>
  </si>
  <si>
    <t>002437338</t>
  </si>
  <si>
    <t>002469519</t>
  </si>
  <si>
    <t>002502230</t>
  </si>
  <si>
    <t>002518839</t>
  </si>
  <si>
    <t>1301376</t>
  </si>
  <si>
    <t>002519503</t>
  </si>
  <si>
    <t>002526056</t>
  </si>
  <si>
    <t>002585811</t>
  </si>
  <si>
    <t>002629946</t>
  </si>
  <si>
    <t>002703878</t>
  </si>
  <si>
    <t>002744712</t>
  </si>
  <si>
    <t>1501872</t>
  </si>
  <si>
    <t>002775081</t>
  </si>
  <si>
    <t>002849220</t>
  </si>
  <si>
    <t>002881511</t>
  </si>
  <si>
    <t>002896089</t>
  </si>
  <si>
    <t>002939302</t>
  </si>
  <si>
    <t>002979990</t>
  </si>
  <si>
    <t>003077124</t>
  </si>
  <si>
    <t>003305747</t>
  </si>
  <si>
    <t>1401613</t>
  </si>
  <si>
    <t>003377463</t>
  </si>
  <si>
    <t>003519442</t>
  </si>
  <si>
    <t>1401631</t>
  </si>
  <si>
    <t>003556220</t>
  </si>
  <si>
    <t>1901065</t>
  </si>
  <si>
    <t>003556960</t>
  </si>
  <si>
    <t>1901116</t>
  </si>
  <si>
    <t>003684972</t>
  </si>
  <si>
    <t>003740123</t>
  </si>
  <si>
    <t>1501894</t>
  </si>
  <si>
    <t>004006861</t>
  </si>
  <si>
    <t>004015560</t>
  </si>
  <si>
    <t>1801011</t>
  </si>
  <si>
    <t>004021158</t>
  </si>
  <si>
    <t>004022545</t>
  </si>
  <si>
    <t>004040027</t>
  </si>
  <si>
    <t>004116303</t>
  </si>
  <si>
    <t>1401612</t>
  </si>
  <si>
    <t>004270526</t>
  </si>
  <si>
    <t>004300094</t>
  </si>
  <si>
    <t>004557572</t>
  </si>
  <si>
    <t>004606245</t>
  </si>
  <si>
    <t>004700799</t>
  </si>
  <si>
    <t>004724635</t>
  </si>
  <si>
    <t>004736256</t>
  </si>
  <si>
    <t>004848041</t>
  </si>
  <si>
    <t>1801058</t>
  </si>
  <si>
    <t>004883879</t>
  </si>
  <si>
    <t>005009283</t>
  </si>
  <si>
    <t>Prix</t>
  </si>
  <si>
    <t>Total tranche 1</t>
  </si>
  <si>
    <t>Total tranche 4</t>
  </si>
  <si>
    <t>Total tranche 7</t>
  </si>
  <si>
    <t>Total tranche 10</t>
  </si>
  <si>
    <t>Total tranche 13</t>
  </si>
  <si>
    <t>Total tranche 16</t>
  </si>
  <si>
    <t>Total tranche 19</t>
  </si>
  <si>
    <t>Total</t>
  </si>
  <si>
    <t>Besoin réel</t>
  </si>
  <si>
    <t>Total tranche 2</t>
  </si>
  <si>
    <t>Total tranche 3</t>
  </si>
  <si>
    <t>Total tranche 5</t>
  </si>
  <si>
    <t>Total tranche 6</t>
  </si>
  <si>
    <t>Total tranche 8</t>
  </si>
  <si>
    <t>Total tranche 9</t>
  </si>
  <si>
    <t>Total tranche 11</t>
  </si>
  <si>
    <t>Total tranche 12</t>
  </si>
  <si>
    <t>Total tranche 14</t>
  </si>
  <si>
    <t>Total tranche 15</t>
  </si>
  <si>
    <t>Total tranche 17</t>
  </si>
  <si>
    <t>Total tranche 18</t>
  </si>
  <si>
    <t>Total tranche 20</t>
  </si>
  <si>
    <t>Besoin optimisé</t>
  </si>
  <si>
    <t>Total optimisé</t>
  </si>
  <si>
    <t>Prix optimisé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</si>
</sst>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/>
    <xf numFmtId="0" fontId="0" fillId="2" borderId="0" xfId="0" applyFill="1" applyAlignment="1"/>
    <xf numFmtId="0" fontId="0" fillId="0" borderId="0" xfId="0" applyAlignment="1">
      <alignment horizontal="right"/>
    </xf>
    <xf numFmtId="0" fontId="1" fillId="0" borderId="0" xfId="0" applyFont="1" applyAlignment="1">
      <alignment wrapText="1"/>
    </xf>
    <xf numFmtId="0" fontId="1" fillId="2" borderId="0" xfId="0" applyFont="1" applyFill="1" applyAlignment="1">
      <alignment wrapText="1"/>
    </xf>
    <xf numFmtId="0" fontId="2" fillId="0" borderId="0" xfId="0" applyFont="1" applyAlignment="1">
      <alignment horizontal="left" wrapText="1"/>
    </xf>
    <xf numFmtId="0" fontId="0" fillId="0" borderId="0" xfId="0" applyAlignment="1">
      <alignment wrapText="1"/>
    </xf>
  </cellXfs>
  <cellStyles count="1">
    <cellStyle name="Normal" xfId="0" builtinId="0"/>
  </cellStyles>
  <dxfs count="69">
    <dxf>
      <numFmt numFmtId="0" formatCode="General"/>
      <alignment horizontal="right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general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left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Q151" totalsRowShown="0" headerRowDxfId="68" dataDxfId="67">
  <autoFilter ref="A1:BQ151"/>
  <tableColumns count="69">
    <tableColumn id="1" name="NOI article MAR"/>
    <tableColumn id="2" name="Numéro marché MAR"/>
    <tableColumn id="3" name="Besoin Exprimé" dataDxfId="66"/>
    <tableColumn id="66" name="Besoin réel" dataDxfId="65">
      <calculatedColumnFormula>IF(Tableau1[[#This Row],[Besoin Exprimé]]&lt;Tableau1[[#This Row],[Tranche 1]],Tableau1[[#This Row],[Tranche 1]],Tableau1[[#This Row],[Besoin Exprimé]])</calculatedColumnFormula>
    </tableColumn>
    <tableColumn id="44" name="Prix" dataDxfId="64">
      <calculatedColumnFormula>prix(Tableau1[[#This Row],[Besoin réel]])</calculatedColumnFormula>
    </tableColumn>
    <tableColumn id="65" name="Total" dataDxfId="63">
      <calculatedColumnFormula>Tableau1[[#This Row],[Besoin réel]]*Tableau1[[#This Row],[Prix]]</calculatedColumnFormula>
    </tableColumn>
    <tableColumn id="67" name="Besoin optimisé" dataDxfId="62">
      <calculatedColumnFormula>OPTIMUM(Tableau1[[#This Row],[Besoin réel]])</calculatedColumnFormula>
    </tableColumn>
    <tableColumn id="68" name="Prix optimisé" dataDxfId="61">
      <calculatedColumnFormula>prix(Tableau1[[#This Row],[Besoin optimisé]])</calculatedColumnFormula>
    </tableColumn>
    <tableColumn id="69" name="Total optimisé" dataDxfId="60">
      <calculatedColumnFormula>Tableau1[[#This Row],[Prix optimisé]]*Tableau1[[#This Row],[Besoin optimisé]]</calculatedColumnFormula>
    </tableColumn>
    <tableColumn id="4" name="Tranche 1" dataDxfId="59"/>
    <tableColumn id="5" name="Prix révisé 1" dataDxfId="58"/>
    <tableColumn id="45" name="Total tranche 1" dataDxfId="57">
      <calculatedColumnFormula>Tableau1[[#This Row],[Tranche 1]]*Tableau1[[#This Row],[Prix révisé 1]]</calculatedColumnFormula>
    </tableColumn>
    <tableColumn id="6" name="Tranche 2" dataDxfId="56"/>
    <tableColumn id="7" name="Prix révisé 2" dataDxfId="55"/>
    <tableColumn id="46" name="Total tranche 2" dataDxfId="54"/>
    <tableColumn id="8" name="Tranche 3" dataDxfId="53"/>
    <tableColumn id="9" name="Prix révisé 3" dataDxfId="52"/>
    <tableColumn id="47" name="Total tranche 3" dataDxfId="51"/>
    <tableColumn id="10" name="Tranche 4" dataDxfId="50"/>
    <tableColumn id="11" name="Prix révisé 4" dataDxfId="49"/>
    <tableColumn id="48" name="Total tranche 4" dataDxfId="48"/>
    <tableColumn id="12" name="Tranche 5" dataDxfId="47"/>
    <tableColumn id="13" name="Prix révisé 5" dataDxfId="46"/>
    <tableColumn id="49" name="Total tranche 5" dataDxfId="45"/>
    <tableColumn id="14" name="Tranche 6" dataDxfId="44"/>
    <tableColumn id="15" name="Prix révisé 6" dataDxfId="43"/>
    <tableColumn id="50" name="Total tranche 6" dataDxfId="42"/>
    <tableColumn id="16" name="Tranche 7" dataDxfId="41"/>
    <tableColumn id="17" name="Prix révisé 7" dataDxfId="40"/>
    <tableColumn id="51" name="Total tranche 7" dataDxfId="39"/>
    <tableColumn id="18" name="Tranche 8" dataDxfId="38"/>
    <tableColumn id="19" name="Prix révisé 8" dataDxfId="37"/>
    <tableColumn id="52" name="Total tranche 8" dataDxfId="36"/>
    <tableColumn id="20" name="Tranche 9" dataDxfId="35"/>
    <tableColumn id="21" name="Prix révisé 9" dataDxfId="34"/>
    <tableColumn id="53" name="Total tranche 9" dataDxfId="33"/>
    <tableColumn id="22" name="Tranche 10" dataDxfId="32"/>
    <tableColumn id="23" name="Prix révisé 10" dataDxfId="31"/>
    <tableColumn id="54" name="Total tranche 10" dataDxfId="30"/>
    <tableColumn id="24" name="Tranche 11" dataDxfId="29"/>
    <tableColumn id="25" name="Prix révisé 11" dataDxfId="28"/>
    <tableColumn id="55" name="Total tranche 11" dataDxfId="27"/>
    <tableColumn id="26" name="Tranche 12" dataDxfId="26"/>
    <tableColumn id="27" name="Prix révisé 12" dataDxfId="25"/>
    <tableColumn id="56" name="Total tranche 12" dataDxfId="24"/>
    <tableColumn id="28" name="Tranche 13" dataDxfId="23"/>
    <tableColumn id="29" name="Prix révisé 13" dataDxfId="22"/>
    <tableColumn id="57" name="Total tranche 13" dataDxfId="21"/>
    <tableColumn id="30" name="Tranche 14" dataDxfId="20"/>
    <tableColumn id="31" name="Prix révisé 14" dataDxfId="19"/>
    <tableColumn id="58" name="Total tranche 14" dataDxfId="18">
      <calculatedColumnFormula>Tableau1[[#This Row],[Tranche 14]]*Tableau1[[#This Row],[Prix révisé 14]]</calculatedColumnFormula>
    </tableColumn>
    <tableColumn id="32" name="Tranche 15" dataDxfId="17"/>
    <tableColumn id="33" name="Prix révisé 15" dataDxfId="16"/>
    <tableColumn id="59" name="Total tranche 15" dataDxfId="15">
      <calculatedColumnFormula>Tableau1[[#This Row],[Tranche 15]]*Tableau1[[#This Row],[Prix révisé 15]]</calculatedColumnFormula>
    </tableColumn>
    <tableColumn id="34" name="Tranche 16" dataDxfId="14"/>
    <tableColumn id="35" name="Prix révisé 16" dataDxfId="13"/>
    <tableColumn id="60" name="Total tranche 16" dataDxfId="12">
      <calculatedColumnFormula>Tableau1[[#This Row],[Tranche 16]]*Tableau1[[#This Row],[Prix révisé 16]]</calculatedColumnFormula>
    </tableColumn>
    <tableColumn id="36" name="Tranche 17" dataDxfId="11"/>
    <tableColumn id="37" name="Prix révisé 17" dataDxfId="10"/>
    <tableColumn id="61" name="Total tranche 17" dataDxfId="9">
      <calculatedColumnFormula>Tableau1[[#This Row],[Tranche 17]]*Tableau1[[#This Row],[Prix révisé 17]]</calculatedColumnFormula>
    </tableColumn>
    <tableColumn id="38" name="Tranche 18" dataDxfId="8"/>
    <tableColumn id="39" name="Prix révisé 18" dataDxfId="7"/>
    <tableColumn id="62" name="Total tranche 18" dataDxfId="6">
      <calculatedColumnFormula>Tableau1[[#This Row],[Tranche 18]]*Tableau1[[#This Row],[Prix révisé 18]]</calculatedColumnFormula>
    </tableColumn>
    <tableColumn id="40" name="Tranche 19" dataDxfId="5"/>
    <tableColumn id="41" name="Prix révisé 19" dataDxfId="4"/>
    <tableColumn id="63" name="Total tranche 19" dataDxfId="3">
      <calculatedColumnFormula>Tableau1[[#This Row],[Tranche 19]]*Tableau1[[#This Row],[Prix révisé 19]]</calculatedColumnFormula>
    </tableColumn>
    <tableColumn id="42" name="Tranche 20" dataDxfId="2"/>
    <tableColumn id="43" name="Prix révisé 20" dataDxfId="1"/>
    <tableColumn id="64" name="Total tranche 20" dataDxfId="0">
      <calculatedColumnFormula>Tableau1[[#This Row],[Tranche 20]]*Tableau1[[#This Row],[Prix révisé 20]]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Q151"/>
  <sheetViews>
    <sheetView tabSelected="1" zoomScale="80" zoomScaleNormal="80" workbookViewId="0">
      <selection activeCell="G3" sqref="G3"/>
    </sheetView>
  </sheetViews>
  <sheetFormatPr baseColWidth="10" defaultColWidth="11" defaultRowHeight="14.5" x14ac:dyDescent="0.35"/>
  <cols>
    <col min="1" max="1" width="17.453125" bestFit="1" customWidth="1"/>
    <col min="2" max="2" width="22.6328125" bestFit="1" customWidth="1"/>
    <col min="3" max="9" width="9.1796875" style="2" customWidth="1"/>
    <col min="10" max="69" width="18.08984375" style="2" customWidth="1"/>
  </cols>
  <sheetData>
    <row r="1" spans="1:69" s="8" customFormat="1" ht="29" x14ac:dyDescent="0.35">
      <c r="A1" s="5" t="s">
        <v>0</v>
      </c>
      <c r="B1" s="5" t="s">
        <v>1</v>
      </c>
      <c r="C1" s="6" t="s">
        <v>2</v>
      </c>
      <c r="D1" s="6" t="s">
        <v>227</v>
      </c>
      <c r="E1" s="6" t="s">
        <v>218</v>
      </c>
      <c r="F1" s="6" t="s">
        <v>226</v>
      </c>
      <c r="G1" s="6" t="s">
        <v>241</v>
      </c>
      <c r="H1" s="6" t="s">
        <v>243</v>
      </c>
      <c r="I1" s="6" t="s">
        <v>242</v>
      </c>
      <c r="J1" s="5" t="s">
        <v>3</v>
      </c>
      <c r="K1" s="5" t="s">
        <v>4</v>
      </c>
      <c r="L1" s="5" t="s">
        <v>219</v>
      </c>
      <c r="M1" s="5" t="s">
        <v>5</v>
      </c>
      <c r="N1" s="5" t="s">
        <v>6</v>
      </c>
      <c r="O1" s="5" t="s">
        <v>228</v>
      </c>
      <c r="P1" s="5" t="s">
        <v>7</v>
      </c>
      <c r="Q1" s="5" t="s">
        <v>8</v>
      </c>
      <c r="R1" s="5" t="s">
        <v>229</v>
      </c>
      <c r="S1" s="5" t="s">
        <v>9</v>
      </c>
      <c r="T1" s="5" t="s">
        <v>10</v>
      </c>
      <c r="U1" s="5" t="s">
        <v>220</v>
      </c>
      <c r="V1" s="5" t="s">
        <v>11</v>
      </c>
      <c r="W1" s="5" t="s">
        <v>12</v>
      </c>
      <c r="X1" s="5" t="s">
        <v>230</v>
      </c>
      <c r="Y1" s="5" t="s">
        <v>13</v>
      </c>
      <c r="Z1" s="5" t="s">
        <v>14</v>
      </c>
      <c r="AA1" s="5" t="s">
        <v>231</v>
      </c>
      <c r="AB1" s="5" t="s">
        <v>15</v>
      </c>
      <c r="AC1" s="5" t="s">
        <v>16</v>
      </c>
      <c r="AD1" s="5" t="s">
        <v>221</v>
      </c>
      <c r="AE1" s="5" t="s">
        <v>17</v>
      </c>
      <c r="AF1" s="5" t="s">
        <v>18</v>
      </c>
      <c r="AG1" s="5" t="s">
        <v>232</v>
      </c>
      <c r="AH1" s="5" t="s">
        <v>19</v>
      </c>
      <c r="AI1" s="5" t="s">
        <v>20</v>
      </c>
      <c r="AJ1" s="5" t="s">
        <v>233</v>
      </c>
      <c r="AK1" s="5" t="s">
        <v>21</v>
      </c>
      <c r="AL1" s="5" t="s">
        <v>22</v>
      </c>
      <c r="AM1" s="5" t="s">
        <v>222</v>
      </c>
      <c r="AN1" s="5" t="s">
        <v>23</v>
      </c>
      <c r="AO1" s="5" t="s">
        <v>24</v>
      </c>
      <c r="AP1" s="5" t="s">
        <v>234</v>
      </c>
      <c r="AQ1" s="5" t="s">
        <v>25</v>
      </c>
      <c r="AR1" s="5" t="s">
        <v>26</v>
      </c>
      <c r="AS1" s="5" t="s">
        <v>235</v>
      </c>
      <c r="AT1" s="5" t="s">
        <v>27</v>
      </c>
      <c r="AU1" s="5" t="s">
        <v>28</v>
      </c>
      <c r="AV1" s="5" t="s">
        <v>223</v>
      </c>
      <c r="AW1" s="5" t="s">
        <v>29</v>
      </c>
      <c r="AX1" s="5" t="s">
        <v>30</v>
      </c>
      <c r="AY1" s="5" t="s">
        <v>236</v>
      </c>
      <c r="AZ1" s="5" t="s">
        <v>31</v>
      </c>
      <c r="BA1" s="5" t="s">
        <v>32</v>
      </c>
      <c r="BB1" s="5" t="s">
        <v>237</v>
      </c>
      <c r="BC1" s="5" t="s">
        <v>33</v>
      </c>
      <c r="BD1" s="5" t="s">
        <v>34</v>
      </c>
      <c r="BE1" s="5" t="s">
        <v>224</v>
      </c>
      <c r="BF1" s="5" t="s">
        <v>35</v>
      </c>
      <c r="BG1" s="5" t="s">
        <v>36</v>
      </c>
      <c r="BH1" s="5" t="s">
        <v>238</v>
      </c>
      <c r="BI1" s="5" t="s">
        <v>37</v>
      </c>
      <c r="BJ1" s="5" t="s">
        <v>38</v>
      </c>
      <c r="BK1" s="5" t="s">
        <v>239</v>
      </c>
      <c r="BL1" s="5" t="s">
        <v>39</v>
      </c>
      <c r="BM1" s="5" t="s">
        <v>40</v>
      </c>
      <c r="BN1" s="5" t="s">
        <v>225</v>
      </c>
      <c r="BO1" s="5" t="s">
        <v>41</v>
      </c>
      <c r="BP1" s="5" t="s">
        <v>42</v>
      </c>
      <c r="BQ1" s="7" t="s">
        <v>240</v>
      </c>
    </row>
    <row r="2" spans="1:69" x14ac:dyDescent="0.35">
      <c r="A2" t="s">
        <v>43</v>
      </c>
      <c r="B2" t="s">
        <v>44</v>
      </c>
      <c r="C2" s="3">
        <v>400</v>
      </c>
      <c r="D2" s="3">
        <f>IF(Tableau1[[#This Row],[Besoin Exprimé]]&lt;Tableau1[[#This Row],[Tranche 1]],Tableau1[[#This Row],[Tranche 1]],Tableau1[[#This Row],[Besoin Exprimé]])</f>
        <v>400</v>
      </c>
      <c r="E2" s="3">
        <f>prix(Tableau1[[#This Row],[Besoin réel]])</f>
        <v>6.83</v>
      </c>
      <c r="F2" s="3">
        <f>Tableau1[[#This Row],[Besoin réel]]*Tableau1[[#This Row],[Prix]]</f>
        <v>2732</v>
      </c>
      <c r="G2" s="3">
        <f>OPTIMUM(Tableau1[[#This Row],[Besoin réel]])</f>
        <v>500</v>
      </c>
      <c r="H2" s="3">
        <f>prix(Tableau1[[#This Row],[Besoin optimisé]])</f>
        <v>5.34</v>
      </c>
      <c r="I2" s="3">
        <f>Tableau1[[#This Row],[Prix optimisé]]*Tableau1[[#This Row],[Besoin optimisé]]</f>
        <v>2670</v>
      </c>
      <c r="J2" s="1">
        <v>200</v>
      </c>
      <c r="K2" s="2">
        <v>6.95</v>
      </c>
      <c r="L2" s="2">
        <f>Tableau1[[#This Row],[Tranche 1]]*Tableau1[[#This Row],[Prix révisé 1]]</f>
        <v>1390</v>
      </c>
      <c r="M2" s="1">
        <v>400</v>
      </c>
      <c r="N2" s="2">
        <v>6.83</v>
      </c>
      <c r="O2" s="2">
        <f>Tableau1[[#This Row],[Tranche 2]]*Tableau1[[#This Row],[Prix révisé 2]]</f>
        <v>2732</v>
      </c>
      <c r="P2" s="2">
        <v>500</v>
      </c>
      <c r="Q2" s="2">
        <v>5.34</v>
      </c>
      <c r="R2" s="2">
        <f>Tableau1[[#This Row],[Tranche 3]]*Tableau1[[#This Row],[Prix révisé 3]]</f>
        <v>2670</v>
      </c>
      <c r="S2" s="2">
        <v>1000</v>
      </c>
      <c r="T2" s="2">
        <v>5.24</v>
      </c>
      <c r="U2" s="2">
        <f>Tableau1[[#This Row],[Tranche 4]]*Tableau1[[#This Row],[Prix révisé 4]]</f>
        <v>5240</v>
      </c>
      <c r="X2" s="2">
        <f>Tableau1[[#This Row],[Tranche 5]]*Tableau1[[#This Row],[Prix révisé 5]]</f>
        <v>0</v>
      </c>
      <c r="AA2" s="2">
        <f>Tableau1[[#This Row],[Tranche 6]]*Tableau1[[#This Row],[Prix révisé 6]]</f>
        <v>0</v>
      </c>
      <c r="AD2" s="2">
        <f>Tableau1[[#This Row],[Tranche 7]]*Tableau1[[#This Row],[Prix révisé 7]]</f>
        <v>0</v>
      </c>
      <c r="AG2" s="2">
        <f>Tableau1[[#This Row],[Tranche 8]]*Tableau1[[#This Row],[Prix révisé 8]]</f>
        <v>0</v>
      </c>
      <c r="AJ2" s="2">
        <f>Tableau1[[#This Row],[Tranche 9]]*Tableau1[[#This Row],[Prix révisé 9]]</f>
        <v>0</v>
      </c>
      <c r="AM2" s="2">
        <f>Tableau1[[#This Row],[Tranche 10]]*Tableau1[[#This Row],[Prix révisé 10]]</f>
        <v>0</v>
      </c>
      <c r="AP2" s="2">
        <f>Tableau1[[#This Row],[Tranche 11]]*Tableau1[[#This Row],[Prix révisé 11]]</f>
        <v>0</v>
      </c>
      <c r="AS2" s="2">
        <f>Tableau1[[#This Row],[Tranche 12]]*Tableau1[[#This Row],[Prix révisé 12]]</f>
        <v>0</v>
      </c>
      <c r="AV2" s="2">
        <f>Tableau1[[#This Row],[Tranche 13]]*Tableau1[[#This Row],[Prix révisé 13]]</f>
        <v>0</v>
      </c>
      <c r="AY2" s="2">
        <f>Tableau1[[#This Row],[Tranche 14]]*Tableau1[[#This Row],[Prix révisé 14]]</f>
        <v>0</v>
      </c>
      <c r="BB2" s="2">
        <f>Tableau1[[#This Row],[Tranche 15]]*Tableau1[[#This Row],[Prix révisé 15]]</f>
        <v>0</v>
      </c>
      <c r="BE2" s="2">
        <f>Tableau1[[#This Row],[Tranche 16]]*Tableau1[[#This Row],[Prix révisé 16]]</f>
        <v>0</v>
      </c>
      <c r="BH2" s="2">
        <f>Tableau1[[#This Row],[Tranche 17]]*Tableau1[[#This Row],[Prix révisé 17]]</f>
        <v>0</v>
      </c>
      <c r="BK2" s="2">
        <f>Tableau1[[#This Row],[Tranche 18]]*Tableau1[[#This Row],[Prix révisé 18]]</f>
        <v>0</v>
      </c>
      <c r="BN2" s="2">
        <f>Tableau1[[#This Row],[Tranche 19]]*Tableau1[[#This Row],[Prix révisé 19]]</f>
        <v>0</v>
      </c>
      <c r="BQ2" s="4">
        <f>Tableau1[[#This Row],[Tranche 20]]*Tableau1[[#This Row],[Prix révisé 20]]</f>
        <v>0</v>
      </c>
    </row>
    <row r="3" spans="1:69" x14ac:dyDescent="0.35">
      <c r="A3" t="s">
        <v>45</v>
      </c>
      <c r="B3" t="s">
        <v>46</v>
      </c>
      <c r="C3" s="3">
        <v>1</v>
      </c>
      <c r="D3" s="3">
        <f>IF(Tableau1[[#This Row],[Besoin Exprimé]]&lt;Tableau1[[#This Row],[Tranche 1]],Tableau1[[#This Row],[Tranche 1]],Tableau1[[#This Row],[Besoin Exprimé]])</f>
        <v>1</v>
      </c>
      <c r="E3" s="3">
        <f>prix(Tableau1[[#This Row],[Besoin réel]])</f>
        <v>44.08</v>
      </c>
      <c r="F3" s="3">
        <f>Tableau1[[#This Row],[Besoin réel]]*Tableau1[[#This Row],[Prix]]</f>
        <v>44.08</v>
      </c>
      <c r="G3" s="3">
        <f>OPTIMUM(Tableau1[[#This Row],[Besoin réel]])</f>
        <v>1</v>
      </c>
      <c r="H3" s="3">
        <f>prix(Tableau1[[#This Row],[Besoin optimisé]])</f>
        <v>44.08</v>
      </c>
      <c r="I3" s="3">
        <f>Tableau1[[#This Row],[Prix optimisé]]*Tableau1[[#This Row],[Besoin optimisé]]</f>
        <v>44.08</v>
      </c>
      <c r="J3" s="1">
        <v>1</v>
      </c>
      <c r="K3" s="2">
        <v>44.08</v>
      </c>
      <c r="L3" s="2">
        <f>Tableau1[[#This Row],[Tranche 1]]*Tableau1[[#This Row],[Prix révisé 1]]</f>
        <v>44.08</v>
      </c>
      <c r="O3" s="2">
        <f>Tableau1[[#This Row],[Tranche 2]]*Tableau1[[#This Row],[Prix révisé 2]]</f>
        <v>0</v>
      </c>
      <c r="R3" s="2">
        <f>Tableau1[[#This Row],[Tranche 3]]*Tableau1[[#This Row],[Prix révisé 3]]</f>
        <v>0</v>
      </c>
      <c r="U3" s="2">
        <f>Tableau1[[#This Row],[Tranche 4]]*Tableau1[[#This Row],[Prix révisé 4]]</f>
        <v>0</v>
      </c>
      <c r="X3" s="2">
        <f>Tableau1[[#This Row],[Tranche 5]]*Tableau1[[#This Row],[Prix révisé 5]]</f>
        <v>0</v>
      </c>
      <c r="AA3" s="2">
        <f>Tableau1[[#This Row],[Tranche 6]]*Tableau1[[#This Row],[Prix révisé 6]]</f>
        <v>0</v>
      </c>
      <c r="AD3" s="2">
        <f>Tableau1[[#This Row],[Tranche 7]]*Tableau1[[#This Row],[Prix révisé 7]]</f>
        <v>0</v>
      </c>
      <c r="AG3" s="2">
        <f>Tableau1[[#This Row],[Tranche 8]]*Tableau1[[#This Row],[Prix révisé 8]]</f>
        <v>0</v>
      </c>
      <c r="AJ3" s="2">
        <f>Tableau1[[#This Row],[Tranche 9]]*Tableau1[[#This Row],[Prix révisé 9]]</f>
        <v>0</v>
      </c>
      <c r="AM3" s="2">
        <f>Tableau1[[#This Row],[Tranche 10]]*Tableau1[[#This Row],[Prix révisé 10]]</f>
        <v>0</v>
      </c>
      <c r="AP3" s="2">
        <f>Tableau1[[#This Row],[Tranche 11]]*Tableau1[[#This Row],[Prix révisé 11]]</f>
        <v>0</v>
      </c>
      <c r="AS3" s="2">
        <f>Tableau1[[#This Row],[Tranche 12]]*Tableau1[[#This Row],[Prix révisé 12]]</f>
        <v>0</v>
      </c>
      <c r="AV3" s="2">
        <f>Tableau1[[#This Row],[Tranche 13]]*Tableau1[[#This Row],[Prix révisé 13]]</f>
        <v>0</v>
      </c>
      <c r="AY3" s="2">
        <f>Tableau1[[#This Row],[Tranche 14]]*Tableau1[[#This Row],[Prix révisé 14]]</f>
        <v>0</v>
      </c>
      <c r="BB3" s="2">
        <f>Tableau1[[#This Row],[Tranche 15]]*Tableau1[[#This Row],[Prix révisé 15]]</f>
        <v>0</v>
      </c>
      <c r="BE3" s="2">
        <f>Tableau1[[#This Row],[Tranche 16]]*Tableau1[[#This Row],[Prix révisé 16]]</f>
        <v>0</v>
      </c>
      <c r="BH3" s="2">
        <f>Tableau1[[#This Row],[Tranche 17]]*Tableau1[[#This Row],[Prix révisé 17]]</f>
        <v>0</v>
      </c>
      <c r="BK3" s="2">
        <f>Tableau1[[#This Row],[Tranche 18]]*Tableau1[[#This Row],[Prix révisé 18]]</f>
        <v>0</v>
      </c>
      <c r="BN3" s="2">
        <f>Tableau1[[#This Row],[Tranche 19]]*Tableau1[[#This Row],[Prix révisé 19]]</f>
        <v>0</v>
      </c>
      <c r="BQ3" s="4">
        <f>Tableau1[[#This Row],[Tranche 20]]*Tableau1[[#This Row],[Prix révisé 20]]</f>
        <v>0</v>
      </c>
    </row>
    <row r="4" spans="1:69" x14ac:dyDescent="0.35">
      <c r="A4" t="s">
        <v>45</v>
      </c>
      <c r="B4" t="s">
        <v>47</v>
      </c>
      <c r="C4" s="3"/>
      <c r="D4" s="3">
        <f>IF(Tableau1[[#This Row],[Besoin Exprimé]]&lt;Tableau1[[#This Row],[Tranche 1]],Tableau1[[#This Row],[Tranche 1]],Tableau1[[#This Row],[Besoin Exprimé]])</f>
        <v>2</v>
      </c>
      <c r="E4" s="3">
        <f>prix(Tableau1[[#This Row],[Besoin réel]])</f>
        <v>43.99</v>
      </c>
      <c r="F4" s="3">
        <f>Tableau1[[#This Row],[Besoin réel]]*Tableau1[[#This Row],[Prix]]</f>
        <v>87.98</v>
      </c>
      <c r="G4" s="3">
        <f>OPTIMUM(Tableau1[[#This Row],[Besoin réel]])</f>
        <v>2</v>
      </c>
      <c r="H4" s="3">
        <f>prix(Tableau1[[#This Row],[Besoin optimisé]])</f>
        <v>43.99</v>
      </c>
      <c r="I4" s="3">
        <f>Tableau1[[#This Row],[Prix optimisé]]*Tableau1[[#This Row],[Besoin optimisé]]</f>
        <v>87.98</v>
      </c>
      <c r="J4" s="1">
        <v>2</v>
      </c>
      <c r="K4" s="2">
        <v>43.99</v>
      </c>
      <c r="L4" s="2">
        <f>Tableau1[[#This Row],[Tranche 1]]*Tableau1[[#This Row],[Prix révisé 1]]</f>
        <v>87.98</v>
      </c>
      <c r="O4" s="2">
        <f>Tableau1[[#This Row],[Tranche 2]]*Tableau1[[#This Row],[Prix révisé 2]]</f>
        <v>0</v>
      </c>
      <c r="R4" s="2">
        <f>Tableau1[[#This Row],[Tranche 3]]*Tableau1[[#This Row],[Prix révisé 3]]</f>
        <v>0</v>
      </c>
      <c r="U4" s="2">
        <f>Tableau1[[#This Row],[Tranche 4]]*Tableau1[[#This Row],[Prix révisé 4]]</f>
        <v>0</v>
      </c>
      <c r="X4" s="2">
        <f>Tableau1[[#This Row],[Tranche 5]]*Tableau1[[#This Row],[Prix révisé 5]]</f>
        <v>0</v>
      </c>
      <c r="AA4" s="2">
        <f>Tableau1[[#This Row],[Tranche 6]]*Tableau1[[#This Row],[Prix révisé 6]]</f>
        <v>0</v>
      </c>
      <c r="AD4" s="2">
        <f>Tableau1[[#This Row],[Tranche 7]]*Tableau1[[#This Row],[Prix révisé 7]]</f>
        <v>0</v>
      </c>
      <c r="AG4" s="2">
        <f>Tableau1[[#This Row],[Tranche 8]]*Tableau1[[#This Row],[Prix révisé 8]]</f>
        <v>0</v>
      </c>
      <c r="AJ4" s="2">
        <f>Tableau1[[#This Row],[Tranche 9]]*Tableau1[[#This Row],[Prix révisé 9]]</f>
        <v>0</v>
      </c>
      <c r="AM4" s="2">
        <f>Tableau1[[#This Row],[Tranche 10]]*Tableau1[[#This Row],[Prix révisé 10]]</f>
        <v>0</v>
      </c>
      <c r="AP4" s="2">
        <f>Tableau1[[#This Row],[Tranche 11]]*Tableau1[[#This Row],[Prix révisé 11]]</f>
        <v>0</v>
      </c>
      <c r="AS4" s="2">
        <f>Tableau1[[#This Row],[Tranche 12]]*Tableau1[[#This Row],[Prix révisé 12]]</f>
        <v>0</v>
      </c>
      <c r="AV4" s="2">
        <f>Tableau1[[#This Row],[Tranche 13]]*Tableau1[[#This Row],[Prix révisé 13]]</f>
        <v>0</v>
      </c>
      <c r="AY4" s="2">
        <f>Tableau1[[#This Row],[Tranche 14]]*Tableau1[[#This Row],[Prix révisé 14]]</f>
        <v>0</v>
      </c>
      <c r="BB4" s="2">
        <f>Tableau1[[#This Row],[Tranche 15]]*Tableau1[[#This Row],[Prix révisé 15]]</f>
        <v>0</v>
      </c>
      <c r="BE4" s="2">
        <f>Tableau1[[#This Row],[Tranche 16]]*Tableau1[[#This Row],[Prix révisé 16]]</f>
        <v>0</v>
      </c>
      <c r="BH4" s="2">
        <f>Tableau1[[#This Row],[Tranche 17]]*Tableau1[[#This Row],[Prix révisé 17]]</f>
        <v>0</v>
      </c>
      <c r="BK4" s="2">
        <f>Tableau1[[#This Row],[Tranche 18]]*Tableau1[[#This Row],[Prix révisé 18]]</f>
        <v>0</v>
      </c>
      <c r="BN4" s="2">
        <f>Tableau1[[#This Row],[Tranche 19]]*Tableau1[[#This Row],[Prix révisé 19]]</f>
        <v>0</v>
      </c>
      <c r="BQ4" s="4">
        <f>Tableau1[[#This Row],[Tranche 20]]*Tableau1[[#This Row],[Prix révisé 20]]</f>
        <v>0</v>
      </c>
    </row>
    <row r="5" spans="1:69" x14ac:dyDescent="0.35">
      <c r="A5" t="s">
        <v>48</v>
      </c>
      <c r="B5" t="s">
        <v>49</v>
      </c>
      <c r="C5" s="3">
        <v>5</v>
      </c>
      <c r="D5" s="3">
        <f>IF(Tableau1[[#This Row],[Besoin Exprimé]]&lt;Tableau1[[#This Row],[Tranche 1]],Tableau1[[#This Row],[Tranche 1]],Tableau1[[#This Row],[Besoin Exprimé]])</f>
        <v>5</v>
      </c>
      <c r="E5" s="3">
        <f>prix(Tableau1[[#This Row],[Besoin réel]])</f>
        <v>22.52</v>
      </c>
      <c r="F5" s="3">
        <f>Tableau1[[#This Row],[Besoin réel]]*Tableau1[[#This Row],[Prix]]</f>
        <v>112.6</v>
      </c>
      <c r="G5" s="3">
        <f>OPTIMUM(Tableau1[[#This Row],[Besoin réel]])</f>
        <v>5</v>
      </c>
      <c r="H5" s="3">
        <f>prix(Tableau1[[#This Row],[Besoin optimisé]])</f>
        <v>22.52</v>
      </c>
      <c r="I5" s="3">
        <f>Tableau1[[#This Row],[Prix optimisé]]*Tableau1[[#This Row],[Besoin optimisé]]</f>
        <v>112.6</v>
      </c>
      <c r="J5" s="1">
        <v>1</v>
      </c>
      <c r="K5" s="2">
        <v>112.61</v>
      </c>
      <c r="L5" s="2">
        <f>Tableau1[[#This Row],[Tranche 1]]*Tableau1[[#This Row],[Prix révisé 1]]</f>
        <v>112.61</v>
      </c>
      <c r="M5" s="2">
        <v>5</v>
      </c>
      <c r="N5" s="2">
        <v>22.52</v>
      </c>
      <c r="O5" s="2">
        <f>Tableau1[[#This Row],[Tranche 2]]*Tableau1[[#This Row],[Prix révisé 2]]</f>
        <v>112.6</v>
      </c>
      <c r="R5" s="2">
        <f>Tableau1[[#This Row],[Tranche 3]]*Tableau1[[#This Row],[Prix révisé 3]]</f>
        <v>0</v>
      </c>
      <c r="U5" s="2">
        <f>Tableau1[[#This Row],[Tranche 4]]*Tableau1[[#This Row],[Prix révisé 4]]</f>
        <v>0</v>
      </c>
      <c r="X5" s="2">
        <f>Tableau1[[#This Row],[Tranche 5]]*Tableau1[[#This Row],[Prix révisé 5]]</f>
        <v>0</v>
      </c>
      <c r="AA5" s="2">
        <f>Tableau1[[#This Row],[Tranche 6]]*Tableau1[[#This Row],[Prix révisé 6]]</f>
        <v>0</v>
      </c>
      <c r="AD5" s="2">
        <f>Tableau1[[#This Row],[Tranche 7]]*Tableau1[[#This Row],[Prix révisé 7]]</f>
        <v>0</v>
      </c>
      <c r="AG5" s="2">
        <f>Tableau1[[#This Row],[Tranche 8]]*Tableau1[[#This Row],[Prix révisé 8]]</f>
        <v>0</v>
      </c>
      <c r="AJ5" s="2">
        <f>Tableau1[[#This Row],[Tranche 9]]*Tableau1[[#This Row],[Prix révisé 9]]</f>
        <v>0</v>
      </c>
      <c r="AM5" s="2">
        <f>Tableau1[[#This Row],[Tranche 10]]*Tableau1[[#This Row],[Prix révisé 10]]</f>
        <v>0</v>
      </c>
      <c r="AP5" s="2">
        <f>Tableau1[[#This Row],[Tranche 11]]*Tableau1[[#This Row],[Prix révisé 11]]</f>
        <v>0</v>
      </c>
      <c r="AS5" s="2">
        <f>Tableau1[[#This Row],[Tranche 12]]*Tableau1[[#This Row],[Prix révisé 12]]</f>
        <v>0</v>
      </c>
      <c r="AV5" s="2">
        <f>Tableau1[[#This Row],[Tranche 13]]*Tableau1[[#This Row],[Prix révisé 13]]</f>
        <v>0</v>
      </c>
      <c r="AY5" s="2">
        <f>Tableau1[[#This Row],[Tranche 14]]*Tableau1[[#This Row],[Prix révisé 14]]</f>
        <v>0</v>
      </c>
      <c r="BB5" s="2">
        <f>Tableau1[[#This Row],[Tranche 15]]*Tableau1[[#This Row],[Prix révisé 15]]</f>
        <v>0</v>
      </c>
      <c r="BE5" s="2">
        <f>Tableau1[[#This Row],[Tranche 16]]*Tableau1[[#This Row],[Prix révisé 16]]</f>
        <v>0</v>
      </c>
      <c r="BH5" s="2">
        <f>Tableau1[[#This Row],[Tranche 17]]*Tableau1[[#This Row],[Prix révisé 17]]</f>
        <v>0</v>
      </c>
      <c r="BK5" s="2">
        <f>Tableau1[[#This Row],[Tranche 18]]*Tableau1[[#This Row],[Prix révisé 18]]</f>
        <v>0</v>
      </c>
      <c r="BN5" s="2">
        <f>Tableau1[[#This Row],[Tranche 19]]*Tableau1[[#This Row],[Prix révisé 19]]</f>
        <v>0</v>
      </c>
      <c r="BQ5" s="4">
        <f>Tableau1[[#This Row],[Tranche 20]]*Tableau1[[#This Row],[Prix révisé 20]]</f>
        <v>0</v>
      </c>
    </row>
    <row r="6" spans="1:69" x14ac:dyDescent="0.35">
      <c r="A6" t="s">
        <v>50</v>
      </c>
      <c r="B6" t="s">
        <v>51</v>
      </c>
      <c r="C6" s="3"/>
      <c r="D6" s="3">
        <f>IF(Tableau1[[#This Row],[Besoin Exprimé]]&lt;Tableau1[[#This Row],[Tranche 1]],Tableau1[[#This Row],[Tranche 1]],Tableau1[[#This Row],[Besoin Exprimé]])</f>
        <v>1</v>
      </c>
      <c r="E6" s="3">
        <f>prix(Tableau1[[#This Row],[Besoin réel]])</f>
        <v>1.32</v>
      </c>
      <c r="F6" s="3">
        <f>Tableau1[[#This Row],[Besoin réel]]*Tableau1[[#This Row],[Prix]]</f>
        <v>1.32</v>
      </c>
      <c r="G6" s="3">
        <f>OPTIMUM(Tableau1[[#This Row],[Besoin réel]])</f>
        <v>1</v>
      </c>
      <c r="H6" s="3">
        <f>prix(Tableau1[[#This Row],[Besoin optimisé]])</f>
        <v>1.32</v>
      </c>
      <c r="I6" s="3">
        <f>Tableau1[[#This Row],[Prix optimisé]]*Tableau1[[#This Row],[Besoin optimisé]]</f>
        <v>1.32</v>
      </c>
      <c r="J6" s="1">
        <v>1</v>
      </c>
      <c r="K6" s="2">
        <v>1.32</v>
      </c>
      <c r="L6" s="2">
        <f>Tableau1[[#This Row],[Tranche 1]]*Tableau1[[#This Row],[Prix révisé 1]]</f>
        <v>1.32</v>
      </c>
      <c r="O6" s="2">
        <f>Tableau1[[#This Row],[Tranche 2]]*Tableau1[[#This Row],[Prix révisé 2]]</f>
        <v>0</v>
      </c>
      <c r="R6" s="2">
        <f>Tableau1[[#This Row],[Tranche 3]]*Tableau1[[#This Row],[Prix révisé 3]]</f>
        <v>0</v>
      </c>
      <c r="U6" s="2">
        <f>Tableau1[[#This Row],[Tranche 4]]*Tableau1[[#This Row],[Prix révisé 4]]</f>
        <v>0</v>
      </c>
      <c r="X6" s="2">
        <f>Tableau1[[#This Row],[Tranche 5]]*Tableau1[[#This Row],[Prix révisé 5]]</f>
        <v>0</v>
      </c>
      <c r="AA6" s="2">
        <f>Tableau1[[#This Row],[Tranche 6]]*Tableau1[[#This Row],[Prix révisé 6]]</f>
        <v>0</v>
      </c>
      <c r="AD6" s="2">
        <f>Tableau1[[#This Row],[Tranche 7]]*Tableau1[[#This Row],[Prix révisé 7]]</f>
        <v>0</v>
      </c>
      <c r="AG6" s="2">
        <f>Tableau1[[#This Row],[Tranche 8]]*Tableau1[[#This Row],[Prix révisé 8]]</f>
        <v>0</v>
      </c>
      <c r="AJ6" s="2">
        <f>Tableau1[[#This Row],[Tranche 9]]*Tableau1[[#This Row],[Prix révisé 9]]</f>
        <v>0</v>
      </c>
      <c r="AM6" s="2">
        <f>Tableau1[[#This Row],[Tranche 10]]*Tableau1[[#This Row],[Prix révisé 10]]</f>
        <v>0</v>
      </c>
      <c r="AP6" s="2">
        <f>Tableau1[[#This Row],[Tranche 11]]*Tableau1[[#This Row],[Prix révisé 11]]</f>
        <v>0</v>
      </c>
      <c r="AS6" s="2">
        <f>Tableau1[[#This Row],[Tranche 12]]*Tableau1[[#This Row],[Prix révisé 12]]</f>
        <v>0</v>
      </c>
      <c r="AV6" s="2">
        <f>Tableau1[[#This Row],[Tranche 13]]*Tableau1[[#This Row],[Prix révisé 13]]</f>
        <v>0</v>
      </c>
      <c r="AY6" s="2">
        <f>Tableau1[[#This Row],[Tranche 14]]*Tableau1[[#This Row],[Prix révisé 14]]</f>
        <v>0</v>
      </c>
      <c r="BB6" s="2">
        <f>Tableau1[[#This Row],[Tranche 15]]*Tableau1[[#This Row],[Prix révisé 15]]</f>
        <v>0</v>
      </c>
      <c r="BE6" s="2">
        <f>Tableau1[[#This Row],[Tranche 16]]*Tableau1[[#This Row],[Prix révisé 16]]</f>
        <v>0</v>
      </c>
      <c r="BH6" s="2">
        <f>Tableau1[[#This Row],[Tranche 17]]*Tableau1[[#This Row],[Prix révisé 17]]</f>
        <v>0</v>
      </c>
      <c r="BK6" s="2">
        <f>Tableau1[[#This Row],[Tranche 18]]*Tableau1[[#This Row],[Prix révisé 18]]</f>
        <v>0</v>
      </c>
      <c r="BN6" s="2">
        <f>Tableau1[[#This Row],[Tranche 19]]*Tableau1[[#This Row],[Prix révisé 19]]</f>
        <v>0</v>
      </c>
      <c r="BQ6" s="4">
        <f>Tableau1[[#This Row],[Tranche 20]]*Tableau1[[#This Row],[Prix révisé 20]]</f>
        <v>0</v>
      </c>
    </row>
    <row r="7" spans="1:69" x14ac:dyDescent="0.35">
      <c r="A7" t="s">
        <v>52</v>
      </c>
      <c r="B7" t="s">
        <v>53</v>
      </c>
      <c r="C7" s="3">
        <v>2</v>
      </c>
      <c r="D7" s="3">
        <f>IF(Tableau1[[#This Row],[Besoin Exprimé]]&lt;Tableau1[[#This Row],[Tranche 1]],Tableau1[[#This Row],[Tranche 1]],Tableau1[[#This Row],[Besoin Exprimé]])</f>
        <v>2</v>
      </c>
      <c r="E7" s="3">
        <f>prix(Tableau1[[#This Row],[Besoin réel]])</f>
        <v>86.04</v>
      </c>
      <c r="F7" s="3">
        <f>Tableau1[[#This Row],[Besoin réel]]*Tableau1[[#This Row],[Prix]]</f>
        <v>172.08</v>
      </c>
      <c r="G7" s="3">
        <f>OPTIMUM(Tableau1[[#This Row],[Besoin réel]])</f>
        <v>2</v>
      </c>
      <c r="H7" s="3">
        <f>prix(Tableau1[[#This Row],[Besoin optimisé]])</f>
        <v>86.04</v>
      </c>
      <c r="I7" s="3">
        <f>Tableau1[[#This Row],[Prix optimisé]]*Tableau1[[#This Row],[Besoin optimisé]]</f>
        <v>172.08</v>
      </c>
      <c r="J7" s="1">
        <v>1</v>
      </c>
      <c r="K7" s="2">
        <v>86.04</v>
      </c>
      <c r="L7" s="2">
        <f>Tableau1[[#This Row],[Tranche 1]]*Tableau1[[#This Row],[Prix révisé 1]]</f>
        <v>86.04</v>
      </c>
      <c r="M7" s="2">
        <v>3</v>
      </c>
      <c r="N7" s="2">
        <v>81.72</v>
      </c>
      <c r="O7" s="2">
        <f>Tableau1[[#This Row],[Tranche 2]]*Tableau1[[#This Row],[Prix révisé 2]]</f>
        <v>245.16</v>
      </c>
      <c r="R7" s="2">
        <f>Tableau1[[#This Row],[Tranche 3]]*Tableau1[[#This Row],[Prix révisé 3]]</f>
        <v>0</v>
      </c>
      <c r="U7" s="2">
        <f>Tableau1[[#This Row],[Tranche 4]]*Tableau1[[#This Row],[Prix révisé 4]]</f>
        <v>0</v>
      </c>
      <c r="X7" s="2">
        <f>Tableau1[[#This Row],[Tranche 5]]*Tableau1[[#This Row],[Prix révisé 5]]</f>
        <v>0</v>
      </c>
      <c r="AA7" s="2">
        <f>Tableau1[[#This Row],[Tranche 6]]*Tableau1[[#This Row],[Prix révisé 6]]</f>
        <v>0</v>
      </c>
      <c r="AD7" s="2">
        <f>Tableau1[[#This Row],[Tranche 7]]*Tableau1[[#This Row],[Prix révisé 7]]</f>
        <v>0</v>
      </c>
      <c r="AG7" s="2">
        <f>Tableau1[[#This Row],[Tranche 8]]*Tableau1[[#This Row],[Prix révisé 8]]</f>
        <v>0</v>
      </c>
      <c r="AJ7" s="2">
        <f>Tableau1[[#This Row],[Tranche 9]]*Tableau1[[#This Row],[Prix révisé 9]]</f>
        <v>0</v>
      </c>
      <c r="AM7" s="2">
        <f>Tableau1[[#This Row],[Tranche 10]]*Tableau1[[#This Row],[Prix révisé 10]]</f>
        <v>0</v>
      </c>
      <c r="AP7" s="2">
        <f>Tableau1[[#This Row],[Tranche 11]]*Tableau1[[#This Row],[Prix révisé 11]]</f>
        <v>0</v>
      </c>
      <c r="AS7" s="2">
        <f>Tableau1[[#This Row],[Tranche 12]]*Tableau1[[#This Row],[Prix révisé 12]]</f>
        <v>0</v>
      </c>
      <c r="AV7" s="2">
        <f>Tableau1[[#This Row],[Tranche 13]]*Tableau1[[#This Row],[Prix révisé 13]]</f>
        <v>0</v>
      </c>
      <c r="AY7" s="2">
        <f>Tableau1[[#This Row],[Tranche 14]]*Tableau1[[#This Row],[Prix révisé 14]]</f>
        <v>0</v>
      </c>
      <c r="BB7" s="2">
        <f>Tableau1[[#This Row],[Tranche 15]]*Tableau1[[#This Row],[Prix révisé 15]]</f>
        <v>0</v>
      </c>
      <c r="BE7" s="2">
        <f>Tableau1[[#This Row],[Tranche 16]]*Tableau1[[#This Row],[Prix révisé 16]]</f>
        <v>0</v>
      </c>
      <c r="BH7" s="2">
        <f>Tableau1[[#This Row],[Tranche 17]]*Tableau1[[#This Row],[Prix révisé 17]]</f>
        <v>0</v>
      </c>
      <c r="BK7" s="2">
        <f>Tableau1[[#This Row],[Tranche 18]]*Tableau1[[#This Row],[Prix révisé 18]]</f>
        <v>0</v>
      </c>
      <c r="BN7" s="2">
        <f>Tableau1[[#This Row],[Tranche 19]]*Tableau1[[#This Row],[Prix révisé 19]]</f>
        <v>0</v>
      </c>
      <c r="BQ7" s="4">
        <f>Tableau1[[#This Row],[Tranche 20]]*Tableau1[[#This Row],[Prix révisé 20]]</f>
        <v>0</v>
      </c>
    </row>
    <row r="8" spans="1:69" x14ac:dyDescent="0.35">
      <c r="A8" t="s">
        <v>54</v>
      </c>
      <c r="B8" t="s">
        <v>53</v>
      </c>
      <c r="C8" s="3"/>
      <c r="D8" s="3">
        <f>IF(Tableau1[[#This Row],[Besoin Exprimé]]&lt;Tableau1[[#This Row],[Tranche 1]],Tableau1[[#This Row],[Tranche 1]],Tableau1[[#This Row],[Besoin Exprimé]])</f>
        <v>1</v>
      </c>
      <c r="E8" s="3">
        <f>prix(Tableau1[[#This Row],[Besoin réel]])</f>
        <v>86.04</v>
      </c>
      <c r="F8" s="3">
        <f>Tableau1[[#This Row],[Besoin réel]]*Tableau1[[#This Row],[Prix]]</f>
        <v>86.04</v>
      </c>
      <c r="G8" s="3">
        <f>OPTIMUM(Tableau1[[#This Row],[Besoin réel]])</f>
        <v>1</v>
      </c>
      <c r="H8" s="3">
        <f>prix(Tableau1[[#This Row],[Besoin optimisé]])</f>
        <v>86.04</v>
      </c>
      <c r="I8" s="3">
        <f>Tableau1[[#This Row],[Prix optimisé]]*Tableau1[[#This Row],[Besoin optimisé]]</f>
        <v>86.04</v>
      </c>
      <c r="J8" s="1">
        <v>1</v>
      </c>
      <c r="K8" s="2">
        <v>86.04</v>
      </c>
      <c r="L8" s="2">
        <f>Tableau1[[#This Row],[Tranche 1]]*Tableau1[[#This Row],[Prix révisé 1]]</f>
        <v>86.04</v>
      </c>
      <c r="M8" s="2">
        <v>4</v>
      </c>
      <c r="N8" s="2">
        <v>81.72</v>
      </c>
      <c r="O8" s="2">
        <f>Tableau1[[#This Row],[Tranche 2]]*Tableau1[[#This Row],[Prix révisé 2]]</f>
        <v>326.88</v>
      </c>
      <c r="R8" s="2">
        <f>Tableau1[[#This Row],[Tranche 3]]*Tableau1[[#This Row],[Prix révisé 3]]</f>
        <v>0</v>
      </c>
      <c r="U8" s="2">
        <f>Tableau1[[#This Row],[Tranche 4]]*Tableau1[[#This Row],[Prix révisé 4]]</f>
        <v>0</v>
      </c>
      <c r="X8" s="2">
        <f>Tableau1[[#This Row],[Tranche 5]]*Tableau1[[#This Row],[Prix révisé 5]]</f>
        <v>0</v>
      </c>
      <c r="AA8" s="2">
        <f>Tableau1[[#This Row],[Tranche 6]]*Tableau1[[#This Row],[Prix révisé 6]]</f>
        <v>0</v>
      </c>
      <c r="AD8" s="2">
        <f>Tableau1[[#This Row],[Tranche 7]]*Tableau1[[#This Row],[Prix révisé 7]]</f>
        <v>0</v>
      </c>
      <c r="AG8" s="2">
        <f>Tableau1[[#This Row],[Tranche 8]]*Tableau1[[#This Row],[Prix révisé 8]]</f>
        <v>0</v>
      </c>
      <c r="AJ8" s="2">
        <f>Tableau1[[#This Row],[Tranche 9]]*Tableau1[[#This Row],[Prix révisé 9]]</f>
        <v>0</v>
      </c>
      <c r="AM8" s="2">
        <f>Tableau1[[#This Row],[Tranche 10]]*Tableau1[[#This Row],[Prix révisé 10]]</f>
        <v>0</v>
      </c>
      <c r="AP8" s="2">
        <f>Tableau1[[#This Row],[Tranche 11]]*Tableau1[[#This Row],[Prix révisé 11]]</f>
        <v>0</v>
      </c>
      <c r="AS8" s="2">
        <f>Tableau1[[#This Row],[Tranche 12]]*Tableau1[[#This Row],[Prix révisé 12]]</f>
        <v>0</v>
      </c>
      <c r="AV8" s="2">
        <f>Tableau1[[#This Row],[Tranche 13]]*Tableau1[[#This Row],[Prix révisé 13]]</f>
        <v>0</v>
      </c>
      <c r="AY8" s="2">
        <f>Tableau1[[#This Row],[Tranche 14]]*Tableau1[[#This Row],[Prix révisé 14]]</f>
        <v>0</v>
      </c>
      <c r="BB8" s="2">
        <f>Tableau1[[#This Row],[Tranche 15]]*Tableau1[[#This Row],[Prix révisé 15]]</f>
        <v>0</v>
      </c>
      <c r="BE8" s="2">
        <f>Tableau1[[#This Row],[Tranche 16]]*Tableau1[[#This Row],[Prix révisé 16]]</f>
        <v>0</v>
      </c>
      <c r="BH8" s="2">
        <f>Tableau1[[#This Row],[Tranche 17]]*Tableau1[[#This Row],[Prix révisé 17]]</f>
        <v>0</v>
      </c>
      <c r="BK8" s="2">
        <f>Tableau1[[#This Row],[Tranche 18]]*Tableau1[[#This Row],[Prix révisé 18]]</f>
        <v>0</v>
      </c>
      <c r="BN8" s="2">
        <f>Tableau1[[#This Row],[Tranche 19]]*Tableau1[[#This Row],[Prix révisé 19]]</f>
        <v>0</v>
      </c>
      <c r="BQ8" s="4">
        <f>Tableau1[[#This Row],[Tranche 20]]*Tableau1[[#This Row],[Prix révisé 20]]</f>
        <v>0</v>
      </c>
    </row>
    <row r="9" spans="1:69" x14ac:dyDescent="0.35">
      <c r="A9" t="s">
        <v>55</v>
      </c>
      <c r="B9" t="s">
        <v>51</v>
      </c>
      <c r="C9" s="3"/>
      <c r="D9" s="3">
        <f>IF(Tableau1[[#This Row],[Besoin Exprimé]]&lt;Tableau1[[#This Row],[Tranche 1]],Tableau1[[#This Row],[Tranche 1]],Tableau1[[#This Row],[Besoin Exprimé]])</f>
        <v>200</v>
      </c>
      <c r="E9" s="3">
        <f>prix(Tableau1[[#This Row],[Besoin réel]])</f>
        <v>1.56</v>
      </c>
      <c r="F9" s="3">
        <f>Tableau1[[#This Row],[Besoin réel]]*Tableau1[[#This Row],[Prix]]</f>
        <v>312</v>
      </c>
      <c r="G9" s="3">
        <f>OPTIMUM(Tableau1[[#This Row],[Besoin réel]])</f>
        <v>200</v>
      </c>
      <c r="H9" s="3">
        <f>prix(Tableau1[[#This Row],[Besoin optimisé]])</f>
        <v>1.56</v>
      </c>
      <c r="I9" s="3">
        <f>Tableau1[[#This Row],[Prix optimisé]]*Tableau1[[#This Row],[Besoin optimisé]]</f>
        <v>312</v>
      </c>
      <c r="J9" s="1">
        <v>200</v>
      </c>
      <c r="K9" s="2">
        <v>1.56</v>
      </c>
      <c r="L9" s="2">
        <f>Tableau1[[#This Row],[Tranche 1]]*Tableau1[[#This Row],[Prix révisé 1]]</f>
        <v>312</v>
      </c>
      <c r="O9" s="2">
        <f>Tableau1[[#This Row],[Tranche 2]]*Tableau1[[#This Row],[Prix révisé 2]]</f>
        <v>0</v>
      </c>
      <c r="R9" s="2">
        <f>Tableau1[[#This Row],[Tranche 3]]*Tableau1[[#This Row],[Prix révisé 3]]</f>
        <v>0</v>
      </c>
      <c r="U9" s="2">
        <f>Tableau1[[#This Row],[Tranche 4]]*Tableau1[[#This Row],[Prix révisé 4]]</f>
        <v>0</v>
      </c>
      <c r="X9" s="2">
        <f>Tableau1[[#This Row],[Tranche 5]]*Tableau1[[#This Row],[Prix révisé 5]]</f>
        <v>0</v>
      </c>
      <c r="AA9" s="2">
        <f>Tableau1[[#This Row],[Tranche 6]]*Tableau1[[#This Row],[Prix révisé 6]]</f>
        <v>0</v>
      </c>
      <c r="AD9" s="2">
        <f>Tableau1[[#This Row],[Tranche 7]]*Tableau1[[#This Row],[Prix révisé 7]]</f>
        <v>0</v>
      </c>
      <c r="AG9" s="2">
        <f>Tableau1[[#This Row],[Tranche 8]]*Tableau1[[#This Row],[Prix révisé 8]]</f>
        <v>0</v>
      </c>
      <c r="AJ9" s="2">
        <f>Tableau1[[#This Row],[Tranche 9]]*Tableau1[[#This Row],[Prix révisé 9]]</f>
        <v>0</v>
      </c>
      <c r="AM9" s="2">
        <f>Tableau1[[#This Row],[Tranche 10]]*Tableau1[[#This Row],[Prix révisé 10]]</f>
        <v>0</v>
      </c>
      <c r="AP9" s="2">
        <f>Tableau1[[#This Row],[Tranche 11]]*Tableau1[[#This Row],[Prix révisé 11]]</f>
        <v>0</v>
      </c>
      <c r="AS9" s="2">
        <f>Tableau1[[#This Row],[Tranche 12]]*Tableau1[[#This Row],[Prix révisé 12]]</f>
        <v>0</v>
      </c>
      <c r="AV9" s="2">
        <f>Tableau1[[#This Row],[Tranche 13]]*Tableau1[[#This Row],[Prix révisé 13]]</f>
        <v>0</v>
      </c>
      <c r="AY9" s="2">
        <f>Tableau1[[#This Row],[Tranche 14]]*Tableau1[[#This Row],[Prix révisé 14]]</f>
        <v>0</v>
      </c>
      <c r="BB9" s="2">
        <f>Tableau1[[#This Row],[Tranche 15]]*Tableau1[[#This Row],[Prix révisé 15]]</f>
        <v>0</v>
      </c>
      <c r="BE9" s="2">
        <f>Tableau1[[#This Row],[Tranche 16]]*Tableau1[[#This Row],[Prix révisé 16]]</f>
        <v>0</v>
      </c>
      <c r="BH9" s="2">
        <f>Tableau1[[#This Row],[Tranche 17]]*Tableau1[[#This Row],[Prix révisé 17]]</f>
        <v>0</v>
      </c>
      <c r="BK9" s="2">
        <f>Tableau1[[#This Row],[Tranche 18]]*Tableau1[[#This Row],[Prix révisé 18]]</f>
        <v>0</v>
      </c>
      <c r="BN9" s="2">
        <f>Tableau1[[#This Row],[Tranche 19]]*Tableau1[[#This Row],[Prix révisé 19]]</f>
        <v>0</v>
      </c>
      <c r="BQ9" s="4">
        <f>Tableau1[[#This Row],[Tranche 20]]*Tableau1[[#This Row],[Prix révisé 20]]</f>
        <v>0</v>
      </c>
    </row>
    <row r="10" spans="1:69" x14ac:dyDescent="0.35">
      <c r="A10" t="s">
        <v>56</v>
      </c>
      <c r="B10" t="s">
        <v>57</v>
      </c>
      <c r="C10" s="3"/>
      <c r="D10" s="3">
        <f>IF(Tableau1[[#This Row],[Besoin Exprimé]]&lt;Tableau1[[#This Row],[Tranche 1]],Tableau1[[#This Row],[Tranche 1]],Tableau1[[#This Row],[Besoin Exprimé]])</f>
        <v>1</v>
      </c>
      <c r="E10" s="3">
        <f>prix(Tableau1[[#This Row],[Besoin réel]])</f>
        <v>161.27000000000001</v>
      </c>
      <c r="F10" s="3">
        <f>Tableau1[[#This Row],[Besoin réel]]*Tableau1[[#This Row],[Prix]]</f>
        <v>161.27000000000001</v>
      </c>
      <c r="G10" s="3">
        <f>OPTIMUM(Tableau1[[#This Row],[Besoin réel]])</f>
        <v>1</v>
      </c>
      <c r="H10" s="3">
        <f>prix(Tableau1[[#This Row],[Besoin optimisé]])</f>
        <v>161.27000000000001</v>
      </c>
      <c r="I10" s="3">
        <f>Tableau1[[#This Row],[Prix optimisé]]*Tableau1[[#This Row],[Besoin optimisé]]</f>
        <v>161.27000000000001</v>
      </c>
      <c r="J10" s="1">
        <v>1</v>
      </c>
      <c r="K10" s="2">
        <v>161.27000000000001</v>
      </c>
      <c r="L10" s="2">
        <f>Tableau1[[#This Row],[Tranche 1]]*Tableau1[[#This Row],[Prix révisé 1]]</f>
        <v>161.27000000000001</v>
      </c>
      <c r="M10" s="2">
        <v>5</v>
      </c>
      <c r="N10" s="2">
        <v>32.4</v>
      </c>
      <c r="O10" s="2">
        <f>Tableau1[[#This Row],[Tranche 2]]*Tableau1[[#This Row],[Prix révisé 2]]</f>
        <v>162</v>
      </c>
      <c r="P10" s="2">
        <v>10</v>
      </c>
      <c r="Q10" s="2">
        <v>16.37</v>
      </c>
      <c r="R10" s="2">
        <f>Tableau1[[#This Row],[Tranche 3]]*Tableau1[[#This Row],[Prix révisé 3]]</f>
        <v>163.70000000000002</v>
      </c>
      <c r="S10" s="2">
        <v>50</v>
      </c>
      <c r="T10" s="2">
        <v>5.3</v>
      </c>
      <c r="U10" s="2">
        <f>Tableau1[[#This Row],[Tranche 4]]*Tableau1[[#This Row],[Prix révisé 4]]</f>
        <v>265</v>
      </c>
      <c r="V10" s="2">
        <v>100</v>
      </c>
      <c r="W10" s="2">
        <v>2.63</v>
      </c>
      <c r="X10" s="2">
        <f>Tableau1[[#This Row],[Tranche 5]]*Tableau1[[#This Row],[Prix révisé 5]]</f>
        <v>263</v>
      </c>
      <c r="Y10" s="2">
        <v>200</v>
      </c>
      <c r="Z10" s="2">
        <v>2.64</v>
      </c>
      <c r="AA10" s="2">
        <f>Tableau1[[#This Row],[Tranche 6]]*Tableau1[[#This Row],[Prix révisé 6]]</f>
        <v>528</v>
      </c>
      <c r="AB10" s="2">
        <v>400</v>
      </c>
      <c r="AC10" s="2">
        <v>1.96</v>
      </c>
      <c r="AD10" s="2">
        <f>Tableau1[[#This Row],[Tranche 7]]*Tableau1[[#This Row],[Prix révisé 7]]</f>
        <v>784</v>
      </c>
      <c r="AE10" s="2">
        <v>500</v>
      </c>
      <c r="AF10" s="2">
        <v>1.63</v>
      </c>
      <c r="AG10" s="2">
        <f>Tableau1[[#This Row],[Tranche 8]]*Tableau1[[#This Row],[Prix révisé 8]]</f>
        <v>815</v>
      </c>
      <c r="AH10" s="2">
        <v>1000</v>
      </c>
      <c r="AI10" s="2">
        <v>1.62</v>
      </c>
      <c r="AJ10" s="2">
        <f>Tableau1[[#This Row],[Tranche 9]]*Tableau1[[#This Row],[Prix révisé 9]]</f>
        <v>1620</v>
      </c>
      <c r="AK10" s="2">
        <v>2000</v>
      </c>
      <c r="AL10" s="2">
        <v>1.1000000000000001</v>
      </c>
      <c r="AM10" s="2">
        <f>Tableau1[[#This Row],[Tranche 10]]*Tableau1[[#This Row],[Prix révisé 10]]</f>
        <v>2200</v>
      </c>
      <c r="AN10" s="2">
        <v>5000</v>
      </c>
      <c r="AO10" s="2">
        <v>1.06</v>
      </c>
      <c r="AP10" s="2">
        <f>Tableau1[[#This Row],[Tranche 11]]*Tableau1[[#This Row],[Prix révisé 11]]</f>
        <v>5300</v>
      </c>
      <c r="AQ10" s="2">
        <v>15000</v>
      </c>
      <c r="AR10" s="2">
        <v>1.07</v>
      </c>
      <c r="AS10" s="2">
        <f>Tableau1[[#This Row],[Tranche 12]]*Tableau1[[#This Row],[Prix révisé 12]]</f>
        <v>16050.000000000002</v>
      </c>
      <c r="AV10" s="2">
        <f>Tableau1[[#This Row],[Tranche 13]]*Tableau1[[#This Row],[Prix révisé 13]]</f>
        <v>0</v>
      </c>
      <c r="AY10" s="2">
        <f>Tableau1[[#This Row],[Tranche 14]]*Tableau1[[#This Row],[Prix révisé 14]]</f>
        <v>0</v>
      </c>
      <c r="BB10" s="2">
        <f>Tableau1[[#This Row],[Tranche 15]]*Tableau1[[#This Row],[Prix révisé 15]]</f>
        <v>0</v>
      </c>
      <c r="BE10" s="2">
        <f>Tableau1[[#This Row],[Tranche 16]]*Tableau1[[#This Row],[Prix révisé 16]]</f>
        <v>0</v>
      </c>
      <c r="BH10" s="2">
        <f>Tableau1[[#This Row],[Tranche 17]]*Tableau1[[#This Row],[Prix révisé 17]]</f>
        <v>0</v>
      </c>
      <c r="BK10" s="2">
        <f>Tableau1[[#This Row],[Tranche 18]]*Tableau1[[#This Row],[Prix révisé 18]]</f>
        <v>0</v>
      </c>
      <c r="BN10" s="2">
        <f>Tableau1[[#This Row],[Tranche 19]]*Tableau1[[#This Row],[Prix révisé 19]]</f>
        <v>0</v>
      </c>
      <c r="BQ10" s="4">
        <f>Tableau1[[#This Row],[Tranche 20]]*Tableau1[[#This Row],[Prix révisé 20]]</f>
        <v>0</v>
      </c>
    </row>
    <row r="11" spans="1:69" x14ac:dyDescent="0.35">
      <c r="A11" t="s">
        <v>58</v>
      </c>
      <c r="B11" t="s">
        <v>46</v>
      </c>
      <c r="C11" s="3"/>
      <c r="D11" s="3">
        <f>IF(Tableau1[[#This Row],[Besoin Exprimé]]&lt;Tableau1[[#This Row],[Tranche 1]],Tableau1[[#This Row],[Tranche 1]],Tableau1[[#This Row],[Besoin Exprimé]])</f>
        <v>1</v>
      </c>
      <c r="E11" s="3">
        <f>prix(Tableau1[[#This Row],[Besoin réel]])</f>
        <v>2.5</v>
      </c>
      <c r="F11" s="3">
        <f>Tableau1[[#This Row],[Besoin réel]]*Tableau1[[#This Row],[Prix]]</f>
        <v>2.5</v>
      </c>
      <c r="G11" s="3">
        <f>OPTIMUM(Tableau1[[#This Row],[Besoin réel]])</f>
        <v>1</v>
      </c>
      <c r="H11" s="3">
        <f>prix(Tableau1[[#This Row],[Besoin optimisé]])</f>
        <v>2.5</v>
      </c>
      <c r="I11" s="3">
        <f>Tableau1[[#This Row],[Prix optimisé]]*Tableau1[[#This Row],[Besoin optimisé]]</f>
        <v>2.5</v>
      </c>
      <c r="J11" s="1">
        <v>1</v>
      </c>
      <c r="K11" s="2">
        <v>2.5</v>
      </c>
      <c r="L11" s="2">
        <f>Tableau1[[#This Row],[Tranche 1]]*Tableau1[[#This Row],[Prix révisé 1]]</f>
        <v>2.5</v>
      </c>
      <c r="M11" s="2">
        <v>3</v>
      </c>
      <c r="N11" s="2">
        <v>2.4500000000000002</v>
      </c>
      <c r="O11" s="2">
        <f>Tableau1[[#This Row],[Tranche 2]]*Tableau1[[#This Row],[Prix révisé 2]]</f>
        <v>7.3500000000000005</v>
      </c>
      <c r="R11" s="2">
        <f>Tableau1[[#This Row],[Tranche 3]]*Tableau1[[#This Row],[Prix révisé 3]]</f>
        <v>0</v>
      </c>
      <c r="U11" s="2">
        <f>Tableau1[[#This Row],[Tranche 4]]*Tableau1[[#This Row],[Prix révisé 4]]</f>
        <v>0</v>
      </c>
      <c r="X11" s="2">
        <f>Tableau1[[#This Row],[Tranche 5]]*Tableau1[[#This Row],[Prix révisé 5]]</f>
        <v>0</v>
      </c>
      <c r="AA11" s="2">
        <f>Tableau1[[#This Row],[Tranche 6]]*Tableau1[[#This Row],[Prix révisé 6]]</f>
        <v>0</v>
      </c>
      <c r="AD11" s="2">
        <f>Tableau1[[#This Row],[Tranche 7]]*Tableau1[[#This Row],[Prix révisé 7]]</f>
        <v>0</v>
      </c>
      <c r="AG11" s="2">
        <f>Tableau1[[#This Row],[Tranche 8]]*Tableau1[[#This Row],[Prix révisé 8]]</f>
        <v>0</v>
      </c>
      <c r="AJ11" s="2">
        <f>Tableau1[[#This Row],[Tranche 9]]*Tableau1[[#This Row],[Prix révisé 9]]</f>
        <v>0</v>
      </c>
      <c r="AM11" s="2">
        <f>Tableau1[[#This Row],[Tranche 10]]*Tableau1[[#This Row],[Prix révisé 10]]</f>
        <v>0</v>
      </c>
      <c r="AP11" s="2">
        <f>Tableau1[[#This Row],[Tranche 11]]*Tableau1[[#This Row],[Prix révisé 11]]</f>
        <v>0</v>
      </c>
      <c r="AS11" s="2">
        <f>Tableau1[[#This Row],[Tranche 12]]*Tableau1[[#This Row],[Prix révisé 12]]</f>
        <v>0</v>
      </c>
      <c r="AV11" s="2">
        <f>Tableau1[[#This Row],[Tranche 13]]*Tableau1[[#This Row],[Prix révisé 13]]</f>
        <v>0</v>
      </c>
      <c r="AY11" s="2">
        <f>Tableau1[[#This Row],[Tranche 14]]*Tableau1[[#This Row],[Prix révisé 14]]</f>
        <v>0</v>
      </c>
      <c r="BB11" s="2">
        <f>Tableau1[[#This Row],[Tranche 15]]*Tableau1[[#This Row],[Prix révisé 15]]</f>
        <v>0</v>
      </c>
      <c r="BE11" s="2">
        <f>Tableau1[[#This Row],[Tranche 16]]*Tableau1[[#This Row],[Prix révisé 16]]</f>
        <v>0</v>
      </c>
      <c r="BH11" s="2">
        <f>Tableau1[[#This Row],[Tranche 17]]*Tableau1[[#This Row],[Prix révisé 17]]</f>
        <v>0</v>
      </c>
      <c r="BK11" s="2">
        <f>Tableau1[[#This Row],[Tranche 18]]*Tableau1[[#This Row],[Prix révisé 18]]</f>
        <v>0</v>
      </c>
      <c r="BN11" s="2">
        <f>Tableau1[[#This Row],[Tranche 19]]*Tableau1[[#This Row],[Prix révisé 19]]</f>
        <v>0</v>
      </c>
      <c r="BQ11" s="4">
        <f>Tableau1[[#This Row],[Tranche 20]]*Tableau1[[#This Row],[Prix révisé 20]]</f>
        <v>0</v>
      </c>
    </row>
    <row r="12" spans="1:69" x14ac:dyDescent="0.35">
      <c r="A12" t="s">
        <v>58</v>
      </c>
      <c r="B12" t="s">
        <v>47</v>
      </c>
      <c r="C12" s="3"/>
      <c r="D12" s="3">
        <f>IF(Tableau1[[#This Row],[Besoin Exprimé]]&lt;Tableau1[[#This Row],[Tranche 1]],Tableau1[[#This Row],[Tranche 1]],Tableau1[[#This Row],[Besoin Exprimé]])</f>
        <v>1</v>
      </c>
      <c r="E12" s="3">
        <f>prix(Tableau1[[#This Row],[Besoin réel]])</f>
        <v>2.5</v>
      </c>
      <c r="F12" s="3">
        <f>Tableau1[[#This Row],[Besoin réel]]*Tableau1[[#This Row],[Prix]]</f>
        <v>2.5</v>
      </c>
      <c r="G12" s="3">
        <f>OPTIMUM(Tableau1[[#This Row],[Besoin réel]])</f>
        <v>1</v>
      </c>
      <c r="H12" s="3">
        <f>prix(Tableau1[[#This Row],[Besoin optimisé]])</f>
        <v>2.5</v>
      </c>
      <c r="I12" s="3">
        <f>Tableau1[[#This Row],[Prix optimisé]]*Tableau1[[#This Row],[Besoin optimisé]]</f>
        <v>2.5</v>
      </c>
      <c r="J12" s="1">
        <v>1</v>
      </c>
      <c r="K12" s="2">
        <v>2.5</v>
      </c>
      <c r="L12" s="2">
        <f>Tableau1[[#This Row],[Tranche 1]]*Tableau1[[#This Row],[Prix révisé 1]]</f>
        <v>2.5</v>
      </c>
      <c r="O12" s="2">
        <f>Tableau1[[#This Row],[Tranche 2]]*Tableau1[[#This Row],[Prix révisé 2]]</f>
        <v>0</v>
      </c>
      <c r="R12" s="2">
        <f>Tableau1[[#This Row],[Tranche 3]]*Tableau1[[#This Row],[Prix révisé 3]]</f>
        <v>0</v>
      </c>
      <c r="U12" s="2">
        <f>Tableau1[[#This Row],[Tranche 4]]*Tableau1[[#This Row],[Prix révisé 4]]</f>
        <v>0</v>
      </c>
      <c r="X12" s="2">
        <f>Tableau1[[#This Row],[Tranche 5]]*Tableau1[[#This Row],[Prix révisé 5]]</f>
        <v>0</v>
      </c>
      <c r="AA12" s="2">
        <f>Tableau1[[#This Row],[Tranche 6]]*Tableau1[[#This Row],[Prix révisé 6]]</f>
        <v>0</v>
      </c>
      <c r="AD12" s="2">
        <f>Tableau1[[#This Row],[Tranche 7]]*Tableau1[[#This Row],[Prix révisé 7]]</f>
        <v>0</v>
      </c>
      <c r="AG12" s="2">
        <f>Tableau1[[#This Row],[Tranche 8]]*Tableau1[[#This Row],[Prix révisé 8]]</f>
        <v>0</v>
      </c>
      <c r="AJ12" s="2">
        <f>Tableau1[[#This Row],[Tranche 9]]*Tableau1[[#This Row],[Prix révisé 9]]</f>
        <v>0</v>
      </c>
      <c r="AM12" s="2">
        <f>Tableau1[[#This Row],[Tranche 10]]*Tableau1[[#This Row],[Prix révisé 10]]</f>
        <v>0</v>
      </c>
      <c r="AP12" s="2">
        <f>Tableau1[[#This Row],[Tranche 11]]*Tableau1[[#This Row],[Prix révisé 11]]</f>
        <v>0</v>
      </c>
      <c r="AS12" s="2">
        <f>Tableau1[[#This Row],[Tranche 12]]*Tableau1[[#This Row],[Prix révisé 12]]</f>
        <v>0</v>
      </c>
      <c r="AV12" s="2">
        <f>Tableau1[[#This Row],[Tranche 13]]*Tableau1[[#This Row],[Prix révisé 13]]</f>
        <v>0</v>
      </c>
      <c r="AY12" s="2">
        <f>Tableau1[[#This Row],[Tranche 14]]*Tableau1[[#This Row],[Prix révisé 14]]</f>
        <v>0</v>
      </c>
      <c r="BB12" s="2">
        <f>Tableau1[[#This Row],[Tranche 15]]*Tableau1[[#This Row],[Prix révisé 15]]</f>
        <v>0</v>
      </c>
      <c r="BE12" s="2">
        <f>Tableau1[[#This Row],[Tranche 16]]*Tableau1[[#This Row],[Prix révisé 16]]</f>
        <v>0</v>
      </c>
      <c r="BH12" s="2">
        <f>Tableau1[[#This Row],[Tranche 17]]*Tableau1[[#This Row],[Prix révisé 17]]</f>
        <v>0</v>
      </c>
      <c r="BK12" s="2">
        <f>Tableau1[[#This Row],[Tranche 18]]*Tableau1[[#This Row],[Prix révisé 18]]</f>
        <v>0</v>
      </c>
      <c r="BN12" s="2">
        <f>Tableau1[[#This Row],[Tranche 19]]*Tableau1[[#This Row],[Prix révisé 19]]</f>
        <v>0</v>
      </c>
      <c r="BQ12" s="4">
        <f>Tableau1[[#This Row],[Tranche 20]]*Tableau1[[#This Row],[Prix révisé 20]]</f>
        <v>0</v>
      </c>
    </row>
    <row r="13" spans="1:69" x14ac:dyDescent="0.35">
      <c r="A13" t="s">
        <v>59</v>
      </c>
      <c r="B13" t="s">
        <v>60</v>
      </c>
      <c r="C13" s="3"/>
      <c r="D13" s="3">
        <f>IF(Tableau1[[#This Row],[Besoin Exprimé]]&lt;Tableau1[[#This Row],[Tranche 1]],Tableau1[[#This Row],[Tranche 1]],Tableau1[[#This Row],[Besoin Exprimé]])</f>
        <v>10</v>
      </c>
      <c r="E13" s="3">
        <f>prix(Tableau1[[#This Row],[Besoin réel]])</f>
        <v>27.6</v>
      </c>
      <c r="F13" s="3">
        <f>Tableau1[[#This Row],[Besoin réel]]*Tableau1[[#This Row],[Prix]]</f>
        <v>276</v>
      </c>
      <c r="G13" s="3">
        <f>OPTIMUM(Tableau1[[#This Row],[Besoin réel]])</f>
        <v>10</v>
      </c>
      <c r="H13" s="3">
        <f>prix(Tableau1[[#This Row],[Besoin optimisé]])</f>
        <v>27.6</v>
      </c>
      <c r="I13" s="3">
        <f>Tableau1[[#This Row],[Prix optimisé]]*Tableau1[[#This Row],[Besoin optimisé]]</f>
        <v>276</v>
      </c>
      <c r="J13" s="1">
        <v>10</v>
      </c>
      <c r="K13" s="2">
        <v>27.6</v>
      </c>
      <c r="L13" s="2">
        <f>Tableau1[[#This Row],[Tranche 1]]*Tableau1[[#This Row],[Prix révisé 1]]</f>
        <v>276</v>
      </c>
      <c r="O13" s="2">
        <f>Tableau1[[#This Row],[Tranche 2]]*Tableau1[[#This Row],[Prix révisé 2]]</f>
        <v>0</v>
      </c>
      <c r="R13" s="2">
        <f>Tableau1[[#This Row],[Tranche 3]]*Tableau1[[#This Row],[Prix révisé 3]]</f>
        <v>0</v>
      </c>
      <c r="U13" s="2">
        <f>Tableau1[[#This Row],[Tranche 4]]*Tableau1[[#This Row],[Prix révisé 4]]</f>
        <v>0</v>
      </c>
      <c r="X13" s="2">
        <f>Tableau1[[#This Row],[Tranche 5]]*Tableau1[[#This Row],[Prix révisé 5]]</f>
        <v>0</v>
      </c>
      <c r="AA13" s="2">
        <f>Tableau1[[#This Row],[Tranche 6]]*Tableau1[[#This Row],[Prix révisé 6]]</f>
        <v>0</v>
      </c>
      <c r="AD13" s="2">
        <f>Tableau1[[#This Row],[Tranche 7]]*Tableau1[[#This Row],[Prix révisé 7]]</f>
        <v>0</v>
      </c>
      <c r="AG13" s="2">
        <f>Tableau1[[#This Row],[Tranche 8]]*Tableau1[[#This Row],[Prix révisé 8]]</f>
        <v>0</v>
      </c>
      <c r="AJ13" s="2">
        <f>Tableau1[[#This Row],[Tranche 9]]*Tableau1[[#This Row],[Prix révisé 9]]</f>
        <v>0</v>
      </c>
      <c r="AM13" s="2">
        <f>Tableau1[[#This Row],[Tranche 10]]*Tableau1[[#This Row],[Prix révisé 10]]</f>
        <v>0</v>
      </c>
      <c r="AP13" s="2">
        <f>Tableau1[[#This Row],[Tranche 11]]*Tableau1[[#This Row],[Prix révisé 11]]</f>
        <v>0</v>
      </c>
      <c r="AS13" s="2">
        <f>Tableau1[[#This Row],[Tranche 12]]*Tableau1[[#This Row],[Prix révisé 12]]</f>
        <v>0</v>
      </c>
      <c r="AV13" s="2">
        <f>Tableau1[[#This Row],[Tranche 13]]*Tableau1[[#This Row],[Prix révisé 13]]</f>
        <v>0</v>
      </c>
      <c r="AY13" s="2">
        <f>Tableau1[[#This Row],[Tranche 14]]*Tableau1[[#This Row],[Prix révisé 14]]</f>
        <v>0</v>
      </c>
      <c r="BB13" s="2">
        <f>Tableau1[[#This Row],[Tranche 15]]*Tableau1[[#This Row],[Prix révisé 15]]</f>
        <v>0</v>
      </c>
      <c r="BE13" s="2">
        <f>Tableau1[[#This Row],[Tranche 16]]*Tableau1[[#This Row],[Prix révisé 16]]</f>
        <v>0</v>
      </c>
      <c r="BH13" s="2">
        <f>Tableau1[[#This Row],[Tranche 17]]*Tableau1[[#This Row],[Prix révisé 17]]</f>
        <v>0</v>
      </c>
      <c r="BK13" s="2">
        <f>Tableau1[[#This Row],[Tranche 18]]*Tableau1[[#This Row],[Prix révisé 18]]</f>
        <v>0</v>
      </c>
      <c r="BN13" s="2">
        <f>Tableau1[[#This Row],[Tranche 19]]*Tableau1[[#This Row],[Prix révisé 19]]</f>
        <v>0</v>
      </c>
      <c r="BQ13" s="4">
        <f>Tableau1[[#This Row],[Tranche 20]]*Tableau1[[#This Row],[Prix révisé 20]]</f>
        <v>0</v>
      </c>
    </row>
    <row r="14" spans="1:69" x14ac:dyDescent="0.35">
      <c r="A14" t="s">
        <v>61</v>
      </c>
      <c r="B14" t="s">
        <v>62</v>
      </c>
      <c r="C14" s="3"/>
      <c r="D14" s="3">
        <f>IF(Tableau1[[#This Row],[Besoin Exprimé]]&lt;Tableau1[[#This Row],[Tranche 1]],Tableau1[[#This Row],[Tranche 1]],Tableau1[[#This Row],[Besoin Exprimé]])</f>
        <v>1</v>
      </c>
      <c r="E14" s="3">
        <f>prix(Tableau1[[#This Row],[Besoin réel]])</f>
        <v>1.46</v>
      </c>
      <c r="F14" s="3">
        <f>Tableau1[[#This Row],[Besoin réel]]*Tableau1[[#This Row],[Prix]]</f>
        <v>1.46</v>
      </c>
      <c r="G14" s="3">
        <f>OPTIMUM(Tableau1[[#This Row],[Besoin réel]])</f>
        <v>1</v>
      </c>
      <c r="H14" s="3">
        <f>prix(Tableau1[[#This Row],[Besoin optimisé]])</f>
        <v>1.46</v>
      </c>
      <c r="I14" s="3">
        <f>Tableau1[[#This Row],[Prix optimisé]]*Tableau1[[#This Row],[Besoin optimisé]]</f>
        <v>1.46</v>
      </c>
      <c r="J14" s="1">
        <v>1</v>
      </c>
      <c r="K14" s="2">
        <v>1.46</v>
      </c>
      <c r="L14" s="2">
        <f>Tableau1[[#This Row],[Tranche 1]]*Tableau1[[#This Row],[Prix révisé 1]]</f>
        <v>1.46</v>
      </c>
      <c r="M14" s="2">
        <v>30</v>
      </c>
      <c r="N14" s="2">
        <v>1.44</v>
      </c>
      <c r="O14" s="2">
        <f>Tableau1[[#This Row],[Tranche 2]]*Tableau1[[#This Row],[Prix révisé 2]]</f>
        <v>43.199999999999996</v>
      </c>
      <c r="P14" s="2">
        <v>60</v>
      </c>
      <c r="Q14" s="2">
        <v>1.4</v>
      </c>
      <c r="R14" s="2">
        <f>Tableau1[[#This Row],[Tranche 3]]*Tableau1[[#This Row],[Prix révisé 3]]</f>
        <v>84</v>
      </c>
      <c r="U14" s="2">
        <f>Tableau1[[#This Row],[Tranche 4]]*Tableau1[[#This Row],[Prix révisé 4]]</f>
        <v>0</v>
      </c>
      <c r="X14" s="2">
        <f>Tableau1[[#This Row],[Tranche 5]]*Tableau1[[#This Row],[Prix révisé 5]]</f>
        <v>0</v>
      </c>
      <c r="AA14" s="2">
        <f>Tableau1[[#This Row],[Tranche 6]]*Tableau1[[#This Row],[Prix révisé 6]]</f>
        <v>0</v>
      </c>
      <c r="AD14" s="2">
        <f>Tableau1[[#This Row],[Tranche 7]]*Tableau1[[#This Row],[Prix révisé 7]]</f>
        <v>0</v>
      </c>
      <c r="AG14" s="2">
        <f>Tableau1[[#This Row],[Tranche 8]]*Tableau1[[#This Row],[Prix révisé 8]]</f>
        <v>0</v>
      </c>
      <c r="AJ14" s="2">
        <f>Tableau1[[#This Row],[Tranche 9]]*Tableau1[[#This Row],[Prix révisé 9]]</f>
        <v>0</v>
      </c>
      <c r="AM14" s="2">
        <f>Tableau1[[#This Row],[Tranche 10]]*Tableau1[[#This Row],[Prix révisé 10]]</f>
        <v>0</v>
      </c>
      <c r="AP14" s="2">
        <f>Tableau1[[#This Row],[Tranche 11]]*Tableau1[[#This Row],[Prix révisé 11]]</f>
        <v>0</v>
      </c>
      <c r="AS14" s="2">
        <f>Tableau1[[#This Row],[Tranche 12]]*Tableau1[[#This Row],[Prix révisé 12]]</f>
        <v>0</v>
      </c>
      <c r="AV14" s="2">
        <f>Tableau1[[#This Row],[Tranche 13]]*Tableau1[[#This Row],[Prix révisé 13]]</f>
        <v>0</v>
      </c>
      <c r="AY14" s="2">
        <f>Tableau1[[#This Row],[Tranche 14]]*Tableau1[[#This Row],[Prix révisé 14]]</f>
        <v>0</v>
      </c>
      <c r="BB14" s="2">
        <f>Tableau1[[#This Row],[Tranche 15]]*Tableau1[[#This Row],[Prix révisé 15]]</f>
        <v>0</v>
      </c>
      <c r="BE14" s="2">
        <f>Tableau1[[#This Row],[Tranche 16]]*Tableau1[[#This Row],[Prix révisé 16]]</f>
        <v>0</v>
      </c>
      <c r="BH14" s="2">
        <f>Tableau1[[#This Row],[Tranche 17]]*Tableau1[[#This Row],[Prix révisé 17]]</f>
        <v>0</v>
      </c>
      <c r="BK14" s="2">
        <f>Tableau1[[#This Row],[Tranche 18]]*Tableau1[[#This Row],[Prix révisé 18]]</f>
        <v>0</v>
      </c>
      <c r="BN14" s="2">
        <f>Tableau1[[#This Row],[Tranche 19]]*Tableau1[[#This Row],[Prix révisé 19]]</f>
        <v>0</v>
      </c>
      <c r="BQ14" s="4">
        <f>Tableau1[[#This Row],[Tranche 20]]*Tableau1[[#This Row],[Prix révisé 20]]</f>
        <v>0</v>
      </c>
    </row>
    <row r="15" spans="1:69" x14ac:dyDescent="0.35">
      <c r="A15" t="s">
        <v>61</v>
      </c>
      <c r="B15" t="s">
        <v>63</v>
      </c>
      <c r="C15" s="3"/>
      <c r="D15" s="3">
        <f>IF(Tableau1[[#This Row],[Besoin Exprimé]]&lt;Tableau1[[#This Row],[Tranche 1]],Tableau1[[#This Row],[Tranche 1]],Tableau1[[#This Row],[Besoin Exprimé]])</f>
        <v>2</v>
      </c>
      <c r="E15" s="3">
        <f>prix(Tableau1[[#This Row],[Besoin réel]])</f>
        <v>1</v>
      </c>
      <c r="F15" s="3">
        <f>Tableau1[[#This Row],[Besoin réel]]*Tableau1[[#This Row],[Prix]]</f>
        <v>2</v>
      </c>
      <c r="G15" s="3">
        <f>OPTIMUM(Tableau1[[#This Row],[Besoin réel]])</f>
        <v>2</v>
      </c>
      <c r="H15" s="3">
        <f>prix(Tableau1[[#This Row],[Besoin optimisé]])</f>
        <v>1</v>
      </c>
      <c r="I15" s="3">
        <f>Tableau1[[#This Row],[Prix optimisé]]*Tableau1[[#This Row],[Besoin optimisé]]</f>
        <v>2</v>
      </c>
      <c r="J15" s="1">
        <v>2</v>
      </c>
      <c r="K15" s="2">
        <v>1</v>
      </c>
      <c r="L15" s="2">
        <f>Tableau1[[#This Row],[Tranche 1]]*Tableau1[[#This Row],[Prix révisé 1]]</f>
        <v>2</v>
      </c>
      <c r="O15" s="2">
        <f>Tableau1[[#This Row],[Tranche 2]]*Tableau1[[#This Row],[Prix révisé 2]]</f>
        <v>0</v>
      </c>
      <c r="R15" s="2">
        <f>Tableau1[[#This Row],[Tranche 3]]*Tableau1[[#This Row],[Prix révisé 3]]</f>
        <v>0</v>
      </c>
      <c r="U15" s="2">
        <f>Tableau1[[#This Row],[Tranche 4]]*Tableau1[[#This Row],[Prix révisé 4]]</f>
        <v>0</v>
      </c>
      <c r="X15" s="2">
        <f>Tableau1[[#This Row],[Tranche 5]]*Tableau1[[#This Row],[Prix révisé 5]]</f>
        <v>0</v>
      </c>
      <c r="AA15" s="2">
        <f>Tableau1[[#This Row],[Tranche 6]]*Tableau1[[#This Row],[Prix révisé 6]]</f>
        <v>0</v>
      </c>
      <c r="AD15" s="2">
        <f>Tableau1[[#This Row],[Tranche 7]]*Tableau1[[#This Row],[Prix révisé 7]]</f>
        <v>0</v>
      </c>
      <c r="AG15" s="2">
        <f>Tableau1[[#This Row],[Tranche 8]]*Tableau1[[#This Row],[Prix révisé 8]]</f>
        <v>0</v>
      </c>
      <c r="AJ15" s="2">
        <f>Tableau1[[#This Row],[Tranche 9]]*Tableau1[[#This Row],[Prix révisé 9]]</f>
        <v>0</v>
      </c>
      <c r="AM15" s="2">
        <f>Tableau1[[#This Row],[Tranche 10]]*Tableau1[[#This Row],[Prix révisé 10]]</f>
        <v>0</v>
      </c>
      <c r="AP15" s="2">
        <f>Tableau1[[#This Row],[Tranche 11]]*Tableau1[[#This Row],[Prix révisé 11]]</f>
        <v>0</v>
      </c>
      <c r="AS15" s="2">
        <f>Tableau1[[#This Row],[Tranche 12]]*Tableau1[[#This Row],[Prix révisé 12]]</f>
        <v>0</v>
      </c>
      <c r="AV15" s="2">
        <f>Tableau1[[#This Row],[Tranche 13]]*Tableau1[[#This Row],[Prix révisé 13]]</f>
        <v>0</v>
      </c>
      <c r="AY15" s="2">
        <f>Tableau1[[#This Row],[Tranche 14]]*Tableau1[[#This Row],[Prix révisé 14]]</f>
        <v>0</v>
      </c>
      <c r="BB15" s="2">
        <f>Tableau1[[#This Row],[Tranche 15]]*Tableau1[[#This Row],[Prix révisé 15]]</f>
        <v>0</v>
      </c>
      <c r="BE15" s="2">
        <f>Tableau1[[#This Row],[Tranche 16]]*Tableau1[[#This Row],[Prix révisé 16]]</f>
        <v>0</v>
      </c>
      <c r="BH15" s="2">
        <f>Tableau1[[#This Row],[Tranche 17]]*Tableau1[[#This Row],[Prix révisé 17]]</f>
        <v>0</v>
      </c>
      <c r="BK15" s="2">
        <f>Tableau1[[#This Row],[Tranche 18]]*Tableau1[[#This Row],[Prix révisé 18]]</f>
        <v>0</v>
      </c>
      <c r="BN15" s="2">
        <f>Tableau1[[#This Row],[Tranche 19]]*Tableau1[[#This Row],[Prix révisé 19]]</f>
        <v>0</v>
      </c>
      <c r="BQ15" s="4">
        <f>Tableau1[[#This Row],[Tranche 20]]*Tableau1[[#This Row],[Prix révisé 20]]</f>
        <v>0</v>
      </c>
    </row>
    <row r="16" spans="1:69" x14ac:dyDescent="0.35">
      <c r="A16" t="s">
        <v>61</v>
      </c>
      <c r="B16" t="s">
        <v>64</v>
      </c>
      <c r="C16" s="3"/>
      <c r="D16" s="3">
        <f>IF(Tableau1[[#This Row],[Besoin Exprimé]]&lt;Tableau1[[#This Row],[Tranche 1]],Tableau1[[#This Row],[Tranche 1]],Tableau1[[#This Row],[Besoin Exprimé]])</f>
        <v>1</v>
      </c>
      <c r="E16" s="3">
        <f>prix(Tableau1[[#This Row],[Besoin réel]])</f>
        <v>1.02</v>
      </c>
      <c r="F16" s="3">
        <f>Tableau1[[#This Row],[Besoin réel]]*Tableau1[[#This Row],[Prix]]</f>
        <v>1.02</v>
      </c>
      <c r="G16" s="3">
        <f>OPTIMUM(Tableau1[[#This Row],[Besoin réel]])</f>
        <v>1</v>
      </c>
      <c r="H16" s="3">
        <f>prix(Tableau1[[#This Row],[Besoin optimisé]])</f>
        <v>1.02</v>
      </c>
      <c r="I16" s="3">
        <f>Tableau1[[#This Row],[Prix optimisé]]*Tableau1[[#This Row],[Besoin optimisé]]</f>
        <v>1.02</v>
      </c>
      <c r="J16" s="1">
        <v>1</v>
      </c>
      <c r="K16" s="2">
        <v>1.02</v>
      </c>
      <c r="L16" s="2">
        <f>Tableau1[[#This Row],[Tranche 1]]*Tableau1[[#This Row],[Prix révisé 1]]</f>
        <v>1.02</v>
      </c>
      <c r="O16" s="2">
        <f>Tableau1[[#This Row],[Tranche 2]]*Tableau1[[#This Row],[Prix révisé 2]]</f>
        <v>0</v>
      </c>
      <c r="R16" s="2">
        <f>Tableau1[[#This Row],[Tranche 3]]*Tableau1[[#This Row],[Prix révisé 3]]</f>
        <v>0</v>
      </c>
      <c r="U16" s="2">
        <f>Tableau1[[#This Row],[Tranche 4]]*Tableau1[[#This Row],[Prix révisé 4]]</f>
        <v>0</v>
      </c>
      <c r="X16" s="2">
        <f>Tableau1[[#This Row],[Tranche 5]]*Tableau1[[#This Row],[Prix révisé 5]]</f>
        <v>0</v>
      </c>
      <c r="AA16" s="2">
        <f>Tableau1[[#This Row],[Tranche 6]]*Tableau1[[#This Row],[Prix révisé 6]]</f>
        <v>0</v>
      </c>
      <c r="AD16" s="2">
        <f>Tableau1[[#This Row],[Tranche 7]]*Tableau1[[#This Row],[Prix révisé 7]]</f>
        <v>0</v>
      </c>
      <c r="AG16" s="2">
        <f>Tableau1[[#This Row],[Tranche 8]]*Tableau1[[#This Row],[Prix révisé 8]]</f>
        <v>0</v>
      </c>
      <c r="AJ16" s="2">
        <f>Tableau1[[#This Row],[Tranche 9]]*Tableau1[[#This Row],[Prix révisé 9]]</f>
        <v>0</v>
      </c>
      <c r="AM16" s="2">
        <f>Tableau1[[#This Row],[Tranche 10]]*Tableau1[[#This Row],[Prix révisé 10]]</f>
        <v>0</v>
      </c>
      <c r="AP16" s="2">
        <f>Tableau1[[#This Row],[Tranche 11]]*Tableau1[[#This Row],[Prix révisé 11]]</f>
        <v>0</v>
      </c>
      <c r="AS16" s="2">
        <f>Tableau1[[#This Row],[Tranche 12]]*Tableau1[[#This Row],[Prix révisé 12]]</f>
        <v>0</v>
      </c>
      <c r="AV16" s="2">
        <f>Tableau1[[#This Row],[Tranche 13]]*Tableau1[[#This Row],[Prix révisé 13]]</f>
        <v>0</v>
      </c>
      <c r="AY16" s="2">
        <f>Tableau1[[#This Row],[Tranche 14]]*Tableau1[[#This Row],[Prix révisé 14]]</f>
        <v>0</v>
      </c>
      <c r="BB16" s="2">
        <f>Tableau1[[#This Row],[Tranche 15]]*Tableau1[[#This Row],[Prix révisé 15]]</f>
        <v>0</v>
      </c>
      <c r="BE16" s="2">
        <f>Tableau1[[#This Row],[Tranche 16]]*Tableau1[[#This Row],[Prix révisé 16]]</f>
        <v>0</v>
      </c>
      <c r="BH16" s="2">
        <f>Tableau1[[#This Row],[Tranche 17]]*Tableau1[[#This Row],[Prix révisé 17]]</f>
        <v>0</v>
      </c>
      <c r="BK16" s="2">
        <f>Tableau1[[#This Row],[Tranche 18]]*Tableau1[[#This Row],[Prix révisé 18]]</f>
        <v>0</v>
      </c>
      <c r="BN16" s="2">
        <f>Tableau1[[#This Row],[Tranche 19]]*Tableau1[[#This Row],[Prix révisé 19]]</f>
        <v>0</v>
      </c>
      <c r="BQ16" s="4">
        <f>Tableau1[[#This Row],[Tranche 20]]*Tableau1[[#This Row],[Prix révisé 20]]</f>
        <v>0</v>
      </c>
    </row>
    <row r="17" spans="1:69" x14ac:dyDescent="0.35">
      <c r="A17" t="s">
        <v>65</v>
      </c>
      <c r="B17" t="s">
        <v>66</v>
      </c>
      <c r="C17" s="3"/>
      <c r="D17" s="3">
        <f>IF(Tableau1[[#This Row],[Besoin Exprimé]]&lt;Tableau1[[#This Row],[Tranche 1]],Tableau1[[#This Row],[Tranche 1]],Tableau1[[#This Row],[Besoin Exprimé]])</f>
        <v>1</v>
      </c>
      <c r="E17" s="3">
        <f>prix(Tableau1[[#This Row],[Besoin réel]])</f>
        <v>34.619999999999997</v>
      </c>
      <c r="F17" s="3">
        <f>Tableau1[[#This Row],[Besoin réel]]*Tableau1[[#This Row],[Prix]]</f>
        <v>34.619999999999997</v>
      </c>
      <c r="G17" s="3">
        <f>OPTIMUM(Tableau1[[#This Row],[Besoin réel]])</f>
        <v>1</v>
      </c>
      <c r="H17" s="3">
        <f>prix(Tableau1[[#This Row],[Besoin optimisé]])</f>
        <v>34.619999999999997</v>
      </c>
      <c r="I17" s="3">
        <f>Tableau1[[#This Row],[Prix optimisé]]*Tableau1[[#This Row],[Besoin optimisé]]</f>
        <v>34.619999999999997</v>
      </c>
      <c r="J17" s="1">
        <v>1</v>
      </c>
      <c r="K17" s="2">
        <v>34.619999999999997</v>
      </c>
      <c r="L17" s="2">
        <f>Tableau1[[#This Row],[Tranche 1]]*Tableau1[[#This Row],[Prix révisé 1]]</f>
        <v>34.619999999999997</v>
      </c>
      <c r="O17" s="2">
        <f>Tableau1[[#This Row],[Tranche 2]]*Tableau1[[#This Row],[Prix révisé 2]]</f>
        <v>0</v>
      </c>
      <c r="R17" s="2">
        <f>Tableau1[[#This Row],[Tranche 3]]*Tableau1[[#This Row],[Prix révisé 3]]</f>
        <v>0</v>
      </c>
      <c r="U17" s="2">
        <f>Tableau1[[#This Row],[Tranche 4]]*Tableau1[[#This Row],[Prix révisé 4]]</f>
        <v>0</v>
      </c>
      <c r="X17" s="2">
        <f>Tableau1[[#This Row],[Tranche 5]]*Tableau1[[#This Row],[Prix révisé 5]]</f>
        <v>0</v>
      </c>
      <c r="AA17" s="2">
        <f>Tableau1[[#This Row],[Tranche 6]]*Tableau1[[#This Row],[Prix révisé 6]]</f>
        <v>0</v>
      </c>
      <c r="AD17" s="2">
        <f>Tableau1[[#This Row],[Tranche 7]]*Tableau1[[#This Row],[Prix révisé 7]]</f>
        <v>0</v>
      </c>
      <c r="AG17" s="2">
        <f>Tableau1[[#This Row],[Tranche 8]]*Tableau1[[#This Row],[Prix révisé 8]]</f>
        <v>0</v>
      </c>
      <c r="AJ17" s="2">
        <f>Tableau1[[#This Row],[Tranche 9]]*Tableau1[[#This Row],[Prix révisé 9]]</f>
        <v>0</v>
      </c>
      <c r="AM17" s="2">
        <f>Tableau1[[#This Row],[Tranche 10]]*Tableau1[[#This Row],[Prix révisé 10]]</f>
        <v>0</v>
      </c>
      <c r="AP17" s="2">
        <f>Tableau1[[#This Row],[Tranche 11]]*Tableau1[[#This Row],[Prix révisé 11]]</f>
        <v>0</v>
      </c>
      <c r="AS17" s="2">
        <f>Tableau1[[#This Row],[Tranche 12]]*Tableau1[[#This Row],[Prix révisé 12]]</f>
        <v>0</v>
      </c>
      <c r="AV17" s="2">
        <f>Tableau1[[#This Row],[Tranche 13]]*Tableau1[[#This Row],[Prix révisé 13]]</f>
        <v>0</v>
      </c>
      <c r="AY17" s="2">
        <f>Tableau1[[#This Row],[Tranche 14]]*Tableau1[[#This Row],[Prix révisé 14]]</f>
        <v>0</v>
      </c>
      <c r="BB17" s="2">
        <f>Tableau1[[#This Row],[Tranche 15]]*Tableau1[[#This Row],[Prix révisé 15]]</f>
        <v>0</v>
      </c>
      <c r="BE17" s="2">
        <f>Tableau1[[#This Row],[Tranche 16]]*Tableau1[[#This Row],[Prix révisé 16]]</f>
        <v>0</v>
      </c>
      <c r="BH17" s="2">
        <f>Tableau1[[#This Row],[Tranche 17]]*Tableau1[[#This Row],[Prix révisé 17]]</f>
        <v>0</v>
      </c>
      <c r="BK17" s="2">
        <f>Tableau1[[#This Row],[Tranche 18]]*Tableau1[[#This Row],[Prix révisé 18]]</f>
        <v>0</v>
      </c>
      <c r="BN17" s="2">
        <f>Tableau1[[#This Row],[Tranche 19]]*Tableau1[[#This Row],[Prix révisé 19]]</f>
        <v>0</v>
      </c>
      <c r="BQ17" s="4">
        <f>Tableau1[[#This Row],[Tranche 20]]*Tableau1[[#This Row],[Prix révisé 20]]</f>
        <v>0</v>
      </c>
    </row>
    <row r="18" spans="1:69" x14ac:dyDescent="0.35">
      <c r="A18" t="s">
        <v>67</v>
      </c>
      <c r="B18" t="s">
        <v>62</v>
      </c>
      <c r="C18" s="3"/>
      <c r="D18" s="3">
        <f>IF(Tableau1[[#This Row],[Besoin Exprimé]]&lt;Tableau1[[#This Row],[Tranche 1]],Tableau1[[#This Row],[Tranche 1]],Tableau1[[#This Row],[Besoin Exprimé]])</f>
        <v>1</v>
      </c>
      <c r="E18" s="3">
        <f>prix(Tableau1[[#This Row],[Besoin réel]])</f>
        <v>13.33</v>
      </c>
      <c r="F18" s="3">
        <f>Tableau1[[#This Row],[Besoin réel]]*Tableau1[[#This Row],[Prix]]</f>
        <v>13.33</v>
      </c>
      <c r="G18" s="3">
        <f>OPTIMUM(Tableau1[[#This Row],[Besoin réel]])</f>
        <v>1</v>
      </c>
      <c r="H18" s="3">
        <f>prix(Tableau1[[#This Row],[Besoin optimisé]])</f>
        <v>13.33</v>
      </c>
      <c r="I18" s="3">
        <f>Tableau1[[#This Row],[Prix optimisé]]*Tableau1[[#This Row],[Besoin optimisé]]</f>
        <v>13.33</v>
      </c>
      <c r="J18" s="1">
        <v>1</v>
      </c>
      <c r="K18" s="2">
        <v>13.33</v>
      </c>
      <c r="L18" s="2">
        <f>Tableau1[[#This Row],[Tranche 1]]*Tableau1[[#This Row],[Prix révisé 1]]</f>
        <v>13.33</v>
      </c>
      <c r="M18" s="2">
        <v>30</v>
      </c>
      <c r="N18" s="2">
        <v>13.03</v>
      </c>
      <c r="O18" s="2">
        <f>Tableau1[[#This Row],[Tranche 2]]*Tableau1[[#This Row],[Prix révisé 2]]</f>
        <v>390.9</v>
      </c>
      <c r="P18" s="2">
        <v>60</v>
      </c>
      <c r="Q18" s="2">
        <v>12.73</v>
      </c>
      <c r="R18" s="2">
        <f>Tableau1[[#This Row],[Tranche 3]]*Tableau1[[#This Row],[Prix révisé 3]]</f>
        <v>763.80000000000007</v>
      </c>
      <c r="U18" s="2">
        <f>Tableau1[[#This Row],[Tranche 4]]*Tableau1[[#This Row],[Prix révisé 4]]</f>
        <v>0</v>
      </c>
      <c r="X18" s="2">
        <f>Tableau1[[#This Row],[Tranche 5]]*Tableau1[[#This Row],[Prix révisé 5]]</f>
        <v>0</v>
      </c>
      <c r="AA18" s="2">
        <f>Tableau1[[#This Row],[Tranche 6]]*Tableau1[[#This Row],[Prix révisé 6]]</f>
        <v>0</v>
      </c>
      <c r="AD18" s="2">
        <f>Tableau1[[#This Row],[Tranche 7]]*Tableau1[[#This Row],[Prix révisé 7]]</f>
        <v>0</v>
      </c>
      <c r="AG18" s="2">
        <f>Tableau1[[#This Row],[Tranche 8]]*Tableau1[[#This Row],[Prix révisé 8]]</f>
        <v>0</v>
      </c>
      <c r="AJ18" s="2">
        <f>Tableau1[[#This Row],[Tranche 9]]*Tableau1[[#This Row],[Prix révisé 9]]</f>
        <v>0</v>
      </c>
      <c r="AM18" s="2">
        <f>Tableau1[[#This Row],[Tranche 10]]*Tableau1[[#This Row],[Prix révisé 10]]</f>
        <v>0</v>
      </c>
      <c r="AP18" s="2">
        <f>Tableau1[[#This Row],[Tranche 11]]*Tableau1[[#This Row],[Prix révisé 11]]</f>
        <v>0</v>
      </c>
      <c r="AS18" s="2">
        <f>Tableau1[[#This Row],[Tranche 12]]*Tableau1[[#This Row],[Prix révisé 12]]</f>
        <v>0</v>
      </c>
      <c r="AV18" s="2">
        <f>Tableau1[[#This Row],[Tranche 13]]*Tableau1[[#This Row],[Prix révisé 13]]</f>
        <v>0</v>
      </c>
      <c r="AY18" s="2">
        <f>Tableau1[[#This Row],[Tranche 14]]*Tableau1[[#This Row],[Prix révisé 14]]</f>
        <v>0</v>
      </c>
      <c r="BB18" s="2">
        <f>Tableau1[[#This Row],[Tranche 15]]*Tableau1[[#This Row],[Prix révisé 15]]</f>
        <v>0</v>
      </c>
      <c r="BE18" s="2">
        <f>Tableau1[[#This Row],[Tranche 16]]*Tableau1[[#This Row],[Prix révisé 16]]</f>
        <v>0</v>
      </c>
      <c r="BH18" s="2">
        <f>Tableau1[[#This Row],[Tranche 17]]*Tableau1[[#This Row],[Prix révisé 17]]</f>
        <v>0</v>
      </c>
      <c r="BK18" s="2">
        <f>Tableau1[[#This Row],[Tranche 18]]*Tableau1[[#This Row],[Prix révisé 18]]</f>
        <v>0</v>
      </c>
      <c r="BN18" s="2">
        <f>Tableau1[[#This Row],[Tranche 19]]*Tableau1[[#This Row],[Prix révisé 19]]</f>
        <v>0</v>
      </c>
      <c r="BQ18" s="4">
        <f>Tableau1[[#This Row],[Tranche 20]]*Tableau1[[#This Row],[Prix révisé 20]]</f>
        <v>0</v>
      </c>
    </row>
    <row r="19" spans="1:69" x14ac:dyDescent="0.35">
      <c r="A19" t="s">
        <v>67</v>
      </c>
      <c r="B19" t="s">
        <v>63</v>
      </c>
      <c r="C19" s="3"/>
      <c r="D19" s="3">
        <f>IF(Tableau1[[#This Row],[Besoin Exprimé]]&lt;Tableau1[[#This Row],[Tranche 1]],Tableau1[[#This Row],[Tranche 1]],Tableau1[[#This Row],[Besoin Exprimé]])</f>
        <v>2</v>
      </c>
      <c r="E19" s="3">
        <f>prix(Tableau1[[#This Row],[Besoin réel]])</f>
        <v>9.49</v>
      </c>
      <c r="F19" s="3">
        <f>Tableau1[[#This Row],[Besoin réel]]*Tableau1[[#This Row],[Prix]]</f>
        <v>18.98</v>
      </c>
      <c r="G19" s="3">
        <f>OPTIMUM(Tableau1[[#This Row],[Besoin réel]])</f>
        <v>2</v>
      </c>
      <c r="H19" s="3">
        <f>prix(Tableau1[[#This Row],[Besoin optimisé]])</f>
        <v>9.49</v>
      </c>
      <c r="I19" s="3">
        <f>Tableau1[[#This Row],[Prix optimisé]]*Tableau1[[#This Row],[Besoin optimisé]]</f>
        <v>18.98</v>
      </c>
      <c r="J19" s="1">
        <v>2</v>
      </c>
      <c r="K19" s="2">
        <v>9.49</v>
      </c>
      <c r="L19" s="2">
        <f>Tableau1[[#This Row],[Tranche 1]]*Tableau1[[#This Row],[Prix révisé 1]]</f>
        <v>18.98</v>
      </c>
      <c r="O19" s="2">
        <f>Tableau1[[#This Row],[Tranche 2]]*Tableau1[[#This Row],[Prix révisé 2]]</f>
        <v>0</v>
      </c>
      <c r="R19" s="2">
        <f>Tableau1[[#This Row],[Tranche 3]]*Tableau1[[#This Row],[Prix révisé 3]]</f>
        <v>0</v>
      </c>
      <c r="U19" s="2">
        <f>Tableau1[[#This Row],[Tranche 4]]*Tableau1[[#This Row],[Prix révisé 4]]</f>
        <v>0</v>
      </c>
      <c r="X19" s="2">
        <f>Tableau1[[#This Row],[Tranche 5]]*Tableau1[[#This Row],[Prix révisé 5]]</f>
        <v>0</v>
      </c>
      <c r="AA19" s="2">
        <f>Tableau1[[#This Row],[Tranche 6]]*Tableau1[[#This Row],[Prix révisé 6]]</f>
        <v>0</v>
      </c>
      <c r="AD19" s="2">
        <f>Tableau1[[#This Row],[Tranche 7]]*Tableau1[[#This Row],[Prix révisé 7]]</f>
        <v>0</v>
      </c>
      <c r="AG19" s="2">
        <f>Tableau1[[#This Row],[Tranche 8]]*Tableau1[[#This Row],[Prix révisé 8]]</f>
        <v>0</v>
      </c>
      <c r="AJ19" s="2">
        <f>Tableau1[[#This Row],[Tranche 9]]*Tableau1[[#This Row],[Prix révisé 9]]</f>
        <v>0</v>
      </c>
      <c r="AM19" s="2">
        <f>Tableau1[[#This Row],[Tranche 10]]*Tableau1[[#This Row],[Prix révisé 10]]</f>
        <v>0</v>
      </c>
      <c r="AP19" s="2">
        <f>Tableau1[[#This Row],[Tranche 11]]*Tableau1[[#This Row],[Prix révisé 11]]</f>
        <v>0</v>
      </c>
      <c r="AS19" s="2">
        <f>Tableau1[[#This Row],[Tranche 12]]*Tableau1[[#This Row],[Prix révisé 12]]</f>
        <v>0</v>
      </c>
      <c r="AV19" s="2">
        <f>Tableau1[[#This Row],[Tranche 13]]*Tableau1[[#This Row],[Prix révisé 13]]</f>
        <v>0</v>
      </c>
      <c r="AY19" s="2">
        <f>Tableau1[[#This Row],[Tranche 14]]*Tableau1[[#This Row],[Prix révisé 14]]</f>
        <v>0</v>
      </c>
      <c r="BB19" s="2">
        <f>Tableau1[[#This Row],[Tranche 15]]*Tableau1[[#This Row],[Prix révisé 15]]</f>
        <v>0</v>
      </c>
      <c r="BE19" s="2">
        <f>Tableau1[[#This Row],[Tranche 16]]*Tableau1[[#This Row],[Prix révisé 16]]</f>
        <v>0</v>
      </c>
      <c r="BH19" s="2">
        <f>Tableau1[[#This Row],[Tranche 17]]*Tableau1[[#This Row],[Prix révisé 17]]</f>
        <v>0</v>
      </c>
      <c r="BK19" s="2">
        <f>Tableau1[[#This Row],[Tranche 18]]*Tableau1[[#This Row],[Prix révisé 18]]</f>
        <v>0</v>
      </c>
      <c r="BN19" s="2">
        <f>Tableau1[[#This Row],[Tranche 19]]*Tableau1[[#This Row],[Prix révisé 19]]</f>
        <v>0</v>
      </c>
      <c r="BQ19" s="4">
        <f>Tableau1[[#This Row],[Tranche 20]]*Tableau1[[#This Row],[Prix révisé 20]]</f>
        <v>0</v>
      </c>
    </row>
    <row r="20" spans="1:69" x14ac:dyDescent="0.35">
      <c r="A20" t="s">
        <v>67</v>
      </c>
      <c r="B20" t="s">
        <v>64</v>
      </c>
      <c r="C20" s="3"/>
      <c r="D20" s="3">
        <f>IF(Tableau1[[#This Row],[Besoin Exprimé]]&lt;Tableau1[[#This Row],[Tranche 1]],Tableau1[[#This Row],[Tranche 1]],Tableau1[[#This Row],[Besoin Exprimé]])</f>
        <v>1</v>
      </c>
      <c r="E20" s="3">
        <f>prix(Tableau1[[#This Row],[Besoin réel]])</f>
        <v>9.84</v>
      </c>
      <c r="F20" s="3">
        <f>Tableau1[[#This Row],[Besoin réel]]*Tableau1[[#This Row],[Prix]]</f>
        <v>9.84</v>
      </c>
      <c r="G20" s="3">
        <f>OPTIMUM(Tableau1[[#This Row],[Besoin réel]])</f>
        <v>1</v>
      </c>
      <c r="H20" s="3">
        <f>prix(Tableau1[[#This Row],[Besoin optimisé]])</f>
        <v>9.84</v>
      </c>
      <c r="I20" s="3">
        <f>Tableau1[[#This Row],[Prix optimisé]]*Tableau1[[#This Row],[Besoin optimisé]]</f>
        <v>9.84</v>
      </c>
      <c r="J20" s="1">
        <v>1</v>
      </c>
      <c r="K20" s="2">
        <v>9.84</v>
      </c>
      <c r="L20" s="2">
        <f>Tableau1[[#This Row],[Tranche 1]]*Tableau1[[#This Row],[Prix révisé 1]]</f>
        <v>9.84</v>
      </c>
      <c r="O20" s="2">
        <f>Tableau1[[#This Row],[Tranche 2]]*Tableau1[[#This Row],[Prix révisé 2]]</f>
        <v>0</v>
      </c>
      <c r="R20" s="2">
        <f>Tableau1[[#This Row],[Tranche 3]]*Tableau1[[#This Row],[Prix révisé 3]]</f>
        <v>0</v>
      </c>
      <c r="U20" s="2">
        <f>Tableau1[[#This Row],[Tranche 4]]*Tableau1[[#This Row],[Prix révisé 4]]</f>
        <v>0</v>
      </c>
      <c r="X20" s="2">
        <f>Tableau1[[#This Row],[Tranche 5]]*Tableau1[[#This Row],[Prix révisé 5]]</f>
        <v>0</v>
      </c>
      <c r="AA20" s="2">
        <f>Tableau1[[#This Row],[Tranche 6]]*Tableau1[[#This Row],[Prix révisé 6]]</f>
        <v>0</v>
      </c>
      <c r="AD20" s="2">
        <f>Tableau1[[#This Row],[Tranche 7]]*Tableau1[[#This Row],[Prix révisé 7]]</f>
        <v>0</v>
      </c>
      <c r="AG20" s="2">
        <f>Tableau1[[#This Row],[Tranche 8]]*Tableau1[[#This Row],[Prix révisé 8]]</f>
        <v>0</v>
      </c>
      <c r="AJ20" s="2">
        <f>Tableau1[[#This Row],[Tranche 9]]*Tableau1[[#This Row],[Prix révisé 9]]</f>
        <v>0</v>
      </c>
      <c r="AM20" s="2">
        <f>Tableau1[[#This Row],[Tranche 10]]*Tableau1[[#This Row],[Prix révisé 10]]</f>
        <v>0</v>
      </c>
      <c r="AP20" s="2">
        <f>Tableau1[[#This Row],[Tranche 11]]*Tableau1[[#This Row],[Prix révisé 11]]</f>
        <v>0</v>
      </c>
      <c r="AS20" s="2">
        <f>Tableau1[[#This Row],[Tranche 12]]*Tableau1[[#This Row],[Prix révisé 12]]</f>
        <v>0</v>
      </c>
      <c r="AV20" s="2">
        <f>Tableau1[[#This Row],[Tranche 13]]*Tableau1[[#This Row],[Prix révisé 13]]</f>
        <v>0</v>
      </c>
      <c r="AY20" s="2">
        <f>Tableau1[[#This Row],[Tranche 14]]*Tableau1[[#This Row],[Prix révisé 14]]</f>
        <v>0</v>
      </c>
      <c r="BB20" s="2">
        <f>Tableau1[[#This Row],[Tranche 15]]*Tableau1[[#This Row],[Prix révisé 15]]</f>
        <v>0</v>
      </c>
      <c r="BE20" s="2">
        <f>Tableau1[[#This Row],[Tranche 16]]*Tableau1[[#This Row],[Prix révisé 16]]</f>
        <v>0</v>
      </c>
      <c r="BH20" s="2">
        <f>Tableau1[[#This Row],[Tranche 17]]*Tableau1[[#This Row],[Prix révisé 17]]</f>
        <v>0</v>
      </c>
      <c r="BK20" s="2">
        <f>Tableau1[[#This Row],[Tranche 18]]*Tableau1[[#This Row],[Prix révisé 18]]</f>
        <v>0</v>
      </c>
      <c r="BN20" s="2">
        <f>Tableau1[[#This Row],[Tranche 19]]*Tableau1[[#This Row],[Prix révisé 19]]</f>
        <v>0</v>
      </c>
      <c r="BQ20" s="4">
        <f>Tableau1[[#This Row],[Tranche 20]]*Tableau1[[#This Row],[Prix révisé 20]]</f>
        <v>0</v>
      </c>
    </row>
    <row r="21" spans="1:69" x14ac:dyDescent="0.35">
      <c r="A21" t="s">
        <v>67</v>
      </c>
      <c r="B21" t="s">
        <v>66</v>
      </c>
      <c r="C21" s="3"/>
      <c r="D21" s="3">
        <f>IF(Tableau1[[#This Row],[Besoin Exprimé]]&lt;Tableau1[[#This Row],[Tranche 1]],Tableau1[[#This Row],[Tranche 1]],Tableau1[[#This Row],[Besoin Exprimé]])</f>
        <v>1</v>
      </c>
      <c r="E21" s="3">
        <f>prix(Tableau1[[#This Row],[Besoin réel]])</f>
        <v>6.83</v>
      </c>
      <c r="F21" s="3">
        <f>Tableau1[[#This Row],[Besoin réel]]*Tableau1[[#This Row],[Prix]]</f>
        <v>6.83</v>
      </c>
      <c r="G21" s="3">
        <f>OPTIMUM(Tableau1[[#This Row],[Besoin réel]])</f>
        <v>1</v>
      </c>
      <c r="H21" s="3">
        <f>prix(Tableau1[[#This Row],[Besoin optimisé]])</f>
        <v>6.83</v>
      </c>
      <c r="I21" s="3">
        <f>Tableau1[[#This Row],[Prix optimisé]]*Tableau1[[#This Row],[Besoin optimisé]]</f>
        <v>6.83</v>
      </c>
      <c r="J21" s="1">
        <v>1</v>
      </c>
      <c r="K21" s="2">
        <v>6.83</v>
      </c>
      <c r="L21" s="2">
        <f>Tableau1[[#This Row],[Tranche 1]]*Tableau1[[#This Row],[Prix révisé 1]]</f>
        <v>6.83</v>
      </c>
      <c r="O21" s="2">
        <f>Tableau1[[#This Row],[Tranche 2]]*Tableau1[[#This Row],[Prix révisé 2]]</f>
        <v>0</v>
      </c>
      <c r="R21" s="2">
        <f>Tableau1[[#This Row],[Tranche 3]]*Tableau1[[#This Row],[Prix révisé 3]]</f>
        <v>0</v>
      </c>
      <c r="U21" s="2">
        <f>Tableau1[[#This Row],[Tranche 4]]*Tableau1[[#This Row],[Prix révisé 4]]</f>
        <v>0</v>
      </c>
      <c r="X21" s="2">
        <f>Tableau1[[#This Row],[Tranche 5]]*Tableau1[[#This Row],[Prix révisé 5]]</f>
        <v>0</v>
      </c>
      <c r="AA21" s="2">
        <f>Tableau1[[#This Row],[Tranche 6]]*Tableau1[[#This Row],[Prix révisé 6]]</f>
        <v>0</v>
      </c>
      <c r="AD21" s="2">
        <f>Tableau1[[#This Row],[Tranche 7]]*Tableau1[[#This Row],[Prix révisé 7]]</f>
        <v>0</v>
      </c>
      <c r="AG21" s="2">
        <f>Tableau1[[#This Row],[Tranche 8]]*Tableau1[[#This Row],[Prix révisé 8]]</f>
        <v>0</v>
      </c>
      <c r="AJ21" s="2">
        <f>Tableau1[[#This Row],[Tranche 9]]*Tableau1[[#This Row],[Prix révisé 9]]</f>
        <v>0</v>
      </c>
      <c r="AM21" s="2">
        <f>Tableau1[[#This Row],[Tranche 10]]*Tableau1[[#This Row],[Prix révisé 10]]</f>
        <v>0</v>
      </c>
      <c r="AP21" s="2">
        <f>Tableau1[[#This Row],[Tranche 11]]*Tableau1[[#This Row],[Prix révisé 11]]</f>
        <v>0</v>
      </c>
      <c r="AS21" s="2">
        <f>Tableau1[[#This Row],[Tranche 12]]*Tableau1[[#This Row],[Prix révisé 12]]</f>
        <v>0</v>
      </c>
      <c r="AV21" s="2">
        <f>Tableau1[[#This Row],[Tranche 13]]*Tableau1[[#This Row],[Prix révisé 13]]</f>
        <v>0</v>
      </c>
      <c r="AY21" s="2">
        <f>Tableau1[[#This Row],[Tranche 14]]*Tableau1[[#This Row],[Prix révisé 14]]</f>
        <v>0</v>
      </c>
      <c r="BB21" s="2">
        <f>Tableau1[[#This Row],[Tranche 15]]*Tableau1[[#This Row],[Prix révisé 15]]</f>
        <v>0</v>
      </c>
      <c r="BE21" s="2">
        <f>Tableau1[[#This Row],[Tranche 16]]*Tableau1[[#This Row],[Prix révisé 16]]</f>
        <v>0</v>
      </c>
      <c r="BH21" s="2">
        <f>Tableau1[[#This Row],[Tranche 17]]*Tableau1[[#This Row],[Prix révisé 17]]</f>
        <v>0</v>
      </c>
      <c r="BK21" s="2">
        <f>Tableau1[[#This Row],[Tranche 18]]*Tableau1[[#This Row],[Prix révisé 18]]</f>
        <v>0</v>
      </c>
      <c r="BN21" s="2">
        <f>Tableau1[[#This Row],[Tranche 19]]*Tableau1[[#This Row],[Prix révisé 19]]</f>
        <v>0</v>
      </c>
      <c r="BQ21" s="4">
        <f>Tableau1[[#This Row],[Tranche 20]]*Tableau1[[#This Row],[Prix révisé 20]]</f>
        <v>0</v>
      </c>
    </row>
    <row r="22" spans="1:69" x14ac:dyDescent="0.35">
      <c r="A22" t="s">
        <v>68</v>
      </c>
      <c r="B22" t="s">
        <v>49</v>
      </c>
      <c r="C22" s="3"/>
      <c r="D22" s="3">
        <f>IF(Tableau1[[#This Row],[Besoin Exprimé]]&lt;Tableau1[[#This Row],[Tranche 1]],Tableau1[[#This Row],[Tranche 1]],Tableau1[[#This Row],[Besoin Exprimé]])</f>
        <v>10</v>
      </c>
      <c r="E22" s="3">
        <f>prix(Tableau1[[#This Row],[Besoin réel]])</f>
        <v>6.05</v>
      </c>
      <c r="F22" s="3">
        <f>Tableau1[[#This Row],[Besoin réel]]*Tableau1[[#This Row],[Prix]]</f>
        <v>60.5</v>
      </c>
      <c r="G22" s="3">
        <f>OPTIMUM(Tableau1[[#This Row],[Besoin réel]])</f>
        <v>10</v>
      </c>
      <c r="H22" s="3">
        <f>prix(Tableau1[[#This Row],[Besoin optimisé]])</f>
        <v>6.05</v>
      </c>
      <c r="I22" s="3">
        <f>Tableau1[[#This Row],[Prix optimisé]]*Tableau1[[#This Row],[Besoin optimisé]]</f>
        <v>60.5</v>
      </c>
      <c r="J22" s="1">
        <v>10</v>
      </c>
      <c r="K22" s="2">
        <v>6.05</v>
      </c>
      <c r="L22" s="2">
        <f>Tableau1[[#This Row],[Tranche 1]]*Tableau1[[#This Row],[Prix révisé 1]]</f>
        <v>60.5</v>
      </c>
      <c r="M22" s="2">
        <v>100</v>
      </c>
      <c r="N22" s="2">
        <v>3.3</v>
      </c>
      <c r="O22" s="2">
        <f>Tableau1[[#This Row],[Tranche 2]]*Tableau1[[#This Row],[Prix révisé 2]]</f>
        <v>330</v>
      </c>
      <c r="P22" s="2">
        <v>300</v>
      </c>
      <c r="Q22" s="2">
        <v>2.64</v>
      </c>
      <c r="R22" s="2">
        <f>Tableau1[[#This Row],[Tranche 3]]*Tableau1[[#This Row],[Prix révisé 3]]</f>
        <v>792</v>
      </c>
      <c r="U22" s="2">
        <f>Tableau1[[#This Row],[Tranche 4]]*Tableau1[[#This Row],[Prix révisé 4]]</f>
        <v>0</v>
      </c>
      <c r="X22" s="2">
        <f>Tableau1[[#This Row],[Tranche 5]]*Tableau1[[#This Row],[Prix révisé 5]]</f>
        <v>0</v>
      </c>
      <c r="AA22" s="2">
        <f>Tableau1[[#This Row],[Tranche 6]]*Tableau1[[#This Row],[Prix révisé 6]]</f>
        <v>0</v>
      </c>
      <c r="AD22" s="2">
        <f>Tableau1[[#This Row],[Tranche 7]]*Tableau1[[#This Row],[Prix révisé 7]]</f>
        <v>0</v>
      </c>
      <c r="AG22" s="2">
        <f>Tableau1[[#This Row],[Tranche 8]]*Tableau1[[#This Row],[Prix révisé 8]]</f>
        <v>0</v>
      </c>
      <c r="AJ22" s="2">
        <f>Tableau1[[#This Row],[Tranche 9]]*Tableau1[[#This Row],[Prix révisé 9]]</f>
        <v>0</v>
      </c>
      <c r="AM22" s="2">
        <f>Tableau1[[#This Row],[Tranche 10]]*Tableau1[[#This Row],[Prix révisé 10]]</f>
        <v>0</v>
      </c>
      <c r="AP22" s="2">
        <f>Tableau1[[#This Row],[Tranche 11]]*Tableau1[[#This Row],[Prix révisé 11]]</f>
        <v>0</v>
      </c>
      <c r="AS22" s="2">
        <f>Tableau1[[#This Row],[Tranche 12]]*Tableau1[[#This Row],[Prix révisé 12]]</f>
        <v>0</v>
      </c>
      <c r="AV22" s="2">
        <f>Tableau1[[#This Row],[Tranche 13]]*Tableau1[[#This Row],[Prix révisé 13]]</f>
        <v>0</v>
      </c>
      <c r="AY22" s="2">
        <f>Tableau1[[#This Row],[Tranche 14]]*Tableau1[[#This Row],[Prix révisé 14]]</f>
        <v>0</v>
      </c>
      <c r="BB22" s="2">
        <f>Tableau1[[#This Row],[Tranche 15]]*Tableau1[[#This Row],[Prix révisé 15]]</f>
        <v>0</v>
      </c>
      <c r="BE22" s="2">
        <f>Tableau1[[#This Row],[Tranche 16]]*Tableau1[[#This Row],[Prix révisé 16]]</f>
        <v>0</v>
      </c>
      <c r="BH22" s="2">
        <f>Tableau1[[#This Row],[Tranche 17]]*Tableau1[[#This Row],[Prix révisé 17]]</f>
        <v>0</v>
      </c>
      <c r="BK22" s="2">
        <f>Tableau1[[#This Row],[Tranche 18]]*Tableau1[[#This Row],[Prix révisé 18]]</f>
        <v>0</v>
      </c>
      <c r="BN22" s="2">
        <f>Tableau1[[#This Row],[Tranche 19]]*Tableau1[[#This Row],[Prix révisé 19]]</f>
        <v>0</v>
      </c>
      <c r="BQ22" s="4">
        <f>Tableau1[[#This Row],[Tranche 20]]*Tableau1[[#This Row],[Prix révisé 20]]</f>
        <v>0</v>
      </c>
    </row>
    <row r="23" spans="1:69" x14ac:dyDescent="0.35">
      <c r="A23" t="s">
        <v>69</v>
      </c>
      <c r="B23" t="s">
        <v>70</v>
      </c>
      <c r="C23" s="3"/>
      <c r="D23" s="3">
        <f>IF(Tableau1[[#This Row],[Besoin Exprimé]]&lt;Tableau1[[#This Row],[Tranche 1]],Tableau1[[#This Row],[Tranche 1]],Tableau1[[#This Row],[Besoin Exprimé]])</f>
        <v>100</v>
      </c>
      <c r="E23" s="3">
        <f>prix(Tableau1[[#This Row],[Besoin réel]])</f>
        <v>11.35</v>
      </c>
      <c r="F23" s="3">
        <f>Tableau1[[#This Row],[Besoin réel]]*Tableau1[[#This Row],[Prix]]</f>
        <v>1135</v>
      </c>
      <c r="G23" s="3">
        <f>OPTIMUM(Tableau1[[#This Row],[Besoin réel]])</f>
        <v>100</v>
      </c>
      <c r="H23" s="3">
        <f>prix(Tableau1[[#This Row],[Besoin optimisé]])</f>
        <v>11.35</v>
      </c>
      <c r="I23" s="3">
        <f>Tableau1[[#This Row],[Prix optimisé]]*Tableau1[[#This Row],[Besoin optimisé]]</f>
        <v>1135</v>
      </c>
      <c r="J23" s="1">
        <v>100</v>
      </c>
      <c r="K23" s="2">
        <v>11.35</v>
      </c>
      <c r="L23" s="2">
        <f>Tableau1[[#This Row],[Tranche 1]]*Tableau1[[#This Row],[Prix révisé 1]]</f>
        <v>1135</v>
      </c>
      <c r="O23" s="2">
        <f>Tableau1[[#This Row],[Tranche 2]]*Tableau1[[#This Row],[Prix révisé 2]]</f>
        <v>0</v>
      </c>
      <c r="R23" s="2">
        <f>Tableau1[[#This Row],[Tranche 3]]*Tableau1[[#This Row],[Prix révisé 3]]</f>
        <v>0</v>
      </c>
      <c r="U23" s="2">
        <f>Tableau1[[#This Row],[Tranche 4]]*Tableau1[[#This Row],[Prix révisé 4]]</f>
        <v>0</v>
      </c>
      <c r="X23" s="2">
        <f>Tableau1[[#This Row],[Tranche 5]]*Tableau1[[#This Row],[Prix révisé 5]]</f>
        <v>0</v>
      </c>
      <c r="AA23" s="2">
        <f>Tableau1[[#This Row],[Tranche 6]]*Tableau1[[#This Row],[Prix révisé 6]]</f>
        <v>0</v>
      </c>
      <c r="AD23" s="2">
        <f>Tableau1[[#This Row],[Tranche 7]]*Tableau1[[#This Row],[Prix révisé 7]]</f>
        <v>0</v>
      </c>
      <c r="AG23" s="2">
        <f>Tableau1[[#This Row],[Tranche 8]]*Tableau1[[#This Row],[Prix révisé 8]]</f>
        <v>0</v>
      </c>
      <c r="AJ23" s="2">
        <f>Tableau1[[#This Row],[Tranche 9]]*Tableau1[[#This Row],[Prix révisé 9]]</f>
        <v>0</v>
      </c>
      <c r="AM23" s="2">
        <f>Tableau1[[#This Row],[Tranche 10]]*Tableau1[[#This Row],[Prix révisé 10]]</f>
        <v>0</v>
      </c>
      <c r="AP23" s="2">
        <f>Tableau1[[#This Row],[Tranche 11]]*Tableau1[[#This Row],[Prix révisé 11]]</f>
        <v>0</v>
      </c>
      <c r="AS23" s="2">
        <f>Tableau1[[#This Row],[Tranche 12]]*Tableau1[[#This Row],[Prix révisé 12]]</f>
        <v>0</v>
      </c>
      <c r="AV23" s="2">
        <f>Tableau1[[#This Row],[Tranche 13]]*Tableau1[[#This Row],[Prix révisé 13]]</f>
        <v>0</v>
      </c>
      <c r="AY23" s="2">
        <f>Tableau1[[#This Row],[Tranche 14]]*Tableau1[[#This Row],[Prix révisé 14]]</f>
        <v>0</v>
      </c>
      <c r="BB23" s="2">
        <f>Tableau1[[#This Row],[Tranche 15]]*Tableau1[[#This Row],[Prix révisé 15]]</f>
        <v>0</v>
      </c>
      <c r="BE23" s="2">
        <f>Tableau1[[#This Row],[Tranche 16]]*Tableau1[[#This Row],[Prix révisé 16]]</f>
        <v>0</v>
      </c>
      <c r="BH23" s="2">
        <f>Tableau1[[#This Row],[Tranche 17]]*Tableau1[[#This Row],[Prix révisé 17]]</f>
        <v>0</v>
      </c>
      <c r="BK23" s="2">
        <f>Tableau1[[#This Row],[Tranche 18]]*Tableau1[[#This Row],[Prix révisé 18]]</f>
        <v>0</v>
      </c>
      <c r="BN23" s="2">
        <f>Tableau1[[#This Row],[Tranche 19]]*Tableau1[[#This Row],[Prix révisé 19]]</f>
        <v>0</v>
      </c>
      <c r="BQ23" s="4">
        <f>Tableau1[[#This Row],[Tranche 20]]*Tableau1[[#This Row],[Prix révisé 20]]</f>
        <v>0</v>
      </c>
    </row>
    <row r="24" spans="1:69" x14ac:dyDescent="0.35">
      <c r="A24" t="s">
        <v>71</v>
      </c>
      <c r="B24" t="s">
        <v>72</v>
      </c>
      <c r="C24" s="3"/>
      <c r="D24" s="3">
        <f>IF(Tableau1[[#This Row],[Besoin Exprimé]]&lt;Tableau1[[#This Row],[Tranche 1]],Tableau1[[#This Row],[Tranche 1]],Tableau1[[#This Row],[Besoin Exprimé]])</f>
        <v>1</v>
      </c>
      <c r="E24" s="3">
        <f>prix(Tableau1[[#This Row],[Besoin réel]])</f>
        <v>24.49</v>
      </c>
      <c r="F24" s="3">
        <f>Tableau1[[#This Row],[Besoin réel]]*Tableau1[[#This Row],[Prix]]</f>
        <v>24.49</v>
      </c>
      <c r="G24" s="3">
        <f>OPTIMUM(Tableau1[[#This Row],[Besoin réel]])</f>
        <v>1</v>
      </c>
      <c r="H24" s="3">
        <f>prix(Tableau1[[#This Row],[Besoin optimisé]])</f>
        <v>24.49</v>
      </c>
      <c r="I24" s="3">
        <f>Tableau1[[#This Row],[Prix optimisé]]*Tableau1[[#This Row],[Besoin optimisé]]</f>
        <v>24.49</v>
      </c>
      <c r="J24" s="1">
        <v>1</v>
      </c>
      <c r="K24" s="2">
        <v>24.49</v>
      </c>
      <c r="L24" s="2">
        <f>Tableau1[[#This Row],[Tranche 1]]*Tableau1[[#This Row],[Prix révisé 1]]</f>
        <v>24.49</v>
      </c>
      <c r="O24" s="2">
        <f>Tableau1[[#This Row],[Tranche 2]]*Tableau1[[#This Row],[Prix révisé 2]]</f>
        <v>0</v>
      </c>
      <c r="R24" s="2">
        <f>Tableau1[[#This Row],[Tranche 3]]*Tableau1[[#This Row],[Prix révisé 3]]</f>
        <v>0</v>
      </c>
      <c r="U24" s="2">
        <f>Tableau1[[#This Row],[Tranche 4]]*Tableau1[[#This Row],[Prix révisé 4]]</f>
        <v>0</v>
      </c>
      <c r="X24" s="2">
        <f>Tableau1[[#This Row],[Tranche 5]]*Tableau1[[#This Row],[Prix révisé 5]]</f>
        <v>0</v>
      </c>
      <c r="AA24" s="2">
        <f>Tableau1[[#This Row],[Tranche 6]]*Tableau1[[#This Row],[Prix révisé 6]]</f>
        <v>0</v>
      </c>
      <c r="AD24" s="2">
        <f>Tableau1[[#This Row],[Tranche 7]]*Tableau1[[#This Row],[Prix révisé 7]]</f>
        <v>0</v>
      </c>
      <c r="AG24" s="2">
        <f>Tableau1[[#This Row],[Tranche 8]]*Tableau1[[#This Row],[Prix révisé 8]]</f>
        <v>0</v>
      </c>
      <c r="AJ24" s="2">
        <f>Tableau1[[#This Row],[Tranche 9]]*Tableau1[[#This Row],[Prix révisé 9]]</f>
        <v>0</v>
      </c>
      <c r="AM24" s="2">
        <f>Tableau1[[#This Row],[Tranche 10]]*Tableau1[[#This Row],[Prix révisé 10]]</f>
        <v>0</v>
      </c>
      <c r="AP24" s="2">
        <f>Tableau1[[#This Row],[Tranche 11]]*Tableau1[[#This Row],[Prix révisé 11]]</f>
        <v>0</v>
      </c>
      <c r="AS24" s="2">
        <f>Tableau1[[#This Row],[Tranche 12]]*Tableau1[[#This Row],[Prix révisé 12]]</f>
        <v>0</v>
      </c>
      <c r="AV24" s="2">
        <f>Tableau1[[#This Row],[Tranche 13]]*Tableau1[[#This Row],[Prix révisé 13]]</f>
        <v>0</v>
      </c>
      <c r="AY24" s="2">
        <f>Tableau1[[#This Row],[Tranche 14]]*Tableau1[[#This Row],[Prix révisé 14]]</f>
        <v>0</v>
      </c>
      <c r="BB24" s="2">
        <f>Tableau1[[#This Row],[Tranche 15]]*Tableau1[[#This Row],[Prix révisé 15]]</f>
        <v>0</v>
      </c>
      <c r="BE24" s="2">
        <f>Tableau1[[#This Row],[Tranche 16]]*Tableau1[[#This Row],[Prix révisé 16]]</f>
        <v>0</v>
      </c>
      <c r="BH24" s="2">
        <f>Tableau1[[#This Row],[Tranche 17]]*Tableau1[[#This Row],[Prix révisé 17]]</f>
        <v>0</v>
      </c>
      <c r="BK24" s="2">
        <f>Tableau1[[#This Row],[Tranche 18]]*Tableau1[[#This Row],[Prix révisé 18]]</f>
        <v>0</v>
      </c>
      <c r="BN24" s="2">
        <f>Tableau1[[#This Row],[Tranche 19]]*Tableau1[[#This Row],[Prix révisé 19]]</f>
        <v>0</v>
      </c>
      <c r="BQ24" s="4">
        <f>Tableau1[[#This Row],[Tranche 20]]*Tableau1[[#This Row],[Prix révisé 20]]</f>
        <v>0</v>
      </c>
    </row>
    <row r="25" spans="1:69" x14ac:dyDescent="0.35">
      <c r="A25" t="s">
        <v>73</v>
      </c>
      <c r="B25" t="s">
        <v>74</v>
      </c>
      <c r="C25" s="3"/>
      <c r="D25" s="3">
        <f>IF(Tableau1[[#This Row],[Besoin Exprimé]]&lt;Tableau1[[#This Row],[Tranche 1]],Tableau1[[#This Row],[Tranche 1]],Tableau1[[#This Row],[Besoin Exprimé]])</f>
        <v>1317</v>
      </c>
      <c r="E25" s="3">
        <f>prix(Tableau1[[#This Row],[Besoin réel]])</f>
        <v>0.14000000000000001</v>
      </c>
      <c r="F25" s="3">
        <f>Tableau1[[#This Row],[Besoin réel]]*Tableau1[[#This Row],[Prix]]</f>
        <v>184.38000000000002</v>
      </c>
      <c r="G25" s="3">
        <f>OPTIMUM(Tableau1[[#This Row],[Besoin réel]])</f>
        <v>1317</v>
      </c>
      <c r="H25" s="3">
        <f>prix(Tableau1[[#This Row],[Besoin optimisé]])</f>
        <v>0.14000000000000001</v>
      </c>
      <c r="I25" s="3">
        <f>Tableau1[[#This Row],[Prix optimisé]]*Tableau1[[#This Row],[Besoin optimisé]]</f>
        <v>184.38000000000002</v>
      </c>
      <c r="J25" s="1">
        <v>1317</v>
      </c>
      <c r="K25" s="2">
        <v>0.14000000000000001</v>
      </c>
      <c r="L25" s="2">
        <f>Tableau1[[#This Row],[Tranche 1]]*Tableau1[[#This Row],[Prix révisé 1]]</f>
        <v>184.38000000000002</v>
      </c>
      <c r="O25" s="2">
        <f>Tableau1[[#This Row],[Tranche 2]]*Tableau1[[#This Row],[Prix révisé 2]]</f>
        <v>0</v>
      </c>
      <c r="R25" s="2">
        <f>Tableau1[[#This Row],[Tranche 3]]*Tableau1[[#This Row],[Prix révisé 3]]</f>
        <v>0</v>
      </c>
      <c r="U25" s="2">
        <f>Tableau1[[#This Row],[Tranche 4]]*Tableau1[[#This Row],[Prix révisé 4]]</f>
        <v>0</v>
      </c>
      <c r="X25" s="2">
        <f>Tableau1[[#This Row],[Tranche 5]]*Tableau1[[#This Row],[Prix révisé 5]]</f>
        <v>0</v>
      </c>
      <c r="AA25" s="2">
        <f>Tableau1[[#This Row],[Tranche 6]]*Tableau1[[#This Row],[Prix révisé 6]]</f>
        <v>0</v>
      </c>
      <c r="AD25" s="2">
        <f>Tableau1[[#This Row],[Tranche 7]]*Tableau1[[#This Row],[Prix révisé 7]]</f>
        <v>0</v>
      </c>
      <c r="AG25" s="2">
        <f>Tableau1[[#This Row],[Tranche 8]]*Tableau1[[#This Row],[Prix révisé 8]]</f>
        <v>0</v>
      </c>
      <c r="AJ25" s="2">
        <f>Tableau1[[#This Row],[Tranche 9]]*Tableau1[[#This Row],[Prix révisé 9]]</f>
        <v>0</v>
      </c>
      <c r="AM25" s="2">
        <f>Tableau1[[#This Row],[Tranche 10]]*Tableau1[[#This Row],[Prix révisé 10]]</f>
        <v>0</v>
      </c>
      <c r="AP25" s="2">
        <f>Tableau1[[#This Row],[Tranche 11]]*Tableau1[[#This Row],[Prix révisé 11]]</f>
        <v>0</v>
      </c>
      <c r="AS25" s="2">
        <f>Tableau1[[#This Row],[Tranche 12]]*Tableau1[[#This Row],[Prix révisé 12]]</f>
        <v>0</v>
      </c>
      <c r="AV25" s="2">
        <f>Tableau1[[#This Row],[Tranche 13]]*Tableau1[[#This Row],[Prix révisé 13]]</f>
        <v>0</v>
      </c>
      <c r="AY25" s="2">
        <f>Tableau1[[#This Row],[Tranche 14]]*Tableau1[[#This Row],[Prix révisé 14]]</f>
        <v>0</v>
      </c>
      <c r="BB25" s="2">
        <f>Tableau1[[#This Row],[Tranche 15]]*Tableau1[[#This Row],[Prix révisé 15]]</f>
        <v>0</v>
      </c>
      <c r="BE25" s="2">
        <f>Tableau1[[#This Row],[Tranche 16]]*Tableau1[[#This Row],[Prix révisé 16]]</f>
        <v>0</v>
      </c>
      <c r="BH25" s="2">
        <f>Tableau1[[#This Row],[Tranche 17]]*Tableau1[[#This Row],[Prix révisé 17]]</f>
        <v>0</v>
      </c>
      <c r="BK25" s="2">
        <f>Tableau1[[#This Row],[Tranche 18]]*Tableau1[[#This Row],[Prix révisé 18]]</f>
        <v>0</v>
      </c>
      <c r="BN25" s="2">
        <f>Tableau1[[#This Row],[Tranche 19]]*Tableau1[[#This Row],[Prix révisé 19]]</f>
        <v>0</v>
      </c>
      <c r="BQ25" s="4">
        <f>Tableau1[[#This Row],[Tranche 20]]*Tableau1[[#This Row],[Prix révisé 20]]</f>
        <v>0</v>
      </c>
    </row>
    <row r="26" spans="1:69" x14ac:dyDescent="0.35">
      <c r="A26" t="s">
        <v>75</v>
      </c>
      <c r="B26" t="s">
        <v>46</v>
      </c>
      <c r="C26" s="3"/>
      <c r="D26" s="3">
        <f>IF(Tableau1[[#This Row],[Besoin Exprimé]]&lt;Tableau1[[#This Row],[Tranche 1]],Tableau1[[#This Row],[Tranche 1]],Tableau1[[#This Row],[Besoin Exprimé]])</f>
        <v>4</v>
      </c>
      <c r="E26" s="3">
        <f>prix(Tableau1[[#This Row],[Besoin réel]])</f>
        <v>0.49</v>
      </c>
      <c r="F26" s="3">
        <f>Tableau1[[#This Row],[Besoin réel]]*Tableau1[[#This Row],[Prix]]</f>
        <v>1.96</v>
      </c>
      <c r="G26" s="3">
        <f>OPTIMUM(Tableau1[[#This Row],[Besoin réel]])</f>
        <v>4</v>
      </c>
      <c r="H26" s="3">
        <f>prix(Tableau1[[#This Row],[Besoin optimisé]])</f>
        <v>0.49</v>
      </c>
      <c r="I26" s="3">
        <f>Tableau1[[#This Row],[Prix optimisé]]*Tableau1[[#This Row],[Besoin optimisé]]</f>
        <v>1.96</v>
      </c>
      <c r="J26" s="1">
        <v>4</v>
      </c>
      <c r="K26" s="2">
        <v>0.49</v>
      </c>
      <c r="L26" s="2">
        <f>Tableau1[[#This Row],[Tranche 1]]*Tableau1[[#This Row],[Prix révisé 1]]</f>
        <v>1.96</v>
      </c>
      <c r="M26" s="2">
        <v>9</v>
      </c>
      <c r="N26" s="2">
        <v>1.07</v>
      </c>
      <c r="O26" s="2">
        <f>Tableau1[[#This Row],[Tranche 2]]*Tableau1[[#This Row],[Prix révisé 2]]</f>
        <v>9.6300000000000008</v>
      </c>
      <c r="R26" s="2">
        <f>Tableau1[[#This Row],[Tranche 3]]*Tableau1[[#This Row],[Prix révisé 3]]</f>
        <v>0</v>
      </c>
      <c r="U26" s="2">
        <f>Tableau1[[#This Row],[Tranche 4]]*Tableau1[[#This Row],[Prix révisé 4]]</f>
        <v>0</v>
      </c>
      <c r="X26" s="2">
        <f>Tableau1[[#This Row],[Tranche 5]]*Tableau1[[#This Row],[Prix révisé 5]]</f>
        <v>0</v>
      </c>
      <c r="AA26" s="2">
        <f>Tableau1[[#This Row],[Tranche 6]]*Tableau1[[#This Row],[Prix révisé 6]]</f>
        <v>0</v>
      </c>
      <c r="AD26" s="2">
        <f>Tableau1[[#This Row],[Tranche 7]]*Tableau1[[#This Row],[Prix révisé 7]]</f>
        <v>0</v>
      </c>
      <c r="AG26" s="2">
        <f>Tableau1[[#This Row],[Tranche 8]]*Tableau1[[#This Row],[Prix révisé 8]]</f>
        <v>0</v>
      </c>
      <c r="AJ26" s="2">
        <f>Tableau1[[#This Row],[Tranche 9]]*Tableau1[[#This Row],[Prix révisé 9]]</f>
        <v>0</v>
      </c>
      <c r="AM26" s="2">
        <f>Tableau1[[#This Row],[Tranche 10]]*Tableau1[[#This Row],[Prix révisé 10]]</f>
        <v>0</v>
      </c>
      <c r="AP26" s="2">
        <f>Tableau1[[#This Row],[Tranche 11]]*Tableau1[[#This Row],[Prix révisé 11]]</f>
        <v>0</v>
      </c>
      <c r="AS26" s="2">
        <f>Tableau1[[#This Row],[Tranche 12]]*Tableau1[[#This Row],[Prix révisé 12]]</f>
        <v>0</v>
      </c>
      <c r="AV26" s="2">
        <f>Tableau1[[#This Row],[Tranche 13]]*Tableau1[[#This Row],[Prix révisé 13]]</f>
        <v>0</v>
      </c>
      <c r="AY26" s="2">
        <f>Tableau1[[#This Row],[Tranche 14]]*Tableau1[[#This Row],[Prix révisé 14]]</f>
        <v>0</v>
      </c>
      <c r="BB26" s="2">
        <f>Tableau1[[#This Row],[Tranche 15]]*Tableau1[[#This Row],[Prix révisé 15]]</f>
        <v>0</v>
      </c>
      <c r="BE26" s="2">
        <f>Tableau1[[#This Row],[Tranche 16]]*Tableau1[[#This Row],[Prix révisé 16]]</f>
        <v>0</v>
      </c>
      <c r="BH26" s="2">
        <f>Tableau1[[#This Row],[Tranche 17]]*Tableau1[[#This Row],[Prix révisé 17]]</f>
        <v>0</v>
      </c>
      <c r="BK26" s="2">
        <f>Tableau1[[#This Row],[Tranche 18]]*Tableau1[[#This Row],[Prix révisé 18]]</f>
        <v>0</v>
      </c>
      <c r="BN26" s="2">
        <f>Tableau1[[#This Row],[Tranche 19]]*Tableau1[[#This Row],[Prix révisé 19]]</f>
        <v>0</v>
      </c>
      <c r="BQ26" s="4">
        <f>Tableau1[[#This Row],[Tranche 20]]*Tableau1[[#This Row],[Prix révisé 20]]</f>
        <v>0</v>
      </c>
    </row>
    <row r="27" spans="1:69" x14ac:dyDescent="0.35">
      <c r="A27" t="s">
        <v>75</v>
      </c>
      <c r="B27" t="s">
        <v>47</v>
      </c>
      <c r="C27" s="3"/>
      <c r="D27" s="3">
        <f>IF(Tableau1[[#This Row],[Besoin Exprimé]]&lt;Tableau1[[#This Row],[Tranche 1]],Tableau1[[#This Row],[Tranche 1]],Tableau1[[#This Row],[Besoin Exprimé]])</f>
        <v>4</v>
      </c>
      <c r="E27" s="3">
        <f>prix(Tableau1[[#This Row],[Besoin réel]])</f>
        <v>1.0900000000000001</v>
      </c>
      <c r="F27" s="3">
        <f>Tableau1[[#This Row],[Besoin réel]]*Tableau1[[#This Row],[Prix]]</f>
        <v>4.3600000000000003</v>
      </c>
      <c r="G27" s="3">
        <f>OPTIMUM(Tableau1[[#This Row],[Besoin réel]])</f>
        <v>4</v>
      </c>
      <c r="H27" s="3">
        <f>prix(Tableau1[[#This Row],[Besoin optimisé]])</f>
        <v>1.0900000000000001</v>
      </c>
      <c r="I27" s="3">
        <f>Tableau1[[#This Row],[Prix optimisé]]*Tableau1[[#This Row],[Besoin optimisé]]</f>
        <v>4.3600000000000003</v>
      </c>
      <c r="J27" s="1">
        <v>4</v>
      </c>
      <c r="K27" s="2">
        <v>1.0900000000000001</v>
      </c>
      <c r="L27" s="2">
        <f>Tableau1[[#This Row],[Tranche 1]]*Tableau1[[#This Row],[Prix révisé 1]]</f>
        <v>4.3600000000000003</v>
      </c>
      <c r="O27" s="2">
        <f>Tableau1[[#This Row],[Tranche 2]]*Tableau1[[#This Row],[Prix révisé 2]]</f>
        <v>0</v>
      </c>
      <c r="R27" s="2">
        <f>Tableau1[[#This Row],[Tranche 3]]*Tableau1[[#This Row],[Prix révisé 3]]</f>
        <v>0</v>
      </c>
      <c r="U27" s="2">
        <f>Tableau1[[#This Row],[Tranche 4]]*Tableau1[[#This Row],[Prix révisé 4]]</f>
        <v>0</v>
      </c>
      <c r="X27" s="2">
        <f>Tableau1[[#This Row],[Tranche 5]]*Tableau1[[#This Row],[Prix révisé 5]]</f>
        <v>0</v>
      </c>
      <c r="AA27" s="2">
        <f>Tableau1[[#This Row],[Tranche 6]]*Tableau1[[#This Row],[Prix révisé 6]]</f>
        <v>0</v>
      </c>
      <c r="AD27" s="2">
        <f>Tableau1[[#This Row],[Tranche 7]]*Tableau1[[#This Row],[Prix révisé 7]]</f>
        <v>0</v>
      </c>
      <c r="AG27" s="2">
        <f>Tableau1[[#This Row],[Tranche 8]]*Tableau1[[#This Row],[Prix révisé 8]]</f>
        <v>0</v>
      </c>
      <c r="AJ27" s="2">
        <f>Tableau1[[#This Row],[Tranche 9]]*Tableau1[[#This Row],[Prix révisé 9]]</f>
        <v>0</v>
      </c>
      <c r="AM27" s="2">
        <f>Tableau1[[#This Row],[Tranche 10]]*Tableau1[[#This Row],[Prix révisé 10]]</f>
        <v>0</v>
      </c>
      <c r="AP27" s="2">
        <f>Tableau1[[#This Row],[Tranche 11]]*Tableau1[[#This Row],[Prix révisé 11]]</f>
        <v>0</v>
      </c>
      <c r="AS27" s="2">
        <f>Tableau1[[#This Row],[Tranche 12]]*Tableau1[[#This Row],[Prix révisé 12]]</f>
        <v>0</v>
      </c>
      <c r="AV27" s="2">
        <f>Tableau1[[#This Row],[Tranche 13]]*Tableau1[[#This Row],[Prix révisé 13]]</f>
        <v>0</v>
      </c>
      <c r="AY27" s="2">
        <f>Tableau1[[#This Row],[Tranche 14]]*Tableau1[[#This Row],[Prix révisé 14]]</f>
        <v>0</v>
      </c>
      <c r="BB27" s="2">
        <f>Tableau1[[#This Row],[Tranche 15]]*Tableau1[[#This Row],[Prix révisé 15]]</f>
        <v>0</v>
      </c>
      <c r="BE27" s="2">
        <f>Tableau1[[#This Row],[Tranche 16]]*Tableau1[[#This Row],[Prix révisé 16]]</f>
        <v>0</v>
      </c>
      <c r="BH27" s="2">
        <f>Tableau1[[#This Row],[Tranche 17]]*Tableau1[[#This Row],[Prix révisé 17]]</f>
        <v>0</v>
      </c>
      <c r="BK27" s="2">
        <f>Tableau1[[#This Row],[Tranche 18]]*Tableau1[[#This Row],[Prix révisé 18]]</f>
        <v>0</v>
      </c>
      <c r="BN27" s="2">
        <f>Tableau1[[#This Row],[Tranche 19]]*Tableau1[[#This Row],[Prix révisé 19]]</f>
        <v>0</v>
      </c>
      <c r="BQ27" s="4">
        <f>Tableau1[[#This Row],[Tranche 20]]*Tableau1[[#This Row],[Prix révisé 20]]</f>
        <v>0</v>
      </c>
    </row>
    <row r="28" spans="1:69" x14ac:dyDescent="0.35">
      <c r="A28" t="s">
        <v>76</v>
      </c>
      <c r="B28" t="s">
        <v>77</v>
      </c>
      <c r="C28" s="3"/>
      <c r="D28" s="3">
        <f>IF(Tableau1[[#This Row],[Besoin Exprimé]]&lt;Tableau1[[#This Row],[Tranche 1]],Tableau1[[#This Row],[Tranche 1]],Tableau1[[#This Row],[Besoin Exprimé]])</f>
        <v>100</v>
      </c>
      <c r="E28" s="3">
        <f>prix(Tableau1[[#This Row],[Besoin réel]])</f>
        <v>1.31</v>
      </c>
      <c r="F28" s="3">
        <f>Tableau1[[#This Row],[Besoin réel]]*Tableau1[[#This Row],[Prix]]</f>
        <v>131</v>
      </c>
      <c r="G28" s="3">
        <f>OPTIMUM(Tableau1[[#This Row],[Besoin réel]])</f>
        <v>100</v>
      </c>
      <c r="H28" s="3">
        <f>prix(Tableau1[[#This Row],[Besoin optimisé]])</f>
        <v>1.31</v>
      </c>
      <c r="I28" s="3">
        <f>Tableau1[[#This Row],[Prix optimisé]]*Tableau1[[#This Row],[Besoin optimisé]]</f>
        <v>131</v>
      </c>
      <c r="J28" s="1">
        <v>100</v>
      </c>
      <c r="K28" s="2">
        <v>1.31</v>
      </c>
      <c r="L28" s="2">
        <f>Tableau1[[#This Row],[Tranche 1]]*Tableau1[[#This Row],[Prix révisé 1]]</f>
        <v>131</v>
      </c>
      <c r="O28" s="2">
        <f>Tableau1[[#This Row],[Tranche 2]]*Tableau1[[#This Row],[Prix révisé 2]]</f>
        <v>0</v>
      </c>
      <c r="R28" s="2">
        <f>Tableau1[[#This Row],[Tranche 3]]*Tableau1[[#This Row],[Prix révisé 3]]</f>
        <v>0</v>
      </c>
      <c r="U28" s="2">
        <f>Tableau1[[#This Row],[Tranche 4]]*Tableau1[[#This Row],[Prix révisé 4]]</f>
        <v>0</v>
      </c>
      <c r="X28" s="2">
        <f>Tableau1[[#This Row],[Tranche 5]]*Tableau1[[#This Row],[Prix révisé 5]]</f>
        <v>0</v>
      </c>
      <c r="AA28" s="2">
        <f>Tableau1[[#This Row],[Tranche 6]]*Tableau1[[#This Row],[Prix révisé 6]]</f>
        <v>0</v>
      </c>
      <c r="AD28" s="2">
        <f>Tableau1[[#This Row],[Tranche 7]]*Tableau1[[#This Row],[Prix révisé 7]]</f>
        <v>0</v>
      </c>
      <c r="AG28" s="2">
        <f>Tableau1[[#This Row],[Tranche 8]]*Tableau1[[#This Row],[Prix révisé 8]]</f>
        <v>0</v>
      </c>
      <c r="AJ28" s="2">
        <f>Tableau1[[#This Row],[Tranche 9]]*Tableau1[[#This Row],[Prix révisé 9]]</f>
        <v>0</v>
      </c>
      <c r="AM28" s="2">
        <f>Tableau1[[#This Row],[Tranche 10]]*Tableau1[[#This Row],[Prix révisé 10]]</f>
        <v>0</v>
      </c>
      <c r="AP28" s="2">
        <f>Tableau1[[#This Row],[Tranche 11]]*Tableau1[[#This Row],[Prix révisé 11]]</f>
        <v>0</v>
      </c>
      <c r="AS28" s="2">
        <f>Tableau1[[#This Row],[Tranche 12]]*Tableau1[[#This Row],[Prix révisé 12]]</f>
        <v>0</v>
      </c>
      <c r="AV28" s="2">
        <f>Tableau1[[#This Row],[Tranche 13]]*Tableau1[[#This Row],[Prix révisé 13]]</f>
        <v>0</v>
      </c>
      <c r="AY28" s="2">
        <f>Tableau1[[#This Row],[Tranche 14]]*Tableau1[[#This Row],[Prix révisé 14]]</f>
        <v>0</v>
      </c>
      <c r="BB28" s="2">
        <f>Tableau1[[#This Row],[Tranche 15]]*Tableau1[[#This Row],[Prix révisé 15]]</f>
        <v>0</v>
      </c>
      <c r="BE28" s="2">
        <f>Tableau1[[#This Row],[Tranche 16]]*Tableau1[[#This Row],[Prix révisé 16]]</f>
        <v>0</v>
      </c>
      <c r="BH28" s="2">
        <f>Tableau1[[#This Row],[Tranche 17]]*Tableau1[[#This Row],[Prix révisé 17]]</f>
        <v>0</v>
      </c>
      <c r="BK28" s="2">
        <f>Tableau1[[#This Row],[Tranche 18]]*Tableau1[[#This Row],[Prix révisé 18]]</f>
        <v>0</v>
      </c>
      <c r="BN28" s="2">
        <f>Tableau1[[#This Row],[Tranche 19]]*Tableau1[[#This Row],[Prix révisé 19]]</f>
        <v>0</v>
      </c>
      <c r="BQ28" s="4">
        <f>Tableau1[[#This Row],[Tranche 20]]*Tableau1[[#This Row],[Prix révisé 20]]</f>
        <v>0</v>
      </c>
    </row>
    <row r="29" spans="1:69" x14ac:dyDescent="0.35">
      <c r="A29" t="s">
        <v>76</v>
      </c>
      <c r="B29" t="s">
        <v>78</v>
      </c>
      <c r="C29" s="3"/>
      <c r="D29" s="3">
        <f>IF(Tableau1[[#This Row],[Besoin Exprimé]]&lt;Tableau1[[#This Row],[Tranche 1]],Tableau1[[#This Row],[Tranche 1]],Tableau1[[#This Row],[Besoin Exprimé]])</f>
        <v>100</v>
      </c>
      <c r="E29" s="3">
        <f>prix(Tableau1[[#This Row],[Besoin réel]])</f>
        <v>1.32</v>
      </c>
      <c r="F29" s="3">
        <f>Tableau1[[#This Row],[Besoin réel]]*Tableau1[[#This Row],[Prix]]</f>
        <v>132</v>
      </c>
      <c r="G29" s="3">
        <f>OPTIMUM(Tableau1[[#This Row],[Besoin réel]])</f>
        <v>100</v>
      </c>
      <c r="H29" s="3">
        <f>prix(Tableau1[[#This Row],[Besoin optimisé]])</f>
        <v>1.32</v>
      </c>
      <c r="I29" s="3">
        <f>Tableau1[[#This Row],[Prix optimisé]]*Tableau1[[#This Row],[Besoin optimisé]]</f>
        <v>132</v>
      </c>
      <c r="J29" s="1">
        <v>100</v>
      </c>
      <c r="K29" s="2">
        <v>1.32</v>
      </c>
      <c r="L29" s="2">
        <f>Tableau1[[#This Row],[Tranche 1]]*Tableau1[[#This Row],[Prix révisé 1]]</f>
        <v>132</v>
      </c>
      <c r="O29" s="2">
        <f>Tableau1[[#This Row],[Tranche 2]]*Tableau1[[#This Row],[Prix révisé 2]]</f>
        <v>0</v>
      </c>
      <c r="R29" s="2">
        <f>Tableau1[[#This Row],[Tranche 3]]*Tableau1[[#This Row],[Prix révisé 3]]</f>
        <v>0</v>
      </c>
      <c r="U29" s="2">
        <f>Tableau1[[#This Row],[Tranche 4]]*Tableau1[[#This Row],[Prix révisé 4]]</f>
        <v>0</v>
      </c>
      <c r="X29" s="2">
        <f>Tableau1[[#This Row],[Tranche 5]]*Tableau1[[#This Row],[Prix révisé 5]]</f>
        <v>0</v>
      </c>
      <c r="AA29" s="2">
        <f>Tableau1[[#This Row],[Tranche 6]]*Tableau1[[#This Row],[Prix révisé 6]]</f>
        <v>0</v>
      </c>
      <c r="AD29" s="2">
        <f>Tableau1[[#This Row],[Tranche 7]]*Tableau1[[#This Row],[Prix révisé 7]]</f>
        <v>0</v>
      </c>
      <c r="AG29" s="2">
        <f>Tableau1[[#This Row],[Tranche 8]]*Tableau1[[#This Row],[Prix révisé 8]]</f>
        <v>0</v>
      </c>
      <c r="AJ29" s="2">
        <f>Tableau1[[#This Row],[Tranche 9]]*Tableau1[[#This Row],[Prix révisé 9]]</f>
        <v>0</v>
      </c>
      <c r="AM29" s="2">
        <f>Tableau1[[#This Row],[Tranche 10]]*Tableau1[[#This Row],[Prix révisé 10]]</f>
        <v>0</v>
      </c>
      <c r="AP29" s="2">
        <f>Tableau1[[#This Row],[Tranche 11]]*Tableau1[[#This Row],[Prix révisé 11]]</f>
        <v>0</v>
      </c>
      <c r="AS29" s="2">
        <f>Tableau1[[#This Row],[Tranche 12]]*Tableau1[[#This Row],[Prix révisé 12]]</f>
        <v>0</v>
      </c>
      <c r="AV29" s="2">
        <f>Tableau1[[#This Row],[Tranche 13]]*Tableau1[[#This Row],[Prix révisé 13]]</f>
        <v>0</v>
      </c>
      <c r="AY29" s="2">
        <f>Tableau1[[#This Row],[Tranche 14]]*Tableau1[[#This Row],[Prix révisé 14]]</f>
        <v>0</v>
      </c>
      <c r="BB29" s="2">
        <f>Tableau1[[#This Row],[Tranche 15]]*Tableau1[[#This Row],[Prix révisé 15]]</f>
        <v>0</v>
      </c>
      <c r="BE29" s="2">
        <f>Tableau1[[#This Row],[Tranche 16]]*Tableau1[[#This Row],[Prix révisé 16]]</f>
        <v>0</v>
      </c>
      <c r="BH29" s="2">
        <f>Tableau1[[#This Row],[Tranche 17]]*Tableau1[[#This Row],[Prix révisé 17]]</f>
        <v>0</v>
      </c>
      <c r="BK29" s="2">
        <f>Tableau1[[#This Row],[Tranche 18]]*Tableau1[[#This Row],[Prix révisé 18]]</f>
        <v>0</v>
      </c>
      <c r="BN29" s="2">
        <f>Tableau1[[#This Row],[Tranche 19]]*Tableau1[[#This Row],[Prix révisé 19]]</f>
        <v>0</v>
      </c>
      <c r="BQ29" s="4">
        <f>Tableau1[[#This Row],[Tranche 20]]*Tableau1[[#This Row],[Prix révisé 20]]</f>
        <v>0</v>
      </c>
    </row>
    <row r="30" spans="1:69" x14ac:dyDescent="0.35">
      <c r="A30" t="s">
        <v>76</v>
      </c>
      <c r="B30" t="s">
        <v>79</v>
      </c>
      <c r="C30" s="3"/>
      <c r="D30" s="3">
        <f>IF(Tableau1[[#This Row],[Besoin Exprimé]]&lt;Tableau1[[#This Row],[Tranche 1]],Tableau1[[#This Row],[Tranche 1]],Tableau1[[#This Row],[Besoin Exprimé]])</f>
        <v>200</v>
      </c>
      <c r="E30" s="3">
        <f>prix(Tableau1[[#This Row],[Besoin réel]])</f>
        <v>1.58</v>
      </c>
      <c r="F30" s="3">
        <f>Tableau1[[#This Row],[Besoin réel]]*Tableau1[[#This Row],[Prix]]</f>
        <v>316</v>
      </c>
      <c r="G30" s="3">
        <f>OPTIMUM(Tableau1[[#This Row],[Besoin réel]])</f>
        <v>200</v>
      </c>
      <c r="H30" s="3">
        <f>prix(Tableau1[[#This Row],[Besoin optimisé]])</f>
        <v>1.58</v>
      </c>
      <c r="I30" s="3">
        <f>Tableau1[[#This Row],[Prix optimisé]]*Tableau1[[#This Row],[Besoin optimisé]]</f>
        <v>316</v>
      </c>
      <c r="J30" s="1">
        <v>200</v>
      </c>
      <c r="K30" s="2">
        <v>1.58</v>
      </c>
      <c r="L30" s="2">
        <f>Tableau1[[#This Row],[Tranche 1]]*Tableau1[[#This Row],[Prix révisé 1]]</f>
        <v>316</v>
      </c>
      <c r="O30" s="2">
        <f>Tableau1[[#This Row],[Tranche 2]]*Tableau1[[#This Row],[Prix révisé 2]]</f>
        <v>0</v>
      </c>
      <c r="R30" s="2">
        <f>Tableau1[[#This Row],[Tranche 3]]*Tableau1[[#This Row],[Prix révisé 3]]</f>
        <v>0</v>
      </c>
      <c r="U30" s="2">
        <f>Tableau1[[#This Row],[Tranche 4]]*Tableau1[[#This Row],[Prix révisé 4]]</f>
        <v>0</v>
      </c>
      <c r="X30" s="2">
        <f>Tableau1[[#This Row],[Tranche 5]]*Tableau1[[#This Row],[Prix révisé 5]]</f>
        <v>0</v>
      </c>
      <c r="AA30" s="2">
        <f>Tableau1[[#This Row],[Tranche 6]]*Tableau1[[#This Row],[Prix révisé 6]]</f>
        <v>0</v>
      </c>
      <c r="AD30" s="2">
        <f>Tableau1[[#This Row],[Tranche 7]]*Tableau1[[#This Row],[Prix révisé 7]]</f>
        <v>0</v>
      </c>
      <c r="AG30" s="2">
        <f>Tableau1[[#This Row],[Tranche 8]]*Tableau1[[#This Row],[Prix révisé 8]]</f>
        <v>0</v>
      </c>
      <c r="AJ30" s="2">
        <f>Tableau1[[#This Row],[Tranche 9]]*Tableau1[[#This Row],[Prix révisé 9]]</f>
        <v>0</v>
      </c>
      <c r="AM30" s="2">
        <f>Tableau1[[#This Row],[Tranche 10]]*Tableau1[[#This Row],[Prix révisé 10]]</f>
        <v>0</v>
      </c>
      <c r="AP30" s="2">
        <f>Tableau1[[#This Row],[Tranche 11]]*Tableau1[[#This Row],[Prix révisé 11]]</f>
        <v>0</v>
      </c>
      <c r="AS30" s="2">
        <f>Tableau1[[#This Row],[Tranche 12]]*Tableau1[[#This Row],[Prix révisé 12]]</f>
        <v>0</v>
      </c>
      <c r="AV30" s="2">
        <f>Tableau1[[#This Row],[Tranche 13]]*Tableau1[[#This Row],[Prix révisé 13]]</f>
        <v>0</v>
      </c>
      <c r="AY30" s="2">
        <f>Tableau1[[#This Row],[Tranche 14]]*Tableau1[[#This Row],[Prix révisé 14]]</f>
        <v>0</v>
      </c>
      <c r="BB30" s="2">
        <f>Tableau1[[#This Row],[Tranche 15]]*Tableau1[[#This Row],[Prix révisé 15]]</f>
        <v>0</v>
      </c>
      <c r="BE30" s="2">
        <f>Tableau1[[#This Row],[Tranche 16]]*Tableau1[[#This Row],[Prix révisé 16]]</f>
        <v>0</v>
      </c>
      <c r="BH30" s="2">
        <f>Tableau1[[#This Row],[Tranche 17]]*Tableau1[[#This Row],[Prix révisé 17]]</f>
        <v>0</v>
      </c>
      <c r="BK30" s="2">
        <f>Tableau1[[#This Row],[Tranche 18]]*Tableau1[[#This Row],[Prix révisé 18]]</f>
        <v>0</v>
      </c>
      <c r="BN30" s="2">
        <f>Tableau1[[#This Row],[Tranche 19]]*Tableau1[[#This Row],[Prix révisé 19]]</f>
        <v>0</v>
      </c>
      <c r="BQ30" s="4">
        <f>Tableau1[[#This Row],[Tranche 20]]*Tableau1[[#This Row],[Prix révisé 20]]</f>
        <v>0</v>
      </c>
    </row>
    <row r="31" spans="1:69" x14ac:dyDescent="0.35">
      <c r="A31" t="s">
        <v>76</v>
      </c>
      <c r="B31" t="s">
        <v>80</v>
      </c>
      <c r="C31" s="3"/>
      <c r="D31" s="3">
        <f>IF(Tableau1[[#This Row],[Besoin Exprimé]]&lt;Tableau1[[#This Row],[Tranche 1]],Tableau1[[#This Row],[Tranche 1]],Tableau1[[#This Row],[Besoin Exprimé]])</f>
        <v>1000</v>
      </c>
      <c r="E31" s="3">
        <f>prix(Tableau1[[#This Row],[Besoin réel]])</f>
        <v>0.12</v>
      </c>
      <c r="F31" s="3">
        <f>Tableau1[[#This Row],[Besoin réel]]*Tableau1[[#This Row],[Prix]]</f>
        <v>120</v>
      </c>
      <c r="G31" s="3">
        <f>OPTIMUM(Tableau1[[#This Row],[Besoin réel]])</f>
        <v>1000</v>
      </c>
      <c r="H31" s="3">
        <f>prix(Tableau1[[#This Row],[Besoin optimisé]])</f>
        <v>0.12</v>
      </c>
      <c r="I31" s="3">
        <f>Tableau1[[#This Row],[Prix optimisé]]*Tableau1[[#This Row],[Besoin optimisé]]</f>
        <v>120</v>
      </c>
      <c r="J31" s="1">
        <v>1000</v>
      </c>
      <c r="K31" s="2">
        <v>0.12</v>
      </c>
      <c r="L31" s="2">
        <f>Tableau1[[#This Row],[Tranche 1]]*Tableau1[[#This Row],[Prix révisé 1]]</f>
        <v>120</v>
      </c>
      <c r="O31" s="2">
        <f>Tableau1[[#This Row],[Tranche 2]]*Tableau1[[#This Row],[Prix révisé 2]]</f>
        <v>0</v>
      </c>
      <c r="R31" s="2">
        <f>Tableau1[[#This Row],[Tranche 3]]*Tableau1[[#This Row],[Prix révisé 3]]</f>
        <v>0</v>
      </c>
      <c r="U31" s="2">
        <f>Tableau1[[#This Row],[Tranche 4]]*Tableau1[[#This Row],[Prix révisé 4]]</f>
        <v>0</v>
      </c>
      <c r="X31" s="2">
        <f>Tableau1[[#This Row],[Tranche 5]]*Tableau1[[#This Row],[Prix révisé 5]]</f>
        <v>0</v>
      </c>
      <c r="AA31" s="2">
        <f>Tableau1[[#This Row],[Tranche 6]]*Tableau1[[#This Row],[Prix révisé 6]]</f>
        <v>0</v>
      </c>
      <c r="AD31" s="2">
        <f>Tableau1[[#This Row],[Tranche 7]]*Tableau1[[#This Row],[Prix révisé 7]]</f>
        <v>0</v>
      </c>
      <c r="AG31" s="2">
        <f>Tableau1[[#This Row],[Tranche 8]]*Tableau1[[#This Row],[Prix révisé 8]]</f>
        <v>0</v>
      </c>
      <c r="AJ31" s="2">
        <f>Tableau1[[#This Row],[Tranche 9]]*Tableau1[[#This Row],[Prix révisé 9]]</f>
        <v>0</v>
      </c>
      <c r="AM31" s="2">
        <f>Tableau1[[#This Row],[Tranche 10]]*Tableau1[[#This Row],[Prix révisé 10]]</f>
        <v>0</v>
      </c>
      <c r="AP31" s="2">
        <f>Tableau1[[#This Row],[Tranche 11]]*Tableau1[[#This Row],[Prix révisé 11]]</f>
        <v>0</v>
      </c>
      <c r="AS31" s="2">
        <f>Tableau1[[#This Row],[Tranche 12]]*Tableau1[[#This Row],[Prix révisé 12]]</f>
        <v>0</v>
      </c>
      <c r="AV31" s="2">
        <f>Tableau1[[#This Row],[Tranche 13]]*Tableau1[[#This Row],[Prix révisé 13]]</f>
        <v>0</v>
      </c>
      <c r="AY31" s="2">
        <f>Tableau1[[#This Row],[Tranche 14]]*Tableau1[[#This Row],[Prix révisé 14]]</f>
        <v>0</v>
      </c>
      <c r="BB31" s="2">
        <f>Tableau1[[#This Row],[Tranche 15]]*Tableau1[[#This Row],[Prix révisé 15]]</f>
        <v>0</v>
      </c>
      <c r="BE31" s="2">
        <f>Tableau1[[#This Row],[Tranche 16]]*Tableau1[[#This Row],[Prix révisé 16]]</f>
        <v>0</v>
      </c>
      <c r="BH31" s="2">
        <f>Tableau1[[#This Row],[Tranche 17]]*Tableau1[[#This Row],[Prix révisé 17]]</f>
        <v>0</v>
      </c>
      <c r="BK31" s="2">
        <f>Tableau1[[#This Row],[Tranche 18]]*Tableau1[[#This Row],[Prix révisé 18]]</f>
        <v>0</v>
      </c>
      <c r="BN31" s="2">
        <f>Tableau1[[#This Row],[Tranche 19]]*Tableau1[[#This Row],[Prix révisé 19]]</f>
        <v>0</v>
      </c>
      <c r="BQ31" s="4">
        <f>Tableau1[[#This Row],[Tranche 20]]*Tableau1[[#This Row],[Prix révisé 20]]</f>
        <v>0</v>
      </c>
    </row>
    <row r="32" spans="1:69" x14ac:dyDescent="0.35">
      <c r="A32" t="s">
        <v>81</v>
      </c>
      <c r="B32" t="s">
        <v>82</v>
      </c>
      <c r="C32" s="3"/>
      <c r="D32" s="3">
        <f>IF(Tableau1[[#This Row],[Besoin Exprimé]]&lt;Tableau1[[#This Row],[Tranche 1]],Tableau1[[#This Row],[Tranche 1]],Tableau1[[#This Row],[Besoin Exprimé]])</f>
        <v>1</v>
      </c>
      <c r="E32" s="3">
        <f>prix(Tableau1[[#This Row],[Besoin réel]])</f>
        <v>47.88</v>
      </c>
      <c r="F32" s="3">
        <f>Tableau1[[#This Row],[Besoin réel]]*Tableau1[[#This Row],[Prix]]</f>
        <v>47.88</v>
      </c>
      <c r="G32" s="3">
        <f>OPTIMUM(Tableau1[[#This Row],[Besoin réel]])</f>
        <v>1</v>
      </c>
      <c r="H32" s="3">
        <f>prix(Tableau1[[#This Row],[Besoin optimisé]])</f>
        <v>47.88</v>
      </c>
      <c r="I32" s="3">
        <f>Tableau1[[#This Row],[Prix optimisé]]*Tableau1[[#This Row],[Besoin optimisé]]</f>
        <v>47.88</v>
      </c>
      <c r="J32" s="1">
        <v>1</v>
      </c>
      <c r="K32" s="2">
        <v>47.88</v>
      </c>
      <c r="L32" s="2">
        <f>Tableau1[[#This Row],[Tranche 1]]*Tableau1[[#This Row],[Prix révisé 1]]</f>
        <v>47.88</v>
      </c>
      <c r="M32" s="2">
        <v>5</v>
      </c>
      <c r="N32" s="2">
        <v>39.6</v>
      </c>
      <c r="O32" s="2">
        <f>Tableau1[[#This Row],[Tranche 2]]*Tableau1[[#This Row],[Prix révisé 2]]</f>
        <v>198</v>
      </c>
      <c r="R32" s="2">
        <f>Tableau1[[#This Row],[Tranche 3]]*Tableau1[[#This Row],[Prix révisé 3]]</f>
        <v>0</v>
      </c>
      <c r="U32" s="2">
        <f>Tableau1[[#This Row],[Tranche 4]]*Tableau1[[#This Row],[Prix révisé 4]]</f>
        <v>0</v>
      </c>
      <c r="X32" s="2">
        <f>Tableau1[[#This Row],[Tranche 5]]*Tableau1[[#This Row],[Prix révisé 5]]</f>
        <v>0</v>
      </c>
      <c r="AA32" s="2">
        <f>Tableau1[[#This Row],[Tranche 6]]*Tableau1[[#This Row],[Prix révisé 6]]</f>
        <v>0</v>
      </c>
      <c r="AD32" s="2">
        <f>Tableau1[[#This Row],[Tranche 7]]*Tableau1[[#This Row],[Prix révisé 7]]</f>
        <v>0</v>
      </c>
      <c r="AG32" s="2">
        <f>Tableau1[[#This Row],[Tranche 8]]*Tableau1[[#This Row],[Prix révisé 8]]</f>
        <v>0</v>
      </c>
      <c r="AJ32" s="2">
        <f>Tableau1[[#This Row],[Tranche 9]]*Tableau1[[#This Row],[Prix révisé 9]]</f>
        <v>0</v>
      </c>
      <c r="AM32" s="2">
        <f>Tableau1[[#This Row],[Tranche 10]]*Tableau1[[#This Row],[Prix révisé 10]]</f>
        <v>0</v>
      </c>
      <c r="AP32" s="2">
        <f>Tableau1[[#This Row],[Tranche 11]]*Tableau1[[#This Row],[Prix révisé 11]]</f>
        <v>0</v>
      </c>
      <c r="AS32" s="2">
        <f>Tableau1[[#This Row],[Tranche 12]]*Tableau1[[#This Row],[Prix révisé 12]]</f>
        <v>0</v>
      </c>
      <c r="AV32" s="2">
        <f>Tableau1[[#This Row],[Tranche 13]]*Tableau1[[#This Row],[Prix révisé 13]]</f>
        <v>0</v>
      </c>
      <c r="AY32" s="2">
        <f>Tableau1[[#This Row],[Tranche 14]]*Tableau1[[#This Row],[Prix révisé 14]]</f>
        <v>0</v>
      </c>
      <c r="BB32" s="2">
        <f>Tableau1[[#This Row],[Tranche 15]]*Tableau1[[#This Row],[Prix révisé 15]]</f>
        <v>0</v>
      </c>
      <c r="BE32" s="2">
        <f>Tableau1[[#This Row],[Tranche 16]]*Tableau1[[#This Row],[Prix révisé 16]]</f>
        <v>0</v>
      </c>
      <c r="BH32" s="2">
        <f>Tableau1[[#This Row],[Tranche 17]]*Tableau1[[#This Row],[Prix révisé 17]]</f>
        <v>0</v>
      </c>
      <c r="BK32" s="2">
        <f>Tableau1[[#This Row],[Tranche 18]]*Tableau1[[#This Row],[Prix révisé 18]]</f>
        <v>0</v>
      </c>
      <c r="BN32" s="2">
        <f>Tableau1[[#This Row],[Tranche 19]]*Tableau1[[#This Row],[Prix révisé 19]]</f>
        <v>0</v>
      </c>
      <c r="BQ32" s="4">
        <f>Tableau1[[#This Row],[Tranche 20]]*Tableau1[[#This Row],[Prix révisé 20]]</f>
        <v>0</v>
      </c>
    </row>
    <row r="33" spans="1:69" x14ac:dyDescent="0.35">
      <c r="A33" t="s">
        <v>83</v>
      </c>
      <c r="B33" t="s">
        <v>63</v>
      </c>
      <c r="C33" s="3"/>
      <c r="D33" s="3">
        <f>IF(Tableau1[[#This Row],[Besoin Exprimé]]&lt;Tableau1[[#This Row],[Tranche 1]],Tableau1[[#This Row],[Tranche 1]],Tableau1[[#This Row],[Besoin Exprimé]])</f>
        <v>300</v>
      </c>
      <c r="E33" s="3">
        <f>prix(Tableau1[[#This Row],[Besoin réel]])</f>
        <v>6.08</v>
      </c>
      <c r="F33" s="3">
        <f>Tableau1[[#This Row],[Besoin réel]]*Tableau1[[#This Row],[Prix]]</f>
        <v>1824</v>
      </c>
      <c r="G33" s="3">
        <f>OPTIMUM(Tableau1[[#This Row],[Besoin réel]])</f>
        <v>300</v>
      </c>
      <c r="H33" s="3">
        <f>prix(Tableau1[[#This Row],[Besoin optimisé]])</f>
        <v>6.08</v>
      </c>
      <c r="I33" s="3">
        <f>Tableau1[[#This Row],[Prix optimisé]]*Tableau1[[#This Row],[Besoin optimisé]]</f>
        <v>1824</v>
      </c>
      <c r="J33" s="1">
        <v>300</v>
      </c>
      <c r="K33" s="2">
        <v>6.08</v>
      </c>
      <c r="L33" s="2">
        <f>Tableau1[[#This Row],[Tranche 1]]*Tableau1[[#This Row],[Prix révisé 1]]</f>
        <v>1824</v>
      </c>
      <c r="O33" s="2">
        <f>Tableau1[[#This Row],[Tranche 2]]*Tableau1[[#This Row],[Prix révisé 2]]</f>
        <v>0</v>
      </c>
      <c r="R33" s="2">
        <f>Tableau1[[#This Row],[Tranche 3]]*Tableau1[[#This Row],[Prix révisé 3]]</f>
        <v>0</v>
      </c>
      <c r="U33" s="2">
        <f>Tableau1[[#This Row],[Tranche 4]]*Tableau1[[#This Row],[Prix révisé 4]]</f>
        <v>0</v>
      </c>
      <c r="X33" s="2">
        <f>Tableau1[[#This Row],[Tranche 5]]*Tableau1[[#This Row],[Prix révisé 5]]</f>
        <v>0</v>
      </c>
      <c r="AA33" s="2">
        <f>Tableau1[[#This Row],[Tranche 6]]*Tableau1[[#This Row],[Prix révisé 6]]</f>
        <v>0</v>
      </c>
      <c r="AD33" s="2">
        <f>Tableau1[[#This Row],[Tranche 7]]*Tableau1[[#This Row],[Prix révisé 7]]</f>
        <v>0</v>
      </c>
      <c r="AG33" s="2">
        <f>Tableau1[[#This Row],[Tranche 8]]*Tableau1[[#This Row],[Prix révisé 8]]</f>
        <v>0</v>
      </c>
      <c r="AJ33" s="2">
        <f>Tableau1[[#This Row],[Tranche 9]]*Tableau1[[#This Row],[Prix révisé 9]]</f>
        <v>0</v>
      </c>
      <c r="AM33" s="2">
        <f>Tableau1[[#This Row],[Tranche 10]]*Tableau1[[#This Row],[Prix révisé 10]]</f>
        <v>0</v>
      </c>
      <c r="AP33" s="2">
        <f>Tableau1[[#This Row],[Tranche 11]]*Tableau1[[#This Row],[Prix révisé 11]]</f>
        <v>0</v>
      </c>
      <c r="AS33" s="2">
        <f>Tableau1[[#This Row],[Tranche 12]]*Tableau1[[#This Row],[Prix révisé 12]]</f>
        <v>0</v>
      </c>
      <c r="AV33" s="2">
        <f>Tableau1[[#This Row],[Tranche 13]]*Tableau1[[#This Row],[Prix révisé 13]]</f>
        <v>0</v>
      </c>
      <c r="AY33" s="2">
        <f>Tableau1[[#This Row],[Tranche 14]]*Tableau1[[#This Row],[Prix révisé 14]]</f>
        <v>0</v>
      </c>
      <c r="BB33" s="2">
        <f>Tableau1[[#This Row],[Tranche 15]]*Tableau1[[#This Row],[Prix révisé 15]]</f>
        <v>0</v>
      </c>
      <c r="BE33" s="2">
        <f>Tableau1[[#This Row],[Tranche 16]]*Tableau1[[#This Row],[Prix révisé 16]]</f>
        <v>0</v>
      </c>
      <c r="BH33" s="2">
        <f>Tableau1[[#This Row],[Tranche 17]]*Tableau1[[#This Row],[Prix révisé 17]]</f>
        <v>0</v>
      </c>
      <c r="BK33" s="2">
        <f>Tableau1[[#This Row],[Tranche 18]]*Tableau1[[#This Row],[Prix révisé 18]]</f>
        <v>0</v>
      </c>
      <c r="BN33" s="2">
        <f>Tableau1[[#This Row],[Tranche 19]]*Tableau1[[#This Row],[Prix révisé 19]]</f>
        <v>0</v>
      </c>
      <c r="BQ33" s="4">
        <f>Tableau1[[#This Row],[Tranche 20]]*Tableau1[[#This Row],[Prix révisé 20]]</f>
        <v>0</v>
      </c>
    </row>
    <row r="34" spans="1:69" x14ac:dyDescent="0.35">
      <c r="A34" t="s">
        <v>84</v>
      </c>
      <c r="B34" t="s">
        <v>79</v>
      </c>
      <c r="C34" s="3"/>
      <c r="D34" s="3">
        <f>IF(Tableau1[[#This Row],[Besoin Exprimé]]&lt;Tableau1[[#This Row],[Tranche 1]],Tableau1[[#This Row],[Tranche 1]],Tableau1[[#This Row],[Besoin Exprimé]])</f>
        <v>200</v>
      </c>
      <c r="E34" s="3">
        <f>prix(Tableau1[[#This Row],[Besoin réel]])</f>
        <v>1.63</v>
      </c>
      <c r="F34" s="3">
        <f>Tableau1[[#This Row],[Besoin réel]]*Tableau1[[#This Row],[Prix]]</f>
        <v>326</v>
      </c>
      <c r="G34" s="3">
        <f>OPTIMUM(Tableau1[[#This Row],[Besoin réel]])</f>
        <v>200</v>
      </c>
      <c r="H34" s="3">
        <f>prix(Tableau1[[#This Row],[Besoin optimisé]])</f>
        <v>1.63</v>
      </c>
      <c r="I34" s="3">
        <f>Tableau1[[#This Row],[Prix optimisé]]*Tableau1[[#This Row],[Besoin optimisé]]</f>
        <v>326</v>
      </c>
      <c r="J34" s="1">
        <v>200</v>
      </c>
      <c r="K34" s="2">
        <v>1.63</v>
      </c>
      <c r="L34" s="2">
        <f>Tableau1[[#This Row],[Tranche 1]]*Tableau1[[#This Row],[Prix révisé 1]]</f>
        <v>326</v>
      </c>
      <c r="O34" s="2">
        <f>Tableau1[[#This Row],[Tranche 2]]*Tableau1[[#This Row],[Prix révisé 2]]</f>
        <v>0</v>
      </c>
      <c r="R34" s="2">
        <f>Tableau1[[#This Row],[Tranche 3]]*Tableau1[[#This Row],[Prix révisé 3]]</f>
        <v>0</v>
      </c>
      <c r="U34" s="2">
        <f>Tableau1[[#This Row],[Tranche 4]]*Tableau1[[#This Row],[Prix révisé 4]]</f>
        <v>0</v>
      </c>
      <c r="X34" s="2">
        <f>Tableau1[[#This Row],[Tranche 5]]*Tableau1[[#This Row],[Prix révisé 5]]</f>
        <v>0</v>
      </c>
      <c r="AA34" s="2">
        <f>Tableau1[[#This Row],[Tranche 6]]*Tableau1[[#This Row],[Prix révisé 6]]</f>
        <v>0</v>
      </c>
      <c r="AD34" s="2">
        <f>Tableau1[[#This Row],[Tranche 7]]*Tableau1[[#This Row],[Prix révisé 7]]</f>
        <v>0</v>
      </c>
      <c r="AG34" s="2">
        <f>Tableau1[[#This Row],[Tranche 8]]*Tableau1[[#This Row],[Prix révisé 8]]</f>
        <v>0</v>
      </c>
      <c r="AJ34" s="2">
        <f>Tableau1[[#This Row],[Tranche 9]]*Tableau1[[#This Row],[Prix révisé 9]]</f>
        <v>0</v>
      </c>
      <c r="AM34" s="2">
        <f>Tableau1[[#This Row],[Tranche 10]]*Tableau1[[#This Row],[Prix révisé 10]]</f>
        <v>0</v>
      </c>
      <c r="AP34" s="2">
        <f>Tableau1[[#This Row],[Tranche 11]]*Tableau1[[#This Row],[Prix révisé 11]]</f>
        <v>0</v>
      </c>
      <c r="AS34" s="2">
        <f>Tableau1[[#This Row],[Tranche 12]]*Tableau1[[#This Row],[Prix révisé 12]]</f>
        <v>0</v>
      </c>
      <c r="AV34" s="2">
        <f>Tableau1[[#This Row],[Tranche 13]]*Tableau1[[#This Row],[Prix révisé 13]]</f>
        <v>0</v>
      </c>
      <c r="AY34" s="2">
        <f>Tableau1[[#This Row],[Tranche 14]]*Tableau1[[#This Row],[Prix révisé 14]]</f>
        <v>0</v>
      </c>
      <c r="BB34" s="2">
        <f>Tableau1[[#This Row],[Tranche 15]]*Tableau1[[#This Row],[Prix révisé 15]]</f>
        <v>0</v>
      </c>
      <c r="BE34" s="2">
        <f>Tableau1[[#This Row],[Tranche 16]]*Tableau1[[#This Row],[Prix révisé 16]]</f>
        <v>0</v>
      </c>
      <c r="BH34" s="2">
        <f>Tableau1[[#This Row],[Tranche 17]]*Tableau1[[#This Row],[Prix révisé 17]]</f>
        <v>0</v>
      </c>
      <c r="BK34" s="2">
        <f>Tableau1[[#This Row],[Tranche 18]]*Tableau1[[#This Row],[Prix révisé 18]]</f>
        <v>0</v>
      </c>
      <c r="BN34" s="2">
        <f>Tableau1[[#This Row],[Tranche 19]]*Tableau1[[#This Row],[Prix révisé 19]]</f>
        <v>0</v>
      </c>
      <c r="BQ34" s="4">
        <f>Tableau1[[#This Row],[Tranche 20]]*Tableau1[[#This Row],[Prix révisé 20]]</f>
        <v>0</v>
      </c>
    </row>
    <row r="35" spans="1:69" x14ac:dyDescent="0.35">
      <c r="A35" t="s">
        <v>85</v>
      </c>
      <c r="B35" t="s">
        <v>86</v>
      </c>
      <c r="C35" s="3"/>
      <c r="D35" s="3">
        <f>IF(Tableau1[[#This Row],[Besoin Exprimé]]&lt;Tableau1[[#This Row],[Tranche 1]],Tableau1[[#This Row],[Tranche 1]],Tableau1[[#This Row],[Besoin Exprimé]])</f>
        <v>10</v>
      </c>
      <c r="E35" s="3">
        <f>prix(Tableau1[[#This Row],[Besoin réel]])</f>
        <v>93.08</v>
      </c>
      <c r="F35" s="3">
        <f>Tableau1[[#This Row],[Besoin réel]]*Tableau1[[#This Row],[Prix]]</f>
        <v>930.8</v>
      </c>
      <c r="G35" s="3">
        <f>OPTIMUM(Tableau1[[#This Row],[Besoin réel]])</f>
        <v>10</v>
      </c>
      <c r="H35" s="3">
        <f>prix(Tableau1[[#This Row],[Besoin optimisé]])</f>
        <v>93.08</v>
      </c>
      <c r="I35" s="3">
        <f>Tableau1[[#This Row],[Prix optimisé]]*Tableau1[[#This Row],[Besoin optimisé]]</f>
        <v>930.8</v>
      </c>
      <c r="J35" s="1">
        <v>10</v>
      </c>
      <c r="K35" s="2">
        <v>93.08</v>
      </c>
      <c r="L35" s="2">
        <f>Tableau1[[#This Row],[Tranche 1]]*Tableau1[[#This Row],[Prix révisé 1]]</f>
        <v>930.8</v>
      </c>
      <c r="M35" s="2">
        <v>50</v>
      </c>
      <c r="N35" s="2">
        <v>91.28</v>
      </c>
      <c r="O35" s="2">
        <f>Tableau1[[#This Row],[Tranche 2]]*Tableau1[[#This Row],[Prix révisé 2]]</f>
        <v>4564</v>
      </c>
      <c r="R35" s="2">
        <f>Tableau1[[#This Row],[Tranche 3]]*Tableau1[[#This Row],[Prix révisé 3]]</f>
        <v>0</v>
      </c>
      <c r="U35" s="2">
        <f>Tableau1[[#This Row],[Tranche 4]]*Tableau1[[#This Row],[Prix révisé 4]]</f>
        <v>0</v>
      </c>
      <c r="X35" s="2">
        <f>Tableau1[[#This Row],[Tranche 5]]*Tableau1[[#This Row],[Prix révisé 5]]</f>
        <v>0</v>
      </c>
      <c r="AA35" s="2">
        <f>Tableau1[[#This Row],[Tranche 6]]*Tableau1[[#This Row],[Prix révisé 6]]</f>
        <v>0</v>
      </c>
      <c r="AD35" s="2">
        <f>Tableau1[[#This Row],[Tranche 7]]*Tableau1[[#This Row],[Prix révisé 7]]</f>
        <v>0</v>
      </c>
      <c r="AG35" s="2">
        <f>Tableau1[[#This Row],[Tranche 8]]*Tableau1[[#This Row],[Prix révisé 8]]</f>
        <v>0</v>
      </c>
      <c r="AJ35" s="2">
        <f>Tableau1[[#This Row],[Tranche 9]]*Tableau1[[#This Row],[Prix révisé 9]]</f>
        <v>0</v>
      </c>
      <c r="AM35" s="2">
        <f>Tableau1[[#This Row],[Tranche 10]]*Tableau1[[#This Row],[Prix révisé 10]]</f>
        <v>0</v>
      </c>
      <c r="AP35" s="2">
        <f>Tableau1[[#This Row],[Tranche 11]]*Tableau1[[#This Row],[Prix révisé 11]]</f>
        <v>0</v>
      </c>
      <c r="AS35" s="2">
        <f>Tableau1[[#This Row],[Tranche 12]]*Tableau1[[#This Row],[Prix révisé 12]]</f>
        <v>0</v>
      </c>
      <c r="AV35" s="2">
        <f>Tableau1[[#This Row],[Tranche 13]]*Tableau1[[#This Row],[Prix révisé 13]]</f>
        <v>0</v>
      </c>
      <c r="AY35" s="2">
        <f>Tableau1[[#This Row],[Tranche 14]]*Tableau1[[#This Row],[Prix révisé 14]]</f>
        <v>0</v>
      </c>
      <c r="BB35" s="2">
        <f>Tableau1[[#This Row],[Tranche 15]]*Tableau1[[#This Row],[Prix révisé 15]]</f>
        <v>0</v>
      </c>
      <c r="BE35" s="2">
        <f>Tableau1[[#This Row],[Tranche 16]]*Tableau1[[#This Row],[Prix révisé 16]]</f>
        <v>0</v>
      </c>
      <c r="BH35" s="2">
        <f>Tableau1[[#This Row],[Tranche 17]]*Tableau1[[#This Row],[Prix révisé 17]]</f>
        <v>0</v>
      </c>
      <c r="BK35" s="2">
        <f>Tableau1[[#This Row],[Tranche 18]]*Tableau1[[#This Row],[Prix révisé 18]]</f>
        <v>0</v>
      </c>
      <c r="BN35" s="2">
        <f>Tableau1[[#This Row],[Tranche 19]]*Tableau1[[#This Row],[Prix révisé 19]]</f>
        <v>0</v>
      </c>
      <c r="BQ35" s="4">
        <f>Tableau1[[#This Row],[Tranche 20]]*Tableau1[[#This Row],[Prix révisé 20]]</f>
        <v>0</v>
      </c>
    </row>
    <row r="36" spans="1:69" x14ac:dyDescent="0.35">
      <c r="A36" t="s">
        <v>87</v>
      </c>
      <c r="B36" t="s">
        <v>49</v>
      </c>
      <c r="C36" s="3"/>
      <c r="D36" s="3">
        <f>IF(Tableau1[[#This Row],[Besoin Exprimé]]&lt;Tableau1[[#This Row],[Tranche 1]],Tableau1[[#This Row],[Tranche 1]],Tableau1[[#This Row],[Besoin Exprimé]])</f>
        <v>5</v>
      </c>
      <c r="E36" s="3">
        <f>prix(Tableau1[[#This Row],[Besoin réel]])</f>
        <v>6.01</v>
      </c>
      <c r="F36" s="3">
        <f>Tableau1[[#This Row],[Besoin réel]]*Tableau1[[#This Row],[Prix]]</f>
        <v>30.049999999999997</v>
      </c>
      <c r="G36" s="3">
        <f>OPTIMUM(Tableau1[[#This Row],[Besoin réel]])</f>
        <v>20</v>
      </c>
      <c r="H36" s="3">
        <f>prix(Tableau1[[#This Row],[Besoin optimisé]])</f>
        <v>1.44</v>
      </c>
      <c r="I36" s="3">
        <f>Tableau1[[#This Row],[Prix optimisé]]*Tableau1[[#This Row],[Besoin optimisé]]</f>
        <v>28.799999999999997</v>
      </c>
      <c r="J36" s="1">
        <v>5</v>
      </c>
      <c r="K36" s="2">
        <v>6.01</v>
      </c>
      <c r="L36" s="2">
        <f>Tableau1[[#This Row],[Tranche 1]]*Tableau1[[#This Row],[Prix révisé 1]]</f>
        <v>30.049999999999997</v>
      </c>
      <c r="M36" s="2">
        <v>10</v>
      </c>
      <c r="N36" s="2">
        <v>3</v>
      </c>
      <c r="O36" s="2">
        <f>Tableau1[[#This Row],[Tranche 2]]*Tableau1[[#This Row],[Prix révisé 2]]</f>
        <v>30</v>
      </c>
      <c r="P36" s="2">
        <v>20</v>
      </c>
      <c r="Q36" s="2">
        <v>1.44</v>
      </c>
      <c r="R36" s="2">
        <f>Tableau1[[#This Row],[Tranche 3]]*Tableau1[[#This Row],[Prix révisé 3]]</f>
        <v>28.799999999999997</v>
      </c>
      <c r="U36" s="2">
        <f>Tableau1[[#This Row],[Tranche 4]]*Tableau1[[#This Row],[Prix révisé 4]]</f>
        <v>0</v>
      </c>
      <c r="X36" s="2">
        <f>Tableau1[[#This Row],[Tranche 5]]*Tableau1[[#This Row],[Prix révisé 5]]</f>
        <v>0</v>
      </c>
      <c r="AA36" s="2">
        <f>Tableau1[[#This Row],[Tranche 6]]*Tableau1[[#This Row],[Prix révisé 6]]</f>
        <v>0</v>
      </c>
      <c r="AD36" s="2">
        <f>Tableau1[[#This Row],[Tranche 7]]*Tableau1[[#This Row],[Prix révisé 7]]</f>
        <v>0</v>
      </c>
      <c r="AG36" s="2">
        <f>Tableau1[[#This Row],[Tranche 8]]*Tableau1[[#This Row],[Prix révisé 8]]</f>
        <v>0</v>
      </c>
      <c r="AJ36" s="2">
        <f>Tableau1[[#This Row],[Tranche 9]]*Tableau1[[#This Row],[Prix révisé 9]]</f>
        <v>0</v>
      </c>
      <c r="AM36" s="2">
        <f>Tableau1[[#This Row],[Tranche 10]]*Tableau1[[#This Row],[Prix révisé 10]]</f>
        <v>0</v>
      </c>
      <c r="AP36" s="2">
        <f>Tableau1[[#This Row],[Tranche 11]]*Tableau1[[#This Row],[Prix révisé 11]]</f>
        <v>0</v>
      </c>
      <c r="AS36" s="2">
        <f>Tableau1[[#This Row],[Tranche 12]]*Tableau1[[#This Row],[Prix révisé 12]]</f>
        <v>0</v>
      </c>
      <c r="AV36" s="2">
        <f>Tableau1[[#This Row],[Tranche 13]]*Tableau1[[#This Row],[Prix révisé 13]]</f>
        <v>0</v>
      </c>
      <c r="AY36" s="2">
        <f>Tableau1[[#This Row],[Tranche 14]]*Tableau1[[#This Row],[Prix révisé 14]]</f>
        <v>0</v>
      </c>
      <c r="BB36" s="2">
        <f>Tableau1[[#This Row],[Tranche 15]]*Tableau1[[#This Row],[Prix révisé 15]]</f>
        <v>0</v>
      </c>
      <c r="BE36" s="2">
        <f>Tableau1[[#This Row],[Tranche 16]]*Tableau1[[#This Row],[Prix révisé 16]]</f>
        <v>0</v>
      </c>
      <c r="BH36" s="2">
        <f>Tableau1[[#This Row],[Tranche 17]]*Tableau1[[#This Row],[Prix révisé 17]]</f>
        <v>0</v>
      </c>
      <c r="BK36" s="2">
        <f>Tableau1[[#This Row],[Tranche 18]]*Tableau1[[#This Row],[Prix révisé 18]]</f>
        <v>0</v>
      </c>
      <c r="BN36" s="2">
        <f>Tableau1[[#This Row],[Tranche 19]]*Tableau1[[#This Row],[Prix révisé 19]]</f>
        <v>0</v>
      </c>
      <c r="BQ36" s="4">
        <f>Tableau1[[#This Row],[Tranche 20]]*Tableau1[[#This Row],[Prix révisé 20]]</f>
        <v>0</v>
      </c>
    </row>
    <row r="37" spans="1:69" x14ac:dyDescent="0.35">
      <c r="A37" t="s">
        <v>88</v>
      </c>
      <c r="B37" t="s">
        <v>79</v>
      </c>
      <c r="C37" s="3"/>
      <c r="D37" s="3">
        <f>IF(Tableau1[[#This Row],[Besoin Exprimé]]&lt;Tableau1[[#This Row],[Tranche 1]],Tableau1[[#This Row],[Tranche 1]],Tableau1[[#This Row],[Besoin Exprimé]])</f>
        <v>10</v>
      </c>
      <c r="E37" s="3">
        <f>prix(Tableau1[[#This Row],[Besoin réel]])</f>
        <v>75.959999999999994</v>
      </c>
      <c r="F37" s="3">
        <f>Tableau1[[#This Row],[Besoin réel]]*Tableau1[[#This Row],[Prix]]</f>
        <v>759.59999999999991</v>
      </c>
      <c r="G37" s="3">
        <f>OPTIMUM(Tableau1[[#This Row],[Besoin réel]])</f>
        <v>10</v>
      </c>
      <c r="H37" s="3">
        <f>prix(Tableau1[[#This Row],[Besoin optimisé]])</f>
        <v>75.959999999999994</v>
      </c>
      <c r="I37" s="3">
        <f>Tableau1[[#This Row],[Prix optimisé]]*Tableau1[[#This Row],[Besoin optimisé]]</f>
        <v>759.59999999999991</v>
      </c>
      <c r="J37" s="1">
        <v>10</v>
      </c>
      <c r="K37" s="2">
        <v>75.959999999999994</v>
      </c>
      <c r="L37" s="2">
        <f>Tableau1[[#This Row],[Tranche 1]]*Tableau1[[#This Row],[Prix révisé 1]]</f>
        <v>759.59999999999991</v>
      </c>
      <c r="O37" s="2">
        <f>Tableau1[[#This Row],[Tranche 2]]*Tableau1[[#This Row],[Prix révisé 2]]</f>
        <v>0</v>
      </c>
      <c r="R37" s="2">
        <f>Tableau1[[#This Row],[Tranche 3]]*Tableau1[[#This Row],[Prix révisé 3]]</f>
        <v>0</v>
      </c>
      <c r="U37" s="2">
        <f>Tableau1[[#This Row],[Tranche 4]]*Tableau1[[#This Row],[Prix révisé 4]]</f>
        <v>0</v>
      </c>
      <c r="X37" s="2">
        <f>Tableau1[[#This Row],[Tranche 5]]*Tableau1[[#This Row],[Prix révisé 5]]</f>
        <v>0</v>
      </c>
      <c r="AA37" s="2">
        <f>Tableau1[[#This Row],[Tranche 6]]*Tableau1[[#This Row],[Prix révisé 6]]</f>
        <v>0</v>
      </c>
      <c r="AD37" s="2">
        <f>Tableau1[[#This Row],[Tranche 7]]*Tableau1[[#This Row],[Prix révisé 7]]</f>
        <v>0</v>
      </c>
      <c r="AG37" s="2">
        <f>Tableau1[[#This Row],[Tranche 8]]*Tableau1[[#This Row],[Prix révisé 8]]</f>
        <v>0</v>
      </c>
      <c r="AJ37" s="2">
        <f>Tableau1[[#This Row],[Tranche 9]]*Tableau1[[#This Row],[Prix révisé 9]]</f>
        <v>0</v>
      </c>
      <c r="AM37" s="2">
        <f>Tableau1[[#This Row],[Tranche 10]]*Tableau1[[#This Row],[Prix révisé 10]]</f>
        <v>0</v>
      </c>
      <c r="AP37" s="2">
        <f>Tableau1[[#This Row],[Tranche 11]]*Tableau1[[#This Row],[Prix révisé 11]]</f>
        <v>0</v>
      </c>
      <c r="AS37" s="2">
        <f>Tableau1[[#This Row],[Tranche 12]]*Tableau1[[#This Row],[Prix révisé 12]]</f>
        <v>0</v>
      </c>
      <c r="AV37" s="2">
        <f>Tableau1[[#This Row],[Tranche 13]]*Tableau1[[#This Row],[Prix révisé 13]]</f>
        <v>0</v>
      </c>
      <c r="AY37" s="2">
        <f>Tableau1[[#This Row],[Tranche 14]]*Tableau1[[#This Row],[Prix révisé 14]]</f>
        <v>0</v>
      </c>
      <c r="BB37" s="2">
        <f>Tableau1[[#This Row],[Tranche 15]]*Tableau1[[#This Row],[Prix révisé 15]]</f>
        <v>0</v>
      </c>
      <c r="BE37" s="2">
        <f>Tableau1[[#This Row],[Tranche 16]]*Tableau1[[#This Row],[Prix révisé 16]]</f>
        <v>0</v>
      </c>
      <c r="BH37" s="2">
        <f>Tableau1[[#This Row],[Tranche 17]]*Tableau1[[#This Row],[Prix révisé 17]]</f>
        <v>0</v>
      </c>
      <c r="BK37" s="2">
        <f>Tableau1[[#This Row],[Tranche 18]]*Tableau1[[#This Row],[Prix révisé 18]]</f>
        <v>0</v>
      </c>
      <c r="BN37" s="2">
        <f>Tableau1[[#This Row],[Tranche 19]]*Tableau1[[#This Row],[Prix révisé 19]]</f>
        <v>0</v>
      </c>
      <c r="BQ37" s="4">
        <f>Tableau1[[#This Row],[Tranche 20]]*Tableau1[[#This Row],[Prix révisé 20]]</f>
        <v>0</v>
      </c>
    </row>
    <row r="38" spans="1:69" x14ac:dyDescent="0.35">
      <c r="A38" t="s">
        <v>89</v>
      </c>
      <c r="B38" t="s">
        <v>90</v>
      </c>
      <c r="C38" s="3"/>
      <c r="D38" s="3">
        <f>IF(Tableau1[[#This Row],[Besoin Exprimé]]&lt;Tableau1[[#This Row],[Tranche 1]],Tableau1[[#This Row],[Tranche 1]],Tableau1[[#This Row],[Besoin Exprimé]])</f>
        <v>32</v>
      </c>
      <c r="E38" s="3">
        <f>prix(Tableau1[[#This Row],[Besoin réel]])</f>
        <v>19.940000000000001</v>
      </c>
      <c r="F38" s="3">
        <f>Tableau1[[#This Row],[Besoin réel]]*Tableau1[[#This Row],[Prix]]</f>
        <v>638.08000000000004</v>
      </c>
      <c r="G38" s="3">
        <f>OPTIMUM(Tableau1[[#This Row],[Besoin réel]])</f>
        <v>32</v>
      </c>
      <c r="H38" s="3">
        <f>prix(Tableau1[[#This Row],[Besoin optimisé]])</f>
        <v>19.940000000000001</v>
      </c>
      <c r="I38" s="3">
        <f>Tableau1[[#This Row],[Prix optimisé]]*Tableau1[[#This Row],[Besoin optimisé]]</f>
        <v>638.08000000000004</v>
      </c>
      <c r="J38" s="1">
        <v>32</v>
      </c>
      <c r="K38" s="2">
        <v>19.940000000000001</v>
      </c>
      <c r="L38" s="2">
        <f>Tableau1[[#This Row],[Tranche 1]]*Tableau1[[#This Row],[Prix révisé 1]]</f>
        <v>638.08000000000004</v>
      </c>
      <c r="O38" s="2">
        <f>Tableau1[[#This Row],[Tranche 2]]*Tableau1[[#This Row],[Prix révisé 2]]</f>
        <v>0</v>
      </c>
      <c r="R38" s="2">
        <f>Tableau1[[#This Row],[Tranche 3]]*Tableau1[[#This Row],[Prix révisé 3]]</f>
        <v>0</v>
      </c>
      <c r="U38" s="2">
        <f>Tableau1[[#This Row],[Tranche 4]]*Tableau1[[#This Row],[Prix révisé 4]]</f>
        <v>0</v>
      </c>
      <c r="X38" s="2">
        <f>Tableau1[[#This Row],[Tranche 5]]*Tableau1[[#This Row],[Prix révisé 5]]</f>
        <v>0</v>
      </c>
      <c r="AA38" s="2">
        <f>Tableau1[[#This Row],[Tranche 6]]*Tableau1[[#This Row],[Prix révisé 6]]</f>
        <v>0</v>
      </c>
      <c r="AD38" s="2">
        <f>Tableau1[[#This Row],[Tranche 7]]*Tableau1[[#This Row],[Prix révisé 7]]</f>
        <v>0</v>
      </c>
      <c r="AG38" s="2">
        <f>Tableau1[[#This Row],[Tranche 8]]*Tableau1[[#This Row],[Prix révisé 8]]</f>
        <v>0</v>
      </c>
      <c r="AJ38" s="2">
        <f>Tableau1[[#This Row],[Tranche 9]]*Tableau1[[#This Row],[Prix révisé 9]]</f>
        <v>0</v>
      </c>
      <c r="AM38" s="2">
        <f>Tableau1[[#This Row],[Tranche 10]]*Tableau1[[#This Row],[Prix révisé 10]]</f>
        <v>0</v>
      </c>
      <c r="AP38" s="2">
        <f>Tableau1[[#This Row],[Tranche 11]]*Tableau1[[#This Row],[Prix révisé 11]]</f>
        <v>0</v>
      </c>
      <c r="AS38" s="2">
        <f>Tableau1[[#This Row],[Tranche 12]]*Tableau1[[#This Row],[Prix révisé 12]]</f>
        <v>0</v>
      </c>
      <c r="AV38" s="2">
        <f>Tableau1[[#This Row],[Tranche 13]]*Tableau1[[#This Row],[Prix révisé 13]]</f>
        <v>0</v>
      </c>
      <c r="AY38" s="2">
        <f>Tableau1[[#This Row],[Tranche 14]]*Tableau1[[#This Row],[Prix révisé 14]]</f>
        <v>0</v>
      </c>
      <c r="BB38" s="2">
        <f>Tableau1[[#This Row],[Tranche 15]]*Tableau1[[#This Row],[Prix révisé 15]]</f>
        <v>0</v>
      </c>
      <c r="BE38" s="2">
        <f>Tableau1[[#This Row],[Tranche 16]]*Tableau1[[#This Row],[Prix révisé 16]]</f>
        <v>0</v>
      </c>
      <c r="BH38" s="2">
        <f>Tableau1[[#This Row],[Tranche 17]]*Tableau1[[#This Row],[Prix révisé 17]]</f>
        <v>0</v>
      </c>
      <c r="BK38" s="2">
        <f>Tableau1[[#This Row],[Tranche 18]]*Tableau1[[#This Row],[Prix révisé 18]]</f>
        <v>0</v>
      </c>
      <c r="BN38" s="2">
        <f>Tableau1[[#This Row],[Tranche 19]]*Tableau1[[#This Row],[Prix révisé 19]]</f>
        <v>0</v>
      </c>
      <c r="BQ38" s="4">
        <f>Tableau1[[#This Row],[Tranche 20]]*Tableau1[[#This Row],[Prix révisé 20]]</f>
        <v>0</v>
      </c>
    </row>
    <row r="39" spans="1:69" x14ac:dyDescent="0.35">
      <c r="A39" t="s">
        <v>91</v>
      </c>
      <c r="B39" t="s">
        <v>46</v>
      </c>
      <c r="C39" s="3"/>
      <c r="D39" s="3">
        <f>IF(Tableau1[[#This Row],[Besoin Exprimé]]&lt;Tableau1[[#This Row],[Tranche 1]],Tableau1[[#This Row],[Tranche 1]],Tableau1[[#This Row],[Besoin Exprimé]])</f>
        <v>1</v>
      </c>
      <c r="E39" s="3">
        <f>prix(Tableau1[[#This Row],[Besoin réel]])</f>
        <v>31.93</v>
      </c>
      <c r="F39" s="3">
        <f>Tableau1[[#This Row],[Besoin réel]]*Tableau1[[#This Row],[Prix]]</f>
        <v>31.93</v>
      </c>
      <c r="G39" s="3">
        <f>OPTIMUM(Tableau1[[#This Row],[Besoin réel]])</f>
        <v>1</v>
      </c>
      <c r="H39" s="3">
        <f>prix(Tableau1[[#This Row],[Besoin optimisé]])</f>
        <v>31.93</v>
      </c>
      <c r="I39" s="3">
        <f>Tableau1[[#This Row],[Prix optimisé]]*Tableau1[[#This Row],[Besoin optimisé]]</f>
        <v>31.93</v>
      </c>
      <c r="J39" s="1">
        <v>1</v>
      </c>
      <c r="K39" s="2">
        <v>31.93</v>
      </c>
      <c r="L39" s="2">
        <f>Tableau1[[#This Row],[Tranche 1]]*Tableau1[[#This Row],[Prix révisé 1]]</f>
        <v>31.93</v>
      </c>
      <c r="M39" s="2">
        <v>6</v>
      </c>
      <c r="N39" s="2">
        <v>31.68</v>
      </c>
      <c r="O39" s="2">
        <f>Tableau1[[#This Row],[Tranche 2]]*Tableau1[[#This Row],[Prix révisé 2]]</f>
        <v>190.07999999999998</v>
      </c>
      <c r="R39" s="2">
        <f>Tableau1[[#This Row],[Tranche 3]]*Tableau1[[#This Row],[Prix révisé 3]]</f>
        <v>0</v>
      </c>
      <c r="U39" s="2">
        <f>Tableau1[[#This Row],[Tranche 4]]*Tableau1[[#This Row],[Prix révisé 4]]</f>
        <v>0</v>
      </c>
      <c r="X39" s="2">
        <f>Tableau1[[#This Row],[Tranche 5]]*Tableau1[[#This Row],[Prix révisé 5]]</f>
        <v>0</v>
      </c>
      <c r="AA39" s="2">
        <f>Tableau1[[#This Row],[Tranche 6]]*Tableau1[[#This Row],[Prix révisé 6]]</f>
        <v>0</v>
      </c>
      <c r="AD39" s="2">
        <f>Tableau1[[#This Row],[Tranche 7]]*Tableau1[[#This Row],[Prix révisé 7]]</f>
        <v>0</v>
      </c>
      <c r="AG39" s="2">
        <f>Tableau1[[#This Row],[Tranche 8]]*Tableau1[[#This Row],[Prix révisé 8]]</f>
        <v>0</v>
      </c>
      <c r="AJ39" s="2">
        <f>Tableau1[[#This Row],[Tranche 9]]*Tableau1[[#This Row],[Prix révisé 9]]</f>
        <v>0</v>
      </c>
      <c r="AM39" s="2">
        <f>Tableau1[[#This Row],[Tranche 10]]*Tableau1[[#This Row],[Prix révisé 10]]</f>
        <v>0</v>
      </c>
      <c r="AP39" s="2">
        <f>Tableau1[[#This Row],[Tranche 11]]*Tableau1[[#This Row],[Prix révisé 11]]</f>
        <v>0</v>
      </c>
      <c r="AS39" s="2">
        <f>Tableau1[[#This Row],[Tranche 12]]*Tableau1[[#This Row],[Prix révisé 12]]</f>
        <v>0</v>
      </c>
      <c r="AV39" s="2">
        <f>Tableau1[[#This Row],[Tranche 13]]*Tableau1[[#This Row],[Prix révisé 13]]</f>
        <v>0</v>
      </c>
      <c r="AY39" s="2">
        <f>Tableau1[[#This Row],[Tranche 14]]*Tableau1[[#This Row],[Prix révisé 14]]</f>
        <v>0</v>
      </c>
      <c r="BB39" s="2">
        <f>Tableau1[[#This Row],[Tranche 15]]*Tableau1[[#This Row],[Prix révisé 15]]</f>
        <v>0</v>
      </c>
      <c r="BE39" s="2">
        <f>Tableau1[[#This Row],[Tranche 16]]*Tableau1[[#This Row],[Prix révisé 16]]</f>
        <v>0</v>
      </c>
      <c r="BH39" s="2">
        <f>Tableau1[[#This Row],[Tranche 17]]*Tableau1[[#This Row],[Prix révisé 17]]</f>
        <v>0</v>
      </c>
      <c r="BK39" s="2">
        <f>Tableau1[[#This Row],[Tranche 18]]*Tableau1[[#This Row],[Prix révisé 18]]</f>
        <v>0</v>
      </c>
      <c r="BN39" s="2">
        <f>Tableau1[[#This Row],[Tranche 19]]*Tableau1[[#This Row],[Prix révisé 19]]</f>
        <v>0</v>
      </c>
      <c r="BQ39" s="4">
        <f>Tableau1[[#This Row],[Tranche 20]]*Tableau1[[#This Row],[Prix révisé 20]]</f>
        <v>0</v>
      </c>
    </row>
    <row r="40" spans="1:69" x14ac:dyDescent="0.35">
      <c r="A40" t="s">
        <v>92</v>
      </c>
      <c r="B40" t="s">
        <v>46</v>
      </c>
      <c r="C40" s="3"/>
      <c r="D40" s="3">
        <f>IF(Tableau1[[#This Row],[Besoin Exprimé]]&lt;Tableau1[[#This Row],[Tranche 1]],Tableau1[[#This Row],[Tranche 1]],Tableau1[[#This Row],[Besoin Exprimé]])</f>
        <v>4</v>
      </c>
      <c r="E40" s="3">
        <f>prix(Tableau1[[#This Row],[Besoin réel]])</f>
        <v>36.68</v>
      </c>
      <c r="F40" s="3">
        <f>Tableau1[[#This Row],[Besoin réel]]*Tableau1[[#This Row],[Prix]]</f>
        <v>146.72</v>
      </c>
      <c r="G40" s="3">
        <f>OPTIMUM(Tableau1[[#This Row],[Besoin réel]])</f>
        <v>4</v>
      </c>
      <c r="H40" s="3">
        <f>prix(Tableau1[[#This Row],[Besoin optimisé]])</f>
        <v>36.68</v>
      </c>
      <c r="I40" s="3">
        <f>Tableau1[[#This Row],[Prix optimisé]]*Tableau1[[#This Row],[Besoin optimisé]]</f>
        <v>146.72</v>
      </c>
      <c r="J40" s="1">
        <v>4</v>
      </c>
      <c r="K40" s="2">
        <v>36.68</v>
      </c>
      <c r="L40" s="2">
        <f>Tableau1[[#This Row],[Tranche 1]]*Tableau1[[#This Row],[Prix révisé 1]]</f>
        <v>146.72</v>
      </c>
      <c r="O40" s="2">
        <f>Tableau1[[#This Row],[Tranche 2]]*Tableau1[[#This Row],[Prix révisé 2]]</f>
        <v>0</v>
      </c>
      <c r="R40" s="2">
        <f>Tableau1[[#This Row],[Tranche 3]]*Tableau1[[#This Row],[Prix révisé 3]]</f>
        <v>0</v>
      </c>
      <c r="U40" s="2">
        <f>Tableau1[[#This Row],[Tranche 4]]*Tableau1[[#This Row],[Prix révisé 4]]</f>
        <v>0</v>
      </c>
      <c r="X40" s="2">
        <f>Tableau1[[#This Row],[Tranche 5]]*Tableau1[[#This Row],[Prix révisé 5]]</f>
        <v>0</v>
      </c>
      <c r="AA40" s="2">
        <f>Tableau1[[#This Row],[Tranche 6]]*Tableau1[[#This Row],[Prix révisé 6]]</f>
        <v>0</v>
      </c>
      <c r="AD40" s="2">
        <f>Tableau1[[#This Row],[Tranche 7]]*Tableau1[[#This Row],[Prix révisé 7]]</f>
        <v>0</v>
      </c>
      <c r="AG40" s="2">
        <f>Tableau1[[#This Row],[Tranche 8]]*Tableau1[[#This Row],[Prix révisé 8]]</f>
        <v>0</v>
      </c>
      <c r="AJ40" s="2">
        <f>Tableau1[[#This Row],[Tranche 9]]*Tableau1[[#This Row],[Prix révisé 9]]</f>
        <v>0</v>
      </c>
      <c r="AM40" s="2">
        <f>Tableau1[[#This Row],[Tranche 10]]*Tableau1[[#This Row],[Prix révisé 10]]</f>
        <v>0</v>
      </c>
      <c r="AP40" s="2">
        <f>Tableau1[[#This Row],[Tranche 11]]*Tableau1[[#This Row],[Prix révisé 11]]</f>
        <v>0</v>
      </c>
      <c r="AS40" s="2">
        <f>Tableau1[[#This Row],[Tranche 12]]*Tableau1[[#This Row],[Prix révisé 12]]</f>
        <v>0</v>
      </c>
      <c r="AV40" s="2">
        <f>Tableau1[[#This Row],[Tranche 13]]*Tableau1[[#This Row],[Prix révisé 13]]</f>
        <v>0</v>
      </c>
      <c r="AY40" s="2">
        <f>Tableau1[[#This Row],[Tranche 14]]*Tableau1[[#This Row],[Prix révisé 14]]</f>
        <v>0</v>
      </c>
      <c r="BB40" s="2">
        <f>Tableau1[[#This Row],[Tranche 15]]*Tableau1[[#This Row],[Prix révisé 15]]</f>
        <v>0</v>
      </c>
      <c r="BE40" s="2">
        <f>Tableau1[[#This Row],[Tranche 16]]*Tableau1[[#This Row],[Prix révisé 16]]</f>
        <v>0</v>
      </c>
      <c r="BH40" s="2">
        <f>Tableau1[[#This Row],[Tranche 17]]*Tableau1[[#This Row],[Prix révisé 17]]</f>
        <v>0</v>
      </c>
      <c r="BK40" s="2">
        <f>Tableau1[[#This Row],[Tranche 18]]*Tableau1[[#This Row],[Prix révisé 18]]</f>
        <v>0</v>
      </c>
      <c r="BN40" s="2">
        <f>Tableau1[[#This Row],[Tranche 19]]*Tableau1[[#This Row],[Prix révisé 19]]</f>
        <v>0</v>
      </c>
      <c r="BQ40" s="4">
        <f>Tableau1[[#This Row],[Tranche 20]]*Tableau1[[#This Row],[Prix révisé 20]]</f>
        <v>0</v>
      </c>
    </row>
    <row r="41" spans="1:69" x14ac:dyDescent="0.35">
      <c r="A41" t="s">
        <v>92</v>
      </c>
      <c r="B41" t="s">
        <v>93</v>
      </c>
      <c r="C41" s="3"/>
      <c r="D41" s="3">
        <f>IF(Tableau1[[#This Row],[Besoin Exprimé]]&lt;Tableau1[[#This Row],[Tranche 1]],Tableau1[[#This Row],[Tranche 1]],Tableau1[[#This Row],[Besoin Exprimé]])</f>
        <v>1</v>
      </c>
      <c r="E41" s="3">
        <f>prix(Tableau1[[#This Row],[Besoin réel]])</f>
        <v>16.97</v>
      </c>
      <c r="F41" s="3">
        <f>Tableau1[[#This Row],[Besoin réel]]*Tableau1[[#This Row],[Prix]]</f>
        <v>16.97</v>
      </c>
      <c r="G41" s="3">
        <f>OPTIMUM(Tableau1[[#This Row],[Besoin réel]])</f>
        <v>1</v>
      </c>
      <c r="H41" s="3">
        <f>prix(Tableau1[[#This Row],[Besoin optimisé]])</f>
        <v>16.97</v>
      </c>
      <c r="I41" s="3">
        <f>Tableau1[[#This Row],[Prix optimisé]]*Tableau1[[#This Row],[Besoin optimisé]]</f>
        <v>16.97</v>
      </c>
      <c r="J41" s="1">
        <v>1</v>
      </c>
      <c r="K41" s="2">
        <v>16.97</v>
      </c>
      <c r="L41" s="2">
        <f>Tableau1[[#This Row],[Tranche 1]]*Tableau1[[#This Row],[Prix révisé 1]]</f>
        <v>16.97</v>
      </c>
      <c r="O41" s="2">
        <f>Tableau1[[#This Row],[Tranche 2]]*Tableau1[[#This Row],[Prix révisé 2]]</f>
        <v>0</v>
      </c>
      <c r="R41" s="2">
        <f>Tableau1[[#This Row],[Tranche 3]]*Tableau1[[#This Row],[Prix révisé 3]]</f>
        <v>0</v>
      </c>
      <c r="U41" s="2">
        <f>Tableau1[[#This Row],[Tranche 4]]*Tableau1[[#This Row],[Prix révisé 4]]</f>
        <v>0</v>
      </c>
      <c r="X41" s="2">
        <f>Tableau1[[#This Row],[Tranche 5]]*Tableau1[[#This Row],[Prix révisé 5]]</f>
        <v>0</v>
      </c>
      <c r="AA41" s="2">
        <f>Tableau1[[#This Row],[Tranche 6]]*Tableau1[[#This Row],[Prix révisé 6]]</f>
        <v>0</v>
      </c>
      <c r="AD41" s="2">
        <f>Tableau1[[#This Row],[Tranche 7]]*Tableau1[[#This Row],[Prix révisé 7]]</f>
        <v>0</v>
      </c>
      <c r="AG41" s="2">
        <f>Tableau1[[#This Row],[Tranche 8]]*Tableau1[[#This Row],[Prix révisé 8]]</f>
        <v>0</v>
      </c>
      <c r="AJ41" s="2">
        <f>Tableau1[[#This Row],[Tranche 9]]*Tableau1[[#This Row],[Prix révisé 9]]</f>
        <v>0</v>
      </c>
      <c r="AM41" s="2">
        <f>Tableau1[[#This Row],[Tranche 10]]*Tableau1[[#This Row],[Prix révisé 10]]</f>
        <v>0</v>
      </c>
      <c r="AP41" s="2">
        <f>Tableau1[[#This Row],[Tranche 11]]*Tableau1[[#This Row],[Prix révisé 11]]</f>
        <v>0</v>
      </c>
      <c r="AS41" s="2">
        <f>Tableau1[[#This Row],[Tranche 12]]*Tableau1[[#This Row],[Prix révisé 12]]</f>
        <v>0</v>
      </c>
      <c r="AV41" s="2">
        <f>Tableau1[[#This Row],[Tranche 13]]*Tableau1[[#This Row],[Prix révisé 13]]</f>
        <v>0</v>
      </c>
      <c r="AY41" s="2">
        <f>Tableau1[[#This Row],[Tranche 14]]*Tableau1[[#This Row],[Prix révisé 14]]</f>
        <v>0</v>
      </c>
      <c r="BB41" s="2">
        <f>Tableau1[[#This Row],[Tranche 15]]*Tableau1[[#This Row],[Prix révisé 15]]</f>
        <v>0</v>
      </c>
      <c r="BE41" s="2">
        <f>Tableau1[[#This Row],[Tranche 16]]*Tableau1[[#This Row],[Prix révisé 16]]</f>
        <v>0</v>
      </c>
      <c r="BH41" s="2">
        <f>Tableau1[[#This Row],[Tranche 17]]*Tableau1[[#This Row],[Prix révisé 17]]</f>
        <v>0</v>
      </c>
      <c r="BK41" s="2">
        <f>Tableau1[[#This Row],[Tranche 18]]*Tableau1[[#This Row],[Prix révisé 18]]</f>
        <v>0</v>
      </c>
      <c r="BN41" s="2">
        <f>Tableau1[[#This Row],[Tranche 19]]*Tableau1[[#This Row],[Prix révisé 19]]</f>
        <v>0</v>
      </c>
      <c r="BQ41" s="4">
        <f>Tableau1[[#This Row],[Tranche 20]]*Tableau1[[#This Row],[Prix révisé 20]]</f>
        <v>0</v>
      </c>
    </row>
    <row r="42" spans="1:69" x14ac:dyDescent="0.35">
      <c r="A42" t="s">
        <v>94</v>
      </c>
      <c r="B42" t="s">
        <v>95</v>
      </c>
      <c r="C42" s="3"/>
      <c r="D42" s="3">
        <f>IF(Tableau1[[#This Row],[Besoin Exprimé]]&lt;Tableau1[[#This Row],[Tranche 1]],Tableau1[[#This Row],[Tranche 1]],Tableau1[[#This Row],[Besoin Exprimé]])</f>
        <v>2</v>
      </c>
      <c r="E42" s="3">
        <f>prix(Tableau1[[#This Row],[Besoin réel]])</f>
        <v>34.26</v>
      </c>
      <c r="F42" s="3">
        <f>Tableau1[[#This Row],[Besoin réel]]*Tableau1[[#This Row],[Prix]]</f>
        <v>68.52</v>
      </c>
      <c r="G42" s="3">
        <f>OPTIMUM(Tableau1[[#This Row],[Besoin réel]])</f>
        <v>2</v>
      </c>
      <c r="H42" s="3">
        <f>prix(Tableau1[[#This Row],[Besoin optimisé]])</f>
        <v>34.26</v>
      </c>
      <c r="I42" s="3">
        <f>Tableau1[[#This Row],[Prix optimisé]]*Tableau1[[#This Row],[Besoin optimisé]]</f>
        <v>68.52</v>
      </c>
      <c r="J42" s="1">
        <v>2</v>
      </c>
      <c r="K42" s="2">
        <v>34.26</v>
      </c>
      <c r="L42" s="2">
        <f>Tableau1[[#This Row],[Tranche 1]]*Tableau1[[#This Row],[Prix révisé 1]]</f>
        <v>68.52</v>
      </c>
      <c r="M42" s="2">
        <v>10</v>
      </c>
      <c r="N42" s="2">
        <v>31.28</v>
      </c>
      <c r="O42" s="2">
        <f>Tableau1[[#This Row],[Tranche 2]]*Tableau1[[#This Row],[Prix révisé 2]]</f>
        <v>312.8</v>
      </c>
      <c r="P42" s="2">
        <v>40</v>
      </c>
      <c r="Q42" s="2">
        <v>29.81</v>
      </c>
      <c r="R42" s="2">
        <f>Tableau1[[#This Row],[Tranche 3]]*Tableau1[[#This Row],[Prix révisé 3]]</f>
        <v>1192.3999999999999</v>
      </c>
      <c r="S42" s="2">
        <v>102</v>
      </c>
      <c r="T42" s="2">
        <v>25.12</v>
      </c>
      <c r="U42" s="2">
        <f>Tableau1[[#This Row],[Tranche 4]]*Tableau1[[#This Row],[Prix révisé 4]]</f>
        <v>2562.2400000000002</v>
      </c>
      <c r="X42" s="2">
        <f>Tableau1[[#This Row],[Tranche 5]]*Tableau1[[#This Row],[Prix révisé 5]]</f>
        <v>0</v>
      </c>
      <c r="AA42" s="2">
        <f>Tableau1[[#This Row],[Tranche 6]]*Tableau1[[#This Row],[Prix révisé 6]]</f>
        <v>0</v>
      </c>
      <c r="AD42" s="2">
        <f>Tableau1[[#This Row],[Tranche 7]]*Tableau1[[#This Row],[Prix révisé 7]]</f>
        <v>0</v>
      </c>
      <c r="AG42" s="2">
        <f>Tableau1[[#This Row],[Tranche 8]]*Tableau1[[#This Row],[Prix révisé 8]]</f>
        <v>0</v>
      </c>
      <c r="AJ42" s="2">
        <f>Tableau1[[#This Row],[Tranche 9]]*Tableau1[[#This Row],[Prix révisé 9]]</f>
        <v>0</v>
      </c>
      <c r="AM42" s="2">
        <f>Tableau1[[#This Row],[Tranche 10]]*Tableau1[[#This Row],[Prix révisé 10]]</f>
        <v>0</v>
      </c>
      <c r="AP42" s="2">
        <f>Tableau1[[#This Row],[Tranche 11]]*Tableau1[[#This Row],[Prix révisé 11]]</f>
        <v>0</v>
      </c>
      <c r="AS42" s="2">
        <f>Tableau1[[#This Row],[Tranche 12]]*Tableau1[[#This Row],[Prix révisé 12]]</f>
        <v>0</v>
      </c>
      <c r="AV42" s="2">
        <f>Tableau1[[#This Row],[Tranche 13]]*Tableau1[[#This Row],[Prix révisé 13]]</f>
        <v>0</v>
      </c>
      <c r="AY42" s="2">
        <f>Tableau1[[#This Row],[Tranche 14]]*Tableau1[[#This Row],[Prix révisé 14]]</f>
        <v>0</v>
      </c>
      <c r="BB42" s="2">
        <f>Tableau1[[#This Row],[Tranche 15]]*Tableau1[[#This Row],[Prix révisé 15]]</f>
        <v>0</v>
      </c>
      <c r="BE42" s="2">
        <f>Tableau1[[#This Row],[Tranche 16]]*Tableau1[[#This Row],[Prix révisé 16]]</f>
        <v>0</v>
      </c>
      <c r="BH42" s="2">
        <f>Tableau1[[#This Row],[Tranche 17]]*Tableau1[[#This Row],[Prix révisé 17]]</f>
        <v>0</v>
      </c>
      <c r="BK42" s="2">
        <f>Tableau1[[#This Row],[Tranche 18]]*Tableau1[[#This Row],[Prix révisé 18]]</f>
        <v>0</v>
      </c>
      <c r="BN42" s="2">
        <f>Tableau1[[#This Row],[Tranche 19]]*Tableau1[[#This Row],[Prix révisé 19]]</f>
        <v>0</v>
      </c>
      <c r="BQ42" s="4">
        <f>Tableau1[[#This Row],[Tranche 20]]*Tableau1[[#This Row],[Prix révisé 20]]</f>
        <v>0</v>
      </c>
    </row>
    <row r="43" spans="1:69" x14ac:dyDescent="0.35">
      <c r="A43" t="s">
        <v>94</v>
      </c>
      <c r="B43" t="s">
        <v>96</v>
      </c>
      <c r="C43" s="3"/>
      <c r="D43" s="3">
        <f>IF(Tableau1[[#This Row],[Besoin Exprimé]]&lt;Tableau1[[#This Row],[Tranche 1]],Tableau1[[#This Row],[Tranche 1]],Tableau1[[#This Row],[Besoin Exprimé]])</f>
        <v>1</v>
      </c>
      <c r="E43" s="3">
        <f>prix(Tableau1[[#This Row],[Besoin réel]])</f>
        <v>34.909999999999997</v>
      </c>
      <c r="F43" s="3">
        <f>Tableau1[[#This Row],[Besoin réel]]*Tableau1[[#This Row],[Prix]]</f>
        <v>34.909999999999997</v>
      </c>
      <c r="G43" s="3">
        <f>OPTIMUM(Tableau1[[#This Row],[Besoin réel]])</f>
        <v>1</v>
      </c>
      <c r="H43" s="3">
        <f>prix(Tableau1[[#This Row],[Besoin optimisé]])</f>
        <v>34.909999999999997</v>
      </c>
      <c r="I43" s="3">
        <f>Tableau1[[#This Row],[Prix optimisé]]*Tableau1[[#This Row],[Besoin optimisé]]</f>
        <v>34.909999999999997</v>
      </c>
      <c r="J43" s="1">
        <v>1</v>
      </c>
      <c r="K43" s="2">
        <v>34.909999999999997</v>
      </c>
      <c r="L43" s="2">
        <f>Tableau1[[#This Row],[Tranche 1]]*Tableau1[[#This Row],[Prix révisé 1]]</f>
        <v>34.909999999999997</v>
      </c>
      <c r="M43" s="2">
        <v>5</v>
      </c>
      <c r="N43" s="2">
        <v>32.1</v>
      </c>
      <c r="O43" s="2">
        <f>Tableau1[[#This Row],[Tranche 2]]*Tableau1[[#This Row],[Prix révisé 2]]</f>
        <v>160.5</v>
      </c>
      <c r="P43" s="2">
        <v>20</v>
      </c>
      <c r="Q43" s="2">
        <v>30.59</v>
      </c>
      <c r="R43" s="2">
        <f>Tableau1[[#This Row],[Tranche 3]]*Tableau1[[#This Row],[Prix révisé 3]]</f>
        <v>611.79999999999995</v>
      </c>
      <c r="S43" s="2">
        <v>50</v>
      </c>
      <c r="T43" s="2">
        <v>25.76</v>
      </c>
      <c r="U43" s="2">
        <f>Tableau1[[#This Row],[Tranche 4]]*Tableau1[[#This Row],[Prix révisé 4]]</f>
        <v>1288</v>
      </c>
      <c r="X43" s="2">
        <f>Tableau1[[#This Row],[Tranche 5]]*Tableau1[[#This Row],[Prix révisé 5]]</f>
        <v>0</v>
      </c>
      <c r="AA43" s="2">
        <f>Tableau1[[#This Row],[Tranche 6]]*Tableau1[[#This Row],[Prix révisé 6]]</f>
        <v>0</v>
      </c>
      <c r="AD43" s="2">
        <f>Tableau1[[#This Row],[Tranche 7]]*Tableau1[[#This Row],[Prix révisé 7]]</f>
        <v>0</v>
      </c>
      <c r="AG43" s="2">
        <f>Tableau1[[#This Row],[Tranche 8]]*Tableau1[[#This Row],[Prix révisé 8]]</f>
        <v>0</v>
      </c>
      <c r="AJ43" s="2">
        <f>Tableau1[[#This Row],[Tranche 9]]*Tableau1[[#This Row],[Prix révisé 9]]</f>
        <v>0</v>
      </c>
      <c r="AM43" s="2">
        <f>Tableau1[[#This Row],[Tranche 10]]*Tableau1[[#This Row],[Prix révisé 10]]</f>
        <v>0</v>
      </c>
      <c r="AP43" s="2">
        <f>Tableau1[[#This Row],[Tranche 11]]*Tableau1[[#This Row],[Prix révisé 11]]</f>
        <v>0</v>
      </c>
      <c r="AS43" s="2">
        <f>Tableau1[[#This Row],[Tranche 12]]*Tableau1[[#This Row],[Prix révisé 12]]</f>
        <v>0</v>
      </c>
      <c r="AV43" s="2">
        <f>Tableau1[[#This Row],[Tranche 13]]*Tableau1[[#This Row],[Prix révisé 13]]</f>
        <v>0</v>
      </c>
      <c r="AY43" s="2">
        <f>Tableau1[[#This Row],[Tranche 14]]*Tableau1[[#This Row],[Prix révisé 14]]</f>
        <v>0</v>
      </c>
      <c r="BB43" s="2">
        <f>Tableau1[[#This Row],[Tranche 15]]*Tableau1[[#This Row],[Prix révisé 15]]</f>
        <v>0</v>
      </c>
      <c r="BE43" s="2">
        <f>Tableau1[[#This Row],[Tranche 16]]*Tableau1[[#This Row],[Prix révisé 16]]</f>
        <v>0</v>
      </c>
      <c r="BH43" s="2">
        <f>Tableau1[[#This Row],[Tranche 17]]*Tableau1[[#This Row],[Prix révisé 17]]</f>
        <v>0</v>
      </c>
      <c r="BK43" s="2">
        <f>Tableau1[[#This Row],[Tranche 18]]*Tableau1[[#This Row],[Prix révisé 18]]</f>
        <v>0</v>
      </c>
      <c r="BN43" s="2">
        <f>Tableau1[[#This Row],[Tranche 19]]*Tableau1[[#This Row],[Prix révisé 19]]</f>
        <v>0</v>
      </c>
      <c r="BQ43" s="4">
        <f>Tableau1[[#This Row],[Tranche 20]]*Tableau1[[#This Row],[Prix révisé 20]]</f>
        <v>0</v>
      </c>
    </row>
    <row r="44" spans="1:69" x14ac:dyDescent="0.35">
      <c r="A44" t="s">
        <v>97</v>
      </c>
      <c r="B44" t="s">
        <v>98</v>
      </c>
      <c r="C44" s="3"/>
      <c r="D44" s="3">
        <f>IF(Tableau1[[#This Row],[Besoin Exprimé]]&lt;Tableau1[[#This Row],[Tranche 1]],Tableau1[[#This Row],[Tranche 1]],Tableau1[[#This Row],[Besoin Exprimé]])</f>
        <v>20</v>
      </c>
      <c r="E44" s="3">
        <f>prix(Tableau1[[#This Row],[Besoin réel]])</f>
        <v>23.46</v>
      </c>
      <c r="F44" s="3">
        <f>Tableau1[[#This Row],[Besoin réel]]*Tableau1[[#This Row],[Prix]]</f>
        <v>469.20000000000005</v>
      </c>
      <c r="G44" s="3">
        <f>OPTIMUM(Tableau1[[#This Row],[Besoin réel]])</f>
        <v>20</v>
      </c>
      <c r="H44" s="3">
        <f>prix(Tableau1[[#This Row],[Besoin optimisé]])</f>
        <v>23.46</v>
      </c>
      <c r="I44" s="3">
        <f>Tableau1[[#This Row],[Prix optimisé]]*Tableau1[[#This Row],[Besoin optimisé]]</f>
        <v>469.20000000000005</v>
      </c>
      <c r="J44" s="1">
        <v>20</v>
      </c>
      <c r="K44" s="2">
        <v>23.46</v>
      </c>
      <c r="L44" s="2">
        <f>Tableau1[[#This Row],[Tranche 1]]*Tableau1[[#This Row],[Prix révisé 1]]</f>
        <v>469.20000000000005</v>
      </c>
      <c r="O44" s="2">
        <f>Tableau1[[#This Row],[Tranche 2]]*Tableau1[[#This Row],[Prix révisé 2]]</f>
        <v>0</v>
      </c>
      <c r="R44" s="2">
        <f>Tableau1[[#This Row],[Tranche 3]]*Tableau1[[#This Row],[Prix révisé 3]]</f>
        <v>0</v>
      </c>
      <c r="U44" s="2">
        <f>Tableau1[[#This Row],[Tranche 4]]*Tableau1[[#This Row],[Prix révisé 4]]</f>
        <v>0</v>
      </c>
      <c r="X44" s="2">
        <f>Tableau1[[#This Row],[Tranche 5]]*Tableau1[[#This Row],[Prix révisé 5]]</f>
        <v>0</v>
      </c>
      <c r="AA44" s="2">
        <f>Tableau1[[#This Row],[Tranche 6]]*Tableau1[[#This Row],[Prix révisé 6]]</f>
        <v>0</v>
      </c>
      <c r="AD44" s="2">
        <f>Tableau1[[#This Row],[Tranche 7]]*Tableau1[[#This Row],[Prix révisé 7]]</f>
        <v>0</v>
      </c>
      <c r="AG44" s="2">
        <f>Tableau1[[#This Row],[Tranche 8]]*Tableau1[[#This Row],[Prix révisé 8]]</f>
        <v>0</v>
      </c>
      <c r="AJ44" s="2">
        <f>Tableau1[[#This Row],[Tranche 9]]*Tableau1[[#This Row],[Prix révisé 9]]</f>
        <v>0</v>
      </c>
      <c r="AM44" s="2">
        <f>Tableau1[[#This Row],[Tranche 10]]*Tableau1[[#This Row],[Prix révisé 10]]</f>
        <v>0</v>
      </c>
      <c r="AP44" s="2">
        <f>Tableau1[[#This Row],[Tranche 11]]*Tableau1[[#This Row],[Prix révisé 11]]</f>
        <v>0</v>
      </c>
      <c r="AS44" s="2">
        <f>Tableau1[[#This Row],[Tranche 12]]*Tableau1[[#This Row],[Prix révisé 12]]</f>
        <v>0</v>
      </c>
      <c r="AV44" s="2">
        <f>Tableau1[[#This Row],[Tranche 13]]*Tableau1[[#This Row],[Prix révisé 13]]</f>
        <v>0</v>
      </c>
      <c r="AY44" s="2">
        <f>Tableau1[[#This Row],[Tranche 14]]*Tableau1[[#This Row],[Prix révisé 14]]</f>
        <v>0</v>
      </c>
      <c r="BB44" s="2">
        <f>Tableau1[[#This Row],[Tranche 15]]*Tableau1[[#This Row],[Prix révisé 15]]</f>
        <v>0</v>
      </c>
      <c r="BE44" s="2">
        <f>Tableau1[[#This Row],[Tranche 16]]*Tableau1[[#This Row],[Prix révisé 16]]</f>
        <v>0</v>
      </c>
      <c r="BH44" s="2">
        <f>Tableau1[[#This Row],[Tranche 17]]*Tableau1[[#This Row],[Prix révisé 17]]</f>
        <v>0</v>
      </c>
      <c r="BK44" s="2">
        <f>Tableau1[[#This Row],[Tranche 18]]*Tableau1[[#This Row],[Prix révisé 18]]</f>
        <v>0</v>
      </c>
      <c r="BN44" s="2">
        <f>Tableau1[[#This Row],[Tranche 19]]*Tableau1[[#This Row],[Prix révisé 19]]</f>
        <v>0</v>
      </c>
      <c r="BQ44" s="4">
        <f>Tableau1[[#This Row],[Tranche 20]]*Tableau1[[#This Row],[Prix révisé 20]]</f>
        <v>0</v>
      </c>
    </row>
    <row r="45" spans="1:69" x14ac:dyDescent="0.35">
      <c r="A45" t="s">
        <v>99</v>
      </c>
      <c r="B45" t="s">
        <v>100</v>
      </c>
      <c r="C45" s="3"/>
      <c r="D45" s="3">
        <f>IF(Tableau1[[#This Row],[Besoin Exprimé]]&lt;Tableau1[[#This Row],[Tranche 1]],Tableau1[[#This Row],[Tranche 1]],Tableau1[[#This Row],[Besoin Exprimé]])</f>
        <v>1</v>
      </c>
      <c r="E45" s="3">
        <f>prix(Tableau1[[#This Row],[Besoin réel]])</f>
        <v>43.26</v>
      </c>
      <c r="F45" s="3">
        <f>Tableau1[[#This Row],[Besoin réel]]*Tableau1[[#This Row],[Prix]]</f>
        <v>43.26</v>
      </c>
      <c r="G45" s="3">
        <f>OPTIMUM(Tableau1[[#This Row],[Besoin réel]])</f>
        <v>1</v>
      </c>
      <c r="H45" s="3">
        <f>prix(Tableau1[[#This Row],[Besoin optimisé]])</f>
        <v>43.26</v>
      </c>
      <c r="I45" s="3">
        <f>Tableau1[[#This Row],[Prix optimisé]]*Tableau1[[#This Row],[Besoin optimisé]]</f>
        <v>43.26</v>
      </c>
      <c r="J45" s="1">
        <v>1</v>
      </c>
      <c r="K45" s="2">
        <v>43.26</v>
      </c>
      <c r="L45" s="2">
        <f>Tableau1[[#This Row],[Tranche 1]]*Tableau1[[#This Row],[Prix révisé 1]]</f>
        <v>43.26</v>
      </c>
      <c r="O45" s="2">
        <f>Tableau1[[#This Row],[Tranche 2]]*Tableau1[[#This Row],[Prix révisé 2]]</f>
        <v>0</v>
      </c>
      <c r="R45" s="2">
        <f>Tableau1[[#This Row],[Tranche 3]]*Tableau1[[#This Row],[Prix révisé 3]]</f>
        <v>0</v>
      </c>
      <c r="U45" s="2">
        <f>Tableau1[[#This Row],[Tranche 4]]*Tableau1[[#This Row],[Prix révisé 4]]</f>
        <v>0</v>
      </c>
      <c r="X45" s="2">
        <f>Tableau1[[#This Row],[Tranche 5]]*Tableau1[[#This Row],[Prix révisé 5]]</f>
        <v>0</v>
      </c>
      <c r="AA45" s="2">
        <f>Tableau1[[#This Row],[Tranche 6]]*Tableau1[[#This Row],[Prix révisé 6]]</f>
        <v>0</v>
      </c>
      <c r="AD45" s="2">
        <f>Tableau1[[#This Row],[Tranche 7]]*Tableau1[[#This Row],[Prix révisé 7]]</f>
        <v>0</v>
      </c>
      <c r="AG45" s="2">
        <f>Tableau1[[#This Row],[Tranche 8]]*Tableau1[[#This Row],[Prix révisé 8]]</f>
        <v>0</v>
      </c>
      <c r="AJ45" s="2">
        <f>Tableau1[[#This Row],[Tranche 9]]*Tableau1[[#This Row],[Prix révisé 9]]</f>
        <v>0</v>
      </c>
      <c r="AM45" s="2">
        <f>Tableau1[[#This Row],[Tranche 10]]*Tableau1[[#This Row],[Prix révisé 10]]</f>
        <v>0</v>
      </c>
      <c r="AP45" s="2">
        <f>Tableau1[[#This Row],[Tranche 11]]*Tableau1[[#This Row],[Prix révisé 11]]</f>
        <v>0</v>
      </c>
      <c r="AS45" s="2">
        <f>Tableau1[[#This Row],[Tranche 12]]*Tableau1[[#This Row],[Prix révisé 12]]</f>
        <v>0</v>
      </c>
      <c r="AV45" s="2">
        <f>Tableau1[[#This Row],[Tranche 13]]*Tableau1[[#This Row],[Prix révisé 13]]</f>
        <v>0</v>
      </c>
      <c r="AY45" s="2">
        <f>Tableau1[[#This Row],[Tranche 14]]*Tableau1[[#This Row],[Prix révisé 14]]</f>
        <v>0</v>
      </c>
      <c r="BB45" s="2">
        <f>Tableau1[[#This Row],[Tranche 15]]*Tableau1[[#This Row],[Prix révisé 15]]</f>
        <v>0</v>
      </c>
      <c r="BE45" s="2">
        <f>Tableau1[[#This Row],[Tranche 16]]*Tableau1[[#This Row],[Prix révisé 16]]</f>
        <v>0</v>
      </c>
      <c r="BH45" s="2">
        <f>Tableau1[[#This Row],[Tranche 17]]*Tableau1[[#This Row],[Prix révisé 17]]</f>
        <v>0</v>
      </c>
      <c r="BK45" s="2">
        <f>Tableau1[[#This Row],[Tranche 18]]*Tableau1[[#This Row],[Prix révisé 18]]</f>
        <v>0</v>
      </c>
      <c r="BN45" s="2">
        <f>Tableau1[[#This Row],[Tranche 19]]*Tableau1[[#This Row],[Prix révisé 19]]</f>
        <v>0</v>
      </c>
      <c r="BQ45" s="4">
        <f>Tableau1[[#This Row],[Tranche 20]]*Tableau1[[#This Row],[Prix révisé 20]]</f>
        <v>0</v>
      </c>
    </row>
    <row r="46" spans="1:69" x14ac:dyDescent="0.35">
      <c r="A46" t="s">
        <v>101</v>
      </c>
      <c r="B46" t="s">
        <v>46</v>
      </c>
      <c r="C46" s="3"/>
      <c r="D46" s="3">
        <f>IF(Tableau1[[#This Row],[Besoin Exprimé]]&lt;Tableau1[[#This Row],[Tranche 1]],Tableau1[[#This Row],[Tranche 1]],Tableau1[[#This Row],[Besoin Exprimé]])</f>
        <v>1</v>
      </c>
      <c r="E46" s="3">
        <f>prix(Tableau1[[#This Row],[Besoin réel]])</f>
        <v>31.67</v>
      </c>
      <c r="F46" s="3">
        <f>Tableau1[[#This Row],[Besoin réel]]*Tableau1[[#This Row],[Prix]]</f>
        <v>31.67</v>
      </c>
      <c r="G46" s="3">
        <f>OPTIMUM(Tableau1[[#This Row],[Besoin réel]])</f>
        <v>1</v>
      </c>
      <c r="H46" s="3">
        <f>prix(Tableau1[[#This Row],[Besoin optimisé]])</f>
        <v>31.67</v>
      </c>
      <c r="I46" s="3">
        <f>Tableau1[[#This Row],[Prix optimisé]]*Tableau1[[#This Row],[Besoin optimisé]]</f>
        <v>31.67</v>
      </c>
      <c r="J46" s="1">
        <v>1</v>
      </c>
      <c r="K46" s="2">
        <v>31.67</v>
      </c>
      <c r="L46" s="2">
        <f>Tableau1[[#This Row],[Tranche 1]]*Tableau1[[#This Row],[Prix révisé 1]]</f>
        <v>31.67</v>
      </c>
      <c r="O46" s="2">
        <f>Tableau1[[#This Row],[Tranche 2]]*Tableau1[[#This Row],[Prix révisé 2]]</f>
        <v>0</v>
      </c>
      <c r="R46" s="2">
        <f>Tableau1[[#This Row],[Tranche 3]]*Tableau1[[#This Row],[Prix révisé 3]]</f>
        <v>0</v>
      </c>
      <c r="U46" s="2">
        <f>Tableau1[[#This Row],[Tranche 4]]*Tableau1[[#This Row],[Prix révisé 4]]</f>
        <v>0</v>
      </c>
      <c r="X46" s="2">
        <f>Tableau1[[#This Row],[Tranche 5]]*Tableau1[[#This Row],[Prix révisé 5]]</f>
        <v>0</v>
      </c>
      <c r="AA46" s="2">
        <f>Tableau1[[#This Row],[Tranche 6]]*Tableau1[[#This Row],[Prix révisé 6]]</f>
        <v>0</v>
      </c>
      <c r="AD46" s="2">
        <f>Tableau1[[#This Row],[Tranche 7]]*Tableau1[[#This Row],[Prix révisé 7]]</f>
        <v>0</v>
      </c>
      <c r="AG46" s="2">
        <f>Tableau1[[#This Row],[Tranche 8]]*Tableau1[[#This Row],[Prix révisé 8]]</f>
        <v>0</v>
      </c>
      <c r="AJ46" s="2">
        <f>Tableau1[[#This Row],[Tranche 9]]*Tableau1[[#This Row],[Prix révisé 9]]</f>
        <v>0</v>
      </c>
      <c r="AM46" s="2">
        <f>Tableau1[[#This Row],[Tranche 10]]*Tableau1[[#This Row],[Prix révisé 10]]</f>
        <v>0</v>
      </c>
      <c r="AP46" s="2">
        <f>Tableau1[[#This Row],[Tranche 11]]*Tableau1[[#This Row],[Prix révisé 11]]</f>
        <v>0</v>
      </c>
      <c r="AS46" s="2">
        <f>Tableau1[[#This Row],[Tranche 12]]*Tableau1[[#This Row],[Prix révisé 12]]</f>
        <v>0</v>
      </c>
      <c r="AV46" s="2">
        <f>Tableau1[[#This Row],[Tranche 13]]*Tableau1[[#This Row],[Prix révisé 13]]</f>
        <v>0</v>
      </c>
      <c r="AY46" s="2">
        <f>Tableau1[[#This Row],[Tranche 14]]*Tableau1[[#This Row],[Prix révisé 14]]</f>
        <v>0</v>
      </c>
      <c r="BB46" s="2">
        <f>Tableau1[[#This Row],[Tranche 15]]*Tableau1[[#This Row],[Prix révisé 15]]</f>
        <v>0</v>
      </c>
      <c r="BE46" s="2">
        <f>Tableau1[[#This Row],[Tranche 16]]*Tableau1[[#This Row],[Prix révisé 16]]</f>
        <v>0</v>
      </c>
      <c r="BH46" s="2">
        <f>Tableau1[[#This Row],[Tranche 17]]*Tableau1[[#This Row],[Prix révisé 17]]</f>
        <v>0</v>
      </c>
      <c r="BK46" s="2">
        <f>Tableau1[[#This Row],[Tranche 18]]*Tableau1[[#This Row],[Prix révisé 18]]</f>
        <v>0</v>
      </c>
      <c r="BN46" s="2">
        <f>Tableau1[[#This Row],[Tranche 19]]*Tableau1[[#This Row],[Prix révisé 19]]</f>
        <v>0</v>
      </c>
      <c r="BQ46" s="4">
        <f>Tableau1[[#This Row],[Tranche 20]]*Tableau1[[#This Row],[Prix révisé 20]]</f>
        <v>0</v>
      </c>
    </row>
    <row r="47" spans="1:69" x14ac:dyDescent="0.35">
      <c r="A47" t="s">
        <v>102</v>
      </c>
      <c r="B47" t="s">
        <v>46</v>
      </c>
      <c r="C47" s="3"/>
      <c r="D47" s="3">
        <f>IF(Tableau1[[#This Row],[Besoin Exprimé]]&lt;Tableau1[[#This Row],[Tranche 1]],Tableau1[[#This Row],[Tranche 1]],Tableau1[[#This Row],[Besoin Exprimé]])</f>
        <v>2</v>
      </c>
      <c r="E47" s="3">
        <f>prix(Tableau1[[#This Row],[Besoin réel]])</f>
        <v>90.08</v>
      </c>
      <c r="F47" s="3">
        <f>Tableau1[[#This Row],[Besoin réel]]*Tableau1[[#This Row],[Prix]]</f>
        <v>180.16</v>
      </c>
      <c r="G47" s="3">
        <f>OPTIMUM(Tableau1[[#This Row],[Besoin réel]])</f>
        <v>2</v>
      </c>
      <c r="H47" s="3">
        <f>prix(Tableau1[[#This Row],[Besoin optimisé]])</f>
        <v>90.08</v>
      </c>
      <c r="I47" s="3">
        <f>Tableau1[[#This Row],[Prix optimisé]]*Tableau1[[#This Row],[Besoin optimisé]]</f>
        <v>180.16</v>
      </c>
      <c r="J47" s="1">
        <v>2</v>
      </c>
      <c r="K47" s="2">
        <v>90.08</v>
      </c>
      <c r="L47" s="2">
        <f>Tableau1[[#This Row],[Tranche 1]]*Tableau1[[#This Row],[Prix révisé 1]]</f>
        <v>180.16</v>
      </c>
      <c r="O47" s="2">
        <f>Tableau1[[#This Row],[Tranche 2]]*Tableau1[[#This Row],[Prix révisé 2]]</f>
        <v>0</v>
      </c>
      <c r="R47" s="2">
        <f>Tableau1[[#This Row],[Tranche 3]]*Tableau1[[#This Row],[Prix révisé 3]]</f>
        <v>0</v>
      </c>
      <c r="U47" s="2">
        <f>Tableau1[[#This Row],[Tranche 4]]*Tableau1[[#This Row],[Prix révisé 4]]</f>
        <v>0</v>
      </c>
      <c r="X47" s="2">
        <f>Tableau1[[#This Row],[Tranche 5]]*Tableau1[[#This Row],[Prix révisé 5]]</f>
        <v>0</v>
      </c>
      <c r="AA47" s="2">
        <f>Tableau1[[#This Row],[Tranche 6]]*Tableau1[[#This Row],[Prix révisé 6]]</f>
        <v>0</v>
      </c>
      <c r="AD47" s="2">
        <f>Tableau1[[#This Row],[Tranche 7]]*Tableau1[[#This Row],[Prix révisé 7]]</f>
        <v>0</v>
      </c>
      <c r="AG47" s="2">
        <f>Tableau1[[#This Row],[Tranche 8]]*Tableau1[[#This Row],[Prix révisé 8]]</f>
        <v>0</v>
      </c>
      <c r="AJ47" s="2">
        <f>Tableau1[[#This Row],[Tranche 9]]*Tableau1[[#This Row],[Prix révisé 9]]</f>
        <v>0</v>
      </c>
      <c r="AM47" s="2">
        <f>Tableau1[[#This Row],[Tranche 10]]*Tableau1[[#This Row],[Prix révisé 10]]</f>
        <v>0</v>
      </c>
      <c r="AP47" s="2">
        <f>Tableau1[[#This Row],[Tranche 11]]*Tableau1[[#This Row],[Prix révisé 11]]</f>
        <v>0</v>
      </c>
      <c r="AS47" s="2">
        <f>Tableau1[[#This Row],[Tranche 12]]*Tableau1[[#This Row],[Prix révisé 12]]</f>
        <v>0</v>
      </c>
      <c r="AV47" s="2">
        <f>Tableau1[[#This Row],[Tranche 13]]*Tableau1[[#This Row],[Prix révisé 13]]</f>
        <v>0</v>
      </c>
      <c r="AY47" s="2">
        <f>Tableau1[[#This Row],[Tranche 14]]*Tableau1[[#This Row],[Prix révisé 14]]</f>
        <v>0</v>
      </c>
      <c r="BB47" s="2">
        <f>Tableau1[[#This Row],[Tranche 15]]*Tableau1[[#This Row],[Prix révisé 15]]</f>
        <v>0</v>
      </c>
      <c r="BE47" s="2">
        <f>Tableau1[[#This Row],[Tranche 16]]*Tableau1[[#This Row],[Prix révisé 16]]</f>
        <v>0</v>
      </c>
      <c r="BH47" s="2">
        <f>Tableau1[[#This Row],[Tranche 17]]*Tableau1[[#This Row],[Prix révisé 17]]</f>
        <v>0</v>
      </c>
      <c r="BK47" s="2">
        <f>Tableau1[[#This Row],[Tranche 18]]*Tableau1[[#This Row],[Prix révisé 18]]</f>
        <v>0</v>
      </c>
      <c r="BN47" s="2">
        <f>Tableau1[[#This Row],[Tranche 19]]*Tableau1[[#This Row],[Prix révisé 19]]</f>
        <v>0</v>
      </c>
      <c r="BQ47" s="4">
        <f>Tableau1[[#This Row],[Tranche 20]]*Tableau1[[#This Row],[Prix révisé 20]]</f>
        <v>0</v>
      </c>
    </row>
    <row r="48" spans="1:69" x14ac:dyDescent="0.35">
      <c r="A48" t="s">
        <v>103</v>
      </c>
      <c r="B48" t="s">
        <v>104</v>
      </c>
      <c r="C48" s="3"/>
      <c r="D48" s="3">
        <f>IF(Tableau1[[#This Row],[Besoin Exprimé]]&lt;Tableau1[[#This Row],[Tranche 1]],Tableau1[[#This Row],[Tranche 1]],Tableau1[[#This Row],[Besoin Exprimé]])</f>
        <v>1</v>
      </c>
      <c r="E48" s="3">
        <f>prix(Tableau1[[#This Row],[Besoin réel]])</f>
        <v>132.28</v>
      </c>
      <c r="F48" s="3">
        <f>Tableau1[[#This Row],[Besoin réel]]*Tableau1[[#This Row],[Prix]]</f>
        <v>132.28</v>
      </c>
      <c r="G48" s="3">
        <f>OPTIMUM(Tableau1[[#This Row],[Besoin réel]])</f>
        <v>1</v>
      </c>
      <c r="H48" s="3">
        <f>prix(Tableau1[[#This Row],[Besoin optimisé]])</f>
        <v>132.28</v>
      </c>
      <c r="I48" s="3">
        <f>Tableau1[[#This Row],[Prix optimisé]]*Tableau1[[#This Row],[Besoin optimisé]]</f>
        <v>132.28</v>
      </c>
      <c r="J48" s="1">
        <v>1</v>
      </c>
      <c r="K48" s="2">
        <v>132.28</v>
      </c>
      <c r="L48" s="2">
        <f>Tableau1[[#This Row],[Tranche 1]]*Tableau1[[#This Row],[Prix révisé 1]]</f>
        <v>132.28</v>
      </c>
      <c r="M48" s="2">
        <v>2</v>
      </c>
      <c r="N48" s="2">
        <v>121.57</v>
      </c>
      <c r="O48" s="2">
        <f>Tableau1[[#This Row],[Tranche 2]]*Tableau1[[#This Row],[Prix révisé 2]]</f>
        <v>243.14</v>
      </c>
      <c r="R48" s="2">
        <f>Tableau1[[#This Row],[Tranche 3]]*Tableau1[[#This Row],[Prix révisé 3]]</f>
        <v>0</v>
      </c>
      <c r="U48" s="2">
        <f>Tableau1[[#This Row],[Tranche 4]]*Tableau1[[#This Row],[Prix révisé 4]]</f>
        <v>0</v>
      </c>
      <c r="X48" s="2">
        <f>Tableau1[[#This Row],[Tranche 5]]*Tableau1[[#This Row],[Prix révisé 5]]</f>
        <v>0</v>
      </c>
      <c r="AA48" s="2">
        <f>Tableau1[[#This Row],[Tranche 6]]*Tableau1[[#This Row],[Prix révisé 6]]</f>
        <v>0</v>
      </c>
      <c r="AD48" s="2">
        <f>Tableau1[[#This Row],[Tranche 7]]*Tableau1[[#This Row],[Prix révisé 7]]</f>
        <v>0</v>
      </c>
      <c r="AG48" s="2">
        <f>Tableau1[[#This Row],[Tranche 8]]*Tableau1[[#This Row],[Prix révisé 8]]</f>
        <v>0</v>
      </c>
      <c r="AJ48" s="2">
        <f>Tableau1[[#This Row],[Tranche 9]]*Tableau1[[#This Row],[Prix révisé 9]]</f>
        <v>0</v>
      </c>
      <c r="AM48" s="2">
        <f>Tableau1[[#This Row],[Tranche 10]]*Tableau1[[#This Row],[Prix révisé 10]]</f>
        <v>0</v>
      </c>
      <c r="AP48" s="2">
        <f>Tableau1[[#This Row],[Tranche 11]]*Tableau1[[#This Row],[Prix révisé 11]]</f>
        <v>0</v>
      </c>
      <c r="AS48" s="2">
        <f>Tableau1[[#This Row],[Tranche 12]]*Tableau1[[#This Row],[Prix révisé 12]]</f>
        <v>0</v>
      </c>
      <c r="AV48" s="2">
        <f>Tableau1[[#This Row],[Tranche 13]]*Tableau1[[#This Row],[Prix révisé 13]]</f>
        <v>0</v>
      </c>
      <c r="AY48" s="2">
        <f>Tableau1[[#This Row],[Tranche 14]]*Tableau1[[#This Row],[Prix révisé 14]]</f>
        <v>0</v>
      </c>
      <c r="BB48" s="2">
        <f>Tableau1[[#This Row],[Tranche 15]]*Tableau1[[#This Row],[Prix révisé 15]]</f>
        <v>0</v>
      </c>
      <c r="BE48" s="2">
        <f>Tableau1[[#This Row],[Tranche 16]]*Tableau1[[#This Row],[Prix révisé 16]]</f>
        <v>0</v>
      </c>
      <c r="BH48" s="2">
        <f>Tableau1[[#This Row],[Tranche 17]]*Tableau1[[#This Row],[Prix révisé 17]]</f>
        <v>0</v>
      </c>
      <c r="BK48" s="2">
        <f>Tableau1[[#This Row],[Tranche 18]]*Tableau1[[#This Row],[Prix révisé 18]]</f>
        <v>0</v>
      </c>
      <c r="BN48" s="2">
        <f>Tableau1[[#This Row],[Tranche 19]]*Tableau1[[#This Row],[Prix révisé 19]]</f>
        <v>0</v>
      </c>
      <c r="BQ48" s="4">
        <f>Tableau1[[#This Row],[Tranche 20]]*Tableau1[[#This Row],[Prix révisé 20]]</f>
        <v>0</v>
      </c>
    </row>
    <row r="49" spans="1:69" x14ac:dyDescent="0.35">
      <c r="A49" t="s">
        <v>105</v>
      </c>
      <c r="B49" t="s">
        <v>106</v>
      </c>
      <c r="C49" s="3"/>
      <c r="D49" s="3">
        <f>IF(Tableau1[[#This Row],[Besoin Exprimé]]&lt;Tableau1[[#This Row],[Tranche 1]],Tableau1[[#This Row],[Tranche 1]],Tableau1[[#This Row],[Besoin Exprimé]])</f>
        <v>1</v>
      </c>
      <c r="E49" s="3">
        <f>prix(Tableau1[[#This Row],[Besoin réel]])</f>
        <v>60.1</v>
      </c>
      <c r="F49" s="3">
        <f>Tableau1[[#This Row],[Besoin réel]]*Tableau1[[#This Row],[Prix]]</f>
        <v>60.1</v>
      </c>
      <c r="G49" s="3">
        <f>OPTIMUM(Tableau1[[#This Row],[Besoin réel]])</f>
        <v>1</v>
      </c>
      <c r="H49" s="3">
        <f>prix(Tableau1[[#This Row],[Besoin optimisé]])</f>
        <v>60.1</v>
      </c>
      <c r="I49" s="3">
        <f>Tableau1[[#This Row],[Prix optimisé]]*Tableau1[[#This Row],[Besoin optimisé]]</f>
        <v>60.1</v>
      </c>
      <c r="J49" s="1">
        <v>1</v>
      </c>
      <c r="K49" s="2">
        <v>60.1</v>
      </c>
      <c r="L49" s="2">
        <f>Tableau1[[#This Row],[Tranche 1]]*Tableau1[[#This Row],[Prix révisé 1]]</f>
        <v>60.1</v>
      </c>
      <c r="O49" s="2">
        <f>Tableau1[[#This Row],[Tranche 2]]*Tableau1[[#This Row],[Prix révisé 2]]</f>
        <v>0</v>
      </c>
      <c r="R49" s="2">
        <f>Tableau1[[#This Row],[Tranche 3]]*Tableau1[[#This Row],[Prix révisé 3]]</f>
        <v>0</v>
      </c>
      <c r="U49" s="2">
        <f>Tableau1[[#This Row],[Tranche 4]]*Tableau1[[#This Row],[Prix révisé 4]]</f>
        <v>0</v>
      </c>
      <c r="X49" s="2">
        <f>Tableau1[[#This Row],[Tranche 5]]*Tableau1[[#This Row],[Prix révisé 5]]</f>
        <v>0</v>
      </c>
      <c r="AA49" s="2">
        <f>Tableau1[[#This Row],[Tranche 6]]*Tableau1[[#This Row],[Prix révisé 6]]</f>
        <v>0</v>
      </c>
      <c r="AD49" s="2">
        <f>Tableau1[[#This Row],[Tranche 7]]*Tableau1[[#This Row],[Prix révisé 7]]</f>
        <v>0</v>
      </c>
      <c r="AG49" s="2">
        <f>Tableau1[[#This Row],[Tranche 8]]*Tableau1[[#This Row],[Prix révisé 8]]</f>
        <v>0</v>
      </c>
      <c r="AJ49" s="2">
        <f>Tableau1[[#This Row],[Tranche 9]]*Tableau1[[#This Row],[Prix révisé 9]]</f>
        <v>0</v>
      </c>
      <c r="AM49" s="2">
        <f>Tableau1[[#This Row],[Tranche 10]]*Tableau1[[#This Row],[Prix révisé 10]]</f>
        <v>0</v>
      </c>
      <c r="AP49" s="2">
        <f>Tableau1[[#This Row],[Tranche 11]]*Tableau1[[#This Row],[Prix révisé 11]]</f>
        <v>0</v>
      </c>
      <c r="AS49" s="2">
        <f>Tableau1[[#This Row],[Tranche 12]]*Tableau1[[#This Row],[Prix révisé 12]]</f>
        <v>0</v>
      </c>
      <c r="AV49" s="2">
        <f>Tableau1[[#This Row],[Tranche 13]]*Tableau1[[#This Row],[Prix révisé 13]]</f>
        <v>0</v>
      </c>
      <c r="AY49" s="2">
        <f>Tableau1[[#This Row],[Tranche 14]]*Tableau1[[#This Row],[Prix révisé 14]]</f>
        <v>0</v>
      </c>
      <c r="BB49" s="2">
        <f>Tableau1[[#This Row],[Tranche 15]]*Tableau1[[#This Row],[Prix révisé 15]]</f>
        <v>0</v>
      </c>
      <c r="BE49" s="2">
        <f>Tableau1[[#This Row],[Tranche 16]]*Tableau1[[#This Row],[Prix révisé 16]]</f>
        <v>0</v>
      </c>
      <c r="BH49" s="2">
        <f>Tableau1[[#This Row],[Tranche 17]]*Tableau1[[#This Row],[Prix révisé 17]]</f>
        <v>0</v>
      </c>
      <c r="BK49" s="2">
        <f>Tableau1[[#This Row],[Tranche 18]]*Tableau1[[#This Row],[Prix révisé 18]]</f>
        <v>0</v>
      </c>
      <c r="BN49" s="2">
        <f>Tableau1[[#This Row],[Tranche 19]]*Tableau1[[#This Row],[Prix révisé 19]]</f>
        <v>0</v>
      </c>
      <c r="BQ49" s="4">
        <f>Tableau1[[#This Row],[Tranche 20]]*Tableau1[[#This Row],[Prix révisé 20]]</f>
        <v>0</v>
      </c>
    </row>
    <row r="50" spans="1:69" x14ac:dyDescent="0.35">
      <c r="A50" t="s">
        <v>107</v>
      </c>
      <c r="B50" t="s">
        <v>53</v>
      </c>
      <c r="C50" s="3"/>
      <c r="D50" s="3">
        <f>IF(Tableau1[[#This Row],[Besoin Exprimé]]&lt;Tableau1[[#This Row],[Tranche 1]],Tableau1[[#This Row],[Tranche 1]],Tableau1[[#This Row],[Besoin Exprimé]])</f>
        <v>1</v>
      </c>
      <c r="E50" s="3">
        <f>prix(Tableau1[[#This Row],[Besoin réel]])</f>
        <v>112.98</v>
      </c>
      <c r="F50" s="3">
        <f>Tableau1[[#This Row],[Besoin réel]]*Tableau1[[#This Row],[Prix]]</f>
        <v>112.98</v>
      </c>
      <c r="G50" s="3">
        <f>OPTIMUM(Tableau1[[#This Row],[Besoin réel]])</f>
        <v>1</v>
      </c>
      <c r="H50" s="3">
        <f>prix(Tableau1[[#This Row],[Besoin optimisé]])</f>
        <v>112.98</v>
      </c>
      <c r="I50" s="3">
        <f>Tableau1[[#This Row],[Prix optimisé]]*Tableau1[[#This Row],[Besoin optimisé]]</f>
        <v>112.98</v>
      </c>
      <c r="J50" s="1">
        <v>1</v>
      </c>
      <c r="K50" s="2">
        <v>112.98</v>
      </c>
      <c r="L50" s="2">
        <f>Tableau1[[#This Row],[Tranche 1]]*Tableau1[[#This Row],[Prix révisé 1]]</f>
        <v>112.98</v>
      </c>
      <c r="M50" s="2">
        <v>3</v>
      </c>
      <c r="N50" s="2">
        <v>107.4</v>
      </c>
      <c r="O50" s="2">
        <f>Tableau1[[#This Row],[Tranche 2]]*Tableau1[[#This Row],[Prix révisé 2]]</f>
        <v>322.20000000000005</v>
      </c>
      <c r="R50" s="2">
        <f>Tableau1[[#This Row],[Tranche 3]]*Tableau1[[#This Row],[Prix révisé 3]]</f>
        <v>0</v>
      </c>
      <c r="U50" s="2">
        <f>Tableau1[[#This Row],[Tranche 4]]*Tableau1[[#This Row],[Prix révisé 4]]</f>
        <v>0</v>
      </c>
      <c r="X50" s="2">
        <f>Tableau1[[#This Row],[Tranche 5]]*Tableau1[[#This Row],[Prix révisé 5]]</f>
        <v>0</v>
      </c>
      <c r="AA50" s="2">
        <f>Tableau1[[#This Row],[Tranche 6]]*Tableau1[[#This Row],[Prix révisé 6]]</f>
        <v>0</v>
      </c>
      <c r="AD50" s="2">
        <f>Tableau1[[#This Row],[Tranche 7]]*Tableau1[[#This Row],[Prix révisé 7]]</f>
        <v>0</v>
      </c>
      <c r="AG50" s="2">
        <f>Tableau1[[#This Row],[Tranche 8]]*Tableau1[[#This Row],[Prix révisé 8]]</f>
        <v>0</v>
      </c>
      <c r="AJ50" s="2">
        <f>Tableau1[[#This Row],[Tranche 9]]*Tableau1[[#This Row],[Prix révisé 9]]</f>
        <v>0</v>
      </c>
      <c r="AM50" s="2">
        <f>Tableau1[[#This Row],[Tranche 10]]*Tableau1[[#This Row],[Prix révisé 10]]</f>
        <v>0</v>
      </c>
      <c r="AP50" s="2">
        <f>Tableau1[[#This Row],[Tranche 11]]*Tableau1[[#This Row],[Prix révisé 11]]</f>
        <v>0</v>
      </c>
      <c r="AS50" s="2">
        <f>Tableau1[[#This Row],[Tranche 12]]*Tableau1[[#This Row],[Prix révisé 12]]</f>
        <v>0</v>
      </c>
      <c r="AV50" s="2">
        <f>Tableau1[[#This Row],[Tranche 13]]*Tableau1[[#This Row],[Prix révisé 13]]</f>
        <v>0</v>
      </c>
      <c r="AY50" s="2">
        <f>Tableau1[[#This Row],[Tranche 14]]*Tableau1[[#This Row],[Prix révisé 14]]</f>
        <v>0</v>
      </c>
      <c r="BB50" s="2">
        <f>Tableau1[[#This Row],[Tranche 15]]*Tableau1[[#This Row],[Prix révisé 15]]</f>
        <v>0</v>
      </c>
      <c r="BE50" s="2">
        <f>Tableau1[[#This Row],[Tranche 16]]*Tableau1[[#This Row],[Prix révisé 16]]</f>
        <v>0</v>
      </c>
      <c r="BH50" s="2">
        <f>Tableau1[[#This Row],[Tranche 17]]*Tableau1[[#This Row],[Prix révisé 17]]</f>
        <v>0</v>
      </c>
      <c r="BK50" s="2">
        <f>Tableau1[[#This Row],[Tranche 18]]*Tableau1[[#This Row],[Prix révisé 18]]</f>
        <v>0</v>
      </c>
      <c r="BN50" s="2">
        <f>Tableau1[[#This Row],[Tranche 19]]*Tableau1[[#This Row],[Prix révisé 19]]</f>
        <v>0</v>
      </c>
      <c r="BQ50" s="4">
        <f>Tableau1[[#This Row],[Tranche 20]]*Tableau1[[#This Row],[Prix révisé 20]]</f>
        <v>0</v>
      </c>
    </row>
    <row r="51" spans="1:69" x14ac:dyDescent="0.35">
      <c r="A51" t="s">
        <v>107</v>
      </c>
      <c r="B51" t="s">
        <v>108</v>
      </c>
      <c r="C51" s="3"/>
      <c r="D51" s="3">
        <f>IF(Tableau1[[#This Row],[Besoin Exprimé]]&lt;Tableau1[[#This Row],[Tranche 1]],Tableau1[[#This Row],[Tranche 1]],Tableau1[[#This Row],[Besoin Exprimé]])</f>
        <v>5</v>
      </c>
      <c r="E51" s="3">
        <f>prix(Tableau1[[#This Row],[Besoin réel]])</f>
        <v>248.08</v>
      </c>
      <c r="F51" s="3">
        <f>Tableau1[[#This Row],[Besoin réel]]*Tableau1[[#This Row],[Prix]]</f>
        <v>1240.4000000000001</v>
      </c>
      <c r="G51" s="3">
        <f>OPTIMUM(Tableau1[[#This Row],[Besoin réel]])</f>
        <v>5</v>
      </c>
      <c r="H51" s="3">
        <f>prix(Tableau1[[#This Row],[Besoin optimisé]])</f>
        <v>248.08</v>
      </c>
      <c r="I51" s="3">
        <f>Tableau1[[#This Row],[Prix optimisé]]*Tableau1[[#This Row],[Besoin optimisé]]</f>
        <v>1240.4000000000001</v>
      </c>
      <c r="J51" s="1">
        <v>5</v>
      </c>
      <c r="K51" s="2">
        <v>248.08</v>
      </c>
      <c r="L51" s="2">
        <f>Tableau1[[#This Row],[Tranche 1]]*Tableau1[[#This Row],[Prix révisé 1]]</f>
        <v>1240.4000000000001</v>
      </c>
      <c r="M51" s="2">
        <v>20</v>
      </c>
      <c r="N51" s="2">
        <v>228.29</v>
      </c>
      <c r="O51" s="2">
        <f>Tableau1[[#This Row],[Tranche 2]]*Tableau1[[#This Row],[Prix révisé 2]]</f>
        <v>4565.8</v>
      </c>
      <c r="R51" s="2">
        <f>Tableau1[[#This Row],[Tranche 3]]*Tableau1[[#This Row],[Prix révisé 3]]</f>
        <v>0</v>
      </c>
      <c r="U51" s="2">
        <f>Tableau1[[#This Row],[Tranche 4]]*Tableau1[[#This Row],[Prix révisé 4]]</f>
        <v>0</v>
      </c>
      <c r="X51" s="2">
        <f>Tableau1[[#This Row],[Tranche 5]]*Tableau1[[#This Row],[Prix révisé 5]]</f>
        <v>0</v>
      </c>
      <c r="AA51" s="2">
        <f>Tableau1[[#This Row],[Tranche 6]]*Tableau1[[#This Row],[Prix révisé 6]]</f>
        <v>0</v>
      </c>
      <c r="AD51" s="2">
        <f>Tableau1[[#This Row],[Tranche 7]]*Tableau1[[#This Row],[Prix révisé 7]]</f>
        <v>0</v>
      </c>
      <c r="AG51" s="2">
        <f>Tableau1[[#This Row],[Tranche 8]]*Tableau1[[#This Row],[Prix révisé 8]]</f>
        <v>0</v>
      </c>
      <c r="AJ51" s="2">
        <f>Tableau1[[#This Row],[Tranche 9]]*Tableau1[[#This Row],[Prix révisé 9]]</f>
        <v>0</v>
      </c>
      <c r="AM51" s="2">
        <f>Tableau1[[#This Row],[Tranche 10]]*Tableau1[[#This Row],[Prix révisé 10]]</f>
        <v>0</v>
      </c>
      <c r="AP51" s="2">
        <f>Tableau1[[#This Row],[Tranche 11]]*Tableau1[[#This Row],[Prix révisé 11]]</f>
        <v>0</v>
      </c>
      <c r="AS51" s="2">
        <f>Tableau1[[#This Row],[Tranche 12]]*Tableau1[[#This Row],[Prix révisé 12]]</f>
        <v>0</v>
      </c>
      <c r="AV51" s="2">
        <f>Tableau1[[#This Row],[Tranche 13]]*Tableau1[[#This Row],[Prix révisé 13]]</f>
        <v>0</v>
      </c>
      <c r="AY51" s="2">
        <f>Tableau1[[#This Row],[Tranche 14]]*Tableau1[[#This Row],[Prix révisé 14]]</f>
        <v>0</v>
      </c>
      <c r="BB51" s="2">
        <f>Tableau1[[#This Row],[Tranche 15]]*Tableau1[[#This Row],[Prix révisé 15]]</f>
        <v>0</v>
      </c>
      <c r="BE51" s="2">
        <f>Tableau1[[#This Row],[Tranche 16]]*Tableau1[[#This Row],[Prix révisé 16]]</f>
        <v>0</v>
      </c>
      <c r="BH51" s="2">
        <f>Tableau1[[#This Row],[Tranche 17]]*Tableau1[[#This Row],[Prix révisé 17]]</f>
        <v>0</v>
      </c>
      <c r="BK51" s="2">
        <f>Tableau1[[#This Row],[Tranche 18]]*Tableau1[[#This Row],[Prix révisé 18]]</f>
        <v>0</v>
      </c>
      <c r="BN51" s="2">
        <f>Tableau1[[#This Row],[Tranche 19]]*Tableau1[[#This Row],[Prix révisé 19]]</f>
        <v>0</v>
      </c>
      <c r="BQ51" s="4">
        <f>Tableau1[[#This Row],[Tranche 20]]*Tableau1[[#This Row],[Prix révisé 20]]</f>
        <v>0</v>
      </c>
    </row>
    <row r="52" spans="1:69" x14ac:dyDescent="0.35">
      <c r="A52" t="s">
        <v>109</v>
      </c>
      <c r="B52" t="s">
        <v>79</v>
      </c>
      <c r="C52" s="3"/>
      <c r="D52" s="3">
        <f>IF(Tableau1[[#This Row],[Besoin Exprimé]]&lt;Tableau1[[#This Row],[Tranche 1]],Tableau1[[#This Row],[Tranche 1]],Tableau1[[#This Row],[Besoin Exprimé]])</f>
        <v>10</v>
      </c>
      <c r="E52" s="3">
        <f>prix(Tableau1[[#This Row],[Besoin réel]])</f>
        <v>0.73</v>
      </c>
      <c r="F52" s="3">
        <f>Tableau1[[#This Row],[Besoin réel]]*Tableau1[[#This Row],[Prix]]</f>
        <v>7.3</v>
      </c>
      <c r="G52" s="3">
        <f>OPTIMUM(Tableau1[[#This Row],[Besoin réel]])</f>
        <v>10</v>
      </c>
      <c r="H52" s="3">
        <f>prix(Tableau1[[#This Row],[Besoin optimisé]])</f>
        <v>0.73</v>
      </c>
      <c r="I52" s="3">
        <f>Tableau1[[#This Row],[Prix optimisé]]*Tableau1[[#This Row],[Besoin optimisé]]</f>
        <v>7.3</v>
      </c>
      <c r="J52" s="1">
        <v>10</v>
      </c>
      <c r="K52" s="2">
        <v>0.73</v>
      </c>
      <c r="L52" s="2">
        <f>Tableau1[[#This Row],[Tranche 1]]*Tableau1[[#This Row],[Prix révisé 1]]</f>
        <v>7.3</v>
      </c>
      <c r="M52" s="2">
        <v>40</v>
      </c>
      <c r="N52" s="2">
        <v>0.72</v>
      </c>
      <c r="O52" s="2">
        <f>Tableau1[[#This Row],[Tranche 2]]*Tableau1[[#This Row],[Prix révisé 2]]</f>
        <v>28.799999999999997</v>
      </c>
      <c r="P52" s="2">
        <v>100</v>
      </c>
      <c r="Q52" s="2">
        <v>0.79</v>
      </c>
      <c r="R52" s="2">
        <f>Tableau1[[#This Row],[Tranche 3]]*Tableau1[[#This Row],[Prix révisé 3]]</f>
        <v>79</v>
      </c>
      <c r="S52" s="2">
        <v>200</v>
      </c>
      <c r="T52" s="2">
        <v>0.7</v>
      </c>
      <c r="U52" s="2">
        <f>Tableau1[[#This Row],[Tranche 4]]*Tableau1[[#This Row],[Prix révisé 4]]</f>
        <v>140</v>
      </c>
      <c r="V52" s="2">
        <v>400</v>
      </c>
      <c r="W52" s="2">
        <v>0.77</v>
      </c>
      <c r="X52" s="2">
        <f>Tableau1[[#This Row],[Tranche 5]]*Tableau1[[#This Row],[Prix révisé 5]]</f>
        <v>308</v>
      </c>
      <c r="Y52" s="2">
        <v>800</v>
      </c>
      <c r="Z52" s="2">
        <v>0.68</v>
      </c>
      <c r="AA52" s="2">
        <f>Tableau1[[#This Row],[Tranche 6]]*Tableau1[[#This Row],[Prix révisé 6]]</f>
        <v>544</v>
      </c>
      <c r="AD52" s="2">
        <f>Tableau1[[#This Row],[Tranche 7]]*Tableau1[[#This Row],[Prix révisé 7]]</f>
        <v>0</v>
      </c>
      <c r="AG52" s="2">
        <f>Tableau1[[#This Row],[Tranche 8]]*Tableau1[[#This Row],[Prix révisé 8]]</f>
        <v>0</v>
      </c>
      <c r="AJ52" s="2">
        <f>Tableau1[[#This Row],[Tranche 9]]*Tableau1[[#This Row],[Prix révisé 9]]</f>
        <v>0</v>
      </c>
      <c r="AM52" s="2">
        <f>Tableau1[[#This Row],[Tranche 10]]*Tableau1[[#This Row],[Prix révisé 10]]</f>
        <v>0</v>
      </c>
      <c r="AP52" s="2">
        <f>Tableau1[[#This Row],[Tranche 11]]*Tableau1[[#This Row],[Prix révisé 11]]</f>
        <v>0</v>
      </c>
      <c r="AS52" s="2">
        <f>Tableau1[[#This Row],[Tranche 12]]*Tableau1[[#This Row],[Prix révisé 12]]</f>
        <v>0</v>
      </c>
      <c r="AV52" s="2">
        <f>Tableau1[[#This Row],[Tranche 13]]*Tableau1[[#This Row],[Prix révisé 13]]</f>
        <v>0</v>
      </c>
      <c r="AY52" s="2">
        <f>Tableau1[[#This Row],[Tranche 14]]*Tableau1[[#This Row],[Prix révisé 14]]</f>
        <v>0</v>
      </c>
      <c r="BB52" s="2">
        <f>Tableau1[[#This Row],[Tranche 15]]*Tableau1[[#This Row],[Prix révisé 15]]</f>
        <v>0</v>
      </c>
      <c r="BE52" s="2">
        <f>Tableau1[[#This Row],[Tranche 16]]*Tableau1[[#This Row],[Prix révisé 16]]</f>
        <v>0</v>
      </c>
      <c r="BH52" s="2">
        <f>Tableau1[[#This Row],[Tranche 17]]*Tableau1[[#This Row],[Prix révisé 17]]</f>
        <v>0</v>
      </c>
      <c r="BK52" s="2">
        <f>Tableau1[[#This Row],[Tranche 18]]*Tableau1[[#This Row],[Prix révisé 18]]</f>
        <v>0</v>
      </c>
      <c r="BN52" s="2">
        <f>Tableau1[[#This Row],[Tranche 19]]*Tableau1[[#This Row],[Prix révisé 19]]</f>
        <v>0</v>
      </c>
      <c r="BQ52" s="4">
        <f>Tableau1[[#This Row],[Tranche 20]]*Tableau1[[#This Row],[Prix révisé 20]]</f>
        <v>0</v>
      </c>
    </row>
    <row r="53" spans="1:69" x14ac:dyDescent="0.35">
      <c r="A53" t="s">
        <v>110</v>
      </c>
      <c r="B53" t="s">
        <v>63</v>
      </c>
      <c r="C53" s="3"/>
      <c r="D53" s="3">
        <f>IF(Tableau1[[#This Row],[Besoin Exprimé]]&lt;Tableau1[[#This Row],[Tranche 1]],Tableau1[[#This Row],[Tranche 1]],Tableau1[[#This Row],[Besoin Exprimé]])</f>
        <v>200</v>
      </c>
      <c r="E53" s="3">
        <f>prix(Tableau1[[#This Row],[Besoin réel]])</f>
        <v>0.88</v>
      </c>
      <c r="F53" s="3">
        <f>Tableau1[[#This Row],[Besoin réel]]*Tableau1[[#This Row],[Prix]]</f>
        <v>176</v>
      </c>
      <c r="G53" s="3">
        <f>OPTIMUM(Tableau1[[#This Row],[Besoin réel]])</f>
        <v>200</v>
      </c>
      <c r="H53" s="3">
        <f>prix(Tableau1[[#This Row],[Besoin optimisé]])</f>
        <v>0.88</v>
      </c>
      <c r="I53" s="3">
        <f>Tableau1[[#This Row],[Prix optimisé]]*Tableau1[[#This Row],[Besoin optimisé]]</f>
        <v>176</v>
      </c>
      <c r="J53" s="1">
        <v>200</v>
      </c>
      <c r="K53" s="2">
        <v>0.88</v>
      </c>
      <c r="L53" s="2">
        <f>Tableau1[[#This Row],[Tranche 1]]*Tableau1[[#This Row],[Prix révisé 1]]</f>
        <v>176</v>
      </c>
      <c r="O53" s="2">
        <f>Tableau1[[#This Row],[Tranche 2]]*Tableau1[[#This Row],[Prix révisé 2]]</f>
        <v>0</v>
      </c>
      <c r="R53" s="2">
        <f>Tableau1[[#This Row],[Tranche 3]]*Tableau1[[#This Row],[Prix révisé 3]]</f>
        <v>0</v>
      </c>
      <c r="U53" s="2">
        <f>Tableau1[[#This Row],[Tranche 4]]*Tableau1[[#This Row],[Prix révisé 4]]</f>
        <v>0</v>
      </c>
      <c r="X53" s="2">
        <f>Tableau1[[#This Row],[Tranche 5]]*Tableau1[[#This Row],[Prix révisé 5]]</f>
        <v>0</v>
      </c>
      <c r="AA53" s="2">
        <f>Tableau1[[#This Row],[Tranche 6]]*Tableau1[[#This Row],[Prix révisé 6]]</f>
        <v>0</v>
      </c>
      <c r="AD53" s="2">
        <f>Tableau1[[#This Row],[Tranche 7]]*Tableau1[[#This Row],[Prix révisé 7]]</f>
        <v>0</v>
      </c>
      <c r="AG53" s="2">
        <f>Tableau1[[#This Row],[Tranche 8]]*Tableau1[[#This Row],[Prix révisé 8]]</f>
        <v>0</v>
      </c>
      <c r="AJ53" s="2">
        <f>Tableau1[[#This Row],[Tranche 9]]*Tableau1[[#This Row],[Prix révisé 9]]</f>
        <v>0</v>
      </c>
      <c r="AM53" s="2">
        <f>Tableau1[[#This Row],[Tranche 10]]*Tableau1[[#This Row],[Prix révisé 10]]</f>
        <v>0</v>
      </c>
      <c r="AP53" s="2">
        <f>Tableau1[[#This Row],[Tranche 11]]*Tableau1[[#This Row],[Prix révisé 11]]</f>
        <v>0</v>
      </c>
      <c r="AS53" s="2">
        <f>Tableau1[[#This Row],[Tranche 12]]*Tableau1[[#This Row],[Prix révisé 12]]</f>
        <v>0</v>
      </c>
      <c r="AV53" s="2">
        <f>Tableau1[[#This Row],[Tranche 13]]*Tableau1[[#This Row],[Prix révisé 13]]</f>
        <v>0</v>
      </c>
      <c r="AY53" s="2">
        <f>Tableau1[[#This Row],[Tranche 14]]*Tableau1[[#This Row],[Prix révisé 14]]</f>
        <v>0</v>
      </c>
      <c r="BB53" s="2">
        <f>Tableau1[[#This Row],[Tranche 15]]*Tableau1[[#This Row],[Prix révisé 15]]</f>
        <v>0</v>
      </c>
      <c r="BE53" s="2">
        <f>Tableau1[[#This Row],[Tranche 16]]*Tableau1[[#This Row],[Prix révisé 16]]</f>
        <v>0</v>
      </c>
      <c r="BH53" s="2">
        <f>Tableau1[[#This Row],[Tranche 17]]*Tableau1[[#This Row],[Prix révisé 17]]</f>
        <v>0</v>
      </c>
      <c r="BK53" s="2">
        <f>Tableau1[[#This Row],[Tranche 18]]*Tableau1[[#This Row],[Prix révisé 18]]</f>
        <v>0</v>
      </c>
      <c r="BN53" s="2">
        <f>Tableau1[[#This Row],[Tranche 19]]*Tableau1[[#This Row],[Prix révisé 19]]</f>
        <v>0</v>
      </c>
      <c r="BQ53" s="4">
        <f>Tableau1[[#This Row],[Tranche 20]]*Tableau1[[#This Row],[Prix révisé 20]]</f>
        <v>0</v>
      </c>
    </row>
    <row r="54" spans="1:69" x14ac:dyDescent="0.35">
      <c r="A54" t="s">
        <v>111</v>
      </c>
      <c r="B54" t="s">
        <v>112</v>
      </c>
      <c r="C54" s="3"/>
      <c r="D54" s="3">
        <f>IF(Tableau1[[#This Row],[Besoin Exprimé]]&lt;Tableau1[[#This Row],[Tranche 1]],Tableau1[[#This Row],[Tranche 1]],Tableau1[[#This Row],[Besoin Exprimé]])</f>
        <v>1</v>
      </c>
      <c r="E54" s="3">
        <f>prix(Tableau1[[#This Row],[Besoin réel]])</f>
        <v>132.97999999999999</v>
      </c>
      <c r="F54" s="3">
        <f>Tableau1[[#This Row],[Besoin réel]]*Tableau1[[#This Row],[Prix]]</f>
        <v>132.97999999999999</v>
      </c>
      <c r="G54" s="3">
        <f>OPTIMUM(Tableau1[[#This Row],[Besoin réel]])</f>
        <v>1</v>
      </c>
      <c r="H54" s="3">
        <f>prix(Tableau1[[#This Row],[Besoin optimisé]])</f>
        <v>132.97999999999999</v>
      </c>
      <c r="I54" s="3">
        <f>Tableau1[[#This Row],[Prix optimisé]]*Tableau1[[#This Row],[Besoin optimisé]]</f>
        <v>132.97999999999999</v>
      </c>
      <c r="J54" s="1">
        <v>1</v>
      </c>
      <c r="K54" s="2">
        <v>132.97999999999999</v>
      </c>
      <c r="L54" s="2">
        <f>Tableau1[[#This Row],[Tranche 1]]*Tableau1[[#This Row],[Prix révisé 1]]</f>
        <v>132.97999999999999</v>
      </c>
      <c r="O54" s="2">
        <f>Tableau1[[#This Row],[Tranche 2]]*Tableau1[[#This Row],[Prix révisé 2]]</f>
        <v>0</v>
      </c>
      <c r="R54" s="2">
        <f>Tableau1[[#This Row],[Tranche 3]]*Tableau1[[#This Row],[Prix révisé 3]]</f>
        <v>0</v>
      </c>
      <c r="U54" s="2">
        <f>Tableau1[[#This Row],[Tranche 4]]*Tableau1[[#This Row],[Prix révisé 4]]</f>
        <v>0</v>
      </c>
      <c r="X54" s="2">
        <f>Tableau1[[#This Row],[Tranche 5]]*Tableau1[[#This Row],[Prix révisé 5]]</f>
        <v>0</v>
      </c>
      <c r="AA54" s="2">
        <f>Tableau1[[#This Row],[Tranche 6]]*Tableau1[[#This Row],[Prix révisé 6]]</f>
        <v>0</v>
      </c>
      <c r="AD54" s="2">
        <f>Tableau1[[#This Row],[Tranche 7]]*Tableau1[[#This Row],[Prix révisé 7]]</f>
        <v>0</v>
      </c>
      <c r="AG54" s="2">
        <f>Tableau1[[#This Row],[Tranche 8]]*Tableau1[[#This Row],[Prix révisé 8]]</f>
        <v>0</v>
      </c>
      <c r="AJ54" s="2">
        <f>Tableau1[[#This Row],[Tranche 9]]*Tableau1[[#This Row],[Prix révisé 9]]</f>
        <v>0</v>
      </c>
      <c r="AM54" s="2">
        <f>Tableau1[[#This Row],[Tranche 10]]*Tableau1[[#This Row],[Prix révisé 10]]</f>
        <v>0</v>
      </c>
      <c r="AP54" s="2">
        <f>Tableau1[[#This Row],[Tranche 11]]*Tableau1[[#This Row],[Prix révisé 11]]</f>
        <v>0</v>
      </c>
      <c r="AS54" s="2">
        <f>Tableau1[[#This Row],[Tranche 12]]*Tableau1[[#This Row],[Prix révisé 12]]</f>
        <v>0</v>
      </c>
      <c r="AV54" s="2">
        <f>Tableau1[[#This Row],[Tranche 13]]*Tableau1[[#This Row],[Prix révisé 13]]</f>
        <v>0</v>
      </c>
      <c r="AY54" s="2">
        <f>Tableau1[[#This Row],[Tranche 14]]*Tableau1[[#This Row],[Prix révisé 14]]</f>
        <v>0</v>
      </c>
      <c r="BB54" s="2">
        <f>Tableau1[[#This Row],[Tranche 15]]*Tableau1[[#This Row],[Prix révisé 15]]</f>
        <v>0</v>
      </c>
      <c r="BE54" s="2">
        <f>Tableau1[[#This Row],[Tranche 16]]*Tableau1[[#This Row],[Prix révisé 16]]</f>
        <v>0</v>
      </c>
      <c r="BH54" s="2">
        <f>Tableau1[[#This Row],[Tranche 17]]*Tableau1[[#This Row],[Prix révisé 17]]</f>
        <v>0</v>
      </c>
      <c r="BK54" s="2">
        <f>Tableau1[[#This Row],[Tranche 18]]*Tableau1[[#This Row],[Prix révisé 18]]</f>
        <v>0</v>
      </c>
      <c r="BN54" s="2">
        <f>Tableau1[[#This Row],[Tranche 19]]*Tableau1[[#This Row],[Prix révisé 19]]</f>
        <v>0</v>
      </c>
      <c r="BQ54" s="4">
        <f>Tableau1[[#This Row],[Tranche 20]]*Tableau1[[#This Row],[Prix révisé 20]]</f>
        <v>0</v>
      </c>
    </row>
    <row r="55" spans="1:69" x14ac:dyDescent="0.35">
      <c r="A55" t="s">
        <v>111</v>
      </c>
      <c r="B55" t="s">
        <v>113</v>
      </c>
      <c r="C55" s="3"/>
      <c r="D55" s="3">
        <f>IF(Tableau1[[#This Row],[Besoin Exprimé]]&lt;Tableau1[[#This Row],[Tranche 1]],Tableau1[[#This Row],[Tranche 1]],Tableau1[[#This Row],[Besoin Exprimé]])</f>
        <v>1</v>
      </c>
      <c r="E55" s="3">
        <f>prix(Tableau1[[#This Row],[Besoin réel]])</f>
        <v>135.16999999999999</v>
      </c>
      <c r="F55" s="3">
        <f>Tableau1[[#This Row],[Besoin réel]]*Tableau1[[#This Row],[Prix]]</f>
        <v>135.16999999999999</v>
      </c>
      <c r="G55" s="3">
        <f>OPTIMUM(Tableau1[[#This Row],[Besoin réel]])</f>
        <v>1</v>
      </c>
      <c r="H55" s="3">
        <f>prix(Tableau1[[#This Row],[Besoin optimisé]])</f>
        <v>135.16999999999999</v>
      </c>
      <c r="I55" s="3">
        <f>Tableau1[[#This Row],[Prix optimisé]]*Tableau1[[#This Row],[Besoin optimisé]]</f>
        <v>135.16999999999999</v>
      </c>
      <c r="J55" s="1">
        <v>1</v>
      </c>
      <c r="K55" s="2">
        <v>135.16999999999999</v>
      </c>
      <c r="L55" s="2">
        <f>Tableau1[[#This Row],[Tranche 1]]*Tableau1[[#This Row],[Prix révisé 1]]</f>
        <v>135.16999999999999</v>
      </c>
      <c r="O55" s="2">
        <f>Tableau1[[#This Row],[Tranche 2]]*Tableau1[[#This Row],[Prix révisé 2]]</f>
        <v>0</v>
      </c>
      <c r="R55" s="2">
        <f>Tableau1[[#This Row],[Tranche 3]]*Tableau1[[#This Row],[Prix révisé 3]]</f>
        <v>0</v>
      </c>
      <c r="U55" s="2">
        <f>Tableau1[[#This Row],[Tranche 4]]*Tableau1[[#This Row],[Prix révisé 4]]</f>
        <v>0</v>
      </c>
      <c r="X55" s="2">
        <f>Tableau1[[#This Row],[Tranche 5]]*Tableau1[[#This Row],[Prix révisé 5]]</f>
        <v>0</v>
      </c>
      <c r="AA55" s="2">
        <f>Tableau1[[#This Row],[Tranche 6]]*Tableau1[[#This Row],[Prix révisé 6]]</f>
        <v>0</v>
      </c>
      <c r="AD55" s="2">
        <f>Tableau1[[#This Row],[Tranche 7]]*Tableau1[[#This Row],[Prix révisé 7]]</f>
        <v>0</v>
      </c>
      <c r="AG55" s="2">
        <f>Tableau1[[#This Row],[Tranche 8]]*Tableau1[[#This Row],[Prix révisé 8]]</f>
        <v>0</v>
      </c>
      <c r="AJ55" s="2">
        <f>Tableau1[[#This Row],[Tranche 9]]*Tableau1[[#This Row],[Prix révisé 9]]</f>
        <v>0</v>
      </c>
      <c r="AM55" s="2">
        <f>Tableau1[[#This Row],[Tranche 10]]*Tableau1[[#This Row],[Prix révisé 10]]</f>
        <v>0</v>
      </c>
      <c r="AP55" s="2">
        <f>Tableau1[[#This Row],[Tranche 11]]*Tableau1[[#This Row],[Prix révisé 11]]</f>
        <v>0</v>
      </c>
      <c r="AS55" s="2">
        <f>Tableau1[[#This Row],[Tranche 12]]*Tableau1[[#This Row],[Prix révisé 12]]</f>
        <v>0</v>
      </c>
      <c r="AV55" s="2">
        <f>Tableau1[[#This Row],[Tranche 13]]*Tableau1[[#This Row],[Prix révisé 13]]</f>
        <v>0</v>
      </c>
      <c r="AY55" s="2">
        <f>Tableau1[[#This Row],[Tranche 14]]*Tableau1[[#This Row],[Prix révisé 14]]</f>
        <v>0</v>
      </c>
      <c r="BB55" s="2">
        <f>Tableau1[[#This Row],[Tranche 15]]*Tableau1[[#This Row],[Prix révisé 15]]</f>
        <v>0</v>
      </c>
      <c r="BE55" s="2">
        <f>Tableau1[[#This Row],[Tranche 16]]*Tableau1[[#This Row],[Prix révisé 16]]</f>
        <v>0</v>
      </c>
      <c r="BH55" s="2">
        <f>Tableau1[[#This Row],[Tranche 17]]*Tableau1[[#This Row],[Prix révisé 17]]</f>
        <v>0</v>
      </c>
      <c r="BK55" s="2">
        <f>Tableau1[[#This Row],[Tranche 18]]*Tableau1[[#This Row],[Prix révisé 18]]</f>
        <v>0</v>
      </c>
      <c r="BN55" s="2">
        <f>Tableau1[[#This Row],[Tranche 19]]*Tableau1[[#This Row],[Prix révisé 19]]</f>
        <v>0</v>
      </c>
      <c r="BQ55" s="4">
        <f>Tableau1[[#This Row],[Tranche 20]]*Tableau1[[#This Row],[Prix révisé 20]]</f>
        <v>0</v>
      </c>
    </row>
    <row r="56" spans="1:69" x14ac:dyDescent="0.35">
      <c r="A56" t="s">
        <v>114</v>
      </c>
      <c r="B56" t="s">
        <v>63</v>
      </c>
      <c r="C56" s="3"/>
      <c r="D56" s="3">
        <f>IF(Tableau1[[#This Row],[Besoin Exprimé]]&lt;Tableau1[[#This Row],[Tranche 1]],Tableau1[[#This Row],[Tranche 1]],Tableau1[[#This Row],[Besoin Exprimé]])</f>
        <v>2</v>
      </c>
      <c r="E56" s="3">
        <f>prix(Tableau1[[#This Row],[Besoin réel]])</f>
        <v>2.0499999999999998</v>
      </c>
      <c r="F56" s="3">
        <f>Tableau1[[#This Row],[Besoin réel]]*Tableau1[[#This Row],[Prix]]</f>
        <v>4.0999999999999996</v>
      </c>
      <c r="G56" s="3">
        <f>OPTIMUM(Tableau1[[#This Row],[Besoin réel]])</f>
        <v>2</v>
      </c>
      <c r="H56" s="3">
        <f>prix(Tableau1[[#This Row],[Besoin optimisé]])</f>
        <v>2.0499999999999998</v>
      </c>
      <c r="I56" s="3">
        <f>Tableau1[[#This Row],[Prix optimisé]]*Tableau1[[#This Row],[Besoin optimisé]]</f>
        <v>4.0999999999999996</v>
      </c>
      <c r="J56" s="1">
        <v>2</v>
      </c>
      <c r="K56" s="2">
        <v>2.0499999999999998</v>
      </c>
      <c r="L56" s="2">
        <f>Tableau1[[#This Row],[Tranche 1]]*Tableau1[[#This Row],[Prix révisé 1]]</f>
        <v>4.0999999999999996</v>
      </c>
      <c r="M56" s="2">
        <v>3</v>
      </c>
      <c r="N56" s="2">
        <v>2.02</v>
      </c>
      <c r="O56" s="2">
        <f>Tableau1[[#This Row],[Tranche 2]]*Tableau1[[#This Row],[Prix révisé 2]]</f>
        <v>6.0600000000000005</v>
      </c>
      <c r="R56" s="2">
        <f>Tableau1[[#This Row],[Tranche 3]]*Tableau1[[#This Row],[Prix révisé 3]]</f>
        <v>0</v>
      </c>
      <c r="U56" s="2">
        <f>Tableau1[[#This Row],[Tranche 4]]*Tableau1[[#This Row],[Prix révisé 4]]</f>
        <v>0</v>
      </c>
      <c r="X56" s="2">
        <f>Tableau1[[#This Row],[Tranche 5]]*Tableau1[[#This Row],[Prix révisé 5]]</f>
        <v>0</v>
      </c>
      <c r="AA56" s="2">
        <f>Tableau1[[#This Row],[Tranche 6]]*Tableau1[[#This Row],[Prix révisé 6]]</f>
        <v>0</v>
      </c>
      <c r="AD56" s="2">
        <f>Tableau1[[#This Row],[Tranche 7]]*Tableau1[[#This Row],[Prix révisé 7]]</f>
        <v>0</v>
      </c>
      <c r="AG56" s="2">
        <f>Tableau1[[#This Row],[Tranche 8]]*Tableau1[[#This Row],[Prix révisé 8]]</f>
        <v>0</v>
      </c>
      <c r="AJ56" s="2">
        <f>Tableau1[[#This Row],[Tranche 9]]*Tableau1[[#This Row],[Prix révisé 9]]</f>
        <v>0</v>
      </c>
      <c r="AM56" s="2">
        <f>Tableau1[[#This Row],[Tranche 10]]*Tableau1[[#This Row],[Prix révisé 10]]</f>
        <v>0</v>
      </c>
      <c r="AP56" s="2">
        <f>Tableau1[[#This Row],[Tranche 11]]*Tableau1[[#This Row],[Prix révisé 11]]</f>
        <v>0</v>
      </c>
      <c r="AS56" s="2">
        <f>Tableau1[[#This Row],[Tranche 12]]*Tableau1[[#This Row],[Prix révisé 12]]</f>
        <v>0</v>
      </c>
      <c r="AV56" s="2">
        <f>Tableau1[[#This Row],[Tranche 13]]*Tableau1[[#This Row],[Prix révisé 13]]</f>
        <v>0</v>
      </c>
      <c r="AY56" s="2">
        <f>Tableau1[[#This Row],[Tranche 14]]*Tableau1[[#This Row],[Prix révisé 14]]</f>
        <v>0</v>
      </c>
      <c r="BB56" s="2">
        <f>Tableau1[[#This Row],[Tranche 15]]*Tableau1[[#This Row],[Prix révisé 15]]</f>
        <v>0</v>
      </c>
      <c r="BE56" s="2">
        <f>Tableau1[[#This Row],[Tranche 16]]*Tableau1[[#This Row],[Prix révisé 16]]</f>
        <v>0</v>
      </c>
      <c r="BH56" s="2">
        <f>Tableau1[[#This Row],[Tranche 17]]*Tableau1[[#This Row],[Prix révisé 17]]</f>
        <v>0</v>
      </c>
      <c r="BK56" s="2">
        <f>Tableau1[[#This Row],[Tranche 18]]*Tableau1[[#This Row],[Prix révisé 18]]</f>
        <v>0</v>
      </c>
      <c r="BN56" s="2">
        <f>Tableau1[[#This Row],[Tranche 19]]*Tableau1[[#This Row],[Prix révisé 19]]</f>
        <v>0</v>
      </c>
      <c r="BQ56" s="4">
        <f>Tableau1[[#This Row],[Tranche 20]]*Tableau1[[#This Row],[Prix révisé 20]]</f>
        <v>0</v>
      </c>
    </row>
    <row r="57" spans="1:69" x14ac:dyDescent="0.35">
      <c r="A57" t="s">
        <v>115</v>
      </c>
      <c r="B57" t="s">
        <v>116</v>
      </c>
      <c r="C57" s="3"/>
      <c r="D57" s="3">
        <f>IF(Tableau1[[#This Row],[Besoin Exprimé]]&lt;Tableau1[[#This Row],[Tranche 1]],Tableau1[[#This Row],[Tranche 1]],Tableau1[[#This Row],[Besoin Exprimé]])</f>
        <v>40</v>
      </c>
      <c r="E57" s="3">
        <f>prix(Tableau1[[#This Row],[Besoin réel]])</f>
        <v>20.75</v>
      </c>
      <c r="F57" s="3">
        <f>Tableau1[[#This Row],[Besoin réel]]*Tableau1[[#This Row],[Prix]]</f>
        <v>830</v>
      </c>
      <c r="G57" s="3">
        <f>OPTIMUM(Tableau1[[#This Row],[Besoin réel]])</f>
        <v>40</v>
      </c>
      <c r="H57" s="3">
        <f>prix(Tableau1[[#This Row],[Besoin optimisé]])</f>
        <v>20.75</v>
      </c>
      <c r="I57" s="3">
        <f>Tableau1[[#This Row],[Prix optimisé]]*Tableau1[[#This Row],[Besoin optimisé]]</f>
        <v>830</v>
      </c>
      <c r="J57" s="1">
        <v>40</v>
      </c>
      <c r="K57" s="2">
        <v>20.75</v>
      </c>
      <c r="L57" s="2">
        <f>Tableau1[[#This Row],[Tranche 1]]*Tableau1[[#This Row],[Prix révisé 1]]</f>
        <v>830</v>
      </c>
      <c r="O57" s="2">
        <f>Tableau1[[#This Row],[Tranche 2]]*Tableau1[[#This Row],[Prix révisé 2]]</f>
        <v>0</v>
      </c>
      <c r="R57" s="2">
        <f>Tableau1[[#This Row],[Tranche 3]]*Tableau1[[#This Row],[Prix révisé 3]]</f>
        <v>0</v>
      </c>
      <c r="U57" s="2">
        <f>Tableau1[[#This Row],[Tranche 4]]*Tableau1[[#This Row],[Prix révisé 4]]</f>
        <v>0</v>
      </c>
      <c r="X57" s="2">
        <f>Tableau1[[#This Row],[Tranche 5]]*Tableau1[[#This Row],[Prix révisé 5]]</f>
        <v>0</v>
      </c>
      <c r="AA57" s="2">
        <f>Tableau1[[#This Row],[Tranche 6]]*Tableau1[[#This Row],[Prix révisé 6]]</f>
        <v>0</v>
      </c>
      <c r="AD57" s="2">
        <f>Tableau1[[#This Row],[Tranche 7]]*Tableau1[[#This Row],[Prix révisé 7]]</f>
        <v>0</v>
      </c>
      <c r="AG57" s="2">
        <f>Tableau1[[#This Row],[Tranche 8]]*Tableau1[[#This Row],[Prix révisé 8]]</f>
        <v>0</v>
      </c>
      <c r="AJ57" s="2">
        <f>Tableau1[[#This Row],[Tranche 9]]*Tableau1[[#This Row],[Prix révisé 9]]</f>
        <v>0</v>
      </c>
      <c r="AM57" s="2">
        <f>Tableau1[[#This Row],[Tranche 10]]*Tableau1[[#This Row],[Prix révisé 10]]</f>
        <v>0</v>
      </c>
      <c r="AP57" s="2">
        <f>Tableau1[[#This Row],[Tranche 11]]*Tableau1[[#This Row],[Prix révisé 11]]</f>
        <v>0</v>
      </c>
      <c r="AS57" s="2">
        <f>Tableau1[[#This Row],[Tranche 12]]*Tableau1[[#This Row],[Prix révisé 12]]</f>
        <v>0</v>
      </c>
      <c r="AV57" s="2">
        <f>Tableau1[[#This Row],[Tranche 13]]*Tableau1[[#This Row],[Prix révisé 13]]</f>
        <v>0</v>
      </c>
      <c r="AY57" s="2">
        <f>Tableau1[[#This Row],[Tranche 14]]*Tableau1[[#This Row],[Prix révisé 14]]</f>
        <v>0</v>
      </c>
      <c r="BB57" s="2">
        <f>Tableau1[[#This Row],[Tranche 15]]*Tableau1[[#This Row],[Prix révisé 15]]</f>
        <v>0</v>
      </c>
      <c r="BE57" s="2">
        <f>Tableau1[[#This Row],[Tranche 16]]*Tableau1[[#This Row],[Prix révisé 16]]</f>
        <v>0</v>
      </c>
      <c r="BH57" s="2">
        <f>Tableau1[[#This Row],[Tranche 17]]*Tableau1[[#This Row],[Prix révisé 17]]</f>
        <v>0</v>
      </c>
      <c r="BK57" s="2">
        <f>Tableau1[[#This Row],[Tranche 18]]*Tableau1[[#This Row],[Prix révisé 18]]</f>
        <v>0</v>
      </c>
      <c r="BN57" s="2">
        <f>Tableau1[[#This Row],[Tranche 19]]*Tableau1[[#This Row],[Prix révisé 19]]</f>
        <v>0</v>
      </c>
      <c r="BQ57" s="4">
        <f>Tableau1[[#This Row],[Tranche 20]]*Tableau1[[#This Row],[Prix révisé 20]]</f>
        <v>0</v>
      </c>
    </row>
    <row r="58" spans="1:69" x14ac:dyDescent="0.35">
      <c r="A58" t="s">
        <v>117</v>
      </c>
      <c r="B58" t="s">
        <v>79</v>
      </c>
      <c r="C58" s="3"/>
      <c r="D58" s="3">
        <f>IF(Tableau1[[#This Row],[Besoin Exprimé]]&lt;Tableau1[[#This Row],[Tranche 1]],Tableau1[[#This Row],[Tranche 1]],Tableau1[[#This Row],[Besoin Exprimé]])</f>
        <v>200</v>
      </c>
      <c r="E58" s="3">
        <f>prix(Tableau1[[#This Row],[Besoin réel]])</f>
        <v>1.44</v>
      </c>
      <c r="F58" s="3">
        <f>Tableau1[[#This Row],[Besoin réel]]*Tableau1[[#This Row],[Prix]]</f>
        <v>288</v>
      </c>
      <c r="G58" s="3">
        <f>OPTIMUM(Tableau1[[#This Row],[Besoin réel]])</f>
        <v>200</v>
      </c>
      <c r="H58" s="3">
        <f>prix(Tableau1[[#This Row],[Besoin optimisé]])</f>
        <v>1.44</v>
      </c>
      <c r="I58" s="3">
        <f>Tableau1[[#This Row],[Prix optimisé]]*Tableau1[[#This Row],[Besoin optimisé]]</f>
        <v>288</v>
      </c>
      <c r="J58" s="1">
        <v>200</v>
      </c>
      <c r="K58" s="2">
        <v>1.44</v>
      </c>
      <c r="L58" s="2">
        <f>Tableau1[[#This Row],[Tranche 1]]*Tableau1[[#This Row],[Prix révisé 1]]</f>
        <v>288</v>
      </c>
      <c r="O58" s="2">
        <f>Tableau1[[#This Row],[Tranche 2]]*Tableau1[[#This Row],[Prix révisé 2]]</f>
        <v>0</v>
      </c>
      <c r="R58" s="2">
        <f>Tableau1[[#This Row],[Tranche 3]]*Tableau1[[#This Row],[Prix révisé 3]]</f>
        <v>0</v>
      </c>
      <c r="U58" s="2">
        <f>Tableau1[[#This Row],[Tranche 4]]*Tableau1[[#This Row],[Prix révisé 4]]</f>
        <v>0</v>
      </c>
      <c r="X58" s="2">
        <f>Tableau1[[#This Row],[Tranche 5]]*Tableau1[[#This Row],[Prix révisé 5]]</f>
        <v>0</v>
      </c>
      <c r="AA58" s="2">
        <f>Tableau1[[#This Row],[Tranche 6]]*Tableau1[[#This Row],[Prix révisé 6]]</f>
        <v>0</v>
      </c>
      <c r="AD58" s="2">
        <f>Tableau1[[#This Row],[Tranche 7]]*Tableau1[[#This Row],[Prix révisé 7]]</f>
        <v>0</v>
      </c>
      <c r="AG58" s="2">
        <f>Tableau1[[#This Row],[Tranche 8]]*Tableau1[[#This Row],[Prix révisé 8]]</f>
        <v>0</v>
      </c>
      <c r="AJ58" s="2">
        <f>Tableau1[[#This Row],[Tranche 9]]*Tableau1[[#This Row],[Prix révisé 9]]</f>
        <v>0</v>
      </c>
      <c r="AM58" s="2">
        <f>Tableau1[[#This Row],[Tranche 10]]*Tableau1[[#This Row],[Prix révisé 10]]</f>
        <v>0</v>
      </c>
      <c r="AP58" s="2">
        <f>Tableau1[[#This Row],[Tranche 11]]*Tableau1[[#This Row],[Prix révisé 11]]</f>
        <v>0</v>
      </c>
      <c r="AS58" s="2">
        <f>Tableau1[[#This Row],[Tranche 12]]*Tableau1[[#This Row],[Prix révisé 12]]</f>
        <v>0</v>
      </c>
      <c r="AV58" s="2">
        <f>Tableau1[[#This Row],[Tranche 13]]*Tableau1[[#This Row],[Prix révisé 13]]</f>
        <v>0</v>
      </c>
      <c r="AY58" s="2">
        <f>Tableau1[[#This Row],[Tranche 14]]*Tableau1[[#This Row],[Prix révisé 14]]</f>
        <v>0</v>
      </c>
      <c r="BB58" s="2">
        <f>Tableau1[[#This Row],[Tranche 15]]*Tableau1[[#This Row],[Prix révisé 15]]</f>
        <v>0</v>
      </c>
      <c r="BE58" s="2">
        <f>Tableau1[[#This Row],[Tranche 16]]*Tableau1[[#This Row],[Prix révisé 16]]</f>
        <v>0</v>
      </c>
      <c r="BH58" s="2">
        <f>Tableau1[[#This Row],[Tranche 17]]*Tableau1[[#This Row],[Prix révisé 17]]</f>
        <v>0</v>
      </c>
      <c r="BK58" s="2">
        <f>Tableau1[[#This Row],[Tranche 18]]*Tableau1[[#This Row],[Prix révisé 18]]</f>
        <v>0</v>
      </c>
      <c r="BN58" s="2">
        <f>Tableau1[[#This Row],[Tranche 19]]*Tableau1[[#This Row],[Prix révisé 19]]</f>
        <v>0</v>
      </c>
      <c r="BQ58" s="4">
        <f>Tableau1[[#This Row],[Tranche 20]]*Tableau1[[#This Row],[Prix révisé 20]]</f>
        <v>0</v>
      </c>
    </row>
    <row r="59" spans="1:69" x14ac:dyDescent="0.35">
      <c r="A59" t="s">
        <v>118</v>
      </c>
      <c r="B59" t="s">
        <v>119</v>
      </c>
      <c r="C59" s="3"/>
      <c r="D59" s="3">
        <f>IF(Tableau1[[#This Row],[Besoin Exprimé]]&lt;Tableau1[[#This Row],[Tranche 1]],Tableau1[[#This Row],[Tranche 1]],Tableau1[[#This Row],[Besoin Exprimé]])</f>
        <v>2</v>
      </c>
      <c r="E59" s="3">
        <f>prix(Tableau1[[#This Row],[Besoin réel]])</f>
        <v>0.3</v>
      </c>
      <c r="F59" s="3">
        <f>Tableau1[[#This Row],[Besoin réel]]*Tableau1[[#This Row],[Prix]]</f>
        <v>0.6</v>
      </c>
      <c r="G59" s="3">
        <f>OPTIMUM(Tableau1[[#This Row],[Besoin réel]])</f>
        <v>2</v>
      </c>
      <c r="H59" s="3">
        <f>prix(Tableau1[[#This Row],[Besoin optimisé]])</f>
        <v>0.3</v>
      </c>
      <c r="I59" s="3">
        <f>Tableau1[[#This Row],[Prix optimisé]]*Tableau1[[#This Row],[Besoin optimisé]]</f>
        <v>0.6</v>
      </c>
      <c r="J59" s="1">
        <v>2</v>
      </c>
      <c r="K59" s="2">
        <v>0.3</v>
      </c>
      <c r="L59" s="2">
        <f>Tableau1[[#This Row],[Tranche 1]]*Tableau1[[#This Row],[Prix révisé 1]]</f>
        <v>0.6</v>
      </c>
      <c r="O59" s="2">
        <f>Tableau1[[#This Row],[Tranche 2]]*Tableau1[[#This Row],[Prix révisé 2]]</f>
        <v>0</v>
      </c>
      <c r="R59" s="2">
        <f>Tableau1[[#This Row],[Tranche 3]]*Tableau1[[#This Row],[Prix révisé 3]]</f>
        <v>0</v>
      </c>
      <c r="U59" s="2">
        <f>Tableau1[[#This Row],[Tranche 4]]*Tableau1[[#This Row],[Prix révisé 4]]</f>
        <v>0</v>
      </c>
      <c r="X59" s="2">
        <f>Tableau1[[#This Row],[Tranche 5]]*Tableau1[[#This Row],[Prix révisé 5]]</f>
        <v>0</v>
      </c>
      <c r="AA59" s="2">
        <f>Tableau1[[#This Row],[Tranche 6]]*Tableau1[[#This Row],[Prix révisé 6]]</f>
        <v>0</v>
      </c>
      <c r="AD59" s="2">
        <f>Tableau1[[#This Row],[Tranche 7]]*Tableau1[[#This Row],[Prix révisé 7]]</f>
        <v>0</v>
      </c>
      <c r="AG59" s="2">
        <f>Tableau1[[#This Row],[Tranche 8]]*Tableau1[[#This Row],[Prix révisé 8]]</f>
        <v>0</v>
      </c>
      <c r="AJ59" s="2">
        <f>Tableau1[[#This Row],[Tranche 9]]*Tableau1[[#This Row],[Prix révisé 9]]</f>
        <v>0</v>
      </c>
      <c r="AM59" s="2">
        <f>Tableau1[[#This Row],[Tranche 10]]*Tableau1[[#This Row],[Prix révisé 10]]</f>
        <v>0</v>
      </c>
      <c r="AP59" s="2">
        <f>Tableau1[[#This Row],[Tranche 11]]*Tableau1[[#This Row],[Prix révisé 11]]</f>
        <v>0</v>
      </c>
      <c r="AS59" s="2">
        <f>Tableau1[[#This Row],[Tranche 12]]*Tableau1[[#This Row],[Prix révisé 12]]</f>
        <v>0</v>
      </c>
      <c r="AV59" s="2">
        <f>Tableau1[[#This Row],[Tranche 13]]*Tableau1[[#This Row],[Prix révisé 13]]</f>
        <v>0</v>
      </c>
      <c r="AY59" s="2">
        <f>Tableau1[[#This Row],[Tranche 14]]*Tableau1[[#This Row],[Prix révisé 14]]</f>
        <v>0</v>
      </c>
      <c r="BB59" s="2">
        <f>Tableau1[[#This Row],[Tranche 15]]*Tableau1[[#This Row],[Prix révisé 15]]</f>
        <v>0</v>
      </c>
      <c r="BE59" s="2">
        <f>Tableau1[[#This Row],[Tranche 16]]*Tableau1[[#This Row],[Prix révisé 16]]</f>
        <v>0</v>
      </c>
      <c r="BH59" s="2">
        <f>Tableau1[[#This Row],[Tranche 17]]*Tableau1[[#This Row],[Prix révisé 17]]</f>
        <v>0</v>
      </c>
      <c r="BK59" s="2">
        <f>Tableau1[[#This Row],[Tranche 18]]*Tableau1[[#This Row],[Prix révisé 18]]</f>
        <v>0</v>
      </c>
      <c r="BN59" s="2">
        <f>Tableau1[[#This Row],[Tranche 19]]*Tableau1[[#This Row],[Prix révisé 19]]</f>
        <v>0</v>
      </c>
      <c r="BQ59" s="4">
        <f>Tableau1[[#This Row],[Tranche 20]]*Tableau1[[#This Row],[Prix révisé 20]]</f>
        <v>0</v>
      </c>
    </row>
    <row r="60" spans="1:69" x14ac:dyDescent="0.35">
      <c r="A60" t="s">
        <v>120</v>
      </c>
      <c r="B60" t="s">
        <v>57</v>
      </c>
      <c r="C60" s="3"/>
      <c r="D60" s="3">
        <f>IF(Tableau1[[#This Row],[Besoin Exprimé]]&lt;Tableau1[[#This Row],[Tranche 1]],Tableau1[[#This Row],[Tranche 1]],Tableau1[[#This Row],[Besoin Exprimé]])</f>
        <v>1</v>
      </c>
      <c r="E60" s="3">
        <f>prix(Tableau1[[#This Row],[Besoin réel]])</f>
        <v>3865.09</v>
      </c>
      <c r="F60" s="3">
        <f>Tableau1[[#This Row],[Besoin réel]]*Tableau1[[#This Row],[Prix]]</f>
        <v>3865.09</v>
      </c>
      <c r="G60" s="3">
        <f>OPTIMUM(Tableau1[[#This Row],[Besoin réel]])</f>
        <v>1</v>
      </c>
      <c r="H60" s="3">
        <f>prix(Tableau1[[#This Row],[Besoin optimisé]])</f>
        <v>3865.09</v>
      </c>
      <c r="I60" s="3">
        <f>Tableau1[[#This Row],[Prix optimisé]]*Tableau1[[#This Row],[Besoin optimisé]]</f>
        <v>3865.09</v>
      </c>
      <c r="J60" s="1">
        <v>1</v>
      </c>
      <c r="K60" s="2">
        <v>3865.09</v>
      </c>
      <c r="L60" s="2">
        <f>Tableau1[[#This Row],[Tranche 1]]*Tableau1[[#This Row],[Prix révisé 1]]</f>
        <v>3865.09</v>
      </c>
      <c r="M60" s="2">
        <v>5</v>
      </c>
      <c r="N60" s="2">
        <v>776.12</v>
      </c>
      <c r="O60" s="2">
        <f>Tableau1[[#This Row],[Tranche 2]]*Tableau1[[#This Row],[Prix révisé 2]]</f>
        <v>3880.6</v>
      </c>
      <c r="P60" s="2">
        <v>10</v>
      </c>
      <c r="Q60" s="2">
        <v>737.33</v>
      </c>
      <c r="R60" s="2">
        <f>Tableau1[[#This Row],[Tranche 3]]*Tableau1[[#This Row],[Prix révisé 3]]</f>
        <v>7373.3</v>
      </c>
      <c r="S60" s="2">
        <v>50</v>
      </c>
      <c r="T60" s="2">
        <v>693.08</v>
      </c>
      <c r="U60" s="2">
        <f>Tableau1[[#This Row],[Tranche 4]]*Tableau1[[#This Row],[Prix révisé 4]]</f>
        <v>34654</v>
      </c>
      <c r="V60" s="2">
        <v>100</v>
      </c>
      <c r="W60" s="2">
        <v>651.5</v>
      </c>
      <c r="X60" s="2">
        <f>Tableau1[[#This Row],[Tranche 5]]*Tableau1[[#This Row],[Prix révisé 5]]</f>
        <v>65150</v>
      </c>
      <c r="Y60" s="2">
        <v>500</v>
      </c>
      <c r="Z60" s="2">
        <v>618.91999999999996</v>
      </c>
      <c r="AA60" s="2">
        <f>Tableau1[[#This Row],[Tranche 6]]*Tableau1[[#This Row],[Prix révisé 6]]</f>
        <v>309460</v>
      </c>
      <c r="AB60" s="2">
        <v>1000</v>
      </c>
      <c r="AC60" s="2">
        <v>587.99</v>
      </c>
      <c r="AD60" s="2">
        <f>Tableau1[[#This Row],[Tranche 7]]*Tableau1[[#This Row],[Prix révisé 7]]</f>
        <v>587990</v>
      </c>
      <c r="AE60" s="2">
        <v>5000</v>
      </c>
      <c r="AF60" s="2">
        <v>570.34</v>
      </c>
      <c r="AG60" s="2">
        <f>Tableau1[[#This Row],[Tranche 8]]*Tableau1[[#This Row],[Prix révisé 8]]</f>
        <v>2851700</v>
      </c>
      <c r="AJ60" s="2">
        <f>Tableau1[[#This Row],[Tranche 9]]*Tableau1[[#This Row],[Prix révisé 9]]</f>
        <v>0</v>
      </c>
      <c r="AM60" s="2">
        <f>Tableau1[[#This Row],[Tranche 10]]*Tableau1[[#This Row],[Prix révisé 10]]</f>
        <v>0</v>
      </c>
      <c r="AP60" s="2">
        <f>Tableau1[[#This Row],[Tranche 11]]*Tableau1[[#This Row],[Prix révisé 11]]</f>
        <v>0</v>
      </c>
      <c r="AS60" s="2">
        <f>Tableau1[[#This Row],[Tranche 12]]*Tableau1[[#This Row],[Prix révisé 12]]</f>
        <v>0</v>
      </c>
      <c r="AV60" s="2">
        <f>Tableau1[[#This Row],[Tranche 13]]*Tableau1[[#This Row],[Prix révisé 13]]</f>
        <v>0</v>
      </c>
      <c r="AY60" s="2">
        <f>Tableau1[[#This Row],[Tranche 14]]*Tableau1[[#This Row],[Prix révisé 14]]</f>
        <v>0</v>
      </c>
      <c r="BB60" s="2">
        <f>Tableau1[[#This Row],[Tranche 15]]*Tableau1[[#This Row],[Prix révisé 15]]</f>
        <v>0</v>
      </c>
      <c r="BE60" s="2">
        <f>Tableau1[[#This Row],[Tranche 16]]*Tableau1[[#This Row],[Prix révisé 16]]</f>
        <v>0</v>
      </c>
      <c r="BH60" s="2">
        <f>Tableau1[[#This Row],[Tranche 17]]*Tableau1[[#This Row],[Prix révisé 17]]</f>
        <v>0</v>
      </c>
      <c r="BK60" s="2">
        <f>Tableau1[[#This Row],[Tranche 18]]*Tableau1[[#This Row],[Prix révisé 18]]</f>
        <v>0</v>
      </c>
      <c r="BN60" s="2">
        <f>Tableau1[[#This Row],[Tranche 19]]*Tableau1[[#This Row],[Prix révisé 19]]</f>
        <v>0</v>
      </c>
      <c r="BQ60" s="4">
        <f>Tableau1[[#This Row],[Tranche 20]]*Tableau1[[#This Row],[Prix révisé 20]]</f>
        <v>0</v>
      </c>
    </row>
    <row r="61" spans="1:69" x14ac:dyDescent="0.35">
      <c r="A61" t="s">
        <v>121</v>
      </c>
      <c r="B61" t="s">
        <v>51</v>
      </c>
      <c r="C61" s="3"/>
      <c r="D61" s="3">
        <f>IF(Tableau1[[#This Row],[Besoin Exprimé]]&lt;Tableau1[[#This Row],[Tranche 1]],Tableau1[[#This Row],[Tranche 1]],Tableau1[[#This Row],[Besoin Exprimé]])</f>
        <v>6</v>
      </c>
      <c r="E61" s="3">
        <f>prix(Tableau1[[#This Row],[Besoin réel]])</f>
        <v>13.2</v>
      </c>
      <c r="F61" s="3">
        <f>Tableau1[[#This Row],[Besoin réel]]*Tableau1[[#This Row],[Prix]]</f>
        <v>79.199999999999989</v>
      </c>
      <c r="G61" s="3">
        <f>OPTIMUM(Tableau1[[#This Row],[Besoin réel]])</f>
        <v>6</v>
      </c>
      <c r="H61" s="3">
        <f>prix(Tableau1[[#This Row],[Besoin optimisé]])</f>
        <v>13.2</v>
      </c>
      <c r="I61" s="3">
        <f>Tableau1[[#This Row],[Prix optimisé]]*Tableau1[[#This Row],[Besoin optimisé]]</f>
        <v>79.199999999999989</v>
      </c>
      <c r="J61" s="1">
        <v>6</v>
      </c>
      <c r="K61" s="2">
        <v>13.2</v>
      </c>
      <c r="L61" s="2">
        <f>Tableau1[[#This Row],[Tranche 1]]*Tableau1[[#This Row],[Prix révisé 1]]</f>
        <v>79.199999999999989</v>
      </c>
      <c r="O61" s="2">
        <f>Tableau1[[#This Row],[Tranche 2]]*Tableau1[[#This Row],[Prix révisé 2]]</f>
        <v>0</v>
      </c>
      <c r="R61" s="2">
        <f>Tableau1[[#This Row],[Tranche 3]]*Tableau1[[#This Row],[Prix révisé 3]]</f>
        <v>0</v>
      </c>
      <c r="U61" s="2">
        <f>Tableau1[[#This Row],[Tranche 4]]*Tableau1[[#This Row],[Prix révisé 4]]</f>
        <v>0</v>
      </c>
      <c r="X61" s="2">
        <f>Tableau1[[#This Row],[Tranche 5]]*Tableau1[[#This Row],[Prix révisé 5]]</f>
        <v>0</v>
      </c>
      <c r="AA61" s="2">
        <f>Tableau1[[#This Row],[Tranche 6]]*Tableau1[[#This Row],[Prix révisé 6]]</f>
        <v>0</v>
      </c>
      <c r="AD61" s="2">
        <f>Tableau1[[#This Row],[Tranche 7]]*Tableau1[[#This Row],[Prix révisé 7]]</f>
        <v>0</v>
      </c>
      <c r="AG61" s="2">
        <f>Tableau1[[#This Row],[Tranche 8]]*Tableau1[[#This Row],[Prix révisé 8]]</f>
        <v>0</v>
      </c>
      <c r="AJ61" s="2">
        <f>Tableau1[[#This Row],[Tranche 9]]*Tableau1[[#This Row],[Prix révisé 9]]</f>
        <v>0</v>
      </c>
      <c r="AM61" s="2">
        <f>Tableau1[[#This Row],[Tranche 10]]*Tableau1[[#This Row],[Prix révisé 10]]</f>
        <v>0</v>
      </c>
      <c r="AP61" s="2">
        <f>Tableau1[[#This Row],[Tranche 11]]*Tableau1[[#This Row],[Prix révisé 11]]</f>
        <v>0</v>
      </c>
      <c r="AS61" s="2">
        <f>Tableau1[[#This Row],[Tranche 12]]*Tableau1[[#This Row],[Prix révisé 12]]</f>
        <v>0</v>
      </c>
      <c r="AV61" s="2">
        <f>Tableau1[[#This Row],[Tranche 13]]*Tableau1[[#This Row],[Prix révisé 13]]</f>
        <v>0</v>
      </c>
      <c r="AY61" s="2">
        <f>Tableau1[[#This Row],[Tranche 14]]*Tableau1[[#This Row],[Prix révisé 14]]</f>
        <v>0</v>
      </c>
      <c r="BB61" s="2">
        <f>Tableau1[[#This Row],[Tranche 15]]*Tableau1[[#This Row],[Prix révisé 15]]</f>
        <v>0</v>
      </c>
      <c r="BE61" s="2">
        <f>Tableau1[[#This Row],[Tranche 16]]*Tableau1[[#This Row],[Prix révisé 16]]</f>
        <v>0</v>
      </c>
      <c r="BH61" s="2">
        <f>Tableau1[[#This Row],[Tranche 17]]*Tableau1[[#This Row],[Prix révisé 17]]</f>
        <v>0</v>
      </c>
      <c r="BK61" s="2">
        <f>Tableau1[[#This Row],[Tranche 18]]*Tableau1[[#This Row],[Prix révisé 18]]</f>
        <v>0</v>
      </c>
      <c r="BN61" s="2">
        <f>Tableau1[[#This Row],[Tranche 19]]*Tableau1[[#This Row],[Prix révisé 19]]</f>
        <v>0</v>
      </c>
      <c r="BQ61" s="4">
        <f>Tableau1[[#This Row],[Tranche 20]]*Tableau1[[#This Row],[Prix révisé 20]]</f>
        <v>0</v>
      </c>
    </row>
    <row r="62" spans="1:69" x14ac:dyDescent="0.35">
      <c r="A62" t="s">
        <v>122</v>
      </c>
      <c r="B62" t="s">
        <v>123</v>
      </c>
      <c r="C62" s="3"/>
      <c r="D62" s="3">
        <f>IF(Tableau1[[#This Row],[Besoin Exprimé]]&lt;Tableau1[[#This Row],[Tranche 1]],Tableau1[[#This Row],[Tranche 1]],Tableau1[[#This Row],[Besoin Exprimé]])</f>
        <v>1</v>
      </c>
      <c r="E62" s="3">
        <f>prix(Tableau1[[#This Row],[Besoin réel]])</f>
        <v>181.21</v>
      </c>
      <c r="F62" s="3">
        <f>Tableau1[[#This Row],[Besoin réel]]*Tableau1[[#This Row],[Prix]]</f>
        <v>181.21</v>
      </c>
      <c r="G62" s="3">
        <f>OPTIMUM(Tableau1[[#This Row],[Besoin réel]])</f>
        <v>1</v>
      </c>
      <c r="H62" s="3">
        <f>prix(Tableau1[[#This Row],[Besoin optimisé]])</f>
        <v>181.21</v>
      </c>
      <c r="I62" s="3">
        <f>Tableau1[[#This Row],[Prix optimisé]]*Tableau1[[#This Row],[Besoin optimisé]]</f>
        <v>181.21</v>
      </c>
      <c r="J62" s="1">
        <v>1</v>
      </c>
      <c r="K62" s="2">
        <v>181.21</v>
      </c>
      <c r="L62" s="2">
        <f>Tableau1[[#This Row],[Tranche 1]]*Tableau1[[#This Row],[Prix révisé 1]]</f>
        <v>181.21</v>
      </c>
      <c r="M62" s="2">
        <v>10</v>
      </c>
      <c r="N62" s="2">
        <v>113.93</v>
      </c>
      <c r="O62" s="2">
        <f>Tableau1[[#This Row],[Tranche 2]]*Tableau1[[#This Row],[Prix révisé 2]]</f>
        <v>1139.3000000000002</v>
      </c>
      <c r="P62" s="2">
        <v>20</v>
      </c>
      <c r="Q62" s="2">
        <v>105.79</v>
      </c>
      <c r="R62" s="2">
        <f>Tableau1[[#This Row],[Tranche 3]]*Tableau1[[#This Row],[Prix révisé 3]]</f>
        <v>2115.8000000000002</v>
      </c>
      <c r="U62" s="2">
        <f>Tableau1[[#This Row],[Tranche 4]]*Tableau1[[#This Row],[Prix révisé 4]]</f>
        <v>0</v>
      </c>
      <c r="X62" s="2">
        <f>Tableau1[[#This Row],[Tranche 5]]*Tableau1[[#This Row],[Prix révisé 5]]</f>
        <v>0</v>
      </c>
      <c r="AA62" s="2">
        <f>Tableau1[[#This Row],[Tranche 6]]*Tableau1[[#This Row],[Prix révisé 6]]</f>
        <v>0</v>
      </c>
      <c r="AD62" s="2">
        <f>Tableau1[[#This Row],[Tranche 7]]*Tableau1[[#This Row],[Prix révisé 7]]</f>
        <v>0</v>
      </c>
      <c r="AG62" s="2">
        <f>Tableau1[[#This Row],[Tranche 8]]*Tableau1[[#This Row],[Prix révisé 8]]</f>
        <v>0</v>
      </c>
      <c r="AJ62" s="2">
        <f>Tableau1[[#This Row],[Tranche 9]]*Tableau1[[#This Row],[Prix révisé 9]]</f>
        <v>0</v>
      </c>
      <c r="AM62" s="2">
        <f>Tableau1[[#This Row],[Tranche 10]]*Tableau1[[#This Row],[Prix révisé 10]]</f>
        <v>0</v>
      </c>
      <c r="AP62" s="2">
        <f>Tableau1[[#This Row],[Tranche 11]]*Tableau1[[#This Row],[Prix révisé 11]]</f>
        <v>0</v>
      </c>
      <c r="AS62" s="2">
        <f>Tableau1[[#This Row],[Tranche 12]]*Tableau1[[#This Row],[Prix révisé 12]]</f>
        <v>0</v>
      </c>
      <c r="AV62" s="2">
        <f>Tableau1[[#This Row],[Tranche 13]]*Tableau1[[#This Row],[Prix révisé 13]]</f>
        <v>0</v>
      </c>
      <c r="AY62" s="2">
        <f>Tableau1[[#This Row],[Tranche 14]]*Tableau1[[#This Row],[Prix révisé 14]]</f>
        <v>0</v>
      </c>
      <c r="BB62" s="2">
        <f>Tableau1[[#This Row],[Tranche 15]]*Tableau1[[#This Row],[Prix révisé 15]]</f>
        <v>0</v>
      </c>
      <c r="BE62" s="2">
        <f>Tableau1[[#This Row],[Tranche 16]]*Tableau1[[#This Row],[Prix révisé 16]]</f>
        <v>0</v>
      </c>
      <c r="BH62" s="2">
        <f>Tableau1[[#This Row],[Tranche 17]]*Tableau1[[#This Row],[Prix révisé 17]]</f>
        <v>0</v>
      </c>
      <c r="BK62" s="2">
        <f>Tableau1[[#This Row],[Tranche 18]]*Tableau1[[#This Row],[Prix révisé 18]]</f>
        <v>0</v>
      </c>
      <c r="BN62" s="2">
        <f>Tableau1[[#This Row],[Tranche 19]]*Tableau1[[#This Row],[Prix révisé 19]]</f>
        <v>0</v>
      </c>
      <c r="BQ62" s="4">
        <f>Tableau1[[#This Row],[Tranche 20]]*Tableau1[[#This Row],[Prix révisé 20]]</f>
        <v>0</v>
      </c>
    </row>
    <row r="63" spans="1:69" x14ac:dyDescent="0.35">
      <c r="A63" t="s">
        <v>124</v>
      </c>
      <c r="B63" t="s">
        <v>46</v>
      </c>
      <c r="C63" s="3"/>
      <c r="D63" s="3">
        <f>IF(Tableau1[[#This Row],[Besoin Exprimé]]&lt;Tableau1[[#This Row],[Tranche 1]],Tableau1[[#This Row],[Tranche 1]],Tableau1[[#This Row],[Besoin Exprimé]])</f>
        <v>8</v>
      </c>
      <c r="E63" s="3">
        <f>prix(Tableau1[[#This Row],[Besoin réel]])</f>
        <v>10.78</v>
      </c>
      <c r="F63" s="3">
        <f>Tableau1[[#This Row],[Besoin réel]]*Tableau1[[#This Row],[Prix]]</f>
        <v>86.24</v>
      </c>
      <c r="G63" s="3">
        <f>OPTIMUM(Tableau1[[#This Row],[Besoin réel]])</f>
        <v>8</v>
      </c>
      <c r="H63" s="3">
        <f>prix(Tableau1[[#This Row],[Besoin optimisé]])</f>
        <v>10.78</v>
      </c>
      <c r="I63" s="3">
        <f>Tableau1[[#This Row],[Prix optimisé]]*Tableau1[[#This Row],[Besoin optimisé]]</f>
        <v>86.24</v>
      </c>
      <c r="J63" s="1">
        <v>8</v>
      </c>
      <c r="K63" s="2">
        <v>10.78</v>
      </c>
      <c r="L63" s="2">
        <f>Tableau1[[#This Row],[Tranche 1]]*Tableau1[[#This Row],[Prix révisé 1]]</f>
        <v>86.24</v>
      </c>
      <c r="O63" s="2">
        <f>Tableau1[[#This Row],[Tranche 2]]*Tableau1[[#This Row],[Prix révisé 2]]</f>
        <v>0</v>
      </c>
      <c r="R63" s="2">
        <f>Tableau1[[#This Row],[Tranche 3]]*Tableau1[[#This Row],[Prix révisé 3]]</f>
        <v>0</v>
      </c>
      <c r="U63" s="2">
        <f>Tableau1[[#This Row],[Tranche 4]]*Tableau1[[#This Row],[Prix révisé 4]]</f>
        <v>0</v>
      </c>
      <c r="X63" s="2">
        <f>Tableau1[[#This Row],[Tranche 5]]*Tableau1[[#This Row],[Prix révisé 5]]</f>
        <v>0</v>
      </c>
      <c r="AA63" s="2">
        <f>Tableau1[[#This Row],[Tranche 6]]*Tableau1[[#This Row],[Prix révisé 6]]</f>
        <v>0</v>
      </c>
      <c r="AD63" s="2">
        <f>Tableau1[[#This Row],[Tranche 7]]*Tableau1[[#This Row],[Prix révisé 7]]</f>
        <v>0</v>
      </c>
      <c r="AG63" s="2">
        <f>Tableau1[[#This Row],[Tranche 8]]*Tableau1[[#This Row],[Prix révisé 8]]</f>
        <v>0</v>
      </c>
      <c r="AJ63" s="2">
        <f>Tableau1[[#This Row],[Tranche 9]]*Tableau1[[#This Row],[Prix révisé 9]]</f>
        <v>0</v>
      </c>
      <c r="AM63" s="2">
        <f>Tableau1[[#This Row],[Tranche 10]]*Tableau1[[#This Row],[Prix révisé 10]]</f>
        <v>0</v>
      </c>
      <c r="AP63" s="2">
        <f>Tableau1[[#This Row],[Tranche 11]]*Tableau1[[#This Row],[Prix révisé 11]]</f>
        <v>0</v>
      </c>
      <c r="AS63" s="2">
        <f>Tableau1[[#This Row],[Tranche 12]]*Tableau1[[#This Row],[Prix révisé 12]]</f>
        <v>0</v>
      </c>
      <c r="AV63" s="2">
        <f>Tableau1[[#This Row],[Tranche 13]]*Tableau1[[#This Row],[Prix révisé 13]]</f>
        <v>0</v>
      </c>
      <c r="AY63" s="2">
        <f>Tableau1[[#This Row],[Tranche 14]]*Tableau1[[#This Row],[Prix révisé 14]]</f>
        <v>0</v>
      </c>
      <c r="BB63" s="2">
        <f>Tableau1[[#This Row],[Tranche 15]]*Tableau1[[#This Row],[Prix révisé 15]]</f>
        <v>0</v>
      </c>
      <c r="BE63" s="2">
        <f>Tableau1[[#This Row],[Tranche 16]]*Tableau1[[#This Row],[Prix révisé 16]]</f>
        <v>0</v>
      </c>
      <c r="BH63" s="2">
        <f>Tableau1[[#This Row],[Tranche 17]]*Tableau1[[#This Row],[Prix révisé 17]]</f>
        <v>0</v>
      </c>
      <c r="BK63" s="2">
        <f>Tableau1[[#This Row],[Tranche 18]]*Tableau1[[#This Row],[Prix révisé 18]]</f>
        <v>0</v>
      </c>
      <c r="BN63" s="2">
        <f>Tableau1[[#This Row],[Tranche 19]]*Tableau1[[#This Row],[Prix révisé 19]]</f>
        <v>0</v>
      </c>
      <c r="BQ63" s="4">
        <f>Tableau1[[#This Row],[Tranche 20]]*Tableau1[[#This Row],[Prix révisé 20]]</f>
        <v>0</v>
      </c>
    </row>
    <row r="64" spans="1:69" x14ac:dyDescent="0.35">
      <c r="A64" t="s">
        <v>124</v>
      </c>
      <c r="B64" t="s">
        <v>47</v>
      </c>
      <c r="C64" s="3"/>
      <c r="D64" s="3">
        <f>IF(Tableau1[[#This Row],[Besoin Exprimé]]&lt;Tableau1[[#This Row],[Tranche 1]],Tableau1[[#This Row],[Tranche 1]],Tableau1[[#This Row],[Besoin Exprimé]])</f>
        <v>2</v>
      </c>
      <c r="E64" s="3">
        <f>prix(Tableau1[[#This Row],[Besoin réel]])</f>
        <v>19.8</v>
      </c>
      <c r="F64" s="3">
        <f>Tableau1[[#This Row],[Besoin réel]]*Tableau1[[#This Row],[Prix]]</f>
        <v>39.6</v>
      </c>
      <c r="G64" s="3">
        <f>OPTIMUM(Tableau1[[#This Row],[Besoin réel]])</f>
        <v>2</v>
      </c>
      <c r="H64" s="3">
        <f>prix(Tableau1[[#This Row],[Besoin optimisé]])</f>
        <v>19.8</v>
      </c>
      <c r="I64" s="3">
        <f>Tableau1[[#This Row],[Prix optimisé]]*Tableau1[[#This Row],[Besoin optimisé]]</f>
        <v>39.6</v>
      </c>
      <c r="J64" s="1">
        <v>2</v>
      </c>
      <c r="K64" s="2">
        <v>19.8</v>
      </c>
      <c r="L64" s="2">
        <f>Tableau1[[#This Row],[Tranche 1]]*Tableau1[[#This Row],[Prix révisé 1]]</f>
        <v>39.6</v>
      </c>
      <c r="O64" s="2">
        <f>Tableau1[[#This Row],[Tranche 2]]*Tableau1[[#This Row],[Prix révisé 2]]</f>
        <v>0</v>
      </c>
      <c r="R64" s="2">
        <f>Tableau1[[#This Row],[Tranche 3]]*Tableau1[[#This Row],[Prix révisé 3]]</f>
        <v>0</v>
      </c>
      <c r="U64" s="2">
        <f>Tableau1[[#This Row],[Tranche 4]]*Tableau1[[#This Row],[Prix révisé 4]]</f>
        <v>0</v>
      </c>
      <c r="X64" s="2">
        <f>Tableau1[[#This Row],[Tranche 5]]*Tableau1[[#This Row],[Prix révisé 5]]</f>
        <v>0</v>
      </c>
      <c r="AA64" s="2">
        <f>Tableau1[[#This Row],[Tranche 6]]*Tableau1[[#This Row],[Prix révisé 6]]</f>
        <v>0</v>
      </c>
      <c r="AD64" s="2">
        <f>Tableau1[[#This Row],[Tranche 7]]*Tableau1[[#This Row],[Prix révisé 7]]</f>
        <v>0</v>
      </c>
      <c r="AG64" s="2">
        <f>Tableau1[[#This Row],[Tranche 8]]*Tableau1[[#This Row],[Prix révisé 8]]</f>
        <v>0</v>
      </c>
      <c r="AJ64" s="2">
        <f>Tableau1[[#This Row],[Tranche 9]]*Tableau1[[#This Row],[Prix révisé 9]]</f>
        <v>0</v>
      </c>
      <c r="AM64" s="2">
        <f>Tableau1[[#This Row],[Tranche 10]]*Tableau1[[#This Row],[Prix révisé 10]]</f>
        <v>0</v>
      </c>
      <c r="AP64" s="2">
        <f>Tableau1[[#This Row],[Tranche 11]]*Tableau1[[#This Row],[Prix révisé 11]]</f>
        <v>0</v>
      </c>
      <c r="AS64" s="2">
        <f>Tableau1[[#This Row],[Tranche 12]]*Tableau1[[#This Row],[Prix révisé 12]]</f>
        <v>0</v>
      </c>
      <c r="AV64" s="2">
        <f>Tableau1[[#This Row],[Tranche 13]]*Tableau1[[#This Row],[Prix révisé 13]]</f>
        <v>0</v>
      </c>
      <c r="AY64" s="2">
        <f>Tableau1[[#This Row],[Tranche 14]]*Tableau1[[#This Row],[Prix révisé 14]]</f>
        <v>0</v>
      </c>
      <c r="BB64" s="2">
        <f>Tableau1[[#This Row],[Tranche 15]]*Tableau1[[#This Row],[Prix révisé 15]]</f>
        <v>0</v>
      </c>
      <c r="BE64" s="2">
        <f>Tableau1[[#This Row],[Tranche 16]]*Tableau1[[#This Row],[Prix révisé 16]]</f>
        <v>0</v>
      </c>
      <c r="BH64" s="2">
        <f>Tableau1[[#This Row],[Tranche 17]]*Tableau1[[#This Row],[Prix révisé 17]]</f>
        <v>0</v>
      </c>
      <c r="BK64" s="2">
        <f>Tableau1[[#This Row],[Tranche 18]]*Tableau1[[#This Row],[Prix révisé 18]]</f>
        <v>0</v>
      </c>
      <c r="BN64" s="2">
        <f>Tableau1[[#This Row],[Tranche 19]]*Tableau1[[#This Row],[Prix révisé 19]]</f>
        <v>0</v>
      </c>
      <c r="BQ64" s="4">
        <f>Tableau1[[#This Row],[Tranche 20]]*Tableau1[[#This Row],[Prix révisé 20]]</f>
        <v>0</v>
      </c>
    </row>
    <row r="65" spans="1:69" x14ac:dyDescent="0.35">
      <c r="A65" t="s">
        <v>125</v>
      </c>
      <c r="B65" t="s">
        <v>60</v>
      </c>
      <c r="C65" s="3"/>
      <c r="D65" s="3">
        <f>IF(Tableau1[[#This Row],[Besoin Exprimé]]&lt;Tableau1[[#This Row],[Tranche 1]],Tableau1[[#This Row],[Tranche 1]],Tableau1[[#This Row],[Besoin Exprimé]])</f>
        <v>1</v>
      </c>
      <c r="E65" s="3">
        <f>prix(Tableau1[[#This Row],[Besoin réel]])</f>
        <v>467.38</v>
      </c>
      <c r="F65" s="3">
        <f>Tableau1[[#This Row],[Besoin réel]]*Tableau1[[#This Row],[Prix]]</f>
        <v>467.38</v>
      </c>
      <c r="G65" s="3">
        <f>OPTIMUM(Tableau1[[#This Row],[Besoin réel]])</f>
        <v>1</v>
      </c>
      <c r="H65" s="3">
        <f>prix(Tableau1[[#This Row],[Besoin optimisé]])</f>
        <v>467.38</v>
      </c>
      <c r="I65" s="3">
        <f>Tableau1[[#This Row],[Prix optimisé]]*Tableau1[[#This Row],[Besoin optimisé]]</f>
        <v>467.38</v>
      </c>
      <c r="J65" s="1">
        <v>1</v>
      </c>
      <c r="K65" s="2">
        <v>467.38</v>
      </c>
      <c r="L65" s="2">
        <f>Tableau1[[#This Row],[Tranche 1]]*Tableau1[[#This Row],[Prix révisé 1]]</f>
        <v>467.38</v>
      </c>
      <c r="O65" s="2">
        <f>Tableau1[[#This Row],[Tranche 2]]*Tableau1[[#This Row],[Prix révisé 2]]</f>
        <v>0</v>
      </c>
      <c r="R65" s="2">
        <f>Tableau1[[#This Row],[Tranche 3]]*Tableau1[[#This Row],[Prix révisé 3]]</f>
        <v>0</v>
      </c>
      <c r="U65" s="2">
        <f>Tableau1[[#This Row],[Tranche 4]]*Tableau1[[#This Row],[Prix révisé 4]]</f>
        <v>0</v>
      </c>
      <c r="X65" s="2">
        <f>Tableau1[[#This Row],[Tranche 5]]*Tableau1[[#This Row],[Prix révisé 5]]</f>
        <v>0</v>
      </c>
      <c r="AA65" s="2">
        <f>Tableau1[[#This Row],[Tranche 6]]*Tableau1[[#This Row],[Prix révisé 6]]</f>
        <v>0</v>
      </c>
      <c r="AD65" s="2">
        <f>Tableau1[[#This Row],[Tranche 7]]*Tableau1[[#This Row],[Prix révisé 7]]</f>
        <v>0</v>
      </c>
      <c r="AG65" s="2">
        <f>Tableau1[[#This Row],[Tranche 8]]*Tableau1[[#This Row],[Prix révisé 8]]</f>
        <v>0</v>
      </c>
      <c r="AJ65" s="2">
        <f>Tableau1[[#This Row],[Tranche 9]]*Tableau1[[#This Row],[Prix révisé 9]]</f>
        <v>0</v>
      </c>
      <c r="AM65" s="2">
        <f>Tableau1[[#This Row],[Tranche 10]]*Tableau1[[#This Row],[Prix révisé 10]]</f>
        <v>0</v>
      </c>
      <c r="AP65" s="2">
        <f>Tableau1[[#This Row],[Tranche 11]]*Tableau1[[#This Row],[Prix révisé 11]]</f>
        <v>0</v>
      </c>
      <c r="AS65" s="2">
        <f>Tableau1[[#This Row],[Tranche 12]]*Tableau1[[#This Row],[Prix révisé 12]]</f>
        <v>0</v>
      </c>
      <c r="AV65" s="2">
        <f>Tableau1[[#This Row],[Tranche 13]]*Tableau1[[#This Row],[Prix révisé 13]]</f>
        <v>0</v>
      </c>
      <c r="AY65" s="2">
        <f>Tableau1[[#This Row],[Tranche 14]]*Tableau1[[#This Row],[Prix révisé 14]]</f>
        <v>0</v>
      </c>
      <c r="BB65" s="2">
        <f>Tableau1[[#This Row],[Tranche 15]]*Tableau1[[#This Row],[Prix révisé 15]]</f>
        <v>0</v>
      </c>
      <c r="BE65" s="2">
        <f>Tableau1[[#This Row],[Tranche 16]]*Tableau1[[#This Row],[Prix révisé 16]]</f>
        <v>0</v>
      </c>
      <c r="BH65" s="2">
        <f>Tableau1[[#This Row],[Tranche 17]]*Tableau1[[#This Row],[Prix révisé 17]]</f>
        <v>0</v>
      </c>
      <c r="BK65" s="2">
        <f>Tableau1[[#This Row],[Tranche 18]]*Tableau1[[#This Row],[Prix révisé 18]]</f>
        <v>0</v>
      </c>
      <c r="BN65" s="2">
        <f>Tableau1[[#This Row],[Tranche 19]]*Tableau1[[#This Row],[Prix révisé 19]]</f>
        <v>0</v>
      </c>
      <c r="BQ65" s="4">
        <f>Tableau1[[#This Row],[Tranche 20]]*Tableau1[[#This Row],[Prix révisé 20]]</f>
        <v>0</v>
      </c>
    </row>
    <row r="66" spans="1:69" x14ac:dyDescent="0.35">
      <c r="A66" t="s">
        <v>126</v>
      </c>
      <c r="B66" t="s">
        <v>127</v>
      </c>
      <c r="C66" s="3"/>
      <c r="D66" s="3">
        <f>IF(Tableau1[[#This Row],[Besoin Exprimé]]&lt;Tableau1[[#This Row],[Tranche 1]],Tableau1[[#This Row],[Tranche 1]],Tableau1[[#This Row],[Besoin Exprimé]])</f>
        <v>5</v>
      </c>
      <c r="E66" s="3">
        <f>prix(Tableau1[[#This Row],[Besoin réel]])</f>
        <v>23.81</v>
      </c>
      <c r="F66" s="3">
        <f>Tableau1[[#This Row],[Besoin réel]]*Tableau1[[#This Row],[Prix]]</f>
        <v>119.05</v>
      </c>
      <c r="G66" s="3">
        <f>OPTIMUM(Tableau1[[#This Row],[Besoin réel]])</f>
        <v>5</v>
      </c>
      <c r="H66" s="3">
        <f>prix(Tableau1[[#This Row],[Besoin optimisé]])</f>
        <v>23.81</v>
      </c>
      <c r="I66" s="3">
        <f>Tableau1[[#This Row],[Prix optimisé]]*Tableau1[[#This Row],[Besoin optimisé]]</f>
        <v>119.05</v>
      </c>
      <c r="J66" s="1">
        <v>5</v>
      </c>
      <c r="K66" s="2">
        <v>23.81</v>
      </c>
      <c r="L66" s="2">
        <f>Tableau1[[#This Row],[Tranche 1]]*Tableau1[[#This Row],[Prix révisé 1]]</f>
        <v>119.05</v>
      </c>
      <c r="O66" s="2">
        <f>Tableau1[[#This Row],[Tranche 2]]*Tableau1[[#This Row],[Prix révisé 2]]</f>
        <v>0</v>
      </c>
      <c r="R66" s="2">
        <f>Tableau1[[#This Row],[Tranche 3]]*Tableau1[[#This Row],[Prix révisé 3]]</f>
        <v>0</v>
      </c>
      <c r="U66" s="2">
        <f>Tableau1[[#This Row],[Tranche 4]]*Tableau1[[#This Row],[Prix révisé 4]]</f>
        <v>0</v>
      </c>
      <c r="X66" s="2">
        <f>Tableau1[[#This Row],[Tranche 5]]*Tableau1[[#This Row],[Prix révisé 5]]</f>
        <v>0</v>
      </c>
      <c r="AA66" s="2">
        <f>Tableau1[[#This Row],[Tranche 6]]*Tableau1[[#This Row],[Prix révisé 6]]</f>
        <v>0</v>
      </c>
      <c r="AD66" s="2">
        <f>Tableau1[[#This Row],[Tranche 7]]*Tableau1[[#This Row],[Prix révisé 7]]</f>
        <v>0</v>
      </c>
      <c r="AG66" s="2">
        <f>Tableau1[[#This Row],[Tranche 8]]*Tableau1[[#This Row],[Prix révisé 8]]</f>
        <v>0</v>
      </c>
      <c r="AJ66" s="2">
        <f>Tableau1[[#This Row],[Tranche 9]]*Tableau1[[#This Row],[Prix révisé 9]]</f>
        <v>0</v>
      </c>
      <c r="AM66" s="2">
        <f>Tableau1[[#This Row],[Tranche 10]]*Tableau1[[#This Row],[Prix révisé 10]]</f>
        <v>0</v>
      </c>
      <c r="AP66" s="2">
        <f>Tableau1[[#This Row],[Tranche 11]]*Tableau1[[#This Row],[Prix révisé 11]]</f>
        <v>0</v>
      </c>
      <c r="AS66" s="2">
        <f>Tableau1[[#This Row],[Tranche 12]]*Tableau1[[#This Row],[Prix révisé 12]]</f>
        <v>0</v>
      </c>
      <c r="AV66" s="2">
        <f>Tableau1[[#This Row],[Tranche 13]]*Tableau1[[#This Row],[Prix révisé 13]]</f>
        <v>0</v>
      </c>
      <c r="AY66" s="2">
        <f>Tableau1[[#This Row],[Tranche 14]]*Tableau1[[#This Row],[Prix révisé 14]]</f>
        <v>0</v>
      </c>
      <c r="BB66" s="2">
        <f>Tableau1[[#This Row],[Tranche 15]]*Tableau1[[#This Row],[Prix révisé 15]]</f>
        <v>0</v>
      </c>
      <c r="BE66" s="2">
        <f>Tableau1[[#This Row],[Tranche 16]]*Tableau1[[#This Row],[Prix révisé 16]]</f>
        <v>0</v>
      </c>
      <c r="BH66" s="2">
        <f>Tableau1[[#This Row],[Tranche 17]]*Tableau1[[#This Row],[Prix révisé 17]]</f>
        <v>0</v>
      </c>
      <c r="BK66" s="2">
        <f>Tableau1[[#This Row],[Tranche 18]]*Tableau1[[#This Row],[Prix révisé 18]]</f>
        <v>0</v>
      </c>
      <c r="BN66" s="2">
        <f>Tableau1[[#This Row],[Tranche 19]]*Tableau1[[#This Row],[Prix révisé 19]]</f>
        <v>0</v>
      </c>
      <c r="BQ66" s="4">
        <f>Tableau1[[#This Row],[Tranche 20]]*Tableau1[[#This Row],[Prix révisé 20]]</f>
        <v>0</v>
      </c>
    </row>
    <row r="67" spans="1:69" x14ac:dyDescent="0.35">
      <c r="A67" t="s">
        <v>128</v>
      </c>
      <c r="B67" t="s">
        <v>127</v>
      </c>
      <c r="C67" s="3"/>
      <c r="D67" s="3">
        <f>IF(Tableau1[[#This Row],[Besoin Exprimé]]&lt;Tableau1[[#This Row],[Tranche 1]],Tableau1[[#This Row],[Tranche 1]],Tableau1[[#This Row],[Besoin Exprimé]])</f>
        <v>5</v>
      </c>
      <c r="E67" s="3">
        <f>prix(Tableau1[[#This Row],[Besoin réel]])</f>
        <v>32.58</v>
      </c>
      <c r="F67" s="3">
        <f>Tableau1[[#This Row],[Besoin réel]]*Tableau1[[#This Row],[Prix]]</f>
        <v>162.89999999999998</v>
      </c>
      <c r="G67" s="3">
        <f>OPTIMUM(Tableau1[[#This Row],[Besoin réel]])</f>
        <v>5</v>
      </c>
      <c r="H67" s="3">
        <f>prix(Tableau1[[#This Row],[Besoin optimisé]])</f>
        <v>32.58</v>
      </c>
      <c r="I67" s="3">
        <f>Tableau1[[#This Row],[Prix optimisé]]*Tableau1[[#This Row],[Besoin optimisé]]</f>
        <v>162.89999999999998</v>
      </c>
      <c r="J67" s="1">
        <v>5</v>
      </c>
      <c r="K67" s="2">
        <v>32.58</v>
      </c>
      <c r="L67" s="2">
        <f>Tableau1[[#This Row],[Tranche 1]]*Tableau1[[#This Row],[Prix révisé 1]]</f>
        <v>162.89999999999998</v>
      </c>
      <c r="M67" s="2">
        <v>26</v>
      </c>
      <c r="N67" s="2">
        <v>28.87</v>
      </c>
      <c r="O67" s="2">
        <f>Tableau1[[#This Row],[Tranche 2]]*Tableau1[[#This Row],[Prix révisé 2]]</f>
        <v>750.62</v>
      </c>
      <c r="R67" s="2">
        <f>Tableau1[[#This Row],[Tranche 3]]*Tableau1[[#This Row],[Prix révisé 3]]</f>
        <v>0</v>
      </c>
      <c r="U67" s="2">
        <f>Tableau1[[#This Row],[Tranche 4]]*Tableau1[[#This Row],[Prix révisé 4]]</f>
        <v>0</v>
      </c>
      <c r="X67" s="2">
        <f>Tableau1[[#This Row],[Tranche 5]]*Tableau1[[#This Row],[Prix révisé 5]]</f>
        <v>0</v>
      </c>
      <c r="AA67" s="2">
        <f>Tableau1[[#This Row],[Tranche 6]]*Tableau1[[#This Row],[Prix révisé 6]]</f>
        <v>0</v>
      </c>
      <c r="AD67" s="2">
        <f>Tableau1[[#This Row],[Tranche 7]]*Tableau1[[#This Row],[Prix révisé 7]]</f>
        <v>0</v>
      </c>
      <c r="AG67" s="2">
        <f>Tableau1[[#This Row],[Tranche 8]]*Tableau1[[#This Row],[Prix révisé 8]]</f>
        <v>0</v>
      </c>
      <c r="AJ67" s="2">
        <f>Tableau1[[#This Row],[Tranche 9]]*Tableau1[[#This Row],[Prix révisé 9]]</f>
        <v>0</v>
      </c>
      <c r="AM67" s="2">
        <f>Tableau1[[#This Row],[Tranche 10]]*Tableau1[[#This Row],[Prix révisé 10]]</f>
        <v>0</v>
      </c>
      <c r="AP67" s="2">
        <f>Tableau1[[#This Row],[Tranche 11]]*Tableau1[[#This Row],[Prix révisé 11]]</f>
        <v>0</v>
      </c>
      <c r="AS67" s="2">
        <f>Tableau1[[#This Row],[Tranche 12]]*Tableau1[[#This Row],[Prix révisé 12]]</f>
        <v>0</v>
      </c>
      <c r="AV67" s="2">
        <f>Tableau1[[#This Row],[Tranche 13]]*Tableau1[[#This Row],[Prix révisé 13]]</f>
        <v>0</v>
      </c>
      <c r="AY67" s="2">
        <f>Tableau1[[#This Row],[Tranche 14]]*Tableau1[[#This Row],[Prix révisé 14]]</f>
        <v>0</v>
      </c>
      <c r="BB67" s="2">
        <f>Tableau1[[#This Row],[Tranche 15]]*Tableau1[[#This Row],[Prix révisé 15]]</f>
        <v>0</v>
      </c>
      <c r="BE67" s="2">
        <f>Tableau1[[#This Row],[Tranche 16]]*Tableau1[[#This Row],[Prix révisé 16]]</f>
        <v>0</v>
      </c>
      <c r="BH67" s="2">
        <f>Tableau1[[#This Row],[Tranche 17]]*Tableau1[[#This Row],[Prix révisé 17]]</f>
        <v>0</v>
      </c>
      <c r="BK67" s="2">
        <f>Tableau1[[#This Row],[Tranche 18]]*Tableau1[[#This Row],[Prix révisé 18]]</f>
        <v>0</v>
      </c>
      <c r="BN67" s="2">
        <f>Tableau1[[#This Row],[Tranche 19]]*Tableau1[[#This Row],[Prix révisé 19]]</f>
        <v>0</v>
      </c>
      <c r="BQ67" s="4">
        <f>Tableau1[[#This Row],[Tranche 20]]*Tableau1[[#This Row],[Prix révisé 20]]</f>
        <v>0</v>
      </c>
    </row>
    <row r="68" spans="1:69" x14ac:dyDescent="0.35">
      <c r="A68" t="s">
        <v>129</v>
      </c>
      <c r="B68" t="s">
        <v>46</v>
      </c>
      <c r="C68" s="3"/>
      <c r="D68" s="3">
        <f>IF(Tableau1[[#This Row],[Besoin Exprimé]]&lt;Tableau1[[#This Row],[Tranche 1]],Tableau1[[#This Row],[Tranche 1]],Tableau1[[#This Row],[Besoin Exprimé]])</f>
        <v>3</v>
      </c>
      <c r="E68" s="3">
        <f>prix(Tableau1[[#This Row],[Besoin réel]])</f>
        <v>2.33</v>
      </c>
      <c r="F68" s="3">
        <f>Tableau1[[#This Row],[Besoin réel]]*Tableau1[[#This Row],[Prix]]</f>
        <v>6.99</v>
      </c>
      <c r="G68" s="3">
        <f>OPTIMUM(Tableau1[[#This Row],[Besoin réel]])</f>
        <v>3</v>
      </c>
      <c r="H68" s="3">
        <f>prix(Tableau1[[#This Row],[Besoin optimisé]])</f>
        <v>2.33</v>
      </c>
      <c r="I68" s="3">
        <f>Tableau1[[#This Row],[Prix optimisé]]*Tableau1[[#This Row],[Besoin optimisé]]</f>
        <v>6.99</v>
      </c>
      <c r="J68" s="1">
        <v>3</v>
      </c>
      <c r="K68" s="2">
        <v>2.33</v>
      </c>
      <c r="L68" s="2">
        <f>Tableau1[[#This Row],[Tranche 1]]*Tableau1[[#This Row],[Prix révisé 1]]</f>
        <v>6.99</v>
      </c>
      <c r="O68" s="2">
        <f>Tableau1[[#This Row],[Tranche 2]]*Tableau1[[#This Row],[Prix révisé 2]]</f>
        <v>0</v>
      </c>
      <c r="R68" s="2">
        <f>Tableau1[[#This Row],[Tranche 3]]*Tableau1[[#This Row],[Prix révisé 3]]</f>
        <v>0</v>
      </c>
      <c r="U68" s="2">
        <f>Tableau1[[#This Row],[Tranche 4]]*Tableau1[[#This Row],[Prix révisé 4]]</f>
        <v>0</v>
      </c>
      <c r="X68" s="2">
        <f>Tableau1[[#This Row],[Tranche 5]]*Tableau1[[#This Row],[Prix révisé 5]]</f>
        <v>0</v>
      </c>
      <c r="AA68" s="2">
        <f>Tableau1[[#This Row],[Tranche 6]]*Tableau1[[#This Row],[Prix révisé 6]]</f>
        <v>0</v>
      </c>
      <c r="AD68" s="2">
        <f>Tableau1[[#This Row],[Tranche 7]]*Tableau1[[#This Row],[Prix révisé 7]]</f>
        <v>0</v>
      </c>
      <c r="AG68" s="2">
        <f>Tableau1[[#This Row],[Tranche 8]]*Tableau1[[#This Row],[Prix révisé 8]]</f>
        <v>0</v>
      </c>
      <c r="AJ68" s="2">
        <f>Tableau1[[#This Row],[Tranche 9]]*Tableau1[[#This Row],[Prix révisé 9]]</f>
        <v>0</v>
      </c>
      <c r="AM68" s="2">
        <f>Tableau1[[#This Row],[Tranche 10]]*Tableau1[[#This Row],[Prix révisé 10]]</f>
        <v>0</v>
      </c>
      <c r="AP68" s="2">
        <f>Tableau1[[#This Row],[Tranche 11]]*Tableau1[[#This Row],[Prix révisé 11]]</f>
        <v>0</v>
      </c>
      <c r="AS68" s="2">
        <f>Tableau1[[#This Row],[Tranche 12]]*Tableau1[[#This Row],[Prix révisé 12]]</f>
        <v>0</v>
      </c>
      <c r="AV68" s="2">
        <f>Tableau1[[#This Row],[Tranche 13]]*Tableau1[[#This Row],[Prix révisé 13]]</f>
        <v>0</v>
      </c>
      <c r="AY68" s="2">
        <f>Tableau1[[#This Row],[Tranche 14]]*Tableau1[[#This Row],[Prix révisé 14]]</f>
        <v>0</v>
      </c>
      <c r="BB68" s="2">
        <f>Tableau1[[#This Row],[Tranche 15]]*Tableau1[[#This Row],[Prix révisé 15]]</f>
        <v>0</v>
      </c>
      <c r="BE68" s="2">
        <f>Tableau1[[#This Row],[Tranche 16]]*Tableau1[[#This Row],[Prix révisé 16]]</f>
        <v>0</v>
      </c>
      <c r="BH68" s="2">
        <f>Tableau1[[#This Row],[Tranche 17]]*Tableau1[[#This Row],[Prix révisé 17]]</f>
        <v>0</v>
      </c>
      <c r="BK68" s="2">
        <f>Tableau1[[#This Row],[Tranche 18]]*Tableau1[[#This Row],[Prix révisé 18]]</f>
        <v>0</v>
      </c>
      <c r="BN68" s="2">
        <f>Tableau1[[#This Row],[Tranche 19]]*Tableau1[[#This Row],[Prix révisé 19]]</f>
        <v>0</v>
      </c>
      <c r="BQ68" s="4">
        <f>Tableau1[[#This Row],[Tranche 20]]*Tableau1[[#This Row],[Prix révisé 20]]</f>
        <v>0</v>
      </c>
    </row>
    <row r="69" spans="1:69" x14ac:dyDescent="0.35">
      <c r="A69" t="s">
        <v>129</v>
      </c>
      <c r="B69" t="s">
        <v>47</v>
      </c>
      <c r="C69" s="3"/>
      <c r="D69" s="3">
        <f>IF(Tableau1[[#This Row],[Besoin Exprimé]]&lt;Tableau1[[#This Row],[Tranche 1]],Tableau1[[#This Row],[Tranche 1]],Tableau1[[#This Row],[Besoin Exprimé]])</f>
        <v>1</v>
      </c>
      <c r="E69" s="3">
        <f>prix(Tableau1[[#This Row],[Besoin réel]])</f>
        <v>2.33</v>
      </c>
      <c r="F69" s="3">
        <f>Tableau1[[#This Row],[Besoin réel]]*Tableau1[[#This Row],[Prix]]</f>
        <v>2.33</v>
      </c>
      <c r="G69" s="3">
        <f>OPTIMUM(Tableau1[[#This Row],[Besoin réel]])</f>
        <v>1</v>
      </c>
      <c r="H69" s="3">
        <f>prix(Tableau1[[#This Row],[Besoin optimisé]])</f>
        <v>2.33</v>
      </c>
      <c r="I69" s="3">
        <f>Tableau1[[#This Row],[Prix optimisé]]*Tableau1[[#This Row],[Besoin optimisé]]</f>
        <v>2.33</v>
      </c>
      <c r="J69" s="1">
        <v>1</v>
      </c>
      <c r="K69" s="2">
        <v>2.33</v>
      </c>
      <c r="L69" s="2">
        <f>Tableau1[[#This Row],[Tranche 1]]*Tableau1[[#This Row],[Prix révisé 1]]</f>
        <v>2.33</v>
      </c>
      <c r="O69" s="2">
        <f>Tableau1[[#This Row],[Tranche 2]]*Tableau1[[#This Row],[Prix révisé 2]]</f>
        <v>0</v>
      </c>
      <c r="R69" s="2">
        <f>Tableau1[[#This Row],[Tranche 3]]*Tableau1[[#This Row],[Prix révisé 3]]</f>
        <v>0</v>
      </c>
      <c r="U69" s="2">
        <f>Tableau1[[#This Row],[Tranche 4]]*Tableau1[[#This Row],[Prix révisé 4]]</f>
        <v>0</v>
      </c>
      <c r="X69" s="2">
        <f>Tableau1[[#This Row],[Tranche 5]]*Tableau1[[#This Row],[Prix révisé 5]]</f>
        <v>0</v>
      </c>
      <c r="AA69" s="2">
        <f>Tableau1[[#This Row],[Tranche 6]]*Tableau1[[#This Row],[Prix révisé 6]]</f>
        <v>0</v>
      </c>
      <c r="AD69" s="2">
        <f>Tableau1[[#This Row],[Tranche 7]]*Tableau1[[#This Row],[Prix révisé 7]]</f>
        <v>0</v>
      </c>
      <c r="AG69" s="2">
        <f>Tableau1[[#This Row],[Tranche 8]]*Tableau1[[#This Row],[Prix révisé 8]]</f>
        <v>0</v>
      </c>
      <c r="AJ69" s="2">
        <f>Tableau1[[#This Row],[Tranche 9]]*Tableau1[[#This Row],[Prix révisé 9]]</f>
        <v>0</v>
      </c>
      <c r="AM69" s="2">
        <f>Tableau1[[#This Row],[Tranche 10]]*Tableau1[[#This Row],[Prix révisé 10]]</f>
        <v>0</v>
      </c>
      <c r="AP69" s="2">
        <f>Tableau1[[#This Row],[Tranche 11]]*Tableau1[[#This Row],[Prix révisé 11]]</f>
        <v>0</v>
      </c>
      <c r="AS69" s="2">
        <f>Tableau1[[#This Row],[Tranche 12]]*Tableau1[[#This Row],[Prix révisé 12]]</f>
        <v>0</v>
      </c>
      <c r="AV69" s="2">
        <f>Tableau1[[#This Row],[Tranche 13]]*Tableau1[[#This Row],[Prix révisé 13]]</f>
        <v>0</v>
      </c>
      <c r="AY69" s="2">
        <f>Tableau1[[#This Row],[Tranche 14]]*Tableau1[[#This Row],[Prix révisé 14]]</f>
        <v>0</v>
      </c>
      <c r="BB69" s="2">
        <f>Tableau1[[#This Row],[Tranche 15]]*Tableau1[[#This Row],[Prix révisé 15]]</f>
        <v>0</v>
      </c>
      <c r="BE69" s="2">
        <f>Tableau1[[#This Row],[Tranche 16]]*Tableau1[[#This Row],[Prix révisé 16]]</f>
        <v>0</v>
      </c>
      <c r="BH69" s="2">
        <f>Tableau1[[#This Row],[Tranche 17]]*Tableau1[[#This Row],[Prix révisé 17]]</f>
        <v>0</v>
      </c>
      <c r="BK69" s="2">
        <f>Tableau1[[#This Row],[Tranche 18]]*Tableau1[[#This Row],[Prix révisé 18]]</f>
        <v>0</v>
      </c>
      <c r="BN69" s="2">
        <f>Tableau1[[#This Row],[Tranche 19]]*Tableau1[[#This Row],[Prix révisé 19]]</f>
        <v>0</v>
      </c>
      <c r="BQ69" s="4">
        <f>Tableau1[[#This Row],[Tranche 20]]*Tableau1[[#This Row],[Prix révisé 20]]</f>
        <v>0</v>
      </c>
    </row>
    <row r="70" spans="1:69" x14ac:dyDescent="0.35">
      <c r="A70" t="s">
        <v>130</v>
      </c>
      <c r="B70" t="s">
        <v>62</v>
      </c>
      <c r="C70" s="3"/>
      <c r="D70" s="3">
        <f>IF(Tableau1[[#This Row],[Besoin Exprimé]]&lt;Tableau1[[#This Row],[Tranche 1]],Tableau1[[#This Row],[Tranche 1]],Tableau1[[#This Row],[Besoin Exprimé]])</f>
        <v>1</v>
      </c>
      <c r="E70" s="3">
        <f>prix(Tableau1[[#This Row],[Besoin réel]])</f>
        <v>18.079999999999998</v>
      </c>
      <c r="F70" s="3">
        <f>Tableau1[[#This Row],[Besoin réel]]*Tableau1[[#This Row],[Prix]]</f>
        <v>18.079999999999998</v>
      </c>
      <c r="G70" s="3">
        <f>OPTIMUM(Tableau1[[#This Row],[Besoin réel]])</f>
        <v>1</v>
      </c>
      <c r="H70" s="3">
        <f>prix(Tableau1[[#This Row],[Besoin optimisé]])</f>
        <v>18.079999999999998</v>
      </c>
      <c r="I70" s="3">
        <f>Tableau1[[#This Row],[Prix optimisé]]*Tableau1[[#This Row],[Besoin optimisé]]</f>
        <v>18.079999999999998</v>
      </c>
      <c r="J70" s="1">
        <v>1</v>
      </c>
      <c r="K70" s="2">
        <v>18.079999999999998</v>
      </c>
      <c r="L70" s="2">
        <f>Tableau1[[#This Row],[Tranche 1]]*Tableau1[[#This Row],[Prix révisé 1]]</f>
        <v>18.079999999999998</v>
      </c>
      <c r="M70" s="2">
        <v>30</v>
      </c>
      <c r="N70" s="2">
        <v>17.68</v>
      </c>
      <c r="O70" s="2">
        <f>Tableau1[[#This Row],[Tranche 2]]*Tableau1[[#This Row],[Prix révisé 2]]</f>
        <v>530.4</v>
      </c>
      <c r="P70" s="2">
        <v>60</v>
      </c>
      <c r="Q70" s="2">
        <v>17.28</v>
      </c>
      <c r="R70" s="2">
        <f>Tableau1[[#This Row],[Tranche 3]]*Tableau1[[#This Row],[Prix révisé 3]]</f>
        <v>1036.8000000000002</v>
      </c>
      <c r="U70" s="2">
        <f>Tableau1[[#This Row],[Tranche 4]]*Tableau1[[#This Row],[Prix révisé 4]]</f>
        <v>0</v>
      </c>
      <c r="X70" s="2">
        <f>Tableau1[[#This Row],[Tranche 5]]*Tableau1[[#This Row],[Prix révisé 5]]</f>
        <v>0</v>
      </c>
      <c r="AA70" s="2">
        <f>Tableau1[[#This Row],[Tranche 6]]*Tableau1[[#This Row],[Prix révisé 6]]</f>
        <v>0</v>
      </c>
      <c r="AD70" s="2">
        <f>Tableau1[[#This Row],[Tranche 7]]*Tableau1[[#This Row],[Prix révisé 7]]</f>
        <v>0</v>
      </c>
      <c r="AG70" s="2">
        <f>Tableau1[[#This Row],[Tranche 8]]*Tableau1[[#This Row],[Prix révisé 8]]</f>
        <v>0</v>
      </c>
      <c r="AJ70" s="2">
        <f>Tableau1[[#This Row],[Tranche 9]]*Tableau1[[#This Row],[Prix révisé 9]]</f>
        <v>0</v>
      </c>
      <c r="AM70" s="2">
        <f>Tableau1[[#This Row],[Tranche 10]]*Tableau1[[#This Row],[Prix révisé 10]]</f>
        <v>0</v>
      </c>
      <c r="AP70" s="2">
        <f>Tableau1[[#This Row],[Tranche 11]]*Tableau1[[#This Row],[Prix révisé 11]]</f>
        <v>0</v>
      </c>
      <c r="AS70" s="2">
        <f>Tableau1[[#This Row],[Tranche 12]]*Tableau1[[#This Row],[Prix révisé 12]]</f>
        <v>0</v>
      </c>
      <c r="AV70" s="2">
        <f>Tableau1[[#This Row],[Tranche 13]]*Tableau1[[#This Row],[Prix révisé 13]]</f>
        <v>0</v>
      </c>
      <c r="AY70" s="2">
        <f>Tableau1[[#This Row],[Tranche 14]]*Tableau1[[#This Row],[Prix révisé 14]]</f>
        <v>0</v>
      </c>
      <c r="BB70" s="2">
        <f>Tableau1[[#This Row],[Tranche 15]]*Tableau1[[#This Row],[Prix révisé 15]]</f>
        <v>0</v>
      </c>
      <c r="BE70" s="2">
        <f>Tableau1[[#This Row],[Tranche 16]]*Tableau1[[#This Row],[Prix révisé 16]]</f>
        <v>0</v>
      </c>
      <c r="BH70" s="2">
        <f>Tableau1[[#This Row],[Tranche 17]]*Tableau1[[#This Row],[Prix révisé 17]]</f>
        <v>0</v>
      </c>
      <c r="BK70" s="2">
        <f>Tableau1[[#This Row],[Tranche 18]]*Tableau1[[#This Row],[Prix révisé 18]]</f>
        <v>0</v>
      </c>
      <c r="BN70" s="2">
        <f>Tableau1[[#This Row],[Tranche 19]]*Tableau1[[#This Row],[Prix révisé 19]]</f>
        <v>0</v>
      </c>
      <c r="BQ70" s="4">
        <f>Tableau1[[#This Row],[Tranche 20]]*Tableau1[[#This Row],[Prix révisé 20]]</f>
        <v>0</v>
      </c>
    </row>
    <row r="71" spans="1:69" x14ac:dyDescent="0.35">
      <c r="A71" t="s">
        <v>130</v>
      </c>
      <c r="B71" t="s">
        <v>63</v>
      </c>
      <c r="C71" s="3"/>
      <c r="D71" s="3">
        <f>IF(Tableau1[[#This Row],[Besoin Exprimé]]&lt;Tableau1[[#This Row],[Tranche 1]],Tableau1[[#This Row],[Tranche 1]],Tableau1[[#This Row],[Besoin Exprimé]])</f>
        <v>2</v>
      </c>
      <c r="E71" s="3">
        <f>prix(Tableau1[[#This Row],[Besoin réel]])</f>
        <v>11.56</v>
      </c>
      <c r="F71" s="3">
        <f>Tableau1[[#This Row],[Besoin réel]]*Tableau1[[#This Row],[Prix]]</f>
        <v>23.12</v>
      </c>
      <c r="G71" s="3">
        <f>OPTIMUM(Tableau1[[#This Row],[Besoin réel]])</f>
        <v>2</v>
      </c>
      <c r="H71" s="3">
        <f>prix(Tableau1[[#This Row],[Besoin optimisé]])</f>
        <v>11.56</v>
      </c>
      <c r="I71" s="3">
        <f>Tableau1[[#This Row],[Prix optimisé]]*Tableau1[[#This Row],[Besoin optimisé]]</f>
        <v>23.12</v>
      </c>
      <c r="J71" s="1">
        <v>2</v>
      </c>
      <c r="K71" s="2">
        <v>11.56</v>
      </c>
      <c r="L71" s="2">
        <f>Tableau1[[#This Row],[Tranche 1]]*Tableau1[[#This Row],[Prix révisé 1]]</f>
        <v>23.12</v>
      </c>
      <c r="O71" s="2">
        <f>Tableau1[[#This Row],[Tranche 2]]*Tableau1[[#This Row],[Prix révisé 2]]</f>
        <v>0</v>
      </c>
      <c r="R71" s="2">
        <f>Tableau1[[#This Row],[Tranche 3]]*Tableau1[[#This Row],[Prix révisé 3]]</f>
        <v>0</v>
      </c>
      <c r="U71" s="2">
        <f>Tableau1[[#This Row],[Tranche 4]]*Tableau1[[#This Row],[Prix révisé 4]]</f>
        <v>0</v>
      </c>
      <c r="X71" s="2">
        <f>Tableau1[[#This Row],[Tranche 5]]*Tableau1[[#This Row],[Prix révisé 5]]</f>
        <v>0</v>
      </c>
      <c r="AA71" s="2">
        <f>Tableau1[[#This Row],[Tranche 6]]*Tableau1[[#This Row],[Prix révisé 6]]</f>
        <v>0</v>
      </c>
      <c r="AD71" s="2">
        <f>Tableau1[[#This Row],[Tranche 7]]*Tableau1[[#This Row],[Prix révisé 7]]</f>
        <v>0</v>
      </c>
      <c r="AG71" s="2">
        <f>Tableau1[[#This Row],[Tranche 8]]*Tableau1[[#This Row],[Prix révisé 8]]</f>
        <v>0</v>
      </c>
      <c r="AJ71" s="2">
        <f>Tableau1[[#This Row],[Tranche 9]]*Tableau1[[#This Row],[Prix révisé 9]]</f>
        <v>0</v>
      </c>
      <c r="AM71" s="2">
        <f>Tableau1[[#This Row],[Tranche 10]]*Tableau1[[#This Row],[Prix révisé 10]]</f>
        <v>0</v>
      </c>
      <c r="AP71" s="2">
        <f>Tableau1[[#This Row],[Tranche 11]]*Tableau1[[#This Row],[Prix révisé 11]]</f>
        <v>0</v>
      </c>
      <c r="AS71" s="2">
        <f>Tableau1[[#This Row],[Tranche 12]]*Tableau1[[#This Row],[Prix révisé 12]]</f>
        <v>0</v>
      </c>
      <c r="AV71" s="2">
        <f>Tableau1[[#This Row],[Tranche 13]]*Tableau1[[#This Row],[Prix révisé 13]]</f>
        <v>0</v>
      </c>
      <c r="AY71" s="2">
        <f>Tableau1[[#This Row],[Tranche 14]]*Tableau1[[#This Row],[Prix révisé 14]]</f>
        <v>0</v>
      </c>
      <c r="BB71" s="2">
        <f>Tableau1[[#This Row],[Tranche 15]]*Tableau1[[#This Row],[Prix révisé 15]]</f>
        <v>0</v>
      </c>
      <c r="BE71" s="2">
        <f>Tableau1[[#This Row],[Tranche 16]]*Tableau1[[#This Row],[Prix révisé 16]]</f>
        <v>0</v>
      </c>
      <c r="BH71" s="2">
        <f>Tableau1[[#This Row],[Tranche 17]]*Tableau1[[#This Row],[Prix révisé 17]]</f>
        <v>0</v>
      </c>
      <c r="BK71" s="2">
        <f>Tableau1[[#This Row],[Tranche 18]]*Tableau1[[#This Row],[Prix révisé 18]]</f>
        <v>0</v>
      </c>
      <c r="BN71" s="2">
        <f>Tableau1[[#This Row],[Tranche 19]]*Tableau1[[#This Row],[Prix révisé 19]]</f>
        <v>0</v>
      </c>
      <c r="BQ71" s="4">
        <f>Tableau1[[#This Row],[Tranche 20]]*Tableau1[[#This Row],[Prix révisé 20]]</f>
        <v>0</v>
      </c>
    </row>
    <row r="72" spans="1:69" x14ac:dyDescent="0.35">
      <c r="A72" t="s">
        <v>130</v>
      </c>
      <c r="B72" t="s">
        <v>64</v>
      </c>
      <c r="C72" s="3"/>
      <c r="D72" s="3">
        <f>IF(Tableau1[[#This Row],[Besoin Exprimé]]&lt;Tableau1[[#This Row],[Tranche 1]],Tableau1[[#This Row],[Tranche 1]],Tableau1[[#This Row],[Besoin Exprimé]])</f>
        <v>1</v>
      </c>
      <c r="E72" s="3">
        <f>prix(Tableau1[[#This Row],[Besoin réel]])</f>
        <v>11.98</v>
      </c>
      <c r="F72" s="3">
        <f>Tableau1[[#This Row],[Besoin réel]]*Tableau1[[#This Row],[Prix]]</f>
        <v>11.98</v>
      </c>
      <c r="G72" s="3">
        <f>OPTIMUM(Tableau1[[#This Row],[Besoin réel]])</f>
        <v>1</v>
      </c>
      <c r="H72" s="3">
        <f>prix(Tableau1[[#This Row],[Besoin optimisé]])</f>
        <v>11.98</v>
      </c>
      <c r="I72" s="3">
        <f>Tableau1[[#This Row],[Prix optimisé]]*Tableau1[[#This Row],[Besoin optimisé]]</f>
        <v>11.98</v>
      </c>
      <c r="J72" s="1">
        <v>1</v>
      </c>
      <c r="K72" s="2">
        <v>11.98</v>
      </c>
      <c r="L72" s="2">
        <f>Tableau1[[#This Row],[Tranche 1]]*Tableau1[[#This Row],[Prix révisé 1]]</f>
        <v>11.98</v>
      </c>
      <c r="O72" s="2">
        <f>Tableau1[[#This Row],[Tranche 2]]*Tableau1[[#This Row],[Prix révisé 2]]</f>
        <v>0</v>
      </c>
      <c r="R72" s="2">
        <f>Tableau1[[#This Row],[Tranche 3]]*Tableau1[[#This Row],[Prix révisé 3]]</f>
        <v>0</v>
      </c>
      <c r="U72" s="2">
        <f>Tableau1[[#This Row],[Tranche 4]]*Tableau1[[#This Row],[Prix révisé 4]]</f>
        <v>0</v>
      </c>
      <c r="X72" s="2">
        <f>Tableau1[[#This Row],[Tranche 5]]*Tableau1[[#This Row],[Prix révisé 5]]</f>
        <v>0</v>
      </c>
      <c r="AA72" s="2">
        <f>Tableau1[[#This Row],[Tranche 6]]*Tableau1[[#This Row],[Prix révisé 6]]</f>
        <v>0</v>
      </c>
      <c r="AD72" s="2">
        <f>Tableau1[[#This Row],[Tranche 7]]*Tableau1[[#This Row],[Prix révisé 7]]</f>
        <v>0</v>
      </c>
      <c r="AG72" s="2">
        <f>Tableau1[[#This Row],[Tranche 8]]*Tableau1[[#This Row],[Prix révisé 8]]</f>
        <v>0</v>
      </c>
      <c r="AJ72" s="2">
        <f>Tableau1[[#This Row],[Tranche 9]]*Tableau1[[#This Row],[Prix révisé 9]]</f>
        <v>0</v>
      </c>
      <c r="AM72" s="2">
        <f>Tableau1[[#This Row],[Tranche 10]]*Tableau1[[#This Row],[Prix révisé 10]]</f>
        <v>0</v>
      </c>
      <c r="AP72" s="2">
        <f>Tableau1[[#This Row],[Tranche 11]]*Tableau1[[#This Row],[Prix révisé 11]]</f>
        <v>0</v>
      </c>
      <c r="AS72" s="2">
        <f>Tableau1[[#This Row],[Tranche 12]]*Tableau1[[#This Row],[Prix révisé 12]]</f>
        <v>0</v>
      </c>
      <c r="AV72" s="2">
        <f>Tableau1[[#This Row],[Tranche 13]]*Tableau1[[#This Row],[Prix révisé 13]]</f>
        <v>0</v>
      </c>
      <c r="AY72" s="2">
        <f>Tableau1[[#This Row],[Tranche 14]]*Tableau1[[#This Row],[Prix révisé 14]]</f>
        <v>0</v>
      </c>
      <c r="BB72" s="2">
        <f>Tableau1[[#This Row],[Tranche 15]]*Tableau1[[#This Row],[Prix révisé 15]]</f>
        <v>0</v>
      </c>
      <c r="BE72" s="2">
        <f>Tableau1[[#This Row],[Tranche 16]]*Tableau1[[#This Row],[Prix révisé 16]]</f>
        <v>0</v>
      </c>
      <c r="BH72" s="2">
        <f>Tableau1[[#This Row],[Tranche 17]]*Tableau1[[#This Row],[Prix révisé 17]]</f>
        <v>0</v>
      </c>
      <c r="BK72" s="2">
        <f>Tableau1[[#This Row],[Tranche 18]]*Tableau1[[#This Row],[Prix révisé 18]]</f>
        <v>0</v>
      </c>
      <c r="BN72" s="2">
        <f>Tableau1[[#This Row],[Tranche 19]]*Tableau1[[#This Row],[Prix révisé 19]]</f>
        <v>0</v>
      </c>
      <c r="BQ72" s="4">
        <f>Tableau1[[#This Row],[Tranche 20]]*Tableau1[[#This Row],[Prix révisé 20]]</f>
        <v>0</v>
      </c>
    </row>
    <row r="73" spans="1:69" x14ac:dyDescent="0.35">
      <c r="A73" t="s">
        <v>130</v>
      </c>
      <c r="B73" t="s">
        <v>66</v>
      </c>
      <c r="C73" s="3"/>
      <c r="D73" s="3">
        <f>IF(Tableau1[[#This Row],[Besoin Exprimé]]&lt;Tableau1[[#This Row],[Tranche 1]],Tableau1[[#This Row],[Tranche 1]],Tableau1[[#This Row],[Besoin Exprimé]])</f>
        <v>1</v>
      </c>
      <c r="E73" s="3">
        <f>prix(Tableau1[[#This Row],[Besoin réel]])</f>
        <v>8.9600000000000009</v>
      </c>
      <c r="F73" s="3">
        <f>Tableau1[[#This Row],[Besoin réel]]*Tableau1[[#This Row],[Prix]]</f>
        <v>8.9600000000000009</v>
      </c>
      <c r="G73" s="3">
        <f>OPTIMUM(Tableau1[[#This Row],[Besoin réel]])</f>
        <v>1</v>
      </c>
      <c r="H73" s="3">
        <f>prix(Tableau1[[#This Row],[Besoin optimisé]])</f>
        <v>8.9600000000000009</v>
      </c>
      <c r="I73" s="3">
        <f>Tableau1[[#This Row],[Prix optimisé]]*Tableau1[[#This Row],[Besoin optimisé]]</f>
        <v>8.9600000000000009</v>
      </c>
      <c r="J73" s="1">
        <v>1</v>
      </c>
      <c r="K73" s="2">
        <v>8.9600000000000009</v>
      </c>
      <c r="L73" s="2">
        <f>Tableau1[[#This Row],[Tranche 1]]*Tableau1[[#This Row],[Prix révisé 1]]</f>
        <v>8.9600000000000009</v>
      </c>
      <c r="O73" s="2">
        <f>Tableau1[[#This Row],[Tranche 2]]*Tableau1[[#This Row],[Prix révisé 2]]</f>
        <v>0</v>
      </c>
      <c r="R73" s="2">
        <f>Tableau1[[#This Row],[Tranche 3]]*Tableau1[[#This Row],[Prix révisé 3]]</f>
        <v>0</v>
      </c>
      <c r="U73" s="2">
        <f>Tableau1[[#This Row],[Tranche 4]]*Tableau1[[#This Row],[Prix révisé 4]]</f>
        <v>0</v>
      </c>
      <c r="X73" s="2">
        <f>Tableau1[[#This Row],[Tranche 5]]*Tableau1[[#This Row],[Prix révisé 5]]</f>
        <v>0</v>
      </c>
      <c r="AA73" s="2">
        <f>Tableau1[[#This Row],[Tranche 6]]*Tableau1[[#This Row],[Prix révisé 6]]</f>
        <v>0</v>
      </c>
      <c r="AD73" s="2">
        <f>Tableau1[[#This Row],[Tranche 7]]*Tableau1[[#This Row],[Prix révisé 7]]</f>
        <v>0</v>
      </c>
      <c r="AG73" s="2">
        <f>Tableau1[[#This Row],[Tranche 8]]*Tableau1[[#This Row],[Prix révisé 8]]</f>
        <v>0</v>
      </c>
      <c r="AJ73" s="2">
        <f>Tableau1[[#This Row],[Tranche 9]]*Tableau1[[#This Row],[Prix révisé 9]]</f>
        <v>0</v>
      </c>
      <c r="AM73" s="2">
        <f>Tableau1[[#This Row],[Tranche 10]]*Tableau1[[#This Row],[Prix révisé 10]]</f>
        <v>0</v>
      </c>
      <c r="AP73" s="2">
        <f>Tableau1[[#This Row],[Tranche 11]]*Tableau1[[#This Row],[Prix révisé 11]]</f>
        <v>0</v>
      </c>
      <c r="AS73" s="2">
        <f>Tableau1[[#This Row],[Tranche 12]]*Tableau1[[#This Row],[Prix révisé 12]]</f>
        <v>0</v>
      </c>
      <c r="AV73" s="2">
        <f>Tableau1[[#This Row],[Tranche 13]]*Tableau1[[#This Row],[Prix révisé 13]]</f>
        <v>0</v>
      </c>
      <c r="AY73" s="2">
        <f>Tableau1[[#This Row],[Tranche 14]]*Tableau1[[#This Row],[Prix révisé 14]]</f>
        <v>0</v>
      </c>
      <c r="BB73" s="2">
        <f>Tableau1[[#This Row],[Tranche 15]]*Tableau1[[#This Row],[Prix révisé 15]]</f>
        <v>0</v>
      </c>
      <c r="BE73" s="2">
        <f>Tableau1[[#This Row],[Tranche 16]]*Tableau1[[#This Row],[Prix révisé 16]]</f>
        <v>0</v>
      </c>
      <c r="BH73" s="2">
        <f>Tableau1[[#This Row],[Tranche 17]]*Tableau1[[#This Row],[Prix révisé 17]]</f>
        <v>0</v>
      </c>
      <c r="BK73" s="2">
        <f>Tableau1[[#This Row],[Tranche 18]]*Tableau1[[#This Row],[Prix révisé 18]]</f>
        <v>0</v>
      </c>
      <c r="BN73" s="2">
        <f>Tableau1[[#This Row],[Tranche 19]]*Tableau1[[#This Row],[Prix révisé 19]]</f>
        <v>0</v>
      </c>
      <c r="BQ73" s="4">
        <f>Tableau1[[#This Row],[Tranche 20]]*Tableau1[[#This Row],[Prix révisé 20]]</f>
        <v>0</v>
      </c>
    </row>
    <row r="74" spans="1:69" x14ac:dyDescent="0.35">
      <c r="A74" t="s">
        <v>131</v>
      </c>
      <c r="B74" t="s">
        <v>63</v>
      </c>
      <c r="C74" s="3"/>
      <c r="D74" s="3">
        <f>IF(Tableau1[[#This Row],[Besoin Exprimé]]&lt;Tableau1[[#This Row],[Tranche 1]],Tableau1[[#This Row],[Tranche 1]],Tableau1[[#This Row],[Besoin Exprimé]])</f>
        <v>2</v>
      </c>
      <c r="E74" s="3">
        <f>prix(Tableau1[[#This Row],[Besoin réel]])</f>
        <v>96.61</v>
      </c>
      <c r="F74" s="3">
        <f>Tableau1[[#This Row],[Besoin réel]]*Tableau1[[#This Row],[Prix]]</f>
        <v>193.22</v>
      </c>
      <c r="G74" s="3">
        <f>OPTIMUM(Tableau1[[#This Row],[Besoin réel]])</f>
        <v>2</v>
      </c>
      <c r="H74" s="3">
        <f>prix(Tableau1[[#This Row],[Besoin optimisé]])</f>
        <v>96.61</v>
      </c>
      <c r="I74" s="3">
        <f>Tableau1[[#This Row],[Prix optimisé]]*Tableau1[[#This Row],[Besoin optimisé]]</f>
        <v>193.22</v>
      </c>
      <c r="J74" s="1">
        <v>2</v>
      </c>
      <c r="K74" s="2">
        <v>96.61</v>
      </c>
      <c r="L74" s="2">
        <f>Tableau1[[#This Row],[Tranche 1]]*Tableau1[[#This Row],[Prix révisé 1]]</f>
        <v>193.22</v>
      </c>
      <c r="O74" s="2">
        <f>Tableau1[[#This Row],[Tranche 2]]*Tableau1[[#This Row],[Prix révisé 2]]</f>
        <v>0</v>
      </c>
      <c r="R74" s="2">
        <f>Tableau1[[#This Row],[Tranche 3]]*Tableau1[[#This Row],[Prix révisé 3]]</f>
        <v>0</v>
      </c>
      <c r="U74" s="2">
        <f>Tableau1[[#This Row],[Tranche 4]]*Tableau1[[#This Row],[Prix révisé 4]]</f>
        <v>0</v>
      </c>
      <c r="X74" s="2">
        <f>Tableau1[[#This Row],[Tranche 5]]*Tableau1[[#This Row],[Prix révisé 5]]</f>
        <v>0</v>
      </c>
      <c r="AA74" s="2">
        <f>Tableau1[[#This Row],[Tranche 6]]*Tableau1[[#This Row],[Prix révisé 6]]</f>
        <v>0</v>
      </c>
      <c r="AD74" s="2">
        <f>Tableau1[[#This Row],[Tranche 7]]*Tableau1[[#This Row],[Prix révisé 7]]</f>
        <v>0</v>
      </c>
      <c r="AG74" s="2">
        <f>Tableau1[[#This Row],[Tranche 8]]*Tableau1[[#This Row],[Prix révisé 8]]</f>
        <v>0</v>
      </c>
      <c r="AJ74" s="2">
        <f>Tableau1[[#This Row],[Tranche 9]]*Tableau1[[#This Row],[Prix révisé 9]]</f>
        <v>0</v>
      </c>
      <c r="AM74" s="2">
        <f>Tableau1[[#This Row],[Tranche 10]]*Tableau1[[#This Row],[Prix révisé 10]]</f>
        <v>0</v>
      </c>
      <c r="AP74" s="2">
        <f>Tableau1[[#This Row],[Tranche 11]]*Tableau1[[#This Row],[Prix révisé 11]]</f>
        <v>0</v>
      </c>
      <c r="AS74" s="2">
        <f>Tableau1[[#This Row],[Tranche 12]]*Tableau1[[#This Row],[Prix révisé 12]]</f>
        <v>0</v>
      </c>
      <c r="AV74" s="2">
        <f>Tableau1[[#This Row],[Tranche 13]]*Tableau1[[#This Row],[Prix révisé 13]]</f>
        <v>0</v>
      </c>
      <c r="AY74" s="2">
        <f>Tableau1[[#This Row],[Tranche 14]]*Tableau1[[#This Row],[Prix révisé 14]]</f>
        <v>0</v>
      </c>
      <c r="BB74" s="2">
        <f>Tableau1[[#This Row],[Tranche 15]]*Tableau1[[#This Row],[Prix révisé 15]]</f>
        <v>0</v>
      </c>
      <c r="BE74" s="2">
        <f>Tableau1[[#This Row],[Tranche 16]]*Tableau1[[#This Row],[Prix révisé 16]]</f>
        <v>0</v>
      </c>
      <c r="BH74" s="2">
        <f>Tableau1[[#This Row],[Tranche 17]]*Tableau1[[#This Row],[Prix révisé 17]]</f>
        <v>0</v>
      </c>
      <c r="BK74" s="2">
        <f>Tableau1[[#This Row],[Tranche 18]]*Tableau1[[#This Row],[Prix révisé 18]]</f>
        <v>0</v>
      </c>
      <c r="BN74" s="2">
        <f>Tableau1[[#This Row],[Tranche 19]]*Tableau1[[#This Row],[Prix révisé 19]]</f>
        <v>0</v>
      </c>
      <c r="BQ74" s="4">
        <f>Tableau1[[#This Row],[Tranche 20]]*Tableau1[[#This Row],[Prix révisé 20]]</f>
        <v>0</v>
      </c>
    </row>
    <row r="75" spans="1:69" x14ac:dyDescent="0.35">
      <c r="A75" t="s">
        <v>132</v>
      </c>
      <c r="B75" t="s">
        <v>133</v>
      </c>
      <c r="C75" s="3"/>
      <c r="D75" s="3">
        <f>IF(Tableau1[[#This Row],[Besoin Exprimé]]&lt;Tableau1[[#This Row],[Tranche 1]],Tableau1[[#This Row],[Tranche 1]],Tableau1[[#This Row],[Besoin Exprimé]])</f>
        <v>1</v>
      </c>
      <c r="E75" s="3">
        <f>prix(Tableau1[[#This Row],[Besoin réel]])</f>
        <v>17.53</v>
      </c>
      <c r="F75" s="3">
        <f>Tableau1[[#This Row],[Besoin réel]]*Tableau1[[#This Row],[Prix]]</f>
        <v>17.53</v>
      </c>
      <c r="G75" s="3">
        <f>OPTIMUM(Tableau1[[#This Row],[Besoin réel]])</f>
        <v>1</v>
      </c>
      <c r="H75" s="3">
        <f>prix(Tableau1[[#This Row],[Besoin optimisé]])</f>
        <v>17.53</v>
      </c>
      <c r="I75" s="3">
        <f>Tableau1[[#This Row],[Prix optimisé]]*Tableau1[[#This Row],[Besoin optimisé]]</f>
        <v>17.53</v>
      </c>
      <c r="J75" s="1">
        <v>1</v>
      </c>
      <c r="K75" s="2">
        <v>17.53</v>
      </c>
      <c r="L75" s="2">
        <f>Tableau1[[#This Row],[Tranche 1]]*Tableau1[[#This Row],[Prix révisé 1]]</f>
        <v>17.53</v>
      </c>
      <c r="O75" s="2">
        <f>Tableau1[[#This Row],[Tranche 2]]*Tableau1[[#This Row],[Prix révisé 2]]</f>
        <v>0</v>
      </c>
      <c r="R75" s="2">
        <f>Tableau1[[#This Row],[Tranche 3]]*Tableau1[[#This Row],[Prix révisé 3]]</f>
        <v>0</v>
      </c>
      <c r="U75" s="2">
        <f>Tableau1[[#This Row],[Tranche 4]]*Tableau1[[#This Row],[Prix révisé 4]]</f>
        <v>0</v>
      </c>
      <c r="X75" s="2">
        <f>Tableau1[[#This Row],[Tranche 5]]*Tableau1[[#This Row],[Prix révisé 5]]</f>
        <v>0</v>
      </c>
      <c r="AA75" s="2">
        <f>Tableau1[[#This Row],[Tranche 6]]*Tableau1[[#This Row],[Prix révisé 6]]</f>
        <v>0</v>
      </c>
      <c r="AD75" s="2">
        <f>Tableau1[[#This Row],[Tranche 7]]*Tableau1[[#This Row],[Prix révisé 7]]</f>
        <v>0</v>
      </c>
      <c r="AG75" s="2">
        <f>Tableau1[[#This Row],[Tranche 8]]*Tableau1[[#This Row],[Prix révisé 8]]</f>
        <v>0</v>
      </c>
      <c r="AJ75" s="2">
        <f>Tableau1[[#This Row],[Tranche 9]]*Tableau1[[#This Row],[Prix révisé 9]]</f>
        <v>0</v>
      </c>
      <c r="AM75" s="2">
        <f>Tableau1[[#This Row],[Tranche 10]]*Tableau1[[#This Row],[Prix révisé 10]]</f>
        <v>0</v>
      </c>
      <c r="AP75" s="2">
        <f>Tableau1[[#This Row],[Tranche 11]]*Tableau1[[#This Row],[Prix révisé 11]]</f>
        <v>0</v>
      </c>
      <c r="AS75" s="2">
        <f>Tableau1[[#This Row],[Tranche 12]]*Tableau1[[#This Row],[Prix révisé 12]]</f>
        <v>0</v>
      </c>
      <c r="AV75" s="2">
        <f>Tableau1[[#This Row],[Tranche 13]]*Tableau1[[#This Row],[Prix révisé 13]]</f>
        <v>0</v>
      </c>
      <c r="AY75" s="2">
        <f>Tableau1[[#This Row],[Tranche 14]]*Tableau1[[#This Row],[Prix révisé 14]]</f>
        <v>0</v>
      </c>
      <c r="BB75" s="2">
        <f>Tableau1[[#This Row],[Tranche 15]]*Tableau1[[#This Row],[Prix révisé 15]]</f>
        <v>0</v>
      </c>
      <c r="BE75" s="2">
        <f>Tableau1[[#This Row],[Tranche 16]]*Tableau1[[#This Row],[Prix révisé 16]]</f>
        <v>0</v>
      </c>
      <c r="BH75" s="2">
        <f>Tableau1[[#This Row],[Tranche 17]]*Tableau1[[#This Row],[Prix révisé 17]]</f>
        <v>0</v>
      </c>
      <c r="BK75" s="2">
        <f>Tableau1[[#This Row],[Tranche 18]]*Tableau1[[#This Row],[Prix révisé 18]]</f>
        <v>0</v>
      </c>
      <c r="BN75" s="2">
        <f>Tableau1[[#This Row],[Tranche 19]]*Tableau1[[#This Row],[Prix révisé 19]]</f>
        <v>0</v>
      </c>
      <c r="BQ75" s="4">
        <f>Tableau1[[#This Row],[Tranche 20]]*Tableau1[[#This Row],[Prix révisé 20]]</f>
        <v>0</v>
      </c>
    </row>
    <row r="76" spans="1:69" x14ac:dyDescent="0.35">
      <c r="A76" t="s">
        <v>134</v>
      </c>
      <c r="B76" t="s">
        <v>79</v>
      </c>
      <c r="C76" s="3"/>
      <c r="D76" s="3">
        <f>IF(Tableau1[[#This Row],[Besoin Exprimé]]&lt;Tableau1[[#This Row],[Tranche 1]],Tableau1[[#This Row],[Tranche 1]],Tableau1[[#This Row],[Besoin Exprimé]])</f>
        <v>100</v>
      </c>
      <c r="E76" s="3">
        <f>prix(Tableau1[[#This Row],[Besoin réel]])</f>
        <v>3.25</v>
      </c>
      <c r="F76" s="3">
        <f>Tableau1[[#This Row],[Besoin réel]]*Tableau1[[#This Row],[Prix]]</f>
        <v>325</v>
      </c>
      <c r="G76" s="3">
        <f>OPTIMUM(Tableau1[[#This Row],[Besoin réel]])</f>
        <v>100</v>
      </c>
      <c r="H76" s="3">
        <f>prix(Tableau1[[#This Row],[Besoin optimisé]])</f>
        <v>3.25</v>
      </c>
      <c r="I76" s="3">
        <f>Tableau1[[#This Row],[Prix optimisé]]*Tableau1[[#This Row],[Besoin optimisé]]</f>
        <v>325</v>
      </c>
      <c r="J76" s="1">
        <v>100</v>
      </c>
      <c r="K76" s="2">
        <v>3.25</v>
      </c>
      <c r="L76" s="2">
        <f>Tableau1[[#This Row],[Tranche 1]]*Tableau1[[#This Row],[Prix révisé 1]]</f>
        <v>325</v>
      </c>
      <c r="O76" s="2">
        <f>Tableau1[[#This Row],[Tranche 2]]*Tableau1[[#This Row],[Prix révisé 2]]</f>
        <v>0</v>
      </c>
      <c r="R76" s="2">
        <f>Tableau1[[#This Row],[Tranche 3]]*Tableau1[[#This Row],[Prix révisé 3]]</f>
        <v>0</v>
      </c>
      <c r="U76" s="2">
        <f>Tableau1[[#This Row],[Tranche 4]]*Tableau1[[#This Row],[Prix révisé 4]]</f>
        <v>0</v>
      </c>
      <c r="X76" s="2">
        <f>Tableau1[[#This Row],[Tranche 5]]*Tableau1[[#This Row],[Prix révisé 5]]</f>
        <v>0</v>
      </c>
      <c r="AA76" s="2">
        <f>Tableau1[[#This Row],[Tranche 6]]*Tableau1[[#This Row],[Prix révisé 6]]</f>
        <v>0</v>
      </c>
      <c r="AD76" s="2">
        <f>Tableau1[[#This Row],[Tranche 7]]*Tableau1[[#This Row],[Prix révisé 7]]</f>
        <v>0</v>
      </c>
      <c r="AG76" s="2">
        <f>Tableau1[[#This Row],[Tranche 8]]*Tableau1[[#This Row],[Prix révisé 8]]</f>
        <v>0</v>
      </c>
      <c r="AJ76" s="2">
        <f>Tableau1[[#This Row],[Tranche 9]]*Tableau1[[#This Row],[Prix révisé 9]]</f>
        <v>0</v>
      </c>
      <c r="AM76" s="2">
        <f>Tableau1[[#This Row],[Tranche 10]]*Tableau1[[#This Row],[Prix révisé 10]]</f>
        <v>0</v>
      </c>
      <c r="AP76" s="2">
        <f>Tableau1[[#This Row],[Tranche 11]]*Tableau1[[#This Row],[Prix révisé 11]]</f>
        <v>0</v>
      </c>
      <c r="AS76" s="2">
        <f>Tableau1[[#This Row],[Tranche 12]]*Tableau1[[#This Row],[Prix révisé 12]]</f>
        <v>0</v>
      </c>
      <c r="AV76" s="2">
        <f>Tableau1[[#This Row],[Tranche 13]]*Tableau1[[#This Row],[Prix révisé 13]]</f>
        <v>0</v>
      </c>
      <c r="AY76" s="2">
        <f>Tableau1[[#This Row],[Tranche 14]]*Tableau1[[#This Row],[Prix révisé 14]]</f>
        <v>0</v>
      </c>
      <c r="BB76" s="2">
        <f>Tableau1[[#This Row],[Tranche 15]]*Tableau1[[#This Row],[Prix révisé 15]]</f>
        <v>0</v>
      </c>
      <c r="BE76" s="2">
        <f>Tableau1[[#This Row],[Tranche 16]]*Tableau1[[#This Row],[Prix révisé 16]]</f>
        <v>0</v>
      </c>
      <c r="BH76" s="2">
        <f>Tableau1[[#This Row],[Tranche 17]]*Tableau1[[#This Row],[Prix révisé 17]]</f>
        <v>0</v>
      </c>
      <c r="BK76" s="2">
        <f>Tableau1[[#This Row],[Tranche 18]]*Tableau1[[#This Row],[Prix révisé 18]]</f>
        <v>0</v>
      </c>
      <c r="BN76" s="2">
        <f>Tableau1[[#This Row],[Tranche 19]]*Tableau1[[#This Row],[Prix révisé 19]]</f>
        <v>0</v>
      </c>
      <c r="BQ76" s="4">
        <f>Tableau1[[#This Row],[Tranche 20]]*Tableau1[[#This Row],[Prix révisé 20]]</f>
        <v>0</v>
      </c>
    </row>
    <row r="77" spans="1:69" x14ac:dyDescent="0.35">
      <c r="A77" t="s">
        <v>135</v>
      </c>
      <c r="B77" t="s">
        <v>79</v>
      </c>
      <c r="C77" s="3"/>
      <c r="D77" s="3">
        <f>IF(Tableau1[[#This Row],[Besoin Exprimé]]&lt;Tableau1[[#This Row],[Tranche 1]],Tableau1[[#This Row],[Tranche 1]],Tableau1[[#This Row],[Besoin Exprimé]])</f>
        <v>200</v>
      </c>
      <c r="E77" s="3">
        <f>prix(Tableau1[[#This Row],[Besoin réel]])</f>
        <v>1.44</v>
      </c>
      <c r="F77" s="3">
        <f>Tableau1[[#This Row],[Besoin réel]]*Tableau1[[#This Row],[Prix]]</f>
        <v>288</v>
      </c>
      <c r="G77" s="3">
        <f>OPTIMUM(Tableau1[[#This Row],[Besoin réel]])</f>
        <v>200</v>
      </c>
      <c r="H77" s="3">
        <f>prix(Tableau1[[#This Row],[Besoin optimisé]])</f>
        <v>1.44</v>
      </c>
      <c r="I77" s="3">
        <f>Tableau1[[#This Row],[Prix optimisé]]*Tableau1[[#This Row],[Besoin optimisé]]</f>
        <v>288</v>
      </c>
      <c r="J77" s="1">
        <v>200</v>
      </c>
      <c r="K77" s="2">
        <v>1.44</v>
      </c>
      <c r="L77" s="2">
        <f>Tableau1[[#This Row],[Tranche 1]]*Tableau1[[#This Row],[Prix révisé 1]]</f>
        <v>288</v>
      </c>
      <c r="O77" s="2">
        <f>Tableau1[[#This Row],[Tranche 2]]*Tableau1[[#This Row],[Prix révisé 2]]</f>
        <v>0</v>
      </c>
      <c r="R77" s="2">
        <f>Tableau1[[#This Row],[Tranche 3]]*Tableau1[[#This Row],[Prix révisé 3]]</f>
        <v>0</v>
      </c>
      <c r="U77" s="2">
        <f>Tableau1[[#This Row],[Tranche 4]]*Tableau1[[#This Row],[Prix révisé 4]]</f>
        <v>0</v>
      </c>
      <c r="X77" s="2">
        <f>Tableau1[[#This Row],[Tranche 5]]*Tableau1[[#This Row],[Prix révisé 5]]</f>
        <v>0</v>
      </c>
      <c r="AA77" s="2">
        <f>Tableau1[[#This Row],[Tranche 6]]*Tableau1[[#This Row],[Prix révisé 6]]</f>
        <v>0</v>
      </c>
      <c r="AD77" s="2">
        <f>Tableau1[[#This Row],[Tranche 7]]*Tableau1[[#This Row],[Prix révisé 7]]</f>
        <v>0</v>
      </c>
      <c r="AG77" s="2">
        <f>Tableau1[[#This Row],[Tranche 8]]*Tableau1[[#This Row],[Prix révisé 8]]</f>
        <v>0</v>
      </c>
      <c r="AJ77" s="2">
        <f>Tableau1[[#This Row],[Tranche 9]]*Tableau1[[#This Row],[Prix révisé 9]]</f>
        <v>0</v>
      </c>
      <c r="AM77" s="2">
        <f>Tableau1[[#This Row],[Tranche 10]]*Tableau1[[#This Row],[Prix révisé 10]]</f>
        <v>0</v>
      </c>
      <c r="AP77" s="2">
        <f>Tableau1[[#This Row],[Tranche 11]]*Tableau1[[#This Row],[Prix révisé 11]]</f>
        <v>0</v>
      </c>
      <c r="AS77" s="2">
        <f>Tableau1[[#This Row],[Tranche 12]]*Tableau1[[#This Row],[Prix révisé 12]]</f>
        <v>0</v>
      </c>
      <c r="AV77" s="2">
        <f>Tableau1[[#This Row],[Tranche 13]]*Tableau1[[#This Row],[Prix révisé 13]]</f>
        <v>0</v>
      </c>
      <c r="AY77" s="2">
        <f>Tableau1[[#This Row],[Tranche 14]]*Tableau1[[#This Row],[Prix révisé 14]]</f>
        <v>0</v>
      </c>
      <c r="BB77" s="2">
        <f>Tableau1[[#This Row],[Tranche 15]]*Tableau1[[#This Row],[Prix révisé 15]]</f>
        <v>0</v>
      </c>
      <c r="BE77" s="2">
        <f>Tableau1[[#This Row],[Tranche 16]]*Tableau1[[#This Row],[Prix révisé 16]]</f>
        <v>0</v>
      </c>
      <c r="BH77" s="2">
        <f>Tableau1[[#This Row],[Tranche 17]]*Tableau1[[#This Row],[Prix révisé 17]]</f>
        <v>0</v>
      </c>
      <c r="BK77" s="2">
        <f>Tableau1[[#This Row],[Tranche 18]]*Tableau1[[#This Row],[Prix révisé 18]]</f>
        <v>0</v>
      </c>
      <c r="BN77" s="2">
        <f>Tableau1[[#This Row],[Tranche 19]]*Tableau1[[#This Row],[Prix révisé 19]]</f>
        <v>0</v>
      </c>
      <c r="BQ77" s="4">
        <f>Tableau1[[#This Row],[Tranche 20]]*Tableau1[[#This Row],[Prix révisé 20]]</f>
        <v>0</v>
      </c>
    </row>
    <row r="78" spans="1:69" x14ac:dyDescent="0.35">
      <c r="A78" t="s">
        <v>136</v>
      </c>
      <c r="B78" t="s">
        <v>79</v>
      </c>
      <c r="C78" s="3"/>
      <c r="D78" s="3">
        <f>IF(Tableau1[[#This Row],[Besoin Exprimé]]&lt;Tableau1[[#This Row],[Tranche 1]],Tableau1[[#This Row],[Tranche 1]],Tableau1[[#This Row],[Besoin Exprimé]])</f>
        <v>200</v>
      </c>
      <c r="E78" s="3">
        <f>prix(Tableau1[[#This Row],[Besoin réel]])</f>
        <v>1.54</v>
      </c>
      <c r="F78" s="3">
        <f>Tableau1[[#This Row],[Besoin réel]]*Tableau1[[#This Row],[Prix]]</f>
        <v>308</v>
      </c>
      <c r="G78" s="3">
        <f>OPTIMUM(Tableau1[[#This Row],[Besoin réel]])</f>
        <v>200</v>
      </c>
      <c r="H78" s="3">
        <f>prix(Tableau1[[#This Row],[Besoin optimisé]])</f>
        <v>1.54</v>
      </c>
      <c r="I78" s="3">
        <f>Tableau1[[#This Row],[Prix optimisé]]*Tableau1[[#This Row],[Besoin optimisé]]</f>
        <v>308</v>
      </c>
      <c r="J78" s="1">
        <v>200</v>
      </c>
      <c r="K78" s="2">
        <v>1.54</v>
      </c>
      <c r="L78" s="2">
        <f>Tableau1[[#This Row],[Tranche 1]]*Tableau1[[#This Row],[Prix révisé 1]]</f>
        <v>308</v>
      </c>
      <c r="O78" s="2">
        <f>Tableau1[[#This Row],[Tranche 2]]*Tableau1[[#This Row],[Prix révisé 2]]</f>
        <v>0</v>
      </c>
      <c r="R78" s="2">
        <f>Tableau1[[#This Row],[Tranche 3]]*Tableau1[[#This Row],[Prix révisé 3]]</f>
        <v>0</v>
      </c>
      <c r="U78" s="2">
        <f>Tableau1[[#This Row],[Tranche 4]]*Tableau1[[#This Row],[Prix révisé 4]]</f>
        <v>0</v>
      </c>
      <c r="X78" s="2">
        <f>Tableau1[[#This Row],[Tranche 5]]*Tableau1[[#This Row],[Prix révisé 5]]</f>
        <v>0</v>
      </c>
      <c r="AA78" s="2">
        <f>Tableau1[[#This Row],[Tranche 6]]*Tableau1[[#This Row],[Prix révisé 6]]</f>
        <v>0</v>
      </c>
      <c r="AD78" s="2">
        <f>Tableau1[[#This Row],[Tranche 7]]*Tableau1[[#This Row],[Prix révisé 7]]</f>
        <v>0</v>
      </c>
      <c r="AG78" s="2">
        <f>Tableau1[[#This Row],[Tranche 8]]*Tableau1[[#This Row],[Prix révisé 8]]</f>
        <v>0</v>
      </c>
      <c r="AJ78" s="2">
        <f>Tableau1[[#This Row],[Tranche 9]]*Tableau1[[#This Row],[Prix révisé 9]]</f>
        <v>0</v>
      </c>
      <c r="AM78" s="2">
        <f>Tableau1[[#This Row],[Tranche 10]]*Tableau1[[#This Row],[Prix révisé 10]]</f>
        <v>0</v>
      </c>
      <c r="AP78" s="2">
        <f>Tableau1[[#This Row],[Tranche 11]]*Tableau1[[#This Row],[Prix révisé 11]]</f>
        <v>0</v>
      </c>
      <c r="AS78" s="2">
        <f>Tableau1[[#This Row],[Tranche 12]]*Tableau1[[#This Row],[Prix révisé 12]]</f>
        <v>0</v>
      </c>
      <c r="AV78" s="2">
        <f>Tableau1[[#This Row],[Tranche 13]]*Tableau1[[#This Row],[Prix révisé 13]]</f>
        <v>0</v>
      </c>
      <c r="AY78" s="2">
        <f>Tableau1[[#This Row],[Tranche 14]]*Tableau1[[#This Row],[Prix révisé 14]]</f>
        <v>0</v>
      </c>
      <c r="BB78" s="2">
        <f>Tableau1[[#This Row],[Tranche 15]]*Tableau1[[#This Row],[Prix révisé 15]]</f>
        <v>0</v>
      </c>
      <c r="BE78" s="2">
        <f>Tableau1[[#This Row],[Tranche 16]]*Tableau1[[#This Row],[Prix révisé 16]]</f>
        <v>0</v>
      </c>
      <c r="BH78" s="2">
        <f>Tableau1[[#This Row],[Tranche 17]]*Tableau1[[#This Row],[Prix révisé 17]]</f>
        <v>0</v>
      </c>
      <c r="BK78" s="2">
        <f>Tableau1[[#This Row],[Tranche 18]]*Tableau1[[#This Row],[Prix révisé 18]]</f>
        <v>0</v>
      </c>
      <c r="BN78" s="2">
        <f>Tableau1[[#This Row],[Tranche 19]]*Tableau1[[#This Row],[Prix révisé 19]]</f>
        <v>0</v>
      </c>
      <c r="BQ78" s="4">
        <f>Tableau1[[#This Row],[Tranche 20]]*Tableau1[[#This Row],[Prix révisé 20]]</f>
        <v>0</v>
      </c>
    </row>
    <row r="79" spans="1:69" x14ac:dyDescent="0.35">
      <c r="A79" t="s">
        <v>137</v>
      </c>
      <c r="B79" t="s">
        <v>79</v>
      </c>
      <c r="C79" s="3"/>
      <c r="D79" s="3">
        <f>IF(Tableau1[[#This Row],[Besoin Exprimé]]&lt;Tableau1[[#This Row],[Tranche 1]],Tableau1[[#This Row],[Tranche 1]],Tableau1[[#This Row],[Besoin Exprimé]])</f>
        <v>100</v>
      </c>
      <c r="E79" s="3">
        <f>prix(Tableau1[[#This Row],[Besoin réel]])</f>
        <v>3.25</v>
      </c>
      <c r="F79" s="3">
        <f>Tableau1[[#This Row],[Besoin réel]]*Tableau1[[#This Row],[Prix]]</f>
        <v>325</v>
      </c>
      <c r="G79" s="3">
        <f>OPTIMUM(Tableau1[[#This Row],[Besoin réel]])</f>
        <v>100</v>
      </c>
      <c r="H79" s="3">
        <f>prix(Tableau1[[#This Row],[Besoin optimisé]])</f>
        <v>3.25</v>
      </c>
      <c r="I79" s="3">
        <f>Tableau1[[#This Row],[Prix optimisé]]*Tableau1[[#This Row],[Besoin optimisé]]</f>
        <v>325</v>
      </c>
      <c r="J79" s="1">
        <v>100</v>
      </c>
      <c r="K79" s="2">
        <v>3.25</v>
      </c>
      <c r="L79" s="2">
        <f>Tableau1[[#This Row],[Tranche 1]]*Tableau1[[#This Row],[Prix révisé 1]]</f>
        <v>325</v>
      </c>
      <c r="O79" s="2">
        <f>Tableau1[[#This Row],[Tranche 2]]*Tableau1[[#This Row],[Prix révisé 2]]</f>
        <v>0</v>
      </c>
      <c r="R79" s="2">
        <f>Tableau1[[#This Row],[Tranche 3]]*Tableau1[[#This Row],[Prix révisé 3]]</f>
        <v>0</v>
      </c>
      <c r="U79" s="2">
        <f>Tableau1[[#This Row],[Tranche 4]]*Tableau1[[#This Row],[Prix révisé 4]]</f>
        <v>0</v>
      </c>
      <c r="X79" s="2">
        <f>Tableau1[[#This Row],[Tranche 5]]*Tableau1[[#This Row],[Prix révisé 5]]</f>
        <v>0</v>
      </c>
      <c r="AA79" s="2">
        <f>Tableau1[[#This Row],[Tranche 6]]*Tableau1[[#This Row],[Prix révisé 6]]</f>
        <v>0</v>
      </c>
      <c r="AD79" s="2">
        <f>Tableau1[[#This Row],[Tranche 7]]*Tableau1[[#This Row],[Prix révisé 7]]</f>
        <v>0</v>
      </c>
      <c r="AG79" s="2">
        <f>Tableau1[[#This Row],[Tranche 8]]*Tableau1[[#This Row],[Prix révisé 8]]</f>
        <v>0</v>
      </c>
      <c r="AJ79" s="2">
        <f>Tableau1[[#This Row],[Tranche 9]]*Tableau1[[#This Row],[Prix révisé 9]]</f>
        <v>0</v>
      </c>
      <c r="AM79" s="2">
        <f>Tableau1[[#This Row],[Tranche 10]]*Tableau1[[#This Row],[Prix révisé 10]]</f>
        <v>0</v>
      </c>
      <c r="AP79" s="2">
        <f>Tableau1[[#This Row],[Tranche 11]]*Tableau1[[#This Row],[Prix révisé 11]]</f>
        <v>0</v>
      </c>
      <c r="AS79" s="2">
        <f>Tableau1[[#This Row],[Tranche 12]]*Tableau1[[#This Row],[Prix révisé 12]]</f>
        <v>0</v>
      </c>
      <c r="AV79" s="2">
        <f>Tableau1[[#This Row],[Tranche 13]]*Tableau1[[#This Row],[Prix révisé 13]]</f>
        <v>0</v>
      </c>
      <c r="AY79" s="2">
        <f>Tableau1[[#This Row],[Tranche 14]]*Tableau1[[#This Row],[Prix révisé 14]]</f>
        <v>0</v>
      </c>
      <c r="BB79" s="2">
        <f>Tableau1[[#This Row],[Tranche 15]]*Tableau1[[#This Row],[Prix révisé 15]]</f>
        <v>0</v>
      </c>
      <c r="BE79" s="2">
        <f>Tableau1[[#This Row],[Tranche 16]]*Tableau1[[#This Row],[Prix révisé 16]]</f>
        <v>0</v>
      </c>
      <c r="BH79" s="2">
        <f>Tableau1[[#This Row],[Tranche 17]]*Tableau1[[#This Row],[Prix révisé 17]]</f>
        <v>0</v>
      </c>
      <c r="BK79" s="2">
        <f>Tableau1[[#This Row],[Tranche 18]]*Tableau1[[#This Row],[Prix révisé 18]]</f>
        <v>0</v>
      </c>
      <c r="BN79" s="2">
        <f>Tableau1[[#This Row],[Tranche 19]]*Tableau1[[#This Row],[Prix révisé 19]]</f>
        <v>0</v>
      </c>
      <c r="BQ79" s="4">
        <f>Tableau1[[#This Row],[Tranche 20]]*Tableau1[[#This Row],[Prix révisé 20]]</f>
        <v>0</v>
      </c>
    </row>
    <row r="80" spans="1:69" x14ac:dyDescent="0.35">
      <c r="A80" t="s">
        <v>138</v>
      </c>
      <c r="B80" t="s">
        <v>119</v>
      </c>
      <c r="C80" s="3"/>
      <c r="D80" s="3">
        <f>IF(Tableau1[[#This Row],[Besoin Exprimé]]&lt;Tableau1[[#This Row],[Tranche 1]],Tableau1[[#This Row],[Tranche 1]],Tableau1[[#This Row],[Besoin Exprimé]])</f>
        <v>2</v>
      </c>
      <c r="E80" s="3">
        <f>prix(Tableau1[[#This Row],[Besoin réel]])</f>
        <v>40.04</v>
      </c>
      <c r="F80" s="3">
        <f>Tableau1[[#This Row],[Besoin réel]]*Tableau1[[#This Row],[Prix]]</f>
        <v>80.08</v>
      </c>
      <c r="G80" s="3">
        <f>OPTIMUM(Tableau1[[#This Row],[Besoin réel]])</f>
        <v>2</v>
      </c>
      <c r="H80" s="3">
        <f>prix(Tableau1[[#This Row],[Besoin optimisé]])</f>
        <v>40.04</v>
      </c>
      <c r="I80" s="3">
        <f>Tableau1[[#This Row],[Prix optimisé]]*Tableau1[[#This Row],[Besoin optimisé]]</f>
        <v>80.08</v>
      </c>
      <c r="J80" s="1">
        <v>2</v>
      </c>
      <c r="K80" s="2">
        <v>40.04</v>
      </c>
      <c r="L80" s="2">
        <f>Tableau1[[#This Row],[Tranche 1]]*Tableau1[[#This Row],[Prix révisé 1]]</f>
        <v>80.08</v>
      </c>
      <c r="M80" s="2">
        <v>10</v>
      </c>
      <c r="N80" s="2">
        <v>12.01</v>
      </c>
      <c r="O80" s="2">
        <f>Tableau1[[#This Row],[Tranche 2]]*Tableau1[[#This Row],[Prix révisé 2]]</f>
        <v>120.1</v>
      </c>
      <c r="P80" s="2">
        <v>50</v>
      </c>
      <c r="Q80" s="2">
        <v>5.21</v>
      </c>
      <c r="R80" s="2">
        <f>Tableau1[[#This Row],[Tranche 3]]*Tableau1[[#This Row],[Prix révisé 3]]</f>
        <v>260.5</v>
      </c>
      <c r="U80" s="2">
        <f>Tableau1[[#This Row],[Tranche 4]]*Tableau1[[#This Row],[Prix révisé 4]]</f>
        <v>0</v>
      </c>
      <c r="X80" s="2">
        <f>Tableau1[[#This Row],[Tranche 5]]*Tableau1[[#This Row],[Prix révisé 5]]</f>
        <v>0</v>
      </c>
      <c r="AA80" s="2">
        <f>Tableau1[[#This Row],[Tranche 6]]*Tableau1[[#This Row],[Prix révisé 6]]</f>
        <v>0</v>
      </c>
      <c r="AD80" s="2">
        <f>Tableau1[[#This Row],[Tranche 7]]*Tableau1[[#This Row],[Prix révisé 7]]</f>
        <v>0</v>
      </c>
      <c r="AG80" s="2">
        <f>Tableau1[[#This Row],[Tranche 8]]*Tableau1[[#This Row],[Prix révisé 8]]</f>
        <v>0</v>
      </c>
      <c r="AJ80" s="2">
        <f>Tableau1[[#This Row],[Tranche 9]]*Tableau1[[#This Row],[Prix révisé 9]]</f>
        <v>0</v>
      </c>
      <c r="AM80" s="2">
        <f>Tableau1[[#This Row],[Tranche 10]]*Tableau1[[#This Row],[Prix révisé 10]]</f>
        <v>0</v>
      </c>
      <c r="AP80" s="2">
        <f>Tableau1[[#This Row],[Tranche 11]]*Tableau1[[#This Row],[Prix révisé 11]]</f>
        <v>0</v>
      </c>
      <c r="AS80" s="2">
        <f>Tableau1[[#This Row],[Tranche 12]]*Tableau1[[#This Row],[Prix révisé 12]]</f>
        <v>0</v>
      </c>
      <c r="AV80" s="2">
        <f>Tableau1[[#This Row],[Tranche 13]]*Tableau1[[#This Row],[Prix révisé 13]]</f>
        <v>0</v>
      </c>
      <c r="AY80" s="2">
        <f>Tableau1[[#This Row],[Tranche 14]]*Tableau1[[#This Row],[Prix révisé 14]]</f>
        <v>0</v>
      </c>
      <c r="BB80" s="2">
        <f>Tableau1[[#This Row],[Tranche 15]]*Tableau1[[#This Row],[Prix révisé 15]]</f>
        <v>0</v>
      </c>
      <c r="BE80" s="2">
        <f>Tableau1[[#This Row],[Tranche 16]]*Tableau1[[#This Row],[Prix révisé 16]]</f>
        <v>0</v>
      </c>
      <c r="BH80" s="2">
        <f>Tableau1[[#This Row],[Tranche 17]]*Tableau1[[#This Row],[Prix révisé 17]]</f>
        <v>0</v>
      </c>
      <c r="BK80" s="2">
        <f>Tableau1[[#This Row],[Tranche 18]]*Tableau1[[#This Row],[Prix révisé 18]]</f>
        <v>0</v>
      </c>
      <c r="BN80" s="2">
        <f>Tableau1[[#This Row],[Tranche 19]]*Tableau1[[#This Row],[Prix révisé 19]]</f>
        <v>0</v>
      </c>
      <c r="BQ80" s="4">
        <f>Tableau1[[#This Row],[Tranche 20]]*Tableau1[[#This Row],[Prix révisé 20]]</f>
        <v>0</v>
      </c>
    </row>
    <row r="81" spans="1:69" x14ac:dyDescent="0.35">
      <c r="A81" t="s">
        <v>139</v>
      </c>
      <c r="B81" t="s">
        <v>140</v>
      </c>
      <c r="C81" s="3"/>
      <c r="D81" s="3">
        <f>IF(Tableau1[[#This Row],[Besoin Exprimé]]&lt;Tableau1[[#This Row],[Tranche 1]],Tableau1[[#This Row],[Tranche 1]],Tableau1[[#This Row],[Besoin Exprimé]])</f>
        <v>50</v>
      </c>
      <c r="E81" s="3">
        <f>prix(Tableau1[[#This Row],[Besoin réel]])</f>
        <v>4.8</v>
      </c>
      <c r="F81" s="3">
        <f>Tableau1[[#This Row],[Besoin réel]]*Tableau1[[#This Row],[Prix]]</f>
        <v>240</v>
      </c>
      <c r="G81" s="3">
        <f>OPTIMUM(Tableau1[[#This Row],[Besoin réel]])</f>
        <v>50</v>
      </c>
      <c r="H81" s="3">
        <f>prix(Tableau1[[#This Row],[Besoin optimisé]])</f>
        <v>4.8</v>
      </c>
      <c r="I81" s="3">
        <f>Tableau1[[#This Row],[Prix optimisé]]*Tableau1[[#This Row],[Besoin optimisé]]</f>
        <v>240</v>
      </c>
      <c r="J81" s="1">
        <v>50</v>
      </c>
      <c r="K81" s="2">
        <v>4.8</v>
      </c>
      <c r="L81" s="2">
        <f>Tableau1[[#This Row],[Tranche 1]]*Tableau1[[#This Row],[Prix révisé 1]]</f>
        <v>240</v>
      </c>
      <c r="O81" s="2">
        <f>Tableau1[[#This Row],[Tranche 2]]*Tableau1[[#This Row],[Prix révisé 2]]</f>
        <v>0</v>
      </c>
      <c r="R81" s="2">
        <f>Tableau1[[#This Row],[Tranche 3]]*Tableau1[[#This Row],[Prix révisé 3]]</f>
        <v>0</v>
      </c>
      <c r="U81" s="2">
        <f>Tableau1[[#This Row],[Tranche 4]]*Tableau1[[#This Row],[Prix révisé 4]]</f>
        <v>0</v>
      </c>
      <c r="X81" s="2">
        <f>Tableau1[[#This Row],[Tranche 5]]*Tableau1[[#This Row],[Prix révisé 5]]</f>
        <v>0</v>
      </c>
      <c r="AA81" s="2">
        <f>Tableau1[[#This Row],[Tranche 6]]*Tableau1[[#This Row],[Prix révisé 6]]</f>
        <v>0</v>
      </c>
      <c r="AD81" s="2">
        <f>Tableau1[[#This Row],[Tranche 7]]*Tableau1[[#This Row],[Prix révisé 7]]</f>
        <v>0</v>
      </c>
      <c r="AG81" s="2">
        <f>Tableau1[[#This Row],[Tranche 8]]*Tableau1[[#This Row],[Prix révisé 8]]</f>
        <v>0</v>
      </c>
      <c r="AJ81" s="2">
        <f>Tableau1[[#This Row],[Tranche 9]]*Tableau1[[#This Row],[Prix révisé 9]]</f>
        <v>0</v>
      </c>
      <c r="AM81" s="2">
        <f>Tableau1[[#This Row],[Tranche 10]]*Tableau1[[#This Row],[Prix révisé 10]]</f>
        <v>0</v>
      </c>
      <c r="AP81" s="2">
        <f>Tableau1[[#This Row],[Tranche 11]]*Tableau1[[#This Row],[Prix révisé 11]]</f>
        <v>0</v>
      </c>
      <c r="AS81" s="2">
        <f>Tableau1[[#This Row],[Tranche 12]]*Tableau1[[#This Row],[Prix révisé 12]]</f>
        <v>0</v>
      </c>
      <c r="AV81" s="2">
        <f>Tableau1[[#This Row],[Tranche 13]]*Tableau1[[#This Row],[Prix révisé 13]]</f>
        <v>0</v>
      </c>
      <c r="AY81" s="2">
        <f>Tableau1[[#This Row],[Tranche 14]]*Tableau1[[#This Row],[Prix révisé 14]]</f>
        <v>0</v>
      </c>
      <c r="BB81" s="2">
        <f>Tableau1[[#This Row],[Tranche 15]]*Tableau1[[#This Row],[Prix révisé 15]]</f>
        <v>0</v>
      </c>
      <c r="BE81" s="2">
        <f>Tableau1[[#This Row],[Tranche 16]]*Tableau1[[#This Row],[Prix révisé 16]]</f>
        <v>0</v>
      </c>
      <c r="BH81" s="2">
        <f>Tableau1[[#This Row],[Tranche 17]]*Tableau1[[#This Row],[Prix révisé 17]]</f>
        <v>0</v>
      </c>
      <c r="BK81" s="2">
        <f>Tableau1[[#This Row],[Tranche 18]]*Tableau1[[#This Row],[Prix révisé 18]]</f>
        <v>0</v>
      </c>
      <c r="BN81" s="2">
        <f>Tableau1[[#This Row],[Tranche 19]]*Tableau1[[#This Row],[Prix révisé 19]]</f>
        <v>0</v>
      </c>
      <c r="BQ81" s="4">
        <f>Tableau1[[#This Row],[Tranche 20]]*Tableau1[[#This Row],[Prix révisé 20]]</f>
        <v>0</v>
      </c>
    </row>
    <row r="82" spans="1:69" x14ac:dyDescent="0.35">
      <c r="A82" t="s">
        <v>141</v>
      </c>
      <c r="B82" t="s">
        <v>63</v>
      </c>
      <c r="C82" s="3"/>
      <c r="D82" s="3">
        <f>IF(Tableau1[[#This Row],[Besoin Exprimé]]&lt;Tableau1[[#This Row],[Tranche 1]],Tableau1[[#This Row],[Tranche 1]],Tableau1[[#This Row],[Besoin Exprimé]])</f>
        <v>50</v>
      </c>
      <c r="E82" s="3">
        <f>prix(Tableau1[[#This Row],[Besoin réel]])</f>
        <v>2.41</v>
      </c>
      <c r="F82" s="3">
        <f>Tableau1[[#This Row],[Besoin réel]]*Tableau1[[#This Row],[Prix]]</f>
        <v>120.5</v>
      </c>
      <c r="G82" s="3">
        <f>OPTIMUM(Tableau1[[#This Row],[Besoin réel]])</f>
        <v>50</v>
      </c>
      <c r="H82" s="3">
        <f>prix(Tableau1[[#This Row],[Besoin optimisé]])</f>
        <v>2.41</v>
      </c>
      <c r="I82" s="3">
        <f>Tableau1[[#This Row],[Prix optimisé]]*Tableau1[[#This Row],[Besoin optimisé]]</f>
        <v>120.5</v>
      </c>
      <c r="J82" s="1">
        <v>50</v>
      </c>
      <c r="K82" s="2">
        <v>2.41</v>
      </c>
      <c r="L82" s="2">
        <f>Tableau1[[#This Row],[Tranche 1]]*Tableau1[[#This Row],[Prix révisé 1]]</f>
        <v>120.5</v>
      </c>
      <c r="M82" s="2">
        <v>150</v>
      </c>
      <c r="N82" s="2">
        <v>2.35</v>
      </c>
      <c r="O82" s="2">
        <f>Tableau1[[#This Row],[Tranche 2]]*Tableau1[[#This Row],[Prix révisé 2]]</f>
        <v>352.5</v>
      </c>
      <c r="R82" s="2">
        <f>Tableau1[[#This Row],[Tranche 3]]*Tableau1[[#This Row],[Prix révisé 3]]</f>
        <v>0</v>
      </c>
      <c r="U82" s="2">
        <f>Tableau1[[#This Row],[Tranche 4]]*Tableau1[[#This Row],[Prix révisé 4]]</f>
        <v>0</v>
      </c>
      <c r="X82" s="2">
        <f>Tableau1[[#This Row],[Tranche 5]]*Tableau1[[#This Row],[Prix révisé 5]]</f>
        <v>0</v>
      </c>
      <c r="AA82" s="2">
        <f>Tableau1[[#This Row],[Tranche 6]]*Tableau1[[#This Row],[Prix révisé 6]]</f>
        <v>0</v>
      </c>
      <c r="AD82" s="2">
        <f>Tableau1[[#This Row],[Tranche 7]]*Tableau1[[#This Row],[Prix révisé 7]]</f>
        <v>0</v>
      </c>
      <c r="AG82" s="2">
        <f>Tableau1[[#This Row],[Tranche 8]]*Tableau1[[#This Row],[Prix révisé 8]]</f>
        <v>0</v>
      </c>
      <c r="AJ82" s="2">
        <f>Tableau1[[#This Row],[Tranche 9]]*Tableau1[[#This Row],[Prix révisé 9]]</f>
        <v>0</v>
      </c>
      <c r="AM82" s="2">
        <f>Tableau1[[#This Row],[Tranche 10]]*Tableau1[[#This Row],[Prix révisé 10]]</f>
        <v>0</v>
      </c>
      <c r="AP82" s="2">
        <f>Tableau1[[#This Row],[Tranche 11]]*Tableau1[[#This Row],[Prix révisé 11]]</f>
        <v>0</v>
      </c>
      <c r="AS82" s="2">
        <f>Tableau1[[#This Row],[Tranche 12]]*Tableau1[[#This Row],[Prix révisé 12]]</f>
        <v>0</v>
      </c>
      <c r="AV82" s="2">
        <f>Tableau1[[#This Row],[Tranche 13]]*Tableau1[[#This Row],[Prix révisé 13]]</f>
        <v>0</v>
      </c>
      <c r="AY82" s="2">
        <f>Tableau1[[#This Row],[Tranche 14]]*Tableau1[[#This Row],[Prix révisé 14]]</f>
        <v>0</v>
      </c>
      <c r="BB82" s="2">
        <f>Tableau1[[#This Row],[Tranche 15]]*Tableau1[[#This Row],[Prix révisé 15]]</f>
        <v>0</v>
      </c>
      <c r="BE82" s="2">
        <f>Tableau1[[#This Row],[Tranche 16]]*Tableau1[[#This Row],[Prix révisé 16]]</f>
        <v>0</v>
      </c>
      <c r="BH82" s="2">
        <f>Tableau1[[#This Row],[Tranche 17]]*Tableau1[[#This Row],[Prix révisé 17]]</f>
        <v>0</v>
      </c>
      <c r="BK82" s="2">
        <f>Tableau1[[#This Row],[Tranche 18]]*Tableau1[[#This Row],[Prix révisé 18]]</f>
        <v>0</v>
      </c>
      <c r="BN82" s="2">
        <f>Tableau1[[#This Row],[Tranche 19]]*Tableau1[[#This Row],[Prix révisé 19]]</f>
        <v>0</v>
      </c>
      <c r="BQ82" s="4">
        <f>Tableau1[[#This Row],[Tranche 20]]*Tableau1[[#This Row],[Prix révisé 20]]</f>
        <v>0</v>
      </c>
    </row>
    <row r="83" spans="1:69" x14ac:dyDescent="0.35">
      <c r="A83" t="s">
        <v>142</v>
      </c>
      <c r="B83" t="s">
        <v>143</v>
      </c>
      <c r="C83" s="3"/>
      <c r="D83" s="3">
        <f>IF(Tableau1[[#This Row],[Besoin Exprimé]]&lt;Tableau1[[#This Row],[Tranche 1]],Tableau1[[#This Row],[Tranche 1]],Tableau1[[#This Row],[Besoin Exprimé]])</f>
        <v>1500</v>
      </c>
      <c r="E83" s="3">
        <f>prix(Tableau1[[#This Row],[Besoin réel]])</f>
        <v>0.28999999999999998</v>
      </c>
      <c r="F83" s="3">
        <f>Tableau1[[#This Row],[Besoin réel]]*Tableau1[[#This Row],[Prix]]</f>
        <v>434.99999999999994</v>
      </c>
      <c r="G83" s="3">
        <f>OPTIMUM(Tableau1[[#This Row],[Besoin réel]])</f>
        <v>1500</v>
      </c>
      <c r="H83" s="3">
        <f>prix(Tableau1[[#This Row],[Besoin optimisé]])</f>
        <v>0.28999999999999998</v>
      </c>
      <c r="I83" s="3">
        <f>Tableau1[[#This Row],[Prix optimisé]]*Tableau1[[#This Row],[Besoin optimisé]]</f>
        <v>434.99999999999994</v>
      </c>
      <c r="J83" s="1">
        <v>1500</v>
      </c>
      <c r="K83" s="2">
        <v>0.28999999999999998</v>
      </c>
      <c r="L83" s="2">
        <f>Tableau1[[#This Row],[Tranche 1]]*Tableau1[[#This Row],[Prix révisé 1]]</f>
        <v>434.99999999999994</v>
      </c>
      <c r="O83" s="2">
        <f>Tableau1[[#This Row],[Tranche 2]]*Tableau1[[#This Row],[Prix révisé 2]]</f>
        <v>0</v>
      </c>
      <c r="R83" s="2">
        <f>Tableau1[[#This Row],[Tranche 3]]*Tableau1[[#This Row],[Prix révisé 3]]</f>
        <v>0</v>
      </c>
      <c r="U83" s="2">
        <f>Tableau1[[#This Row],[Tranche 4]]*Tableau1[[#This Row],[Prix révisé 4]]</f>
        <v>0</v>
      </c>
      <c r="X83" s="2">
        <f>Tableau1[[#This Row],[Tranche 5]]*Tableau1[[#This Row],[Prix révisé 5]]</f>
        <v>0</v>
      </c>
      <c r="AA83" s="2">
        <f>Tableau1[[#This Row],[Tranche 6]]*Tableau1[[#This Row],[Prix révisé 6]]</f>
        <v>0</v>
      </c>
      <c r="AD83" s="2">
        <f>Tableau1[[#This Row],[Tranche 7]]*Tableau1[[#This Row],[Prix révisé 7]]</f>
        <v>0</v>
      </c>
      <c r="AG83" s="2">
        <f>Tableau1[[#This Row],[Tranche 8]]*Tableau1[[#This Row],[Prix révisé 8]]</f>
        <v>0</v>
      </c>
      <c r="AJ83" s="2">
        <f>Tableau1[[#This Row],[Tranche 9]]*Tableau1[[#This Row],[Prix révisé 9]]</f>
        <v>0</v>
      </c>
      <c r="AM83" s="2">
        <f>Tableau1[[#This Row],[Tranche 10]]*Tableau1[[#This Row],[Prix révisé 10]]</f>
        <v>0</v>
      </c>
      <c r="AP83" s="2">
        <f>Tableau1[[#This Row],[Tranche 11]]*Tableau1[[#This Row],[Prix révisé 11]]</f>
        <v>0</v>
      </c>
      <c r="AS83" s="2">
        <f>Tableau1[[#This Row],[Tranche 12]]*Tableau1[[#This Row],[Prix révisé 12]]</f>
        <v>0</v>
      </c>
      <c r="AV83" s="2">
        <f>Tableau1[[#This Row],[Tranche 13]]*Tableau1[[#This Row],[Prix révisé 13]]</f>
        <v>0</v>
      </c>
      <c r="AY83" s="2">
        <f>Tableau1[[#This Row],[Tranche 14]]*Tableau1[[#This Row],[Prix révisé 14]]</f>
        <v>0</v>
      </c>
      <c r="BB83" s="2">
        <f>Tableau1[[#This Row],[Tranche 15]]*Tableau1[[#This Row],[Prix révisé 15]]</f>
        <v>0</v>
      </c>
      <c r="BE83" s="2">
        <f>Tableau1[[#This Row],[Tranche 16]]*Tableau1[[#This Row],[Prix révisé 16]]</f>
        <v>0</v>
      </c>
      <c r="BH83" s="2">
        <f>Tableau1[[#This Row],[Tranche 17]]*Tableau1[[#This Row],[Prix révisé 17]]</f>
        <v>0</v>
      </c>
      <c r="BK83" s="2">
        <f>Tableau1[[#This Row],[Tranche 18]]*Tableau1[[#This Row],[Prix révisé 18]]</f>
        <v>0</v>
      </c>
      <c r="BN83" s="2">
        <f>Tableau1[[#This Row],[Tranche 19]]*Tableau1[[#This Row],[Prix révisé 19]]</f>
        <v>0</v>
      </c>
      <c r="BQ83" s="4">
        <f>Tableau1[[#This Row],[Tranche 20]]*Tableau1[[#This Row],[Prix révisé 20]]</f>
        <v>0</v>
      </c>
    </row>
    <row r="84" spans="1:69" x14ac:dyDescent="0.35">
      <c r="A84" t="s">
        <v>144</v>
      </c>
      <c r="B84" t="s">
        <v>63</v>
      </c>
      <c r="C84" s="3"/>
      <c r="D84" s="3">
        <f>IF(Tableau1[[#This Row],[Besoin Exprimé]]&lt;Tableau1[[#This Row],[Tranche 1]],Tableau1[[#This Row],[Tranche 1]],Tableau1[[#This Row],[Besoin Exprimé]])</f>
        <v>1</v>
      </c>
      <c r="E84" s="3">
        <f>prix(Tableau1[[#This Row],[Besoin réel]])</f>
        <v>4.42</v>
      </c>
      <c r="F84" s="3">
        <f>Tableau1[[#This Row],[Besoin réel]]*Tableau1[[#This Row],[Prix]]</f>
        <v>4.42</v>
      </c>
      <c r="G84" s="3">
        <f>OPTIMUM(Tableau1[[#This Row],[Besoin réel]])</f>
        <v>1</v>
      </c>
      <c r="H84" s="3">
        <f>prix(Tableau1[[#This Row],[Besoin optimisé]])</f>
        <v>4.42</v>
      </c>
      <c r="I84" s="3">
        <f>Tableau1[[#This Row],[Prix optimisé]]*Tableau1[[#This Row],[Besoin optimisé]]</f>
        <v>4.42</v>
      </c>
      <c r="J84" s="1">
        <v>1</v>
      </c>
      <c r="K84" s="2">
        <v>4.42</v>
      </c>
      <c r="L84" s="2">
        <f>Tableau1[[#This Row],[Tranche 1]]*Tableau1[[#This Row],[Prix révisé 1]]</f>
        <v>4.42</v>
      </c>
      <c r="O84" s="2">
        <f>Tableau1[[#This Row],[Tranche 2]]*Tableau1[[#This Row],[Prix révisé 2]]</f>
        <v>0</v>
      </c>
      <c r="R84" s="2">
        <f>Tableau1[[#This Row],[Tranche 3]]*Tableau1[[#This Row],[Prix révisé 3]]</f>
        <v>0</v>
      </c>
      <c r="U84" s="2">
        <f>Tableau1[[#This Row],[Tranche 4]]*Tableau1[[#This Row],[Prix révisé 4]]</f>
        <v>0</v>
      </c>
      <c r="X84" s="2">
        <f>Tableau1[[#This Row],[Tranche 5]]*Tableau1[[#This Row],[Prix révisé 5]]</f>
        <v>0</v>
      </c>
      <c r="AA84" s="2">
        <f>Tableau1[[#This Row],[Tranche 6]]*Tableau1[[#This Row],[Prix révisé 6]]</f>
        <v>0</v>
      </c>
      <c r="AD84" s="2">
        <f>Tableau1[[#This Row],[Tranche 7]]*Tableau1[[#This Row],[Prix révisé 7]]</f>
        <v>0</v>
      </c>
      <c r="AG84" s="2">
        <f>Tableau1[[#This Row],[Tranche 8]]*Tableau1[[#This Row],[Prix révisé 8]]</f>
        <v>0</v>
      </c>
      <c r="AJ84" s="2">
        <f>Tableau1[[#This Row],[Tranche 9]]*Tableau1[[#This Row],[Prix révisé 9]]</f>
        <v>0</v>
      </c>
      <c r="AM84" s="2">
        <f>Tableau1[[#This Row],[Tranche 10]]*Tableau1[[#This Row],[Prix révisé 10]]</f>
        <v>0</v>
      </c>
      <c r="AP84" s="2">
        <f>Tableau1[[#This Row],[Tranche 11]]*Tableau1[[#This Row],[Prix révisé 11]]</f>
        <v>0</v>
      </c>
      <c r="AS84" s="2">
        <f>Tableau1[[#This Row],[Tranche 12]]*Tableau1[[#This Row],[Prix révisé 12]]</f>
        <v>0</v>
      </c>
      <c r="AV84" s="2">
        <f>Tableau1[[#This Row],[Tranche 13]]*Tableau1[[#This Row],[Prix révisé 13]]</f>
        <v>0</v>
      </c>
      <c r="AY84" s="2">
        <f>Tableau1[[#This Row],[Tranche 14]]*Tableau1[[#This Row],[Prix révisé 14]]</f>
        <v>0</v>
      </c>
      <c r="BB84" s="2">
        <f>Tableau1[[#This Row],[Tranche 15]]*Tableau1[[#This Row],[Prix révisé 15]]</f>
        <v>0</v>
      </c>
      <c r="BE84" s="2">
        <f>Tableau1[[#This Row],[Tranche 16]]*Tableau1[[#This Row],[Prix révisé 16]]</f>
        <v>0</v>
      </c>
      <c r="BH84" s="2">
        <f>Tableau1[[#This Row],[Tranche 17]]*Tableau1[[#This Row],[Prix révisé 17]]</f>
        <v>0</v>
      </c>
      <c r="BK84" s="2">
        <f>Tableau1[[#This Row],[Tranche 18]]*Tableau1[[#This Row],[Prix révisé 18]]</f>
        <v>0</v>
      </c>
      <c r="BN84" s="2">
        <f>Tableau1[[#This Row],[Tranche 19]]*Tableau1[[#This Row],[Prix révisé 19]]</f>
        <v>0</v>
      </c>
      <c r="BQ84" s="4">
        <f>Tableau1[[#This Row],[Tranche 20]]*Tableau1[[#This Row],[Prix révisé 20]]</f>
        <v>0</v>
      </c>
    </row>
    <row r="85" spans="1:69" x14ac:dyDescent="0.35">
      <c r="A85" t="s">
        <v>145</v>
      </c>
      <c r="B85" t="s">
        <v>63</v>
      </c>
      <c r="C85" s="3"/>
      <c r="D85" s="3">
        <f>IF(Tableau1[[#This Row],[Besoin Exprimé]]&lt;Tableau1[[#This Row],[Tranche 1]],Tableau1[[#This Row],[Tranche 1]],Tableau1[[#This Row],[Besoin Exprimé]])</f>
        <v>2</v>
      </c>
      <c r="E85" s="3">
        <f>prix(Tableau1[[#This Row],[Besoin réel]])</f>
        <v>49.51</v>
      </c>
      <c r="F85" s="3">
        <f>Tableau1[[#This Row],[Besoin réel]]*Tableau1[[#This Row],[Prix]]</f>
        <v>99.02</v>
      </c>
      <c r="G85" s="3">
        <f>OPTIMUM(Tableau1[[#This Row],[Besoin réel]])</f>
        <v>2</v>
      </c>
      <c r="H85" s="3">
        <f>prix(Tableau1[[#This Row],[Besoin optimisé]])</f>
        <v>49.51</v>
      </c>
      <c r="I85" s="3">
        <f>Tableau1[[#This Row],[Prix optimisé]]*Tableau1[[#This Row],[Besoin optimisé]]</f>
        <v>99.02</v>
      </c>
      <c r="J85" s="1">
        <v>2</v>
      </c>
      <c r="K85" s="2">
        <v>49.51</v>
      </c>
      <c r="L85" s="2">
        <f>Tableau1[[#This Row],[Tranche 1]]*Tableau1[[#This Row],[Prix révisé 1]]</f>
        <v>99.02</v>
      </c>
      <c r="O85" s="2">
        <f>Tableau1[[#This Row],[Tranche 2]]*Tableau1[[#This Row],[Prix révisé 2]]</f>
        <v>0</v>
      </c>
      <c r="R85" s="2">
        <f>Tableau1[[#This Row],[Tranche 3]]*Tableau1[[#This Row],[Prix révisé 3]]</f>
        <v>0</v>
      </c>
      <c r="U85" s="2">
        <f>Tableau1[[#This Row],[Tranche 4]]*Tableau1[[#This Row],[Prix révisé 4]]</f>
        <v>0</v>
      </c>
      <c r="X85" s="2">
        <f>Tableau1[[#This Row],[Tranche 5]]*Tableau1[[#This Row],[Prix révisé 5]]</f>
        <v>0</v>
      </c>
      <c r="AA85" s="2">
        <f>Tableau1[[#This Row],[Tranche 6]]*Tableau1[[#This Row],[Prix révisé 6]]</f>
        <v>0</v>
      </c>
      <c r="AD85" s="2">
        <f>Tableau1[[#This Row],[Tranche 7]]*Tableau1[[#This Row],[Prix révisé 7]]</f>
        <v>0</v>
      </c>
      <c r="AG85" s="2">
        <f>Tableau1[[#This Row],[Tranche 8]]*Tableau1[[#This Row],[Prix révisé 8]]</f>
        <v>0</v>
      </c>
      <c r="AJ85" s="2">
        <f>Tableau1[[#This Row],[Tranche 9]]*Tableau1[[#This Row],[Prix révisé 9]]</f>
        <v>0</v>
      </c>
      <c r="AM85" s="2">
        <f>Tableau1[[#This Row],[Tranche 10]]*Tableau1[[#This Row],[Prix révisé 10]]</f>
        <v>0</v>
      </c>
      <c r="AP85" s="2">
        <f>Tableau1[[#This Row],[Tranche 11]]*Tableau1[[#This Row],[Prix révisé 11]]</f>
        <v>0</v>
      </c>
      <c r="AS85" s="2">
        <f>Tableau1[[#This Row],[Tranche 12]]*Tableau1[[#This Row],[Prix révisé 12]]</f>
        <v>0</v>
      </c>
      <c r="AV85" s="2">
        <f>Tableau1[[#This Row],[Tranche 13]]*Tableau1[[#This Row],[Prix révisé 13]]</f>
        <v>0</v>
      </c>
      <c r="AY85" s="2">
        <f>Tableau1[[#This Row],[Tranche 14]]*Tableau1[[#This Row],[Prix révisé 14]]</f>
        <v>0</v>
      </c>
      <c r="BB85" s="2">
        <f>Tableau1[[#This Row],[Tranche 15]]*Tableau1[[#This Row],[Prix révisé 15]]</f>
        <v>0</v>
      </c>
      <c r="BE85" s="2">
        <f>Tableau1[[#This Row],[Tranche 16]]*Tableau1[[#This Row],[Prix révisé 16]]</f>
        <v>0</v>
      </c>
      <c r="BH85" s="2">
        <f>Tableau1[[#This Row],[Tranche 17]]*Tableau1[[#This Row],[Prix révisé 17]]</f>
        <v>0</v>
      </c>
      <c r="BK85" s="2">
        <f>Tableau1[[#This Row],[Tranche 18]]*Tableau1[[#This Row],[Prix révisé 18]]</f>
        <v>0</v>
      </c>
      <c r="BN85" s="2">
        <f>Tableau1[[#This Row],[Tranche 19]]*Tableau1[[#This Row],[Prix révisé 19]]</f>
        <v>0</v>
      </c>
      <c r="BQ85" s="4">
        <f>Tableau1[[#This Row],[Tranche 20]]*Tableau1[[#This Row],[Prix révisé 20]]</f>
        <v>0</v>
      </c>
    </row>
    <row r="86" spans="1:69" x14ac:dyDescent="0.35">
      <c r="A86" t="s">
        <v>146</v>
      </c>
      <c r="B86" t="s">
        <v>63</v>
      </c>
      <c r="C86" s="3"/>
      <c r="D86" s="3">
        <f>IF(Tableau1[[#This Row],[Besoin Exprimé]]&lt;Tableau1[[#This Row],[Tranche 1]],Tableau1[[#This Row],[Tranche 1]],Tableau1[[#This Row],[Besoin Exprimé]])</f>
        <v>2</v>
      </c>
      <c r="E86" s="3">
        <f>prix(Tableau1[[#This Row],[Besoin réel]])</f>
        <v>18.36</v>
      </c>
      <c r="F86" s="3">
        <f>Tableau1[[#This Row],[Besoin réel]]*Tableau1[[#This Row],[Prix]]</f>
        <v>36.72</v>
      </c>
      <c r="G86" s="3">
        <f>OPTIMUM(Tableau1[[#This Row],[Besoin réel]])</f>
        <v>2</v>
      </c>
      <c r="H86" s="3">
        <f>prix(Tableau1[[#This Row],[Besoin optimisé]])</f>
        <v>18.36</v>
      </c>
      <c r="I86" s="3">
        <f>Tableau1[[#This Row],[Prix optimisé]]*Tableau1[[#This Row],[Besoin optimisé]]</f>
        <v>36.72</v>
      </c>
      <c r="J86" s="1">
        <v>2</v>
      </c>
      <c r="K86" s="2">
        <v>18.36</v>
      </c>
      <c r="L86" s="2">
        <f>Tableau1[[#This Row],[Tranche 1]]*Tableau1[[#This Row],[Prix révisé 1]]</f>
        <v>36.72</v>
      </c>
      <c r="O86" s="2">
        <f>Tableau1[[#This Row],[Tranche 2]]*Tableau1[[#This Row],[Prix révisé 2]]</f>
        <v>0</v>
      </c>
      <c r="R86" s="2">
        <f>Tableau1[[#This Row],[Tranche 3]]*Tableau1[[#This Row],[Prix révisé 3]]</f>
        <v>0</v>
      </c>
      <c r="U86" s="2">
        <f>Tableau1[[#This Row],[Tranche 4]]*Tableau1[[#This Row],[Prix révisé 4]]</f>
        <v>0</v>
      </c>
      <c r="X86" s="2">
        <f>Tableau1[[#This Row],[Tranche 5]]*Tableau1[[#This Row],[Prix révisé 5]]</f>
        <v>0</v>
      </c>
      <c r="AA86" s="2">
        <f>Tableau1[[#This Row],[Tranche 6]]*Tableau1[[#This Row],[Prix révisé 6]]</f>
        <v>0</v>
      </c>
      <c r="AD86" s="2">
        <f>Tableau1[[#This Row],[Tranche 7]]*Tableau1[[#This Row],[Prix révisé 7]]</f>
        <v>0</v>
      </c>
      <c r="AG86" s="2">
        <f>Tableau1[[#This Row],[Tranche 8]]*Tableau1[[#This Row],[Prix révisé 8]]</f>
        <v>0</v>
      </c>
      <c r="AJ86" s="2">
        <f>Tableau1[[#This Row],[Tranche 9]]*Tableau1[[#This Row],[Prix révisé 9]]</f>
        <v>0</v>
      </c>
      <c r="AM86" s="2">
        <f>Tableau1[[#This Row],[Tranche 10]]*Tableau1[[#This Row],[Prix révisé 10]]</f>
        <v>0</v>
      </c>
      <c r="AP86" s="2">
        <f>Tableau1[[#This Row],[Tranche 11]]*Tableau1[[#This Row],[Prix révisé 11]]</f>
        <v>0</v>
      </c>
      <c r="AS86" s="2">
        <f>Tableau1[[#This Row],[Tranche 12]]*Tableau1[[#This Row],[Prix révisé 12]]</f>
        <v>0</v>
      </c>
      <c r="AV86" s="2">
        <f>Tableau1[[#This Row],[Tranche 13]]*Tableau1[[#This Row],[Prix révisé 13]]</f>
        <v>0</v>
      </c>
      <c r="AY86" s="2">
        <f>Tableau1[[#This Row],[Tranche 14]]*Tableau1[[#This Row],[Prix révisé 14]]</f>
        <v>0</v>
      </c>
      <c r="BB86" s="2">
        <f>Tableau1[[#This Row],[Tranche 15]]*Tableau1[[#This Row],[Prix révisé 15]]</f>
        <v>0</v>
      </c>
      <c r="BE86" s="2">
        <f>Tableau1[[#This Row],[Tranche 16]]*Tableau1[[#This Row],[Prix révisé 16]]</f>
        <v>0</v>
      </c>
      <c r="BH86" s="2">
        <f>Tableau1[[#This Row],[Tranche 17]]*Tableau1[[#This Row],[Prix révisé 17]]</f>
        <v>0</v>
      </c>
      <c r="BK86" s="2">
        <f>Tableau1[[#This Row],[Tranche 18]]*Tableau1[[#This Row],[Prix révisé 18]]</f>
        <v>0</v>
      </c>
      <c r="BN86" s="2">
        <f>Tableau1[[#This Row],[Tranche 19]]*Tableau1[[#This Row],[Prix révisé 19]]</f>
        <v>0</v>
      </c>
      <c r="BQ86" s="4">
        <f>Tableau1[[#This Row],[Tranche 20]]*Tableau1[[#This Row],[Prix révisé 20]]</f>
        <v>0</v>
      </c>
    </row>
    <row r="87" spans="1:69" x14ac:dyDescent="0.35">
      <c r="A87" t="s">
        <v>147</v>
      </c>
      <c r="B87" t="s">
        <v>63</v>
      </c>
      <c r="C87" s="3"/>
      <c r="D87" s="3">
        <f>IF(Tableau1[[#This Row],[Besoin Exprimé]]&lt;Tableau1[[#This Row],[Tranche 1]],Tableau1[[#This Row],[Tranche 1]],Tableau1[[#This Row],[Besoin Exprimé]])</f>
        <v>2</v>
      </c>
      <c r="E87" s="3">
        <f>prix(Tableau1[[#This Row],[Besoin réel]])</f>
        <v>18.36</v>
      </c>
      <c r="F87" s="3">
        <f>Tableau1[[#This Row],[Besoin réel]]*Tableau1[[#This Row],[Prix]]</f>
        <v>36.72</v>
      </c>
      <c r="G87" s="3">
        <f>OPTIMUM(Tableau1[[#This Row],[Besoin réel]])</f>
        <v>2</v>
      </c>
      <c r="H87" s="3">
        <f>prix(Tableau1[[#This Row],[Besoin optimisé]])</f>
        <v>18.36</v>
      </c>
      <c r="I87" s="3">
        <f>Tableau1[[#This Row],[Prix optimisé]]*Tableau1[[#This Row],[Besoin optimisé]]</f>
        <v>36.72</v>
      </c>
      <c r="J87" s="1">
        <v>2</v>
      </c>
      <c r="K87" s="2">
        <v>18.36</v>
      </c>
      <c r="L87" s="2">
        <f>Tableau1[[#This Row],[Tranche 1]]*Tableau1[[#This Row],[Prix révisé 1]]</f>
        <v>36.72</v>
      </c>
      <c r="O87" s="2">
        <f>Tableau1[[#This Row],[Tranche 2]]*Tableau1[[#This Row],[Prix révisé 2]]</f>
        <v>0</v>
      </c>
      <c r="R87" s="2">
        <f>Tableau1[[#This Row],[Tranche 3]]*Tableau1[[#This Row],[Prix révisé 3]]</f>
        <v>0</v>
      </c>
      <c r="U87" s="2">
        <f>Tableau1[[#This Row],[Tranche 4]]*Tableau1[[#This Row],[Prix révisé 4]]</f>
        <v>0</v>
      </c>
      <c r="X87" s="2">
        <f>Tableau1[[#This Row],[Tranche 5]]*Tableau1[[#This Row],[Prix révisé 5]]</f>
        <v>0</v>
      </c>
      <c r="AA87" s="2">
        <f>Tableau1[[#This Row],[Tranche 6]]*Tableau1[[#This Row],[Prix révisé 6]]</f>
        <v>0</v>
      </c>
      <c r="AD87" s="2">
        <f>Tableau1[[#This Row],[Tranche 7]]*Tableau1[[#This Row],[Prix révisé 7]]</f>
        <v>0</v>
      </c>
      <c r="AG87" s="2">
        <f>Tableau1[[#This Row],[Tranche 8]]*Tableau1[[#This Row],[Prix révisé 8]]</f>
        <v>0</v>
      </c>
      <c r="AJ87" s="2">
        <f>Tableau1[[#This Row],[Tranche 9]]*Tableau1[[#This Row],[Prix révisé 9]]</f>
        <v>0</v>
      </c>
      <c r="AM87" s="2">
        <f>Tableau1[[#This Row],[Tranche 10]]*Tableau1[[#This Row],[Prix révisé 10]]</f>
        <v>0</v>
      </c>
      <c r="AP87" s="2">
        <f>Tableau1[[#This Row],[Tranche 11]]*Tableau1[[#This Row],[Prix révisé 11]]</f>
        <v>0</v>
      </c>
      <c r="AS87" s="2">
        <f>Tableau1[[#This Row],[Tranche 12]]*Tableau1[[#This Row],[Prix révisé 12]]</f>
        <v>0</v>
      </c>
      <c r="AV87" s="2">
        <f>Tableau1[[#This Row],[Tranche 13]]*Tableau1[[#This Row],[Prix révisé 13]]</f>
        <v>0</v>
      </c>
      <c r="AY87" s="2">
        <f>Tableau1[[#This Row],[Tranche 14]]*Tableau1[[#This Row],[Prix révisé 14]]</f>
        <v>0</v>
      </c>
      <c r="BB87" s="2">
        <f>Tableau1[[#This Row],[Tranche 15]]*Tableau1[[#This Row],[Prix révisé 15]]</f>
        <v>0</v>
      </c>
      <c r="BE87" s="2">
        <f>Tableau1[[#This Row],[Tranche 16]]*Tableau1[[#This Row],[Prix révisé 16]]</f>
        <v>0</v>
      </c>
      <c r="BH87" s="2">
        <f>Tableau1[[#This Row],[Tranche 17]]*Tableau1[[#This Row],[Prix révisé 17]]</f>
        <v>0</v>
      </c>
      <c r="BK87" s="2">
        <f>Tableau1[[#This Row],[Tranche 18]]*Tableau1[[#This Row],[Prix révisé 18]]</f>
        <v>0</v>
      </c>
      <c r="BN87" s="2">
        <f>Tableau1[[#This Row],[Tranche 19]]*Tableau1[[#This Row],[Prix révisé 19]]</f>
        <v>0</v>
      </c>
      <c r="BQ87" s="4">
        <f>Tableau1[[#This Row],[Tranche 20]]*Tableau1[[#This Row],[Prix révisé 20]]</f>
        <v>0</v>
      </c>
    </row>
    <row r="88" spans="1:69" x14ac:dyDescent="0.35">
      <c r="A88" t="s">
        <v>148</v>
      </c>
      <c r="B88" t="s">
        <v>63</v>
      </c>
      <c r="C88" s="3"/>
      <c r="D88" s="3">
        <f>IF(Tableau1[[#This Row],[Besoin Exprimé]]&lt;Tableau1[[#This Row],[Tranche 1]],Tableau1[[#This Row],[Tranche 1]],Tableau1[[#This Row],[Besoin Exprimé]])</f>
        <v>2</v>
      </c>
      <c r="E88" s="3">
        <f>prix(Tableau1[[#This Row],[Besoin réel]])</f>
        <v>30.82</v>
      </c>
      <c r="F88" s="3">
        <f>Tableau1[[#This Row],[Besoin réel]]*Tableau1[[#This Row],[Prix]]</f>
        <v>61.64</v>
      </c>
      <c r="G88" s="3">
        <f>OPTIMUM(Tableau1[[#This Row],[Besoin réel]])</f>
        <v>2</v>
      </c>
      <c r="H88" s="3">
        <f>prix(Tableau1[[#This Row],[Besoin optimisé]])</f>
        <v>30.82</v>
      </c>
      <c r="I88" s="3">
        <f>Tableau1[[#This Row],[Prix optimisé]]*Tableau1[[#This Row],[Besoin optimisé]]</f>
        <v>61.64</v>
      </c>
      <c r="J88" s="1">
        <v>2</v>
      </c>
      <c r="K88" s="2">
        <v>30.82</v>
      </c>
      <c r="L88" s="2">
        <f>Tableau1[[#This Row],[Tranche 1]]*Tableau1[[#This Row],[Prix révisé 1]]</f>
        <v>61.64</v>
      </c>
      <c r="O88" s="2">
        <f>Tableau1[[#This Row],[Tranche 2]]*Tableau1[[#This Row],[Prix révisé 2]]</f>
        <v>0</v>
      </c>
      <c r="R88" s="2">
        <f>Tableau1[[#This Row],[Tranche 3]]*Tableau1[[#This Row],[Prix révisé 3]]</f>
        <v>0</v>
      </c>
      <c r="U88" s="2">
        <f>Tableau1[[#This Row],[Tranche 4]]*Tableau1[[#This Row],[Prix révisé 4]]</f>
        <v>0</v>
      </c>
      <c r="X88" s="2">
        <f>Tableau1[[#This Row],[Tranche 5]]*Tableau1[[#This Row],[Prix révisé 5]]</f>
        <v>0</v>
      </c>
      <c r="AA88" s="2">
        <f>Tableau1[[#This Row],[Tranche 6]]*Tableau1[[#This Row],[Prix révisé 6]]</f>
        <v>0</v>
      </c>
      <c r="AD88" s="2">
        <f>Tableau1[[#This Row],[Tranche 7]]*Tableau1[[#This Row],[Prix révisé 7]]</f>
        <v>0</v>
      </c>
      <c r="AG88" s="2">
        <f>Tableau1[[#This Row],[Tranche 8]]*Tableau1[[#This Row],[Prix révisé 8]]</f>
        <v>0</v>
      </c>
      <c r="AJ88" s="2">
        <f>Tableau1[[#This Row],[Tranche 9]]*Tableau1[[#This Row],[Prix révisé 9]]</f>
        <v>0</v>
      </c>
      <c r="AM88" s="2">
        <f>Tableau1[[#This Row],[Tranche 10]]*Tableau1[[#This Row],[Prix révisé 10]]</f>
        <v>0</v>
      </c>
      <c r="AP88" s="2">
        <f>Tableau1[[#This Row],[Tranche 11]]*Tableau1[[#This Row],[Prix révisé 11]]</f>
        <v>0</v>
      </c>
      <c r="AS88" s="2">
        <f>Tableau1[[#This Row],[Tranche 12]]*Tableau1[[#This Row],[Prix révisé 12]]</f>
        <v>0</v>
      </c>
      <c r="AV88" s="2">
        <f>Tableau1[[#This Row],[Tranche 13]]*Tableau1[[#This Row],[Prix révisé 13]]</f>
        <v>0</v>
      </c>
      <c r="AY88" s="2">
        <f>Tableau1[[#This Row],[Tranche 14]]*Tableau1[[#This Row],[Prix révisé 14]]</f>
        <v>0</v>
      </c>
      <c r="BB88" s="2">
        <f>Tableau1[[#This Row],[Tranche 15]]*Tableau1[[#This Row],[Prix révisé 15]]</f>
        <v>0</v>
      </c>
      <c r="BE88" s="2">
        <f>Tableau1[[#This Row],[Tranche 16]]*Tableau1[[#This Row],[Prix révisé 16]]</f>
        <v>0</v>
      </c>
      <c r="BH88" s="2">
        <f>Tableau1[[#This Row],[Tranche 17]]*Tableau1[[#This Row],[Prix révisé 17]]</f>
        <v>0</v>
      </c>
      <c r="BK88" s="2">
        <f>Tableau1[[#This Row],[Tranche 18]]*Tableau1[[#This Row],[Prix révisé 18]]</f>
        <v>0</v>
      </c>
      <c r="BN88" s="2">
        <f>Tableau1[[#This Row],[Tranche 19]]*Tableau1[[#This Row],[Prix révisé 19]]</f>
        <v>0</v>
      </c>
      <c r="BQ88" s="4">
        <f>Tableau1[[#This Row],[Tranche 20]]*Tableau1[[#This Row],[Prix révisé 20]]</f>
        <v>0</v>
      </c>
    </row>
    <row r="89" spans="1:69" x14ac:dyDescent="0.35">
      <c r="A89" t="s">
        <v>149</v>
      </c>
      <c r="B89" t="s">
        <v>63</v>
      </c>
      <c r="C89" s="3"/>
      <c r="D89" s="3">
        <f>IF(Tableau1[[#This Row],[Besoin Exprimé]]&lt;Tableau1[[#This Row],[Tranche 1]],Tableau1[[#This Row],[Tranche 1]],Tableau1[[#This Row],[Besoin Exprimé]])</f>
        <v>20</v>
      </c>
      <c r="E89" s="3">
        <f>prix(Tableau1[[#This Row],[Besoin réel]])</f>
        <v>22.85</v>
      </c>
      <c r="F89" s="3">
        <f>Tableau1[[#This Row],[Besoin réel]]*Tableau1[[#This Row],[Prix]]</f>
        <v>457</v>
      </c>
      <c r="G89" s="3">
        <f>OPTIMUM(Tableau1[[#This Row],[Besoin réel]])</f>
        <v>20</v>
      </c>
      <c r="H89" s="3">
        <f>prix(Tableau1[[#This Row],[Besoin optimisé]])</f>
        <v>22.85</v>
      </c>
      <c r="I89" s="3">
        <f>Tableau1[[#This Row],[Prix optimisé]]*Tableau1[[#This Row],[Besoin optimisé]]</f>
        <v>457</v>
      </c>
      <c r="J89" s="1">
        <v>20</v>
      </c>
      <c r="K89" s="2">
        <v>22.85</v>
      </c>
      <c r="L89" s="2">
        <f>Tableau1[[#This Row],[Tranche 1]]*Tableau1[[#This Row],[Prix révisé 1]]</f>
        <v>457</v>
      </c>
      <c r="O89" s="2">
        <f>Tableau1[[#This Row],[Tranche 2]]*Tableau1[[#This Row],[Prix révisé 2]]</f>
        <v>0</v>
      </c>
      <c r="R89" s="2">
        <f>Tableau1[[#This Row],[Tranche 3]]*Tableau1[[#This Row],[Prix révisé 3]]</f>
        <v>0</v>
      </c>
      <c r="U89" s="2">
        <f>Tableau1[[#This Row],[Tranche 4]]*Tableau1[[#This Row],[Prix révisé 4]]</f>
        <v>0</v>
      </c>
      <c r="X89" s="2">
        <f>Tableau1[[#This Row],[Tranche 5]]*Tableau1[[#This Row],[Prix révisé 5]]</f>
        <v>0</v>
      </c>
      <c r="AA89" s="2">
        <f>Tableau1[[#This Row],[Tranche 6]]*Tableau1[[#This Row],[Prix révisé 6]]</f>
        <v>0</v>
      </c>
      <c r="AD89" s="2">
        <f>Tableau1[[#This Row],[Tranche 7]]*Tableau1[[#This Row],[Prix révisé 7]]</f>
        <v>0</v>
      </c>
      <c r="AG89" s="2">
        <f>Tableau1[[#This Row],[Tranche 8]]*Tableau1[[#This Row],[Prix révisé 8]]</f>
        <v>0</v>
      </c>
      <c r="AJ89" s="2">
        <f>Tableau1[[#This Row],[Tranche 9]]*Tableau1[[#This Row],[Prix révisé 9]]</f>
        <v>0</v>
      </c>
      <c r="AM89" s="2">
        <f>Tableau1[[#This Row],[Tranche 10]]*Tableau1[[#This Row],[Prix révisé 10]]</f>
        <v>0</v>
      </c>
      <c r="AP89" s="2">
        <f>Tableau1[[#This Row],[Tranche 11]]*Tableau1[[#This Row],[Prix révisé 11]]</f>
        <v>0</v>
      </c>
      <c r="AS89" s="2">
        <f>Tableau1[[#This Row],[Tranche 12]]*Tableau1[[#This Row],[Prix révisé 12]]</f>
        <v>0</v>
      </c>
      <c r="AV89" s="2">
        <f>Tableau1[[#This Row],[Tranche 13]]*Tableau1[[#This Row],[Prix révisé 13]]</f>
        <v>0</v>
      </c>
      <c r="AY89" s="2">
        <f>Tableau1[[#This Row],[Tranche 14]]*Tableau1[[#This Row],[Prix révisé 14]]</f>
        <v>0</v>
      </c>
      <c r="BB89" s="2">
        <f>Tableau1[[#This Row],[Tranche 15]]*Tableau1[[#This Row],[Prix révisé 15]]</f>
        <v>0</v>
      </c>
      <c r="BE89" s="2">
        <f>Tableau1[[#This Row],[Tranche 16]]*Tableau1[[#This Row],[Prix révisé 16]]</f>
        <v>0</v>
      </c>
      <c r="BH89" s="2">
        <f>Tableau1[[#This Row],[Tranche 17]]*Tableau1[[#This Row],[Prix révisé 17]]</f>
        <v>0</v>
      </c>
      <c r="BK89" s="2">
        <f>Tableau1[[#This Row],[Tranche 18]]*Tableau1[[#This Row],[Prix révisé 18]]</f>
        <v>0</v>
      </c>
      <c r="BN89" s="2">
        <f>Tableau1[[#This Row],[Tranche 19]]*Tableau1[[#This Row],[Prix révisé 19]]</f>
        <v>0</v>
      </c>
      <c r="BQ89" s="4">
        <f>Tableau1[[#This Row],[Tranche 20]]*Tableau1[[#This Row],[Prix révisé 20]]</f>
        <v>0</v>
      </c>
    </row>
    <row r="90" spans="1:69" x14ac:dyDescent="0.35">
      <c r="A90" t="s">
        <v>150</v>
      </c>
      <c r="B90" t="s">
        <v>63</v>
      </c>
      <c r="C90" s="3"/>
      <c r="D90" s="3">
        <f>IF(Tableau1[[#This Row],[Besoin Exprimé]]&lt;Tableau1[[#This Row],[Tranche 1]],Tableau1[[#This Row],[Tranche 1]],Tableau1[[#This Row],[Besoin Exprimé]])</f>
        <v>5</v>
      </c>
      <c r="E90" s="3">
        <f>prix(Tableau1[[#This Row],[Besoin réel]])</f>
        <v>3.11</v>
      </c>
      <c r="F90" s="3">
        <f>Tableau1[[#This Row],[Besoin réel]]*Tableau1[[#This Row],[Prix]]</f>
        <v>15.549999999999999</v>
      </c>
      <c r="G90" s="3">
        <f>OPTIMUM(Tableau1[[#This Row],[Besoin réel]])</f>
        <v>5</v>
      </c>
      <c r="H90" s="3">
        <f>prix(Tableau1[[#This Row],[Besoin optimisé]])</f>
        <v>3.11</v>
      </c>
      <c r="I90" s="3">
        <f>Tableau1[[#This Row],[Prix optimisé]]*Tableau1[[#This Row],[Besoin optimisé]]</f>
        <v>15.549999999999999</v>
      </c>
      <c r="J90" s="1">
        <v>5</v>
      </c>
      <c r="K90" s="2">
        <v>3.11</v>
      </c>
      <c r="L90" s="2">
        <f>Tableau1[[#This Row],[Tranche 1]]*Tableau1[[#This Row],[Prix révisé 1]]</f>
        <v>15.549999999999999</v>
      </c>
      <c r="O90" s="2">
        <f>Tableau1[[#This Row],[Tranche 2]]*Tableau1[[#This Row],[Prix révisé 2]]</f>
        <v>0</v>
      </c>
      <c r="R90" s="2">
        <f>Tableau1[[#This Row],[Tranche 3]]*Tableau1[[#This Row],[Prix révisé 3]]</f>
        <v>0</v>
      </c>
      <c r="U90" s="2">
        <f>Tableau1[[#This Row],[Tranche 4]]*Tableau1[[#This Row],[Prix révisé 4]]</f>
        <v>0</v>
      </c>
      <c r="X90" s="2">
        <f>Tableau1[[#This Row],[Tranche 5]]*Tableau1[[#This Row],[Prix révisé 5]]</f>
        <v>0</v>
      </c>
      <c r="AA90" s="2">
        <f>Tableau1[[#This Row],[Tranche 6]]*Tableau1[[#This Row],[Prix révisé 6]]</f>
        <v>0</v>
      </c>
      <c r="AD90" s="2">
        <f>Tableau1[[#This Row],[Tranche 7]]*Tableau1[[#This Row],[Prix révisé 7]]</f>
        <v>0</v>
      </c>
      <c r="AG90" s="2">
        <f>Tableau1[[#This Row],[Tranche 8]]*Tableau1[[#This Row],[Prix révisé 8]]</f>
        <v>0</v>
      </c>
      <c r="AJ90" s="2">
        <f>Tableau1[[#This Row],[Tranche 9]]*Tableau1[[#This Row],[Prix révisé 9]]</f>
        <v>0</v>
      </c>
      <c r="AM90" s="2">
        <f>Tableau1[[#This Row],[Tranche 10]]*Tableau1[[#This Row],[Prix révisé 10]]</f>
        <v>0</v>
      </c>
      <c r="AP90" s="2">
        <f>Tableau1[[#This Row],[Tranche 11]]*Tableau1[[#This Row],[Prix révisé 11]]</f>
        <v>0</v>
      </c>
      <c r="AS90" s="2">
        <f>Tableau1[[#This Row],[Tranche 12]]*Tableau1[[#This Row],[Prix révisé 12]]</f>
        <v>0</v>
      </c>
      <c r="AV90" s="2">
        <f>Tableau1[[#This Row],[Tranche 13]]*Tableau1[[#This Row],[Prix révisé 13]]</f>
        <v>0</v>
      </c>
      <c r="AY90" s="2">
        <f>Tableau1[[#This Row],[Tranche 14]]*Tableau1[[#This Row],[Prix révisé 14]]</f>
        <v>0</v>
      </c>
      <c r="BB90" s="2">
        <f>Tableau1[[#This Row],[Tranche 15]]*Tableau1[[#This Row],[Prix révisé 15]]</f>
        <v>0</v>
      </c>
      <c r="BE90" s="2">
        <f>Tableau1[[#This Row],[Tranche 16]]*Tableau1[[#This Row],[Prix révisé 16]]</f>
        <v>0</v>
      </c>
      <c r="BH90" s="2">
        <f>Tableau1[[#This Row],[Tranche 17]]*Tableau1[[#This Row],[Prix révisé 17]]</f>
        <v>0</v>
      </c>
      <c r="BK90" s="2">
        <f>Tableau1[[#This Row],[Tranche 18]]*Tableau1[[#This Row],[Prix révisé 18]]</f>
        <v>0</v>
      </c>
      <c r="BN90" s="2">
        <f>Tableau1[[#This Row],[Tranche 19]]*Tableau1[[#This Row],[Prix révisé 19]]</f>
        <v>0</v>
      </c>
      <c r="BQ90" s="4">
        <f>Tableau1[[#This Row],[Tranche 20]]*Tableau1[[#This Row],[Prix révisé 20]]</f>
        <v>0</v>
      </c>
    </row>
    <row r="91" spans="1:69" x14ac:dyDescent="0.35">
      <c r="A91" t="s">
        <v>151</v>
      </c>
      <c r="B91" t="s">
        <v>152</v>
      </c>
      <c r="C91" s="3"/>
      <c r="D91" s="3">
        <f>IF(Tableau1[[#This Row],[Besoin Exprimé]]&lt;Tableau1[[#This Row],[Tranche 1]],Tableau1[[#This Row],[Tranche 1]],Tableau1[[#This Row],[Besoin Exprimé]])</f>
        <v>5</v>
      </c>
      <c r="E91" s="3">
        <f>prix(Tableau1[[#This Row],[Besoin réel]])</f>
        <v>430.8</v>
      </c>
      <c r="F91" s="3">
        <f>Tableau1[[#This Row],[Besoin réel]]*Tableau1[[#This Row],[Prix]]</f>
        <v>2154</v>
      </c>
      <c r="G91" s="3">
        <f>OPTIMUM(Tableau1[[#This Row],[Besoin réel]])</f>
        <v>5</v>
      </c>
      <c r="H91" s="3">
        <f>prix(Tableau1[[#This Row],[Besoin optimisé]])</f>
        <v>430.8</v>
      </c>
      <c r="I91" s="3">
        <f>Tableau1[[#This Row],[Prix optimisé]]*Tableau1[[#This Row],[Besoin optimisé]]</f>
        <v>2154</v>
      </c>
      <c r="J91" s="1">
        <v>5</v>
      </c>
      <c r="K91" s="2">
        <v>430.8</v>
      </c>
      <c r="L91" s="2">
        <f>Tableau1[[#This Row],[Tranche 1]]*Tableau1[[#This Row],[Prix révisé 1]]</f>
        <v>2154</v>
      </c>
      <c r="M91" s="2">
        <v>10</v>
      </c>
      <c r="N91" s="2">
        <v>412.2</v>
      </c>
      <c r="O91" s="2">
        <f>Tableau1[[#This Row],[Tranche 2]]*Tableau1[[#This Row],[Prix révisé 2]]</f>
        <v>4122</v>
      </c>
      <c r="R91" s="2">
        <f>Tableau1[[#This Row],[Tranche 3]]*Tableau1[[#This Row],[Prix révisé 3]]</f>
        <v>0</v>
      </c>
      <c r="U91" s="2">
        <f>Tableau1[[#This Row],[Tranche 4]]*Tableau1[[#This Row],[Prix révisé 4]]</f>
        <v>0</v>
      </c>
      <c r="X91" s="2">
        <f>Tableau1[[#This Row],[Tranche 5]]*Tableau1[[#This Row],[Prix révisé 5]]</f>
        <v>0</v>
      </c>
      <c r="AA91" s="2">
        <f>Tableau1[[#This Row],[Tranche 6]]*Tableau1[[#This Row],[Prix révisé 6]]</f>
        <v>0</v>
      </c>
      <c r="AD91" s="2">
        <f>Tableau1[[#This Row],[Tranche 7]]*Tableau1[[#This Row],[Prix révisé 7]]</f>
        <v>0</v>
      </c>
      <c r="AG91" s="2">
        <f>Tableau1[[#This Row],[Tranche 8]]*Tableau1[[#This Row],[Prix révisé 8]]</f>
        <v>0</v>
      </c>
      <c r="AJ91" s="2">
        <f>Tableau1[[#This Row],[Tranche 9]]*Tableau1[[#This Row],[Prix révisé 9]]</f>
        <v>0</v>
      </c>
      <c r="AM91" s="2">
        <f>Tableau1[[#This Row],[Tranche 10]]*Tableau1[[#This Row],[Prix révisé 10]]</f>
        <v>0</v>
      </c>
      <c r="AP91" s="2">
        <f>Tableau1[[#This Row],[Tranche 11]]*Tableau1[[#This Row],[Prix révisé 11]]</f>
        <v>0</v>
      </c>
      <c r="AS91" s="2">
        <f>Tableau1[[#This Row],[Tranche 12]]*Tableau1[[#This Row],[Prix révisé 12]]</f>
        <v>0</v>
      </c>
      <c r="AV91" s="2">
        <f>Tableau1[[#This Row],[Tranche 13]]*Tableau1[[#This Row],[Prix révisé 13]]</f>
        <v>0</v>
      </c>
      <c r="AY91" s="2">
        <f>Tableau1[[#This Row],[Tranche 14]]*Tableau1[[#This Row],[Prix révisé 14]]</f>
        <v>0</v>
      </c>
      <c r="BB91" s="2">
        <f>Tableau1[[#This Row],[Tranche 15]]*Tableau1[[#This Row],[Prix révisé 15]]</f>
        <v>0</v>
      </c>
      <c r="BE91" s="2">
        <f>Tableau1[[#This Row],[Tranche 16]]*Tableau1[[#This Row],[Prix révisé 16]]</f>
        <v>0</v>
      </c>
      <c r="BH91" s="2">
        <f>Tableau1[[#This Row],[Tranche 17]]*Tableau1[[#This Row],[Prix révisé 17]]</f>
        <v>0</v>
      </c>
      <c r="BK91" s="2">
        <f>Tableau1[[#This Row],[Tranche 18]]*Tableau1[[#This Row],[Prix révisé 18]]</f>
        <v>0</v>
      </c>
      <c r="BN91" s="2">
        <f>Tableau1[[#This Row],[Tranche 19]]*Tableau1[[#This Row],[Prix révisé 19]]</f>
        <v>0</v>
      </c>
      <c r="BQ91" s="4">
        <f>Tableau1[[#This Row],[Tranche 20]]*Tableau1[[#This Row],[Prix révisé 20]]</f>
        <v>0</v>
      </c>
    </row>
    <row r="92" spans="1:69" x14ac:dyDescent="0.35">
      <c r="A92" t="s">
        <v>153</v>
      </c>
      <c r="B92" t="s">
        <v>79</v>
      </c>
      <c r="C92" s="3"/>
      <c r="D92" s="3">
        <f>IF(Tableau1[[#This Row],[Besoin Exprimé]]&lt;Tableau1[[#This Row],[Tranche 1]],Tableau1[[#This Row],[Tranche 1]],Tableau1[[#This Row],[Besoin Exprimé]])</f>
        <v>500</v>
      </c>
      <c r="E92" s="3">
        <f>prix(Tableau1[[#This Row],[Besoin réel]])</f>
        <v>0.91</v>
      </c>
      <c r="F92" s="3">
        <f>Tableau1[[#This Row],[Besoin réel]]*Tableau1[[#This Row],[Prix]]</f>
        <v>455</v>
      </c>
      <c r="G92" s="3">
        <f>OPTIMUM(Tableau1[[#This Row],[Besoin réel]])</f>
        <v>500</v>
      </c>
      <c r="H92" s="3">
        <f>prix(Tableau1[[#This Row],[Besoin optimisé]])</f>
        <v>0.91</v>
      </c>
      <c r="I92" s="3">
        <f>Tableau1[[#This Row],[Prix optimisé]]*Tableau1[[#This Row],[Besoin optimisé]]</f>
        <v>455</v>
      </c>
      <c r="J92" s="1">
        <v>500</v>
      </c>
      <c r="K92" s="2">
        <v>0.91</v>
      </c>
      <c r="L92" s="2">
        <f>Tableau1[[#This Row],[Tranche 1]]*Tableau1[[#This Row],[Prix révisé 1]]</f>
        <v>455</v>
      </c>
      <c r="O92" s="2">
        <f>Tableau1[[#This Row],[Tranche 2]]*Tableau1[[#This Row],[Prix révisé 2]]</f>
        <v>0</v>
      </c>
      <c r="R92" s="2">
        <f>Tableau1[[#This Row],[Tranche 3]]*Tableau1[[#This Row],[Prix révisé 3]]</f>
        <v>0</v>
      </c>
      <c r="U92" s="2">
        <f>Tableau1[[#This Row],[Tranche 4]]*Tableau1[[#This Row],[Prix révisé 4]]</f>
        <v>0</v>
      </c>
      <c r="X92" s="2">
        <f>Tableau1[[#This Row],[Tranche 5]]*Tableau1[[#This Row],[Prix révisé 5]]</f>
        <v>0</v>
      </c>
      <c r="AA92" s="2">
        <f>Tableau1[[#This Row],[Tranche 6]]*Tableau1[[#This Row],[Prix révisé 6]]</f>
        <v>0</v>
      </c>
      <c r="AD92" s="2">
        <f>Tableau1[[#This Row],[Tranche 7]]*Tableau1[[#This Row],[Prix révisé 7]]</f>
        <v>0</v>
      </c>
      <c r="AG92" s="2">
        <f>Tableau1[[#This Row],[Tranche 8]]*Tableau1[[#This Row],[Prix révisé 8]]</f>
        <v>0</v>
      </c>
      <c r="AJ92" s="2">
        <f>Tableau1[[#This Row],[Tranche 9]]*Tableau1[[#This Row],[Prix révisé 9]]</f>
        <v>0</v>
      </c>
      <c r="AM92" s="2">
        <f>Tableau1[[#This Row],[Tranche 10]]*Tableau1[[#This Row],[Prix révisé 10]]</f>
        <v>0</v>
      </c>
      <c r="AP92" s="2">
        <f>Tableau1[[#This Row],[Tranche 11]]*Tableau1[[#This Row],[Prix révisé 11]]</f>
        <v>0</v>
      </c>
      <c r="AS92" s="2">
        <f>Tableau1[[#This Row],[Tranche 12]]*Tableau1[[#This Row],[Prix révisé 12]]</f>
        <v>0</v>
      </c>
      <c r="AV92" s="2">
        <f>Tableau1[[#This Row],[Tranche 13]]*Tableau1[[#This Row],[Prix révisé 13]]</f>
        <v>0</v>
      </c>
      <c r="AY92" s="2">
        <f>Tableau1[[#This Row],[Tranche 14]]*Tableau1[[#This Row],[Prix révisé 14]]</f>
        <v>0</v>
      </c>
      <c r="BB92" s="2">
        <f>Tableau1[[#This Row],[Tranche 15]]*Tableau1[[#This Row],[Prix révisé 15]]</f>
        <v>0</v>
      </c>
      <c r="BE92" s="2">
        <f>Tableau1[[#This Row],[Tranche 16]]*Tableau1[[#This Row],[Prix révisé 16]]</f>
        <v>0</v>
      </c>
      <c r="BH92" s="2">
        <f>Tableau1[[#This Row],[Tranche 17]]*Tableau1[[#This Row],[Prix révisé 17]]</f>
        <v>0</v>
      </c>
      <c r="BK92" s="2">
        <f>Tableau1[[#This Row],[Tranche 18]]*Tableau1[[#This Row],[Prix révisé 18]]</f>
        <v>0</v>
      </c>
      <c r="BN92" s="2">
        <f>Tableau1[[#This Row],[Tranche 19]]*Tableau1[[#This Row],[Prix révisé 19]]</f>
        <v>0</v>
      </c>
      <c r="BQ92" s="4">
        <f>Tableau1[[#This Row],[Tranche 20]]*Tableau1[[#This Row],[Prix révisé 20]]</f>
        <v>0</v>
      </c>
    </row>
    <row r="93" spans="1:69" x14ac:dyDescent="0.35">
      <c r="A93" t="s">
        <v>154</v>
      </c>
      <c r="B93" t="s">
        <v>155</v>
      </c>
      <c r="C93" s="3"/>
      <c r="D93" s="3">
        <f>IF(Tableau1[[#This Row],[Besoin Exprimé]]&lt;Tableau1[[#This Row],[Tranche 1]],Tableau1[[#This Row],[Tranche 1]],Tableau1[[#This Row],[Besoin Exprimé]])</f>
        <v>1</v>
      </c>
      <c r="E93" s="3">
        <f>prix(Tableau1[[#This Row],[Besoin réel]])</f>
        <v>0.71</v>
      </c>
      <c r="F93" s="3">
        <f>Tableau1[[#This Row],[Besoin réel]]*Tableau1[[#This Row],[Prix]]</f>
        <v>0.71</v>
      </c>
      <c r="G93" s="3">
        <f>OPTIMUM(Tableau1[[#This Row],[Besoin réel]])</f>
        <v>1</v>
      </c>
      <c r="H93" s="3">
        <f>prix(Tableau1[[#This Row],[Besoin optimisé]])</f>
        <v>0.71</v>
      </c>
      <c r="I93" s="3">
        <f>Tableau1[[#This Row],[Prix optimisé]]*Tableau1[[#This Row],[Besoin optimisé]]</f>
        <v>0.71</v>
      </c>
      <c r="J93" s="1">
        <v>1</v>
      </c>
      <c r="K93" s="2">
        <v>0.71</v>
      </c>
      <c r="L93" s="2">
        <f>Tableau1[[#This Row],[Tranche 1]]*Tableau1[[#This Row],[Prix révisé 1]]</f>
        <v>0.71</v>
      </c>
      <c r="O93" s="2">
        <f>Tableau1[[#This Row],[Tranche 2]]*Tableau1[[#This Row],[Prix révisé 2]]</f>
        <v>0</v>
      </c>
      <c r="R93" s="2">
        <f>Tableau1[[#This Row],[Tranche 3]]*Tableau1[[#This Row],[Prix révisé 3]]</f>
        <v>0</v>
      </c>
      <c r="U93" s="2">
        <f>Tableau1[[#This Row],[Tranche 4]]*Tableau1[[#This Row],[Prix révisé 4]]</f>
        <v>0</v>
      </c>
      <c r="X93" s="2">
        <f>Tableau1[[#This Row],[Tranche 5]]*Tableau1[[#This Row],[Prix révisé 5]]</f>
        <v>0</v>
      </c>
      <c r="AA93" s="2">
        <f>Tableau1[[#This Row],[Tranche 6]]*Tableau1[[#This Row],[Prix révisé 6]]</f>
        <v>0</v>
      </c>
      <c r="AD93" s="2">
        <f>Tableau1[[#This Row],[Tranche 7]]*Tableau1[[#This Row],[Prix révisé 7]]</f>
        <v>0</v>
      </c>
      <c r="AG93" s="2">
        <f>Tableau1[[#This Row],[Tranche 8]]*Tableau1[[#This Row],[Prix révisé 8]]</f>
        <v>0</v>
      </c>
      <c r="AJ93" s="2">
        <f>Tableau1[[#This Row],[Tranche 9]]*Tableau1[[#This Row],[Prix révisé 9]]</f>
        <v>0</v>
      </c>
      <c r="AM93" s="2">
        <f>Tableau1[[#This Row],[Tranche 10]]*Tableau1[[#This Row],[Prix révisé 10]]</f>
        <v>0</v>
      </c>
      <c r="AP93" s="2">
        <f>Tableau1[[#This Row],[Tranche 11]]*Tableau1[[#This Row],[Prix révisé 11]]</f>
        <v>0</v>
      </c>
      <c r="AS93" s="2">
        <f>Tableau1[[#This Row],[Tranche 12]]*Tableau1[[#This Row],[Prix révisé 12]]</f>
        <v>0</v>
      </c>
      <c r="AV93" s="2">
        <f>Tableau1[[#This Row],[Tranche 13]]*Tableau1[[#This Row],[Prix révisé 13]]</f>
        <v>0</v>
      </c>
      <c r="AY93" s="2">
        <f>Tableau1[[#This Row],[Tranche 14]]*Tableau1[[#This Row],[Prix révisé 14]]</f>
        <v>0</v>
      </c>
      <c r="BB93" s="2">
        <f>Tableau1[[#This Row],[Tranche 15]]*Tableau1[[#This Row],[Prix révisé 15]]</f>
        <v>0</v>
      </c>
      <c r="BE93" s="2">
        <f>Tableau1[[#This Row],[Tranche 16]]*Tableau1[[#This Row],[Prix révisé 16]]</f>
        <v>0</v>
      </c>
      <c r="BH93" s="2">
        <f>Tableau1[[#This Row],[Tranche 17]]*Tableau1[[#This Row],[Prix révisé 17]]</f>
        <v>0</v>
      </c>
      <c r="BK93" s="2">
        <f>Tableau1[[#This Row],[Tranche 18]]*Tableau1[[#This Row],[Prix révisé 18]]</f>
        <v>0</v>
      </c>
      <c r="BN93" s="2">
        <f>Tableau1[[#This Row],[Tranche 19]]*Tableau1[[#This Row],[Prix révisé 19]]</f>
        <v>0</v>
      </c>
      <c r="BQ93" s="4">
        <f>Tableau1[[#This Row],[Tranche 20]]*Tableau1[[#This Row],[Prix révisé 20]]</f>
        <v>0</v>
      </c>
    </row>
    <row r="94" spans="1:69" x14ac:dyDescent="0.35">
      <c r="A94" t="s">
        <v>156</v>
      </c>
      <c r="B94" t="s">
        <v>157</v>
      </c>
      <c r="C94" s="3"/>
      <c r="D94" s="3">
        <f>IF(Tableau1[[#This Row],[Besoin Exprimé]]&lt;Tableau1[[#This Row],[Tranche 1]],Tableau1[[#This Row],[Tranche 1]],Tableau1[[#This Row],[Besoin Exprimé]])</f>
        <v>1</v>
      </c>
      <c r="E94" s="3">
        <f>prix(Tableau1[[#This Row],[Besoin réel]])</f>
        <v>304.62</v>
      </c>
      <c r="F94" s="3">
        <f>Tableau1[[#This Row],[Besoin réel]]*Tableau1[[#This Row],[Prix]]</f>
        <v>304.62</v>
      </c>
      <c r="G94" s="3">
        <f>OPTIMUM(Tableau1[[#This Row],[Besoin réel]])</f>
        <v>1</v>
      </c>
      <c r="H94" s="3">
        <f>prix(Tableau1[[#This Row],[Besoin optimisé]])</f>
        <v>304.62</v>
      </c>
      <c r="I94" s="3">
        <f>Tableau1[[#This Row],[Prix optimisé]]*Tableau1[[#This Row],[Besoin optimisé]]</f>
        <v>304.62</v>
      </c>
      <c r="J94" s="1">
        <v>1</v>
      </c>
      <c r="K94" s="2">
        <v>304.62</v>
      </c>
      <c r="L94" s="2">
        <f>Tableau1[[#This Row],[Tranche 1]]*Tableau1[[#This Row],[Prix révisé 1]]</f>
        <v>304.62</v>
      </c>
      <c r="M94" s="2">
        <v>51</v>
      </c>
      <c r="N94" s="2">
        <v>300.19</v>
      </c>
      <c r="O94" s="2">
        <f>Tableau1[[#This Row],[Tranche 2]]*Tableau1[[#This Row],[Prix révisé 2]]</f>
        <v>15309.69</v>
      </c>
      <c r="P94" s="2">
        <v>101</v>
      </c>
      <c r="Q94" s="2">
        <v>297.24</v>
      </c>
      <c r="R94" s="2">
        <f>Tableau1[[#This Row],[Tranche 3]]*Tableau1[[#This Row],[Prix révisé 3]]</f>
        <v>30021.24</v>
      </c>
      <c r="S94" s="2">
        <v>251</v>
      </c>
      <c r="T94" s="2">
        <v>294.3</v>
      </c>
      <c r="U94" s="2">
        <f>Tableau1[[#This Row],[Tranche 4]]*Tableau1[[#This Row],[Prix révisé 4]]</f>
        <v>73869.3</v>
      </c>
      <c r="V94" s="2">
        <v>501</v>
      </c>
      <c r="W94" s="2">
        <v>289.87</v>
      </c>
      <c r="X94" s="2">
        <f>Tableau1[[#This Row],[Tranche 5]]*Tableau1[[#This Row],[Prix révisé 5]]</f>
        <v>145224.87</v>
      </c>
      <c r="AA94" s="2">
        <f>Tableau1[[#This Row],[Tranche 6]]*Tableau1[[#This Row],[Prix révisé 6]]</f>
        <v>0</v>
      </c>
      <c r="AD94" s="2">
        <f>Tableau1[[#This Row],[Tranche 7]]*Tableau1[[#This Row],[Prix révisé 7]]</f>
        <v>0</v>
      </c>
      <c r="AG94" s="2">
        <f>Tableau1[[#This Row],[Tranche 8]]*Tableau1[[#This Row],[Prix révisé 8]]</f>
        <v>0</v>
      </c>
      <c r="AJ94" s="2">
        <f>Tableau1[[#This Row],[Tranche 9]]*Tableau1[[#This Row],[Prix révisé 9]]</f>
        <v>0</v>
      </c>
      <c r="AM94" s="2">
        <f>Tableau1[[#This Row],[Tranche 10]]*Tableau1[[#This Row],[Prix révisé 10]]</f>
        <v>0</v>
      </c>
      <c r="AP94" s="2">
        <f>Tableau1[[#This Row],[Tranche 11]]*Tableau1[[#This Row],[Prix révisé 11]]</f>
        <v>0</v>
      </c>
      <c r="AS94" s="2">
        <f>Tableau1[[#This Row],[Tranche 12]]*Tableau1[[#This Row],[Prix révisé 12]]</f>
        <v>0</v>
      </c>
      <c r="AV94" s="2">
        <f>Tableau1[[#This Row],[Tranche 13]]*Tableau1[[#This Row],[Prix révisé 13]]</f>
        <v>0</v>
      </c>
      <c r="AY94" s="2">
        <f>Tableau1[[#This Row],[Tranche 14]]*Tableau1[[#This Row],[Prix révisé 14]]</f>
        <v>0</v>
      </c>
      <c r="BB94" s="2">
        <f>Tableau1[[#This Row],[Tranche 15]]*Tableau1[[#This Row],[Prix révisé 15]]</f>
        <v>0</v>
      </c>
      <c r="BE94" s="2">
        <f>Tableau1[[#This Row],[Tranche 16]]*Tableau1[[#This Row],[Prix révisé 16]]</f>
        <v>0</v>
      </c>
      <c r="BH94" s="2">
        <f>Tableau1[[#This Row],[Tranche 17]]*Tableau1[[#This Row],[Prix révisé 17]]</f>
        <v>0</v>
      </c>
      <c r="BK94" s="2">
        <f>Tableau1[[#This Row],[Tranche 18]]*Tableau1[[#This Row],[Prix révisé 18]]</f>
        <v>0</v>
      </c>
      <c r="BN94" s="2">
        <f>Tableau1[[#This Row],[Tranche 19]]*Tableau1[[#This Row],[Prix révisé 19]]</f>
        <v>0</v>
      </c>
      <c r="BQ94" s="4">
        <f>Tableau1[[#This Row],[Tranche 20]]*Tableau1[[#This Row],[Prix révisé 20]]</f>
        <v>0</v>
      </c>
    </row>
    <row r="95" spans="1:69" x14ac:dyDescent="0.35">
      <c r="A95" t="s">
        <v>158</v>
      </c>
      <c r="B95" t="s">
        <v>46</v>
      </c>
      <c r="C95" s="3"/>
      <c r="D95" s="3">
        <f>IF(Tableau1[[#This Row],[Besoin Exprimé]]&lt;Tableau1[[#This Row],[Tranche 1]],Tableau1[[#This Row],[Tranche 1]],Tableau1[[#This Row],[Besoin Exprimé]])</f>
        <v>3</v>
      </c>
      <c r="E95" s="3">
        <f>prix(Tableau1[[#This Row],[Besoin réel]])</f>
        <v>68.47</v>
      </c>
      <c r="F95" s="3">
        <f>Tableau1[[#This Row],[Besoin réel]]*Tableau1[[#This Row],[Prix]]</f>
        <v>205.41</v>
      </c>
      <c r="G95" s="3">
        <f>OPTIMUM(Tableau1[[#This Row],[Besoin réel]])</f>
        <v>3</v>
      </c>
      <c r="H95" s="3">
        <f>prix(Tableau1[[#This Row],[Besoin optimisé]])</f>
        <v>68.47</v>
      </c>
      <c r="I95" s="3">
        <f>Tableau1[[#This Row],[Prix optimisé]]*Tableau1[[#This Row],[Besoin optimisé]]</f>
        <v>205.41</v>
      </c>
      <c r="J95" s="1">
        <v>3</v>
      </c>
      <c r="K95" s="2">
        <v>68.47</v>
      </c>
      <c r="L95" s="2">
        <f>Tableau1[[#This Row],[Tranche 1]]*Tableau1[[#This Row],[Prix révisé 1]]</f>
        <v>205.41</v>
      </c>
      <c r="O95" s="2">
        <f>Tableau1[[#This Row],[Tranche 2]]*Tableau1[[#This Row],[Prix révisé 2]]</f>
        <v>0</v>
      </c>
      <c r="R95" s="2">
        <f>Tableau1[[#This Row],[Tranche 3]]*Tableau1[[#This Row],[Prix révisé 3]]</f>
        <v>0</v>
      </c>
      <c r="U95" s="2">
        <f>Tableau1[[#This Row],[Tranche 4]]*Tableau1[[#This Row],[Prix révisé 4]]</f>
        <v>0</v>
      </c>
      <c r="X95" s="2">
        <f>Tableau1[[#This Row],[Tranche 5]]*Tableau1[[#This Row],[Prix révisé 5]]</f>
        <v>0</v>
      </c>
      <c r="AA95" s="2">
        <f>Tableau1[[#This Row],[Tranche 6]]*Tableau1[[#This Row],[Prix révisé 6]]</f>
        <v>0</v>
      </c>
      <c r="AD95" s="2">
        <f>Tableau1[[#This Row],[Tranche 7]]*Tableau1[[#This Row],[Prix révisé 7]]</f>
        <v>0</v>
      </c>
      <c r="AG95" s="2">
        <f>Tableau1[[#This Row],[Tranche 8]]*Tableau1[[#This Row],[Prix révisé 8]]</f>
        <v>0</v>
      </c>
      <c r="AJ95" s="2">
        <f>Tableau1[[#This Row],[Tranche 9]]*Tableau1[[#This Row],[Prix révisé 9]]</f>
        <v>0</v>
      </c>
      <c r="AM95" s="2">
        <f>Tableau1[[#This Row],[Tranche 10]]*Tableau1[[#This Row],[Prix révisé 10]]</f>
        <v>0</v>
      </c>
      <c r="AP95" s="2">
        <f>Tableau1[[#This Row],[Tranche 11]]*Tableau1[[#This Row],[Prix révisé 11]]</f>
        <v>0</v>
      </c>
      <c r="AS95" s="2">
        <f>Tableau1[[#This Row],[Tranche 12]]*Tableau1[[#This Row],[Prix révisé 12]]</f>
        <v>0</v>
      </c>
      <c r="AV95" s="2">
        <f>Tableau1[[#This Row],[Tranche 13]]*Tableau1[[#This Row],[Prix révisé 13]]</f>
        <v>0</v>
      </c>
      <c r="AY95" s="2">
        <f>Tableau1[[#This Row],[Tranche 14]]*Tableau1[[#This Row],[Prix révisé 14]]</f>
        <v>0</v>
      </c>
      <c r="BB95" s="2">
        <f>Tableau1[[#This Row],[Tranche 15]]*Tableau1[[#This Row],[Prix révisé 15]]</f>
        <v>0</v>
      </c>
      <c r="BE95" s="2">
        <f>Tableau1[[#This Row],[Tranche 16]]*Tableau1[[#This Row],[Prix révisé 16]]</f>
        <v>0</v>
      </c>
      <c r="BH95" s="2">
        <f>Tableau1[[#This Row],[Tranche 17]]*Tableau1[[#This Row],[Prix révisé 17]]</f>
        <v>0</v>
      </c>
      <c r="BK95" s="2">
        <f>Tableau1[[#This Row],[Tranche 18]]*Tableau1[[#This Row],[Prix révisé 18]]</f>
        <v>0</v>
      </c>
      <c r="BN95" s="2">
        <f>Tableau1[[#This Row],[Tranche 19]]*Tableau1[[#This Row],[Prix révisé 19]]</f>
        <v>0</v>
      </c>
      <c r="BQ95" s="4">
        <f>Tableau1[[#This Row],[Tranche 20]]*Tableau1[[#This Row],[Prix révisé 20]]</f>
        <v>0</v>
      </c>
    </row>
    <row r="96" spans="1:69" x14ac:dyDescent="0.35">
      <c r="A96" t="s">
        <v>158</v>
      </c>
      <c r="B96" t="s">
        <v>47</v>
      </c>
      <c r="C96" s="3"/>
      <c r="D96" s="3">
        <f>IF(Tableau1[[#This Row],[Besoin Exprimé]]&lt;Tableau1[[#This Row],[Tranche 1]],Tableau1[[#This Row],[Tranche 1]],Tableau1[[#This Row],[Besoin Exprimé]])</f>
        <v>1</v>
      </c>
      <c r="E96" s="3">
        <f>prix(Tableau1[[#This Row],[Besoin réel]])</f>
        <v>68.47</v>
      </c>
      <c r="F96" s="3">
        <f>Tableau1[[#This Row],[Besoin réel]]*Tableau1[[#This Row],[Prix]]</f>
        <v>68.47</v>
      </c>
      <c r="G96" s="3">
        <f>OPTIMUM(Tableau1[[#This Row],[Besoin réel]])</f>
        <v>1</v>
      </c>
      <c r="H96" s="3">
        <f>prix(Tableau1[[#This Row],[Besoin optimisé]])</f>
        <v>68.47</v>
      </c>
      <c r="I96" s="3">
        <f>Tableau1[[#This Row],[Prix optimisé]]*Tableau1[[#This Row],[Besoin optimisé]]</f>
        <v>68.47</v>
      </c>
      <c r="J96" s="1">
        <v>1</v>
      </c>
      <c r="K96" s="2">
        <v>68.47</v>
      </c>
      <c r="L96" s="2">
        <f>Tableau1[[#This Row],[Tranche 1]]*Tableau1[[#This Row],[Prix révisé 1]]</f>
        <v>68.47</v>
      </c>
      <c r="O96" s="2">
        <f>Tableau1[[#This Row],[Tranche 2]]*Tableau1[[#This Row],[Prix révisé 2]]</f>
        <v>0</v>
      </c>
      <c r="R96" s="2">
        <f>Tableau1[[#This Row],[Tranche 3]]*Tableau1[[#This Row],[Prix révisé 3]]</f>
        <v>0</v>
      </c>
      <c r="U96" s="2">
        <f>Tableau1[[#This Row],[Tranche 4]]*Tableau1[[#This Row],[Prix révisé 4]]</f>
        <v>0</v>
      </c>
      <c r="X96" s="2">
        <f>Tableau1[[#This Row],[Tranche 5]]*Tableau1[[#This Row],[Prix révisé 5]]</f>
        <v>0</v>
      </c>
      <c r="AA96" s="2">
        <f>Tableau1[[#This Row],[Tranche 6]]*Tableau1[[#This Row],[Prix révisé 6]]</f>
        <v>0</v>
      </c>
      <c r="AD96" s="2">
        <f>Tableau1[[#This Row],[Tranche 7]]*Tableau1[[#This Row],[Prix révisé 7]]</f>
        <v>0</v>
      </c>
      <c r="AG96" s="2">
        <f>Tableau1[[#This Row],[Tranche 8]]*Tableau1[[#This Row],[Prix révisé 8]]</f>
        <v>0</v>
      </c>
      <c r="AJ96" s="2">
        <f>Tableau1[[#This Row],[Tranche 9]]*Tableau1[[#This Row],[Prix révisé 9]]</f>
        <v>0</v>
      </c>
      <c r="AM96" s="2">
        <f>Tableau1[[#This Row],[Tranche 10]]*Tableau1[[#This Row],[Prix révisé 10]]</f>
        <v>0</v>
      </c>
      <c r="AP96" s="2">
        <f>Tableau1[[#This Row],[Tranche 11]]*Tableau1[[#This Row],[Prix révisé 11]]</f>
        <v>0</v>
      </c>
      <c r="AS96" s="2">
        <f>Tableau1[[#This Row],[Tranche 12]]*Tableau1[[#This Row],[Prix révisé 12]]</f>
        <v>0</v>
      </c>
      <c r="AV96" s="2">
        <f>Tableau1[[#This Row],[Tranche 13]]*Tableau1[[#This Row],[Prix révisé 13]]</f>
        <v>0</v>
      </c>
      <c r="AY96" s="2">
        <f>Tableau1[[#This Row],[Tranche 14]]*Tableau1[[#This Row],[Prix révisé 14]]</f>
        <v>0</v>
      </c>
      <c r="BB96" s="2">
        <f>Tableau1[[#This Row],[Tranche 15]]*Tableau1[[#This Row],[Prix révisé 15]]</f>
        <v>0</v>
      </c>
      <c r="BE96" s="2">
        <f>Tableau1[[#This Row],[Tranche 16]]*Tableau1[[#This Row],[Prix révisé 16]]</f>
        <v>0</v>
      </c>
      <c r="BH96" s="2">
        <f>Tableau1[[#This Row],[Tranche 17]]*Tableau1[[#This Row],[Prix révisé 17]]</f>
        <v>0</v>
      </c>
      <c r="BK96" s="2">
        <f>Tableau1[[#This Row],[Tranche 18]]*Tableau1[[#This Row],[Prix révisé 18]]</f>
        <v>0</v>
      </c>
      <c r="BN96" s="2">
        <f>Tableau1[[#This Row],[Tranche 19]]*Tableau1[[#This Row],[Prix révisé 19]]</f>
        <v>0</v>
      </c>
      <c r="BQ96" s="4">
        <f>Tableau1[[#This Row],[Tranche 20]]*Tableau1[[#This Row],[Prix révisé 20]]</f>
        <v>0</v>
      </c>
    </row>
    <row r="97" spans="1:69" x14ac:dyDescent="0.35">
      <c r="A97" t="s">
        <v>159</v>
      </c>
      <c r="B97" t="s">
        <v>46</v>
      </c>
      <c r="C97" s="3"/>
      <c r="D97" s="3">
        <f>IF(Tableau1[[#This Row],[Besoin Exprimé]]&lt;Tableau1[[#This Row],[Tranche 1]],Tableau1[[#This Row],[Tranche 1]],Tableau1[[#This Row],[Besoin Exprimé]])</f>
        <v>2</v>
      </c>
      <c r="E97" s="3">
        <f>prix(Tableau1[[#This Row],[Besoin réel]])</f>
        <v>50.17</v>
      </c>
      <c r="F97" s="3">
        <f>Tableau1[[#This Row],[Besoin réel]]*Tableau1[[#This Row],[Prix]]</f>
        <v>100.34</v>
      </c>
      <c r="G97" s="3">
        <f>OPTIMUM(Tableau1[[#This Row],[Besoin réel]])</f>
        <v>2</v>
      </c>
      <c r="H97" s="3">
        <f>prix(Tableau1[[#This Row],[Besoin optimisé]])</f>
        <v>50.17</v>
      </c>
      <c r="I97" s="3">
        <f>Tableau1[[#This Row],[Prix optimisé]]*Tableau1[[#This Row],[Besoin optimisé]]</f>
        <v>100.34</v>
      </c>
      <c r="J97" s="1">
        <v>2</v>
      </c>
      <c r="K97" s="2">
        <v>50.17</v>
      </c>
      <c r="L97" s="2">
        <f>Tableau1[[#This Row],[Tranche 1]]*Tableau1[[#This Row],[Prix révisé 1]]</f>
        <v>100.34</v>
      </c>
      <c r="O97" s="2">
        <f>Tableau1[[#This Row],[Tranche 2]]*Tableau1[[#This Row],[Prix révisé 2]]</f>
        <v>0</v>
      </c>
      <c r="R97" s="2">
        <f>Tableau1[[#This Row],[Tranche 3]]*Tableau1[[#This Row],[Prix révisé 3]]</f>
        <v>0</v>
      </c>
      <c r="U97" s="2">
        <f>Tableau1[[#This Row],[Tranche 4]]*Tableau1[[#This Row],[Prix révisé 4]]</f>
        <v>0</v>
      </c>
      <c r="X97" s="2">
        <f>Tableau1[[#This Row],[Tranche 5]]*Tableau1[[#This Row],[Prix révisé 5]]</f>
        <v>0</v>
      </c>
      <c r="AA97" s="2">
        <f>Tableau1[[#This Row],[Tranche 6]]*Tableau1[[#This Row],[Prix révisé 6]]</f>
        <v>0</v>
      </c>
      <c r="AD97" s="2">
        <f>Tableau1[[#This Row],[Tranche 7]]*Tableau1[[#This Row],[Prix révisé 7]]</f>
        <v>0</v>
      </c>
      <c r="AG97" s="2">
        <f>Tableau1[[#This Row],[Tranche 8]]*Tableau1[[#This Row],[Prix révisé 8]]</f>
        <v>0</v>
      </c>
      <c r="AJ97" s="2">
        <f>Tableau1[[#This Row],[Tranche 9]]*Tableau1[[#This Row],[Prix révisé 9]]</f>
        <v>0</v>
      </c>
      <c r="AM97" s="2">
        <f>Tableau1[[#This Row],[Tranche 10]]*Tableau1[[#This Row],[Prix révisé 10]]</f>
        <v>0</v>
      </c>
      <c r="AP97" s="2">
        <f>Tableau1[[#This Row],[Tranche 11]]*Tableau1[[#This Row],[Prix révisé 11]]</f>
        <v>0</v>
      </c>
      <c r="AS97" s="2">
        <f>Tableau1[[#This Row],[Tranche 12]]*Tableau1[[#This Row],[Prix révisé 12]]</f>
        <v>0</v>
      </c>
      <c r="AV97" s="2">
        <f>Tableau1[[#This Row],[Tranche 13]]*Tableau1[[#This Row],[Prix révisé 13]]</f>
        <v>0</v>
      </c>
      <c r="AY97" s="2">
        <f>Tableau1[[#This Row],[Tranche 14]]*Tableau1[[#This Row],[Prix révisé 14]]</f>
        <v>0</v>
      </c>
      <c r="BB97" s="2">
        <f>Tableau1[[#This Row],[Tranche 15]]*Tableau1[[#This Row],[Prix révisé 15]]</f>
        <v>0</v>
      </c>
      <c r="BE97" s="2">
        <f>Tableau1[[#This Row],[Tranche 16]]*Tableau1[[#This Row],[Prix révisé 16]]</f>
        <v>0</v>
      </c>
      <c r="BH97" s="2">
        <f>Tableau1[[#This Row],[Tranche 17]]*Tableau1[[#This Row],[Prix révisé 17]]</f>
        <v>0</v>
      </c>
      <c r="BK97" s="2">
        <f>Tableau1[[#This Row],[Tranche 18]]*Tableau1[[#This Row],[Prix révisé 18]]</f>
        <v>0</v>
      </c>
      <c r="BN97" s="2">
        <f>Tableau1[[#This Row],[Tranche 19]]*Tableau1[[#This Row],[Prix révisé 19]]</f>
        <v>0</v>
      </c>
      <c r="BQ97" s="4">
        <f>Tableau1[[#This Row],[Tranche 20]]*Tableau1[[#This Row],[Prix révisé 20]]</f>
        <v>0</v>
      </c>
    </row>
    <row r="98" spans="1:69" x14ac:dyDescent="0.35">
      <c r="A98" t="s">
        <v>160</v>
      </c>
      <c r="B98" t="s">
        <v>79</v>
      </c>
      <c r="C98" s="3"/>
      <c r="D98" s="3">
        <f>IF(Tableau1[[#This Row],[Besoin Exprimé]]&lt;Tableau1[[#This Row],[Tranche 1]],Tableau1[[#This Row],[Tranche 1]],Tableau1[[#This Row],[Besoin Exprimé]])</f>
        <v>200</v>
      </c>
      <c r="E98" s="3">
        <f>prix(Tableau1[[#This Row],[Besoin réel]])</f>
        <v>1.79</v>
      </c>
      <c r="F98" s="3">
        <f>Tableau1[[#This Row],[Besoin réel]]*Tableau1[[#This Row],[Prix]]</f>
        <v>358</v>
      </c>
      <c r="G98" s="3">
        <f>OPTIMUM(Tableau1[[#This Row],[Besoin réel]])</f>
        <v>200</v>
      </c>
      <c r="H98" s="3">
        <f>prix(Tableau1[[#This Row],[Besoin optimisé]])</f>
        <v>1.79</v>
      </c>
      <c r="I98" s="3">
        <f>Tableau1[[#This Row],[Prix optimisé]]*Tableau1[[#This Row],[Besoin optimisé]]</f>
        <v>358</v>
      </c>
      <c r="J98" s="1">
        <v>200</v>
      </c>
      <c r="K98" s="2">
        <v>1.79</v>
      </c>
      <c r="L98" s="2">
        <f>Tableau1[[#This Row],[Tranche 1]]*Tableau1[[#This Row],[Prix révisé 1]]</f>
        <v>358</v>
      </c>
      <c r="O98" s="2">
        <f>Tableau1[[#This Row],[Tranche 2]]*Tableau1[[#This Row],[Prix révisé 2]]</f>
        <v>0</v>
      </c>
      <c r="R98" s="2">
        <f>Tableau1[[#This Row],[Tranche 3]]*Tableau1[[#This Row],[Prix révisé 3]]</f>
        <v>0</v>
      </c>
      <c r="U98" s="2">
        <f>Tableau1[[#This Row],[Tranche 4]]*Tableau1[[#This Row],[Prix révisé 4]]</f>
        <v>0</v>
      </c>
      <c r="X98" s="2">
        <f>Tableau1[[#This Row],[Tranche 5]]*Tableau1[[#This Row],[Prix révisé 5]]</f>
        <v>0</v>
      </c>
      <c r="AA98" s="2">
        <f>Tableau1[[#This Row],[Tranche 6]]*Tableau1[[#This Row],[Prix révisé 6]]</f>
        <v>0</v>
      </c>
      <c r="AD98" s="2">
        <f>Tableau1[[#This Row],[Tranche 7]]*Tableau1[[#This Row],[Prix révisé 7]]</f>
        <v>0</v>
      </c>
      <c r="AG98" s="2">
        <f>Tableau1[[#This Row],[Tranche 8]]*Tableau1[[#This Row],[Prix révisé 8]]</f>
        <v>0</v>
      </c>
      <c r="AJ98" s="2">
        <f>Tableau1[[#This Row],[Tranche 9]]*Tableau1[[#This Row],[Prix révisé 9]]</f>
        <v>0</v>
      </c>
      <c r="AM98" s="2">
        <f>Tableau1[[#This Row],[Tranche 10]]*Tableau1[[#This Row],[Prix révisé 10]]</f>
        <v>0</v>
      </c>
      <c r="AP98" s="2">
        <f>Tableau1[[#This Row],[Tranche 11]]*Tableau1[[#This Row],[Prix révisé 11]]</f>
        <v>0</v>
      </c>
      <c r="AS98" s="2">
        <f>Tableau1[[#This Row],[Tranche 12]]*Tableau1[[#This Row],[Prix révisé 12]]</f>
        <v>0</v>
      </c>
      <c r="AV98" s="2">
        <f>Tableau1[[#This Row],[Tranche 13]]*Tableau1[[#This Row],[Prix révisé 13]]</f>
        <v>0</v>
      </c>
      <c r="AY98" s="2">
        <f>Tableau1[[#This Row],[Tranche 14]]*Tableau1[[#This Row],[Prix révisé 14]]</f>
        <v>0</v>
      </c>
      <c r="BB98" s="2">
        <f>Tableau1[[#This Row],[Tranche 15]]*Tableau1[[#This Row],[Prix révisé 15]]</f>
        <v>0</v>
      </c>
      <c r="BE98" s="2">
        <f>Tableau1[[#This Row],[Tranche 16]]*Tableau1[[#This Row],[Prix révisé 16]]</f>
        <v>0</v>
      </c>
      <c r="BH98" s="2">
        <f>Tableau1[[#This Row],[Tranche 17]]*Tableau1[[#This Row],[Prix révisé 17]]</f>
        <v>0</v>
      </c>
      <c r="BK98" s="2">
        <f>Tableau1[[#This Row],[Tranche 18]]*Tableau1[[#This Row],[Prix révisé 18]]</f>
        <v>0</v>
      </c>
      <c r="BN98" s="2">
        <f>Tableau1[[#This Row],[Tranche 19]]*Tableau1[[#This Row],[Prix révisé 19]]</f>
        <v>0</v>
      </c>
      <c r="BQ98" s="4">
        <f>Tableau1[[#This Row],[Tranche 20]]*Tableau1[[#This Row],[Prix révisé 20]]</f>
        <v>0</v>
      </c>
    </row>
    <row r="99" spans="1:69" x14ac:dyDescent="0.35">
      <c r="A99" t="s">
        <v>161</v>
      </c>
      <c r="B99" t="s">
        <v>63</v>
      </c>
      <c r="C99" s="3"/>
      <c r="D99" s="3">
        <f>IF(Tableau1[[#This Row],[Besoin Exprimé]]&lt;Tableau1[[#This Row],[Tranche 1]],Tableau1[[#This Row],[Tranche 1]],Tableau1[[#This Row],[Besoin Exprimé]])</f>
        <v>1</v>
      </c>
      <c r="E99" s="3">
        <f>prix(Tableau1[[#This Row],[Besoin réel]])</f>
        <v>8.9</v>
      </c>
      <c r="F99" s="3">
        <f>Tableau1[[#This Row],[Besoin réel]]*Tableau1[[#This Row],[Prix]]</f>
        <v>8.9</v>
      </c>
      <c r="G99" s="3">
        <f>OPTIMUM(Tableau1[[#This Row],[Besoin réel]])</f>
        <v>1</v>
      </c>
      <c r="H99" s="3">
        <f>prix(Tableau1[[#This Row],[Besoin optimisé]])</f>
        <v>8.9</v>
      </c>
      <c r="I99" s="3">
        <f>Tableau1[[#This Row],[Prix optimisé]]*Tableau1[[#This Row],[Besoin optimisé]]</f>
        <v>8.9</v>
      </c>
      <c r="J99" s="1">
        <v>1</v>
      </c>
      <c r="K99" s="2">
        <v>8.9</v>
      </c>
      <c r="L99" s="2">
        <f>Tableau1[[#This Row],[Tranche 1]]*Tableau1[[#This Row],[Prix révisé 1]]</f>
        <v>8.9</v>
      </c>
      <c r="O99" s="2">
        <f>Tableau1[[#This Row],[Tranche 2]]*Tableau1[[#This Row],[Prix révisé 2]]</f>
        <v>0</v>
      </c>
      <c r="R99" s="2">
        <f>Tableau1[[#This Row],[Tranche 3]]*Tableau1[[#This Row],[Prix révisé 3]]</f>
        <v>0</v>
      </c>
      <c r="U99" s="2">
        <f>Tableau1[[#This Row],[Tranche 4]]*Tableau1[[#This Row],[Prix révisé 4]]</f>
        <v>0</v>
      </c>
      <c r="X99" s="2">
        <f>Tableau1[[#This Row],[Tranche 5]]*Tableau1[[#This Row],[Prix révisé 5]]</f>
        <v>0</v>
      </c>
      <c r="AA99" s="2">
        <f>Tableau1[[#This Row],[Tranche 6]]*Tableau1[[#This Row],[Prix révisé 6]]</f>
        <v>0</v>
      </c>
      <c r="AD99" s="2">
        <f>Tableau1[[#This Row],[Tranche 7]]*Tableau1[[#This Row],[Prix révisé 7]]</f>
        <v>0</v>
      </c>
      <c r="AG99" s="2">
        <f>Tableau1[[#This Row],[Tranche 8]]*Tableau1[[#This Row],[Prix révisé 8]]</f>
        <v>0</v>
      </c>
      <c r="AJ99" s="2">
        <f>Tableau1[[#This Row],[Tranche 9]]*Tableau1[[#This Row],[Prix révisé 9]]</f>
        <v>0</v>
      </c>
      <c r="AM99" s="2">
        <f>Tableau1[[#This Row],[Tranche 10]]*Tableau1[[#This Row],[Prix révisé 10]]</f>
        <v>0</v>
      </c>
      <c r="AP99" s="2">
        <f>Tableau1[[#This Row],[Tranche 11]]*Tableau1[[#This Row],[Prix révisé 11]]</f>
        <v>0</v>
      </c>
      <c r="AS99" s="2">
        <f>Tableau1[[#This Row],[Tranche 12]]*Tableau1[[#This Row],[Prix révisé 12]]</f>
        <v>0</v>
      </c>
      <c r="AV99" s="2">
        <f>Tableau1[[#This Row],[Tranche 13]]*Tableau1[[#This Row],[Prix révisé 13]]</f>
        <v>0</v>
      </c>
      <c r="AY99" s="2">
        <f>Tableau1[[#This Row],[Tranche 14]]*Tableau1[[#This Row],[Prix révisé 14]]</f>
        <v>0</v>
      </c>
      <c r="BB99" s="2">
        <f>Tableau1[[#This Row],[Tranche 15]]*Tableau1[[#This Row],[Prix révisé 15]]</f>
        <v>0</v>
      </c>
      <c r="BE99" s="2">
        <f>Tableau1[[#This Row],[Tranche 16]]*Tableau1[[#This Row],[Prix révisé 16]]</f>
        <v>0</v>
      </c>
      <c r="BH99" s="2">
        <f>Tableau1[[#This Row],[Tranche 17]]*Tableau1[[#This Row],[Prix révisé 17]]</f>
        <v>0</v>
      </c>
      <c r="BK99" s="2">
        <f>Tableau1[[#This Row],[Tranche 18]]*Tableau1[[#This Row],[Prix révisé 18]]</f>
        <v>0</v>
      </c>
      <c r="BN99" s="2">
        <f>Tableau1[[#This Row],[Tranche 19]]*Tableau1[[#This Row],[Prix révisé 19]]</f>
        <v>0</v>
      </c>
      <c r="BQ99" s="4">
        <f>Tableau1[[#This Row],[Tranche 20]]*Tableau1[[#This Row],[Prix révisé 20]]</f>
        <v>0</v>
      </c>
    </row>
    <row r="100" spans="1:69" x14ac:dyDescent="0.35">
      <c r="A100" t="s">
        <v>162</v>
      </c>
      <c r="B100" t="s">
        <v>155</v>
      </c>
      <c r="C100" s="3"/>
      <c r="D100" s="3">
        <f>IF(Tableau1[[#This Row],[Besoin Exprimé]]&lt;Tableau1[[#This Row],[Tranche 1]],Tableau1[[#This Row],[Tranche 1]],Tableau1[[#This Row],[Besoin Exprimé]])</f>
        <v>1</v>
      </c>
      <c r="E100" s="3">
        <f>prix(Tableau1[[#This Row],[Besoin réel]])</f>
        <v>1.1200000000000001</v>
      </c>
      <c r="F100" s="3">
        <f>Tableau1[[#This Row],[Besoin réel]]*Tableau1[[#This Row],[Prix]]</f>
        <v>1.1200000000000001</v>
      </c>
      <c r="G100" s="3">
        <f>OPTIMUM(Tableau1[[#This Row],[Besoin réel]])</f>
        <v>1</v>
      </c>
      <c r="H100" s="3">
        <f>prix(Tableau1[[#This Row],[Besoin optimisé]])</f>
        <v>1.1200000000000001</v>
      </c>
      <c r="I100" s="3">
        <f>Tableau1[[#This Row],[Prix optimisé]]*Tableau1[[#This Row],[Besoin optimisé]]</f>
        <v>1.1200000000000001</v>
      </c>
      <c r="J100" s="1">
        <v>1</v>
      </c>
      <c r="K100" s="2">
        <v>1.1200000000000001</v>
      </c>
      <c r="L100" s="2">
        <f>Tableau1[[#This Row],[Tranche 1]]*Tableau1[[#This Row],[Prix révisé 1]]</f>
        <v>1.1200000000000001</v>
      </c>
      <c r="O100" s="2">
        <f>Tableau1[[#This Row],[Tranche 2]]*Tableau1[[#This Row],[Prix révisé 2]]</f>
        <v>0</v>
      </c>
      <c r="R100" s="2">
        <f>Tableau1[[#This Row],[Tranche 3]]*Tableau1[[#This Row],[Prix révisé 3]]</f>
        <v>0</v>
      </c>
      <c r="U100" s="2">
        <f>Tableau1[[#This Row],[Tranche 4]]*Tableau1[[#This Row],[Prix révisé 4]]</f>
        <v>0</v>
      </c>
      <c r="X100" s="2">
        <f>Tableau1[[#This Row],[Tranche 5]]*Tableau1[[#This Row],[Prix révisé 5]]</f>
        <v>0</v>
      </c>
      <c r="AA100" s="2">
        <f>Tableau1[[#This Row],[Tranche 6]]*Tableau1[[#This Row],[Prix révisé 6]]</f>
        <v>0</v>
      </c>
      <c r="AD100" s="2">
        <f>Tableau1[[#This Row],[Tranche 7]]*Tableau1[[#This Row],[Prix révisé 7]]</f>
        <v>0</v>
      </c>
      <c r="AG100" s="2">
        <f>Tableau1[[#This Row],[Tranche 8]]*Tableau1[[#This Row],[Prix révisé 8]]</f>
        <v>0</v>
      </c>
      <c r="AJ100" s="2">
        <f>Tableau1[[#This Row],[Tranche 9]]*Tableau1[[#This Row],[Prix révisé 9]]</f>
        <v>0</v>
      </c>
      <c r="AM100" s="2">
        <f>Tableau1[[#This Row],[Tranche 10]]*Tableau1[[#This Row],[Prix révisé 10]]</f>
        <v>0</v>
      </c>
      <c r="AP100" s="2">
        <f>Tableau1[[#This Row],[Tranche 11]]*Tableau1[[#This Row],[Prix révisé 11]]</f>
        <v>0</v>
      </c>
      <c r="AS100" s="2">
        <f>Tableau1[[#This Row],[Tranche 12]]*Tableau1[[#This Row],[Prix révisé 12]]</f>
        <v>0</v>
      </c>
      <c r="AV100" s="2">
        <f>Tableau1[[#This Row],[Tranche 13]]*Tableau1[[#This Row],[Prix révisé 13]]</f>
        <v>0</v>
      </c>
      <c r="AY100" s="2">
        <f>Tableau1[[#This Row],[Tranche 14]]*Tableau1[[#This Row],[Prix révisé 14]]</f>
        <v>0</v>
      </c>
      <c r="BB100" s="2">
        <f>Tableau1[[#This Row],[Tranche 15]]*Tableau1[[#This Row],[Prix révisé 15]]</f>
        <v>0</v>
      </c>
      <c r="BE100" s="2">
        <f>Tableau1[[#This Row],[Tranche 16]]*Tableau1[[#This Row],[Prix révisé 16]]</f>
        <v>0</v>
      </c>
      <c r="BH100" s="2">
        <f>Tableau1[[#This Row],[Tranche 17]]*Tableau1[[#This Row],[Prix révisé 17]]</f>
        <v>0</v>
      </c>
      <c r="BK100" s="2">
        <f>Tableau1[[#This Row],[Tranche 18]]*Tableau1[[#This Row],[Prix révisé 18]]</f>
        <v>0</v>
      </c>
      <c r="BN100" s="2">
        <f>Tableau1[[#This Row],[Tranche 19]]*Tableau1[[#This Row],[Prix révisé 19]]</f>
        <v>0</v>
      </c>
      <c r="BQ100" s="4">
        <f>Tableau1[[#This Row],[Tranche 20]]*Tableau1[[#This Row],[Prix révisé 20]]</f>
        <v>0</v>
      </c>
    </row>
    <row r="101" spans="1:69" x14ac:dyDescent="0.35">
      <c r="A101" t="s">
        <v>163</v>
      </c>
      <c r="B101" t="s">
        <v>164</v>
      </c>
      <c r="C101" s="3"/>
      <c r="D101" s="3">
        <f>IF(Tableau1[[#This Row],[Besoin Exprimé]]&lt;Tableau1[[#This Row],[Tranche 1]],Tableau1[[#This Row],[Tranche 1]],Tableau1[[#This Row],[Besoin Exprimé]])</f>
        <v>1</v>
      </c>
      <c r="E101" s="3">
        <f>prix(Tableau1[[#This Row],[Besoin réel]])</f>
        <v>9.4</v>
      </c>
      <c r="F101" s="3">
        <f>Tableau1[[#This Row],[Besoin réel]]*Tableau1[[#This Row],[Prix]]</f>
        <v>9.4</v>
      </c>
      <c r="G101" s="3">
        <f>OPTIMUM(Tableau1[[#This Row],[Besoin réel]])</f>
        <v>1</v>
      </c>
      <c r="H101" s="3">
        <f>prix(Tableau1[[#This Row],[Besoin optimisé]])</f>
        <v>9.4</v>
      </c>
      <c r="I101" s="3">
        <f>Tableau1[[#This Row],[Prix optimisé]]*Tableau1[[#This Row],[Besoin optimisé]]</f>
        <v>9.4</v>
      </c>
      <c r="J101" s="1">
        <v>1</v>
      </c>
      <c r="K101" s="2">
        <v>9.4</v>
      </c>
      <c r="L101" s="2">
        <f>Tableau1[[#This Row],[Tranche 1]]*Tableau1[[#This Row],[Prix révisé 1]]</f>
        <v>9.4</v>
      </c>
      <c r="M101" s="2">
        <v>10</v>
      </c>
      <c r="N101" s="2">
        <v>9.2200000000000006</v>
      </c>
      <c r="O101" s="2">
        <f>Tableau1[[#This Row],[Tranche 2]]*Tableau1[[#This Row],[Prix révisé 2]]</f>
        <v>92.2</v>
      </c>
      <c r="P101" s="2">
        <v>50</v>
      </c>
      <c r="Q101" s="2">
        <v>9.02</v>
      </c>
      <c r="R101" s="2">
        <f>Tableau1[[#This Row],[Tranche 3]]*Tableau1[[#This Row],[Prix révisé 3]]</f>
        <v>451</v>
      </c>
      <c r="U101" s="2">
        <f>Tableau1[[#This Row],[Tranche 4]]*Tableau1[[#This Row],[Prix révisé 4]]</f>
        <v>0</v>
      </c>
      <c r="X101" s="2">
        <f>Tableau1[[#This Row],[Tranche 5]]*Tableau1[[#This Row],[Prix révisé 5]]</f>
        <v>0</v>
      </c>
      <c r="AA101" s="2">
        <f>Tableau1[[#This Row],[Tranche 6]]*Tableau1[[#This Row],[Prix révisé 6]]</f>
        <v>0</v>
      </c>
      <c r="AD101" s="2">
        <f>Tableau1[[#This Row],[Tranche 7]]*Tableau1[[#This Row],[Prix révisé 7]]</f>
        <v>0</v>
      </c>
      <c r="AG101" s="2">
        <f>Tableau1[[#This Row],[Tranche 8]]*Tableau1[[#This Row],[Prix révisé 8]]</f>
        <v>0</v>
      </c>
      <c r="AJ101" s="2">
        <f>Tableau1[[#This Row],[Tranche 9]]*Tableau1[[#This Row],[Prix révisé 9]]</f>
        <v>0</v>
      </c>
      <c r="AM101" s="2">
        <f>Tableau1[[#This Row],[Tranche 10]]*Tableau1[[#This Row],[Prix révisé 10]]</f>
        <v>0</v>
      </c>
      <c r="AP101" s="2">
        <f>Tableau1[[#This Row],[Tranche 11]]*Tableau1[[#This Row],[Prix révisé 11]]</f>
        <v>0</v>
      </c>
      <c r="AS101" s="2">
        <f>Tableau1[[#This Row],[Tranche 12]]*Tableau1[[#This Row],[Prix révisé 12]]</f>
        <v>0</v>
      </c>
      <c r="AV101" s="2">
        <f>Tableau1[[#This Row],[Tranche 13]]*Tableau1[[#This Row],[Prix révisé 13]]</f>
        <v>0</v>
      </c>
      <c r="AY101" s="2">
        <f>Tableau1[[#This Row],[Tranche 14]]*Tableau1[[#This Row],[Prix révisé 14]]</f>
        <v>0</v>
      </c>
      <c r="BB101" s="2">
        <f>Tableau1[[#This Row],[Tranche 15]]*Tableau1[[#This Row],[Prix révisé 15]]</f>
        <v>0</v>
      </c>
      <c r="BE101" s="2">
        <f>Tableau1[[#This Row],[Tranche 16]]*Tableau1[[#This Row],[Prix révisé 16]]</f>
        <v>0</v>
      </c>
      <c r="BH101" s="2">
        <f>Tableau1[[#This Row],[Tranche 17]]*Tableau1[[#This Row],[Prix révisé 17]]</f>
        <v>0</v>
      </c>
      <c r="BK101" s="2">
        <f>Tableau1[[#This Row],[Tranche 18]]*Tableau1[[#This Row],[Prix révisé 18]]</f>
        <v>0</v>
      </c>
      <c r="BN101" s="2">
        <f>Tableau1[[#This Row],[Tranche 19]]*Tableau1[[#This Row],[Prix révisé 19]]</f>
        <v>0</v>
      </c>
      <c r="BQ101" s="4">
        <f>Tableau1[[#This Row],[Tranche 20]]*Tableau1[[#This Row],[Prix révisé 20]]</f>
        <v>0</v>
      </c>
    </row>
    <row r="102" spans="1:69" x14ac:dyDescent="0.35">
      <c r="A102" t="s">
        <v>163</v>
      </c>
      <c r="B102" t="s">
        <v>63</v>
      </c>
      <c r="C102" s="3"/>
      <c r="D102" s="3">
        <f>IF(Tableau1[[#This Row],[Besoin Exprimé]]&lt;Tableau1[[#This Row],[Tranche 1]],Tableau1[[#This Row],[Tranche 1]],Tableau1[[#This Row],[Besoin Exprimé]])</f>
        <v>3</v>
      </c>
      <c r="E102" s="3">
        <f>prix(Tableau1[[#This Row],[Besoin réel]])</f>
        <v>10.32</v>
      </c>
      <c r="F102" s="3">
        <f>Tableau1[[#This Row],[Besoin réel]]*Tableau1[[#This Row],[Prix]]</f>
        <v>30.96</v>
      </c>
      <c r="G102" s="3">
        <f>OPTIMUM(Tableau1[[#This Row],[Besoin réel]])</f>
        <v>3</v>
      </c>
      <c r="H102" s="3">
        <f>prix(Tableau1[[#This Row],[Besoin optimisé]])</f>
        <v>10.32</v>
      </c>
      <c r="I102" s="3">
        <f>Tableau1[[#This Row],[Prix optimisé]]*Tableau1[[#This Row],[Besoin optimisé]]</f>
        <v>30.96</v>
      </c>
      <c r="J102" s="1">
        <v>3</v>
      </c>
      <c r="K102" s="2">
        <v>10.32</v>
      </c>
      <c r="L102" s="2">
        <f>Tableau1[[#This Row],[Tranche 1]]*Tableau1[[#This Row],[Prix révisé 1]]</f>
        <v>30.96</v>
      </c>
      <c r="M102" s="2">
        <v>4</v>
      </c>
      <c r="N102" s="2">
        <v>10.42</v>
      </c>
      <c r="O102" s="2">
        <f>Tableau1[[#This Row],[Tranche 2]]*Tableau1[[#This Row],[Prix révisé 2]]</f>
        <v>41.68</v>
      </c>
      <c r="P102" s="2">
        <v>30</v>
      </c>
      <c r="Q102" s="2">
        <v>10.220000000000001</v>
      </c>
      <c r="R102" s="2">
        <f>Tableau1[[#This Row],[Tranche 3]]*Tableau1[[#This Row],[Prix révisé 3]]</f>
        <v>306.60000000000002</v>
      </c>
      <c r="S102" s="2">
        <v>150</v>
      </c>
      <c r="T102" s="2">
        <v>10</v>
      </c>
      <c r="U102" s="2">
        <f>Tableau1[[#This Row],[Tranche 4]]*Tableau1[[#This Row],[Prix révisé 4]]</f>
        <v>1500</v>
      </c>
      <c r="X102" s="2">
        <f>Tableau1[[#This Row],[Tranche 5]]*Tableau1[[#This Row],[Prix révisé 5]]</f>
        <v>0</v>
      </c>
      <c r="AA102" s="2">
        <f>Tableau1[[#This Row],[Tranche 6]]*Tableau1[[#This Row],[Prix révisé 6]]</f>
        <v>0</v>
      </c>
      <c r="AD102" s="2">
        <f>Tableau1[[#This Row],[Tranche 7]]*Tableau1[[#This Row],[Prix révisé 7]]</f>
        <v>0</v>
      </c>
      <c r="AG102" s="2">
        <f>Tableau1[[#This Row],[Tranche 8]]*Tableau1[[#This Row],[Prix révisé 8]]</f>
        <v>0</v>
      </c>
      <c r="AJ102" s="2">
        <f>Tableau1[[#This Row],[Tranche 9]]*Tableau1[[#This Row],[Prix révisé 9]]</f>
        <v>0</v>
      </c>
      <c r="AM102" s="2">
        <f>Tableau1[[#This Row],[Tranche 10]]*Tableau1[[#This Row],[Prix révisé 10]]</f>
        <v>0</v>
      </c>
      <c r="AP102" s="2">
        <f>Tableau1[[#This Row],[Tranche 11]]*Tableau1[[#This Row],[Prix révisé 11]]</f>
        <v>0</v>
      </c>
      <c r="AS102" s="2">
        <f>Tableau1[[#This Row],[Tranche 12]]*Tableau1[[#This Row],[Prix révisé 12]]</f>
        <v>0</v>
      </c>
      <c r="AV102" s="2">
        <f>Tableau1[[#This Row],[Tranche 13]]*Tableau1[[#This Row],[Prix révisé 13]]</f>
        <v>0</v>
      </c>
      <c r="AY102" s="2">
        <f>Tableau1[[#This Row],[Tranche 14]]*Tableau1[[#This Row],[Prix révisé 14]]</f>
        <v>0</v>
      </c>
      <c r="BB102" s="2">
        <f>Tableau1[[#This Row],[Tranche 15]]*Tableau1[[#This Row],[Prix révisé 15]]</f>
        <v>0</v>
      </c>
      <c r="BE102" s="2">
        <f>Tableau1[[#This Row],[Tranche 16]]*Tableau1[[#This Row],[Prix révisé 16]]</f>
        <v>0</v>
      </c>
      <c r="BH102" s="2">
        <f>Tableau1[[#This Row],[Tranche 17]]*Tableau1[[#This Row],[Prix révisé 17]]</f>
        <v>0</v>
      </c>
      <c r="BK102" s="2">
        <f>Tableau1[[#This Row],[Tranche 18]]*Tableau1[[#This Row],[Prix révisé 18]]</f>
        <v>0</v>
      </c>
      <c r="BN102" s="2">
        <f>Tableau1[[#This Row],[Tranche 19]]*Tableau1[[#This Row],[Prix révisé 19]]</f>
        <v>0</v>
      </c>
      <c r="BQ102" s="4">
        <f>Tableau1[[#This Row],[Tranche 20]]*Tableau1[[#This Row],[Prix révisé 20]]</f>
        <v>0</v>
      </c>
    </row>
    <row r="103" spans="1:69" x14ac:dyDescent="0.35">
      <c r="A103" t="s">
        <v>165</v>
      </c>
      <c r="B103" t="s">
        <v>166</v>
      </c>
      <c r="C103" s="3"/>
      <c r="D103" s="3">
        <f>IF(Tableau1[[#This Row],[Besoin Exprimé]]&lt;Tableau1[[#This Row],[Tranche 1]],Tableau1[[#This Row],[Tranche 1]],Tableau1[[#This Row],[Besoin Exprimé]])</f>
        <v>1</v>
      </c>
      <c r="E103" s="3">
        <f>prix(Tableau1[[#This Row],[Besoin réel]])</f>
        <v>52.85</v>
      </c>
      <c r="F103" s="3">
        <f>Tableau1[[#This Row],[Besoin réel]]*Tableau1[[#This Row],[Prix]]</f>
        <v>52.85</v>
      </c>
      <c r="G103" s="3">
        <f>OPTIMUM(Tableau1[[#This Row],[Besoin réel]])</f>
        <v>1</v>
      </c>
      <c r="H103" s="3">
        <f>prix(Tableau1[[#This Row],[Besoin optimisé]])</f>
        <v>52.85</v>
      </c>
      <c r="I103" s="3">
        <f>Tableau1[[#This Row],[Prix optimisé]]*Tableau1[[#This Row],[Besoin optimisé]]</f>
        <v>52.85</v>
      </c>
      <c r="J103" s="1">
        <v>1</v>
      </c>
      <c r="K103" s="2">
        <v>52.85</v>
      </c>
      <c r="L103" s="2">
        <f>Tableau1[[#This Row],[Tranche 1]]*Tableau1[[#This Row],[Prix révisé 1]]</f>
        <v>52.85</v>
      </c>
      <c r="O103" s="2">
        <f>Tableau1[[#This Row],[Tranche 2]]*Tableau1[[#This Row],[Prix révisé 2]]</f>
        <v>0</v>
      </c>
      <c r="R103" s="2">
        <f>Tableau1[[#This Row],[Tranche 3]]*Tableau1[[#This Row],[Prix révisé 3]]</f>
        <v>0</v>
      </c>
      <c r="U103" s="2">
        <f>Tableau1[[#This Row],[Tranche 4]]*Tableau1[[#This Row],[Prix révisé 4]]</f>
        <v>0</v>
      </c>
      <c r="X103" s="2">
        <f>Tableau1[[#This Row],[Tranche 5]]*Tableau1[[#This Row],[Prix révisé 5]]</f>
        <v>0</v>
      </c>
      <c r="AA103" s="2">
        <f>Tableau1[[#This Row],[Tranche 6]]*Tableau1[[#This Row],[Prix révisé 6]]</f>
        <v>0</v>
      </c>
      <c r="AD103" s="2">
        <f>Tableau1[[#This Row],[Tranche 7]]*Tableau1[[#This Row],[Prix révisé 7]]</f>
        <v>0</v>
      </c>
      <c r="AG103" s="2">
        <f>Tableau1[[#This Row],[Tranche 8]]*Tableau1[[#This Row],[Prix révisé 8]]</f>
        <v>0</v>
      </c>
      <c r="AJ103" s="2">
        <f>Tableau1[[#This Row],[Tranche 9]]*Tableau1[[#This Row],[Prix révisé 9]]</f>
        <v>0</v>
      </c>
      <c r="AM103" s="2">
        <f>Tableau1[[#This Row],[Tranche 10]]*Tableau1[[#This Row],[Prix révisé 10]]</f>
        <v>0</v>
      </c>
      <c r="AP103" s="2">
        <f>Tableau1[[#This Row],[Tranche 11]]*Tableau1[[#This Row],[Prix révisé 11]]</f>
        <v>0</v>
      </c>
      <c r="AS103" s="2">
        <f>Tableau1[[#This Row],[Tranche 12]]*Tableau1[[#This Row],[Prix révisé 12]]</f>
        <v>0</v>
      </c>
      <c r="AV103" s="2">
        <f>Tableau1[[#This Row],[Tranche 13]]*Tableau1[[#This Row],[Prix révisé 13]]</f>
        <v>0</v>
      </c>
      <c r="AY103" s="2">
        <f>Tableau1[[#This Row],[Tranche 14]]*Tableau1[[#This Row],[Prix révisé 14]]</f>
        <v>0</v>
      </c>
      <c r="BB103" s="2">
        <f>Tableau1[[#This Row],[Tranche 15]]*Tableau1[[#This Row],[Prix révisé 15]]</f>
        <v>0</v>
      </c>
      <c r="BE103" s="2">
        <f>Tableau1[[#This Row],[Tranche 16]]*Tableau1[[#This Row],[Prix révisé 16]]</f>
        <v>0</v>
      </c>
      <c r="BH103" s="2">
        <f>Tableau1[[#This Row],[Tranche 17]]*Tableau1[[#This Row],[Prix révisé 17]]</f>
        <v>0</v>
      </c>
      <c r="BK103" s="2">
        <f>Tableau1[[#This Row],[Tranche 18]]*Tableau1[[#This Row],[Prix révisé 18]]</f>
        <v>0</v>
      </c>
      <c r="BN103" s="2">
        <f>Tableau1[[#This Row],[Tranche 19]]*Tableau1[[#This Row],[Prix révisé 19]]</f>
        <v>0</v>
      </c>
      <c r="BQ103" s="4">
        <f>Tableau1[[#This Row],[Tranche 20]]*Tableau1[[#This Row],[Prix révisé 20]]</f>
        <v>0</v>
      </c>
    </row>
    <row r="104" spans="1:69" x14ac:dyDescent="0.35">
      <c r="A104" t="s">
        <v>165</v>
      </c>
      <c r="B104" t="s">
        <v>57</v>
      </c>
      <c r="C104" s="3"/>
      <c r="D104" s="3">
        <f>IF(Tableau1[[#This Row],[Besoin Exprimé]]&lt;Tableau1[[#This Row],[Tranche 1]],Tableau1[[#This Row],[Tranche 1]],Tableau1[[#This Row],[Besoin Exprimé]])</f>
        <v>1</v>
      </c>
      <c r="E104" s="3">
        <f>prix(Tableau1[[#This Row],[Besoin réel]])</f>
        <v>3529.64</v>
      </c>
      <c r="F104" s="3">
        <f>Tableau1[[#This Row],[Besoin réel]]*Tableau1[[#This Row],[Prix]]</f>
        <v>3529.64</v>
      </c>
      <c r="G104" s="3">
        <f>OPTIMUM(Tableau1[[#This Row],[Besoin réel]])</f>
        <v>1</v>
      </c>
      <c r="H104" s="3">
        <f>prix(Tableau1[[#This Row],[Besoin optimisé]])</f>
        <v>3529.64</v>
      </c>
      <c r="I104" s="3">
        <f>Tableau1[[#This Row],[Prix optimisé]]*Tableau1[[#This Row],[Besoin optimisé]]</f>
        <v>3529.64</v>
      </c>
      <c r="J104" s="1">
        <v>1</v>
      </c>
      <c r="K104" s="2">
        <v>3529.64</v>
      </c>
      <c r="L104" s="2">
        <f>Tableau1[[#This Row],[Tranche 1]]*Tableau1[[#This Row],[Prix révisé 1]]</f>
        <v>3529.64</v>
      </c>
      <c r="M104" s="2">
        <v>5</v>
      </c>
      <c r="N104" s="2">
        <v>708.77</v>
      </c>
      <c r="O104" s="2">
        <f>Tableau1[[#This Row],[Tranche 2]]*Tableau1[[#This Row],[Prix révisé 2]]</f>
        <v>3543.85</v>
      </c>
      <c r="P104" s="2">
        <v>10</v>
      </c>
      <c r="Q104" s="2">
        <v>357.97</v>
      </c>
      <c r="R104" s="2">
        <f>Tableau1[[#This Row],[Tranche 3]]*Tableau1[[#This Row],[Prix révisé 3]]</f>
        <v>3579.7000000000003</v>
      </c>
      <c r="S104" s="2">
        <v>50</v>
      </c>
      <c r="T104" s="2">
        <v>89.5</v>
      </c>
      <c r="U104" s="2">
        <f>Tableau1[[#This Row],[Tranche 4]]*Tableau1[[#This Row],[Prix révisé 4]]</f>
        <v>4475</v>
      </c>
      <c r="V104" s="2">
        <v>100</v>
      </c>
      <c r="W104" s="2">
        <v>47.11</v>
      </c>
      <c r="X104" s="2">
        <f>Tableau1[[#This Row],[Tranche 5]]*Tableau1[[#This Row],[Prix révisé 5]]</f>
        <v>4711</v>
      </c>
      <c r="Y104" s="2">
        <v>200</v>
      </c>
      <c r="Z104" s="2">
        <v>46.78</v>
      </c>
      <c r="AA104" s="2">
        <f>Tableau1[[#This Row],[Tranche 6]]*Tableau1[[#This Row],[Prix révisé 6]]</f>
        <v>9356</v>
      </c>
      <c r="AB104" s="2">
        <v>500</v>
      </c>
      <c r="AC104" s="2">
        <v>44.76</v>
      </c>
      <c r="AD104" s="2">
        <f>Tableau1[[#This Row],[Tranche 7]]*Tableau1[[#This Row],[Prix révisé 7]]</f>
        <v>22380</v>
      </c>
      <c r="AE104" s="2">
        <v>1000</v>
      </c>
      <c r="AF104" s="2">
        <v>42.52</v>
      </c>
      <c r="AG104" s="2">
        <f>Tableau1[[#This Row],[Tranche 8]]*Tableau1[[#This Row],[Prix révisé 8]]</f>
        <v>42520</v>
      </c>
      <c r="AH104" s="2">
        <v>5000</v>
      </c>
      <c r="AI104" s="2">
        <v>41.23</v>
      </c>
      <c r="AJ104" s="2">
        <f>Tableau1[[#This Row],[Tranche 9]]*Tableau1[[#This Row],[Prix révisé 9]]</f>
        <v>206149.99999999997</v>
      </c>
      <c r="AM104" s="2">
        <f>Tableau1[[#This Row],[Tranche 10]]*Tableau1[[#This Row],[Prix révisé 10]]</f>
        <v>0</v>
      </c>
      <c r="AP104" s="2">
        <f>Tableau1[[#This Row],[Tranche 11]]*Tableau1[[#This Row],[Prix révisé 11]]</f>
        <v>0</v>
      </c>
      <c r="AS104" s="2">
        <f>Tableau1[[#This Row],[Tranche 12]]*Tableau1[[#This Row],[Prix révisé 12]]</f>
        <v>0</v>
      </c>
      <c r="AV104" s="2">
        <f>Tableau1[[#This Row],[Tranche 13]]*Tableau1[[#This Row],[Prix révisé 13]]</f>
        <v>0</v>
      </c>
      <c r="AY104" s="2">
        <f>Tableau1[[#This Row],[Tranche 14]]*Tableau1[[#This Row],[Prix révisé 14]]</f>
        <v>0</v>
      </c>
      <c r="BB104" s="2">
        <f>Tableau1[[#This Row],[Tranche 15]]*Tableau1[[#This Row],[Prix révisé 15]]</f>
        <v>0</v>
      </c>
      <c r="BE104" s="2">
        <f>Tableau1[[#This Row],[Tranche 16]]*Tableau1[[#This Row],[Prix révisé 16]]</f>
        <v>0</v>
      </c>
      <c r="BH104" s="2">
        <f>Tableau1[[#This Row],[Tranche 17]]*Tableau1[[#This Row],[Prix révisé 17]]</f>
        <v>0</v>
      </c>
      <c r="BK104" s="2">
        <f>Tableau1[[#This Row],[Tranche 18]]*Tableau1[[#This Row],[Prix révisé 18]]</f>
        <v>0</v>
      </c>
      <c r="BN104" s="2">
        <f>Tableau1[[#This Row],[Tranche 19]]*Tableau1[[#This Row],[Prix révisé 19]]</f>
        <v>0</v>
      </c>
      <c r="BQ104" s="4">
        <f>Tableau1[[#This Row],[Tranche 20]]*Tableau1[[#This Row],[Prix révisé 20]]</f>
        <v>0</v>
      </c>
    </row>
    <row r="105" spans="1:69" x14ac:dyDescent="0.35">
      <c r="A105" t="s">
        <v>167</v>
      </c>
      <c r="B105" t="s">
        <v>49</v>
      </c>
      <c r="C105" s="3"/>
      <c r="D105" s="3">
        <f>IF(Tableau1[[#This Row],[Besoin Exprimé]]&lt;Tableau1[[#This Row],[Tranche 1]],Tableau1[[#This Row],[Tranche 1]],Tableau1[[#This Row],[Besoin Exprimé]])</f>
        <v>1</v>
      </c>
      <c r="E105" s="3">
        <f>prix(Tableau1[[#This Row],[Besoin réel]])</f>
        <v>761.56</v>
      </c>
      <c r="F105" s="3">
        <f>Tableau1[[#This Row],[Besoin réel]]*Tableau1[[#This Row],[Prix]]</f>
        <v>761.56</v>
      </c>
      <c r="G105" s="3">
        <f>OPTIMUM(Tableau1[[#This Row],[Besoin réel]])</f>
        <v>1</v>
      </c>
      <c r="H105" s="3">
        <f>prix(Tableau1[[#This Row],[Besoin optimisé]])</f>
        <v>761.56</v>
      </c>
      <c r="I105" s="3">
        <f>Tableau1[[#This Row],[Prix optimisé]]*Tableau1[[#This Row],[Besoin optimisé]]</f>
        <v>761.56</v>
      </c>
      <c r="J105" s="1">
        <v>1</v>
      </c>
      <c r="K105" s="2">
        <v>761.56</v>
      </c>
      <c r="L105" s="2">
        <f>Tableau1[[#This Row],[Tranche 1]]*Tableau1[[#This Row],[Prix révisé 1]]</f>
        <v>761.56</v>
      </c>
      <c r="O105" s="2">
        <f>Tableau1[[#This Row],[Tranche 2]]*Tableau1[[#This Row],[Prix révisé 2]]</f>
        <v>0</v>
      </c>
      <c r="R105" s="2">
        <f>Tableau1[[#This Row],[Tranche 3]]*Tableau1[[#This Row],[Prix révisé 3]]</f>
        <v>0</v>
      </c>
      <c r="U105" s="2">
        <f>Tableau1[[#This Row],[Tranche 4]]*Tableau1[[#This Row],[Prix révisé 4]]</f>
        <v>0</v>
      </c>
      <c r="X105" s="2">
        <f>Tableau1[[#This Row],[Tranche 5]]*Tableau1[[#This Row],[Prix révisé 5]]</f>
        <v>0</v>
      </c>
      <c r="AA105" s="2">
        <f>Tableau1[[#This Row],[Tranche 6]]*Tableau1[[#This Row],[Prix révisé 6]]</f>
        <v>0</v>
      </c>
      <c r="AD105" s="2">
        <f>Tableau1[[#This Row],[Tranche 7]]*Tableau1[[#This Row],[Prix révisé 7]]</f>
        <v>0</v>
      </c>
      <c r="AG105" s="2">
        <f>Tableau1[[#This Row],[Tranche 8]]*Tableau1[[#This Row],[Prix révisé 8]]</f>
        <v>0</v>
      </c>
      <c r="AJ105" s="2">
        <f>Tableau1[[#This Row],[Tranche 9]]*Tableau1[[#This Row],[Prix révisé 9]]</f>
        <v>0</v>
      </c>
      <c r="AM105" s="2">
        <f>Tableau1[[#This Row],[Tranche 10]]*Tableau1[[#This Row],[Prix révisé 10]]</f>
        <v>0</v>
      </c>
      <c r="AP105" s="2">
        <f>Tableau1[[#This Row],[Tranche 11]]*Tableau1[[#This Row],[Prix révisé 11]]</f>
        <v>0</v>
      </c>
      <c r="AS105" s="2">
        <f>Tableau1[[#This Row],[Tranche 12]]*Tableau1[[#This Row],[Prix révisé 12]]</f>
        <v>0</v>
      </c>
      <c r="AV105" s="2">
        <f>Tableau1[[#This Row],[Tranche 13]]*Tableau1[[#This Row],[Prix révisé 13]]</f>
        <v>0</v>
      </c>
      <c r="AY105" s="2">
        <f>Tableau1[[#This Row],[Tranche 14]]*Tableau1[[#This Row],[Prix révisé 14]]</f>
        <v>0</v>
      </c>
      <c r="BB105" s="2">
        <f>Tableau1[[#This Row],[Tranche 15]]*Tableau1[[#This Row],[Prix révisé 15]]</f>
        <v>0</v>
      </c>
      <c r="BE105" s="2">
        <f>Tableau1[[#This Row],[Tranche 16]]*Tableau1[[#This Row],[Prix révisé 16]]</f>
        <v>0</v>
      </c>
      <c r="BH105" s="2">
        <f>Tableau1[[#This Row],[Tranche 17]]*Tableau1[[#This Row],[Prix révisé 17]]</f>
        <v>0</v>
      </c>
      <c r="BK105" s="2">
        <f>Tableau1[[#This Row],[Tranche 18]]*Tableau1[[#This Row],[Prix révisé 18]]</f>
        <v>0</v>
      </c>
      <c r="BN105" s="2">
        <f>Tableau1[[#This Row],[Tranche 19]]*Tableau1[[#This Row],[Prix révisé 19]]</f>
        <v>0</v>
      </c>
      <c r="BQ105" s="4">
        <f>Tableau1[[#This Row],[Tranche 20]]*Tableau1[[#This Row],[Prix révisé 20]]</f>
        <v>0</v>
      </c>
    </row>
    <row r="106" spans="1:69" x14ac:dyDescent="0.35">
      <c r="A106" t="s">
        <v>168</v>
      </c>
      <c r="B106" t="s">
        <v>63</v>
      </c>
      <c r="C106" s="3"/>
      <c r="D106" s="3">
        <f>IF(Tableau1[[#This Row],[Besoin Exprimé]]&lt;Tableau1[[#This Row],[Tranche 1]],Tableau1[[#This Row],[Tranche 1]],Tableau1[[#This Row],[Besoin Exprimé]])</f>
        <v>2</v>
      </c>
      <c r="E106" s="3">
        <f>prix(Tableau1[[#This Row],[Besoin réel]])</f>
        <v>20</v>
      </c>
      <c r="F106" s="3">
        <f>Tableau1[[#This Row],[Besoin réel]]*Tableau1[[#This Row],[Prix]]</f>
        <v>40</v>
      </c>
      <c r="G106" s="3">
        <f>OPTIMUM(Tableau1[[#This Row],[Besoin réel]])</f>
        <v>2</v>
      </c>
      <c r="H106" s="3">
        <f>prix(Tableau1[[#This Row],[Besoin optimisé]])</f>
        <v>20</v>
      </c>
      <c r="I106" s="3">
        <f>Tableau1[[#This Row],[Prix optimisé]]*Tableau1[[#This Row],[Besoin optimisé]]</f>
        <v>40</v>
      </c>
      <c r="J106" s="1">
        <v>2</v>
      </c>
      <c r="K106" s="2">
        <v>20</v>
      </c>
      <c r="L106" s="2">
        <f>Tableau1[[#This Row],[Tranche 1]]*Tableau1[[#This Row],[Prix révisé 1]]</f>
        <v>40</v>
      </c>
      <c r="O106" s="2">
        <f>Tableau1[[#This Row],[Tranche 2]]*Tableau1[[#This Row],[Prix révisé 2]]</f>
        <v>0</v>
      </c>
      <c r="R106" s="2">
        <f>Tableau1[[#This Row],[Tranche 3]]*Tableau1[[#This Row],[Prix révisé 3]]</f>
        <v>0</v>
      </c>
      <c r="U106" s="2">
        <f>Tableau1[[#This Row],[Tranche 4]]*Tableau1[[#This Row],[Prix révisé 4]]</f>
        <v>0</v>
      </c>
      <c r="X106" s="2">
        <f>Tableau1[[#This Row],[Tranche 5]]*Tableau1[[#This Row],[Prix révisé 5]]</f>
        <v>0</v>
      </c>
      <c r="AA106" s="2">
        <f>Tableau1[[#This Row],[Tranche 6]]*Tableau1[[#This Row],[Prix révisé 6]]</f>
        <v>0</v>
      </c>
      <c r="AD106" s="2">
        <f>Tableau1[[#This Row],[Tranche 7]]*Tableau1[[#This Row],[Prix révisé 7]]</f>
        <v>0</v>
      </c>
      <c r="AG106" s="2">
        <f>Tableau1[[#This Row],[Tranche 8]]*Tableau1[[#This Row],[Prix révisé 8]]</f>
        <v>0</v>
      </c>
      <c r="AJ106" s="2">
        <f>Tableau1[[#This Row],[Tranche 9]]*Tableau1[[#This Row],[Prix révisé 9]]</f>
        <v>0</v>
      </c>
      <c r="AM106" s="2">
        <f>Tableau1[[#This Row],[Tranche 10]]*Tableau1[[#This Row],[Prix révisé 10]]</f>
        <v>0</v>
      </c>
      <c r="AP106" s="2">
        <f>Tableau1[[#This Row],[Tranche 11]]*Tableau1[[#This Row],[Prix révisé 11]]</f>
        <v>0</v>
      </c>
      <c r="AS106" s="2">
        <f>Tableau1[[#This Row],[Tranche 12]]*Tableau1[[#This Row],[Prix révisé 12]]</f>
        <v>0</v>
      </c>
      <c r="AV106" s="2">
        <f>Tableau1[[#This Row],[Tranche 13]]*Tableau1[[#This Row],[Prix révisé 13]]</f>
        <v>0</v>
      </c>
      <c r="AY106" s="2">
        <f>Tableau1[[#This Row],[Tranche 14]]*Tableau1[[#This Row],[Prix révisé 14]]</f>
        <v>0</v>
      </c>
      <c r="BB106" s="2">
        <f>Tableau1[[#This Row],[Tranche 15]]*Tableau1[[#This Row],[Prix révisé 15]]</f>
        <v>0</v>
      </c>
      <c r="BE106" s="2">
        <f>Tableau1[[#This Row],[Tranche 16]]*Tableau1[[#This Row],[Prix révisé 16]]</f>
        <v>0</v>
      </c>
      <c r="BH106" s="2">
        <f>Tableau1[[#This Row],[Tranche 17]]*Tableau1[[#This Row],[Prix révisé 17]]</f>
        <v>0</v>
      </c>
      <c r="BK106" s="2">
        <f>Tableau1[[#This Row],[Tranche 18]]*Tableau1[[#This Row],[Prix révisé 18]]</f>
        <v>0</v>
      </c>
      <c r="BN106" s="2">
        <f>Tableau1[[#This Row],[Tranche 19]]*Tableau1[[#This Row],[Prix révisé 19]]</f>
        <v>0</v>
      </c>
      <c r="BQ106" s="4">
        <f>Tableau1[[#This Row],[Tranche 20]]*Tableau1[[#This Row],[Prix révisé 20]]</f>
        <v>0</v>
      </c>
    </row>
    <row r="107" spans="1:69" x14ac:dyDescent="0.35">
      <c r="A107" t="s">
        <v>169</v>
      </c>
      <c r="B107" t="s">
        <v>63</v>
      </c>
      <c r="C107" s="3"/>
      <c r="D107" s="3">
        <f>IF(Tableau1[[#This Row],[Besoin Exprimé]]&lt;Tableau1[[#This Row],[Tranche 1]],Tableau1[[#This Row],[Tranche 1]],Tableau1[[#This Row],[Besoin Exprimé]])</f>
        <v>2</v>
      </c>
      <c r="E107" s="3">
        <f>prix(Tableau1[[#This Row],[Besoin réel]])</f>
        <v>90.58</v>
      </c>
      <c r="F107" s="3">
        <f>Tableau1[[#This Row],[Besoin réel]]*Tableau1[[#This Row],[Prix]]</f>
        <v>181.16</v>
      </c>
      <c r="G107" s="3">
        <f>OPTIMUM(Tableau1[[#This Row],[Besoin réel]])</f>
        <v>2</v>
      </c>
      <c r="H107" s="3">
        <f>prix(Tableau1[[#This Row],[Besoin optimisé]])</f>
        <v>90.58</v>
      </c>
      <c r="I107" s="3">
        <f>Tableau1[[#This Row],[Prix optimisé]]*Tableau1[[#This Row],[Besoin optimisé]]</f>
        <v>181.16</v>
      </c>
      <c r="J107" s="1">
        <v>2</v>
      </c>
      <c r="K107" s="2">
        <v>90.58</v>
      </c>
      <c r="L107" s="2">
        <f>Tableau1[[#This Row],[Tranche 1]]*Tableau1[[#This Row],[Prix révisé 1]]</f>
        <v>181.16</v>
      </c>
      <c r="O107" s="2">
        <f>Tableau1[[#This Row],[Tranche 2]]*Tableau1[[#This Row],[Prix révisé 2]]</f>
        <v>0</v>
      </c>
      <c r="R107" s="2">
        <f>Tableau1[[#This Row],[Tranche 3]]*Tableau1[[#This Row],[Prix révisé 3]]</f>
        <v>0</v>
      </c>
      <c r="U107" s="2">
        <f>Tableau1[[#This Row],[Tranche 4]]*Tableau1[[#This Row],[Prix révisé 4]]</f>
        <v>0</v>
      </c>
      <c r="X107" s="2">
        <f>Tableau1[[#This Row],[Tranche 5]]*Tableau1[[#This Row],[Prix révisé 5]]</f>
        <v>0</v>
      </c>
      <c r="AA107" s="2">
        <f>Tableau1[[#This Row],[Tranche 6]]*Tableau1[[#This Row],[Prix révisé 6]]</f>
        <v>0</v>
      </c>
      <c r="AD107" s="2">
        <f>Tableau1[[#This Row],[Tranche 7]]*Tableau1[[#This Row],[Prix révisé 7]]</f>
        <v>0</v>
      </c>
      <c r="AG107" s="2">
        <f>Tableau1[[#This Row],[Tranche 8]]*Tableau1[[#This Row],[Prix révisé 8]]</f>
        <v>0</v>
      </c>
      <c r="AJ107" s="2">
        <f>Tableau1[[#This Row],[Tranche 9]]*Tableau1[[#This Row],[Prix révisé 9]]</f>
        <v>0</v>
      </c>
      <c r="AM107" s="2">
        <f>Tableau1[[#This Row],[Tranche 10]]*Tableau1[[#This Row],[Prix révisé 10]]</f>
        <v>0</v>
      </c>
      <c r="AP107" s="2">
        <f>Tableau1[[#This Row],[Tranche 11]]*Tableau1[[#This Row],[Prix révisé 11]]</f>
        <v>0</v>
      </c>
      <c r="AS107" s="2">
        <f>Tableau1[[#This Row],[Tranche 12]]*Tableau1[[#This Row],[Prix révisé 12]]</f>
        <v>0</v>
      </c>
      <c r="AV107" s="2">
        <f>Tableau1[[#This Row],[Tranche 13]]*Tableau1[[#This Row],[Prix révisé 13]]</f>
        <v>0</v>
      </c>
      <c r="AY107" s="2">
        <f>Tableau1[[#This Row],[Tranche 14]]*Tableau1[[#This Row],[Prix révisé 14]]</f>
        <v>0</v>
      </c>
      <c r="BB107" s="2">
        <f>Tableau1[[#This Row],[Tranche 15]]*Tableau1[[#This Row],[Prix révisé 15]]</f>
        <v>0</v>
      </c>
      <c r="BE107" s="2">
        <f>Tableau1[[#This Row],[Tranche 16]]*Tableau1[[#This Row],[Prix révisé 16]]</f>
        <v>0</v>
      </c>
      <c r="BH107" s="2">
        <f>Tableau1[[#This Row],[Tranche 17]]*Tableau1[[#This Row],[Prix révisé 17]]</f>
        <v>0</v>
      </c>
      <c r="BK107" s="2">
        <f>Tableau1[[#This Row],[Tranche 18]]*Tableau1[[#This Row],[Prix révisé 18]]</f>
        <v>0</v>
      </c>
      <c r="BN107" s="2">
        <f>Tableau1[[#This Row],[Tranche 19]]*Tableau1[[#This Row],[Prix révisé 19]]</f>
        <v>0</v>
      </c>
      <c r="BQ107" s="4">
        <f>Tableau1[[#This Row],[Tranche 20]]*Tableau1[[#This Row],[Prix révisé 20]]</f>
        <v>0</v>
      </c>
    </row>
    <row r="108" spans="1:69" x14ac:dyDescent="0.35">
      <c r="A108" t="s">
        <v>170</v>
      </c>
      <c r="B108" t="s">
        <v>62</v>
      </c>
      <c r="C108" s="3"/>
      <c r="D108" s="3">
        <f>IF(Tableau1[[#This Row],[Besoin Exprimé]]&lt;Tableau1[[#This Row],[Tranche 1]],Tableau1[[#This Row],[Tranche 1]],Tableau1[[#This Row],[Besoin Exprimé]])</f>
        <v>1</v>
      </c>
      <c r="E108" s="3">
        <f>prix(Tableau1[[#This Row],[Besoin réel]])</f>
        <v>11.48</v>
      </c>
      <c r="F108" s="3">
        <f>Tableau1[[#This Row],[Besoin réel]]*Tableau1[[#This Row],[Prix]]</f>
        <v>11.48</v>
      </c>
      <c r="G108" s="3">
        <f>OPTIMUM(Tableau1[[#This Row],[Besoin réel]])</f>
        <v>1</v>
      </c>
      <c r="H108" s="3">
        <f>prix(Tableau1[[#This Row],[Besoin optimisé]])</f>
        <v>11.48</v>
      </c>
      <c r="I108" s="3">
        <f>Tableau1[[#This Row],[Prix optimisé]]*Tableau1[[#This Row],[Besoin optimisé]]</f>
        <v>11.48</v>
      </c>
      <c r="J108" s="1">
        <v>1</v>
      </c>
      <c r="K108" s="2">
        <v>11.48</v>
      </c>
      <c r="L108" s="2">
        <f>Tableau1[[#This Row],[Tranche 1]]*Tableau1[[#This Row],[Prix révisé 1]]</f>
        <v>11.48</v>
      </c>
      <c r="M108" s="2">
        <v>30</v>
      </c>
      <c r="N108" s="2">
        <v>11.22</v>
      </c>
      <c r="O108" s="2">
        <f>Tableau1[[#This Row],[Tranche 2]]*Tableau1[[#This Row],[Prix révisé 2]]</f>
        <v>336.6</v>
      </c>
      <c r="P108" s="2">
        <v>60</v>
      </c>
      <c r="Q108" s="2">
        <v>10.97</v>
      </c>
      <c r="R108" s="2">
        <f>Tableau1[[#This Row],[Tranche 3]]*Tableau1[[#This Row],[Prix révisé 3]]</f>
        <v>658.2</v>
      </c>
      <c r="U108" s="2">
        <f>Tableau1[[#This Row],[Tranche 4]]*Tableau1[[#This Row],[Prix révisé 4]]</f>
        <v>0</v>
      </c>
      <c r="X108" s="2">
        <f>Tableau1[[#This Row],[Tranche 5]]*Tableau1[[#This Row],[Prix révisé 5]]</f>
        <v>0</v>
      </c>
      <c r="AA108" s="2">
        <f>Tableau1[[#This Row],[Tranche 6]]*Tableau1[[#This Row],[Prix révisé 6]]</f>
        <v>0</v>
      </c>
      <c r="AD108" s="2">
        <f>Tableau1[[#This Row],[Tranche 7]]*Tableau1[[#This Row],[Prix révisé 7]]</f>
        <v>0</v>
      </c>
      <c r="AG108" s="2">
        <f>Tableau1[[#This Row],[Tranche 8]]*Tableau1[[#This Row],[Prix révisé 8]]</f>
        <v>0</v>
      </c>
      <c r="AJ108" s="2">
        <f>Tableau1[[#This Row],[Tranche 9]]*Tableau1[[#This Row],[Prix révisé 9]]</f>
        <v>0</v>
      </c>
      <c r="AM108" s="2">
        <f>Tableau1[[#This Row],[Tranche 10]]*Tableau1[[#This Row],[Prix révisé 10]]</f>
        <v>0</v>
      </c>
      <c r="AP108" s="2">
        <f>Tableau1[[#This Row],[Tranche 11]]*Tableau1[[#This Row],[Prix révisé 11]]</f>
        <v>0</v>
      </c>
      <c r="AS108" s="2">
        <f>Tableau1[[#This Row],[Tranche 12]]*Tableau1[[#This Row],[Prix révisé 12]]</f>
        <v>0</v>
      </c>
      <c r="AV108" s="2">
        <f>Tableau1[[#This Row],[Tranche 13]]*Tableau1[[#This Row],[Prix révisé 13]]</f>
        <v>0</v>
      </c>
      <c r="AY108" s="2">
        <f>Tableau1[[#This Row],[Tranche 14]]*Tableau1[[#This Row],[Prix révisé 14]]</f>
        <v>0</v>
      </c>
      <c r="BB108" s="2">
        <f>Tableau1[[#This Row],[Tranche 15]]*Tableau1[[#This Row],[Prix révisé 15]]</f>
        <v>0</v>
      </c>
      <c r="BE108" s="2">
        <f>Tableau1[[#This Row],[Tranche 16]]*Tableau1[[#This Row],[Prix révisé 16]]</f>
        <v>0</v>
      </c>
      <c r="BH108" s="2">
        <f>Tableau1[[#This Row],[Tranche 17]]*Tableau1[[#This Row],[Prix révisé 17]]</f>
        <v>0</v>
      </c>
      <c r="BK108" s="2">
        <f>Tableau1[[#This Row],[Tranche 18]]*Tableau1[[#This Row],[Prix révisé 18]]</f>
        <v>0</v>
      </c>
      <c r="BN108" s="2">
        <f>Tableau1[[#This Row],[Tranche 19]]*Tableau1[[#This Row],[Prix révisé 19]]</f>
        <v>0</v>
      </c>
      <c r="BQ108" s="4">
        <f>Tableau1[[#This Row],[Tranche 20]]*Tableau1[[#This Row],[Prix révisé 20]]</f>
        <v>0</v>
      </c>
    </row>
    <row r="109" spans="1:69" x14ac:dyDescent="0.35">
      <c r="A109" t="s">
        <v>170</v>
      </c>
      <c r="B109" t="s">
        <v>63</v>
      </c>
      <c r="C109" s="3"/>
      <c r="D109" s="3">
        <f>IF(Tableau1[[#This Row],[Besoin Exprimé]]&lt;Tableau1[[#This Row],[Tranche 1]],Tableau1[[#This Row],[Tranche 1]],Tableau1[[#This Row],[Besoin Exprimé]])</f>
        <v>2</v>
      </c>
      <c r="E109" s="3">
        <f>prix(Tableau1[[#This Row],[Besoin réel]])</f>
        <v>7.66</v>
      </c>
      <c r="F109" s="3">
        <f>Tableau1[[#This Row],[Besoin réel]]*Tableau1[[#This Row],[Prix]]</f>
        <v>15.32</v>
      </c>
      <c r="G109" s="3">
        <f>OPTIMUM(Tableau1[[#This Row],[Besoin réel]])</f>
        <v>2</v>
      </c>
      <c r="H109" s="3">
        <f>prix(Tableau1[[#This Row],[Besoin optimisé]])</f>
        <v>7.66</v>
      </c>
      <c r="I109" s="3">
        <f>Tableau1[[#This Row],[Prix optimisé]]*Tableau1[[#This Row],[Besoin optimisé]]</f>
        <v>15.32</v>
      </c>
      <c r="J109" s="1">
        <v>2</v>
      </c>
      <c r="K109" s="2">
        <v>7.66</v>
      </c>
      <c r="L109" s="2">
        <f>Tableau1[[#This Row],[Tranche 1]]*Tableau1[[#This Row],[Prix révisé 1]]</f>
        <v>15.32</v>
      </c>
      <c r="O109" s="2">
        <f>Tableau1[[#This Row],[Tranche 2]]*Tableau1[[#This Row],[Prix révisé 2]]</f>
        <v>0</v>
      </c>
      <c r="R109" s="2">
        <f>Tableau1[[#This Row],[Tranche 3]]*Tableau1[[#This Row],[Prix révisé 3]]</f>
        <v>0</v>
      </c>
      <c r="U109" s="2">
        <f>Tableau1[[#This Row],[Tranche 4]]*Tableau1[[#This Row],[Prix révisé 4]]</f>
        <v>0</v>
      </c>
      <c r="X109" s="2">
        <f>Tableau1[[#This Row],[Tranche 5]]*Tableau1[[#This Row],[Prix révisé 5]]</f>
        <v>0</v>
      </c>
      <c r="AA109" s="2">
        <f>Tableau1[[#This Row],[Tranche 6]]*Tableau1[[#This Row],[Prix révisé 6]]</f>
        <v>0</v>
      </c>
      <c r="AD109" s="2">
        <f>Tableau1[[#This Row],[Tranche 7]]*Tableau1[[#This Row],[Prix révisé 7]]</f>
        <v>0</v>
      </c>
      <c r="AG109" s="2">
        <f>Tableau1[[#This Row],[Tranche 8]]*Tableau1[[#This Row],[Prix révisé 8]]</f>
        <v>0</v>
      </c>
      <c r="AJ109" s="2">
        <f>Tableau1[[#This Row],[Tranche 9]]*Tableau1[[#This Row],[Prix révisé 9]]</f>
        <v>0</v>
      </c>
      <c r="AM109" s="2">
        <f>Tableau1[[#This Row],[Tranche 10]]*Tableau1[[#This Row],[Prix révisé 10]]</f>
        <v>0</v>
      </c>
      <c r="AP109" s="2">
        <f>Tableau1[[#This Row],[Tranche 11]]*Tableau1[[#This Row],[Prix révisé 11]]</f>
        <v>0</v>
      </c>
      <c r="AS109" s="2">
        <f>Tableau1[[#This Row],[Tranche 12]]*Tableau1[[#This Row],[Prix révisé 12]]</f>
        <v>0</v>
      </c>
      <c r="AV109" s="2">
        <f>Tableau1[[#This Row],[Tranche 13]]*Tableau1[[#This Row],[Prix révisé 13]]</f>
        <v>0</v>
      </c>
      <c r="AY109" s="2">
        <f>Tableau1[[#This Row],[Tranche 14]]*Tableau1[[#This Row],[Prix révisé 14]]</f>
        <v>0</v>
      </c>
      <c r="BB109" s="2">
        <f>Tableau1[[#This Row],[Tranche 15]]*Tableau1[[#This Row],[Prix révisé 15]]</f>
        <v>0</v>
      </c>
      <c r="BE109" s="2">
        <f>Tableau1[[#This Row],[Tranche 16]]*Tableau1[[#This Row],[Prix révisé 16]]</f>
        <v>0</v>
      </c>
      <c r="BH109" s="2">
        <f>Tableau1[[#This Row],[Tranche 17]]*Tableau1[[#This Row],[Prix révisé 17]]</f>
        <v>0</v>
      </c>
      <c r="BK109" s="2">
        <f>Tableau1[[#This Row],[Tranche 18]]*Tableau1[[#This Row],[Prix révisé 18]]</f>
        <v>0</v>
      </c>
      <c r="BN109" s="2">
        <f>Tableau1[[#This Row],[Tranche 19]]*Tableau1[[#This Row],[Prix révisé 19]]</f>
        <v>0</v>
      </c>
      <c r="BQ109" s="4">
        <f>Tableau1[[#This Row],[Tranche 20]]*Tableau1[[#This Row],[Prix révisé 20]]</f>
        <v>0</v>
      </c>
    </row>
    <row r="110" spans="1:69" x14ac:dyDescent="0.35">
      <c r="A110" t="s">
        <v>170</v>
      </c>
      <c r="B110" t="s">
        <v>64</v>
      </c>
      <c r="C110" s="3"/>
      <c r="D110" s="3">
        <f>IF(Tableau1[[#This Row],[Besoin Exprimé]]&lt;Tableau1[[#This Row],[Tranche 1]],Tableau1[[#This Row],[Tranche 1]],Tableau1[[#This Row],[Besoin Exprimé]])</f>
        <v>1</v>
      </c>
      <c r="E110" s="3">
        <f>prix(Tableau1[[#This Row],[Besoin réel]])</f>
        <v>7.92</v>
      </c>
      <c r="F110" s="3">
        <f>Tableau1[[#This Row],[Besoin réel]]*Tableau1[[#This Row],[Prix]]</f>
        <v>7.92</v>
      </c>
      <c r="G110" s="3">
        <f>OPTIMUM(Tableau1[[#This Row],[Besoin réel]])</f>
        <v>1</v>
      </c>
      <c r="H110" s="3">
        <f>prix(Tableau1[[#This Row],[Besoin optimisé]])</f>
        <v>7.92</v>
      </c>
      <c r="I110" s="3">
        <f>Tableau1[[#This Row],[Prix optimisé]]*Tableau1[[#This Row],[Besoin optimisé]]</f>
        <v>7.92</v>
      </c>
      <c r="J110" s="1">
        <v>1</v>
      </c>
      <c r="K110" s="2">
        <v>7.92</v>
      </c>
      <c r="L110" s="2">
        <f>Tableau1[[#This Row],[Tranche 1]]*Tableau1[[#This Row],[Prix révisé 1]]</f>
        <v>7.92</v>
      </c>
      <c r="O110" s="2">
        <f>Tableau1[[#This Row],[Tranche 2]]*Tableau1[[#This Row],[Prix révisé 2]]</f>
        <v>0</v>
      </c>
      <c r="R110" s="2">
        <f>Tableau1[[#This Row],[Tranche 3]]*Tableau1[[#This Row],[Prix révisé 3]]</f>
        <v>0</v>
      </c>
      <c r="U110" s="2">
        <f>Tableau1[[#This Row],[Tranche 4]]*Tableau1[[#This Row],[Prix révisé 4]]</f>
        <v>0</v>
      </c>
      <c r="X110" s="2">
        <f>Tableau1[[#This Row],[Tranche 5]]*Tableau1[[#This Row],[Prix révisé 5]]</f>
        <v>0</v>
      </c>
      <c r="AA110" s="2">
        <f>Tableau1[[#This Row],[Tranche 6]]*Tableau1[[#This Row],[Prix révisé 6]]</f>
        <v>0</v>
      </c>
      <c r="AD110" s="2">
        <f>Tableau1[[#This Row],[Tranche 7]]*Tableau1[[#This Row],[Prix révisé 7]]</f>
        <v>0</v>
      </c>
      <c r="AG110" s="2">
        <f>Tableau1[[#This Row],[Tranche 8]]*Tableau1[[#This Row],[Prix révisé 8]]</f>
        <v>0</v>
      </c>
      <c r="AJ110" s="2">
        <f>Tableau1[[#This Row],[Tranche 9]]*Tableau1[[#This Row],[Prix révisé 9]]</f>
        <v>0</v>
      </c>
      <c r="AM110" s="2">
        <f>Tableau1[[#This Row],[Tranche 10]]*Tableau1[[#This Row],[Prix révisé 10]]</f>
        <v>0</v>
      </c>
      <c r="AP110" s="2">
        <f>Tableau1[[#This Row],[Tranche 11]]*Tableau1[[#This Row],[Prix révisé 11]]</f>
        <v>0</v>
      </c>
      <c r="AS110" s="2">
        <f>Tableau1[[#This Row],[Tranche 12]]*Tableau1[[#This Row],[Prix révisé 12]]</f>
        <v>0</v>
      </c>
      <c r="AV110" s="2">
        <f>Tableau1[[#This Row],[Tranche 13]]*Tableau1[[#This Row],[Prix révisé 13]]</f>
        <v>0</v>
      </c>
      <c r="AY110" s="2">
        <f>Tableau1[[#This Row],[Tranche 14]]*Tableau1[[#This Row],[Prix révisé 14]]</f>
        <v>0</v>
      </c>
      <c r="BB110" s="2">
        <f>Tableau1[[#This Row],[Tranche 15]]*Tableau1[[#This Row],[Prix révisé 15]]</f>
        <v>0</v>
      </c>
      <c r="BE110" s="2">
        <f>Tableau1[[#This Row],[Tranche 16]]*Tableau1[[#This Row],[Prix révisé 16]]</f>
        <v>0</v>
      </c>
      <c r="BH110" s="2">
        <f>Tableau1[[#This Row],[Tranche 17]]*Tableau1[[#This Row],[Prix révisé 17]]</f>
        <v>0</v>
      </c>
      <c r="BK110" s="2">
        <f>Tableau1[[#This Row],[Tranche 18]]*Tableau1[[#This Row],[Prix révisé 18]]</f>
        <v>0</v>
      </c>
      <c r="BN110" s="2">
        <f>Tableau1[[#This Row],[Tranche 19]]*Tableau1[[#This Row],[Prix révisé 19]]</f>
        <v>0</v>
      </c>
      <c r="BQ110" s="4">
        <f>Tableau1[[#This Row],[Tranche 20]]*Tableau1[[#This Row],[Prix révisé 20]]</f>
        <v>0</v>
      </c>
    </row>
    <row r="111" spans="1:69" x14ac:dyDescent="0.35">
      <c r="A111" t="s">
        <v>170</v>
      </c>
      <c r="B111" t="s">
        <v>66</v>
      </c>
      <c r="C111" s="3"/>
      <c r="D111" s="3">
        <f>IF(Tableau1[[#This Row],[Besoin Exprimé]]&lt;Tableau1[[#This Row],[Tranche 1]],Tableau1[[#This Row],[Tranche 1]],Tableau1[[#This Row],[Besoin Exprimé]])</f>
        <v>1</v>
      </c>
      <c r="E111" s="3">
        <f>prix(Tableau1[[#This Row],[Besoin réel]])</f>
        <v>13.27</v>
      </c>
      <c r="F111" s="3">
        <f>Tableau1[[#This Row],[Besoin réel]]*Tableau1[[#This Row],[Prix]]</f>
        <v>13.27</v>
      </c>
      <c r="G111" s="3">
        <f>OPTIMUM(Tableau1[[#This Row],[Besoin réel]])</f>
        <v>1</v>
      </c>
      <c r="H111" s="3">
        <f>prix(Tableau1[[#This Row],[Besoin optimisé]])</f>
        <v>13.27</v>
      </c>
      <c r="I111" s="3">
        <f>Tableau1[[#This Row],[Prix optimisé]]*Tableau1[[#This Row],[Besoin optimisé]]</f>
        <v>13.27</v>
      </c>
      <c r="J111" s="1">
        <v>1</v>
      </c>
      <c r="K111" s="2">
        <v>13.27</v>
      </c>
      <c r="L111" s="2">
        <f>Tableau1[[#This Row],[Tranche 1]]*Tableau1[[#This Row],[Prix révisé 1]]</f>
        <v>13.27</v>
      </c>
      <c r="O111" s="2">
        <f>Tableau1[[#This Row],[Tranche 2]]*Tableau1[[#This Row],[Prix révisé 2]]</f>
        <v>0</v>
      </c>
      <c r="R111" s="2">
        <f>Tableau1[[#This Row],[Tranche 3]]*Tableau1[[#This Row],[Prix révisé 3]]</f>
        <v>0</v>
      </c>
      <c r="U111" s="2">
        <f>Tableau1[[#This Row],[Tranche 4]]*Tableau1[[#This Row],[Prix révisé 4]]</f>
        <v>0</v>
      </c>
      <c r="X111" s="2">
        <f>Tableau1[[#This Row],[Tranche 5]]*Tableau1[[#This Row],[Prix révisé 5]]</f>
        <v>0</v>
      </c>
      <c r="AA111" s="2">
        <f>Tableau1[[#This Row],[Tranche 6]]*Tableau1[[#This Row],[Prix révisé 6]]</f>
        <v>0</v>
      </c>
      <c r="AD111" s="2">
        <f>Tableau1[[#This Row],[Tranche 7]]*Tableau1[[#This Row],[Prix révisé 7]]</f>
        <v>0</v>
      </c>
      <c r="AG111" s="2">
        <f>Tableau1[[#This Row],[Tranche 8]]*Tableau1[[#This Row],[Prix révisé 8]]</f>
        <v>0</v>
      </c>
      <c r="AJ111" s="2">
        <f>Tableau1[[#This Row],[Tranche 9]]*Tableau1[[#This Row],[Prix révisé 9]]</f>
        <v>0</v>
      </c>
      <c r="AM111" s="2">
        <f>Tableau1[[#This Row],[Tranche 10]]*Tableau1[[#This Row],[Prix révisé 10]]</f>
        <v>0</v>
      </c>
      <c r="AP111" s="2">
        <f>Tableau1[[#This Row],[Tranche 11]]*Tableau1[[#This Row],[Prix révisé 11]]</f>
        <v>0</v>
      </c>
      <c r="AS111" s="2">
        <f>Tableau1[[#This Row],[Tranche 12]]*Tableau1[[#This Row],[Prix révisé 12]]</f>
        <v>0</v>
      </c>
      <c r="AV111" s="2">
        <f>Tableau1[[#This Row],[Tranche 13]]*Tableau1[[#This Row],[Prix révisé 13]]</f>
        <v>0</v>
      </c>
      <c r="AY111" s="2">
        <f>Tableau1[[#This Row],[Tranche 14]]*Tableau1[[#This Row],[Prix révisé 14]]</f>
        <v>0</v>
      </c>
      <c r="BB111" s="2">
        <f>Tableau1[[#This Row],[Tranche 15]]*Tableau1[[#This Row],[Prix révisé 15]]</f>
        <v>0</v>
      </c>
      <c r="BE111" s="2">
        <f>Tableau1[[#This Row],[Tranche 16]]*Tableau1[[#This Row],[Prix révisé 16]]</f>
        <v>0</v>
      </c>
      <c r="BH111" s="2">
        <f>Tableau1[[#This Row],[Tranche 17]]*Tableau1[[#This Row],[Prix révisé 17]]</f>
        <v>0</v>
      </c>
      <c r="BK111" s="2">
        <f>Tableau1[[#This Row],[Tranche 18]]*Tableau1[[#This Row],[Prix révisé 18]]</f>
        <v>0</v>
      </c>
      <c r="BN111" s="2">
        <f>Tableau1[[#This Row],[Tranche 19]]*Tableau1[[#This Row],[Prix révisé 19]]</f>
        <v>0</v>
      </c>
      <c r="BQ111" s="4">
        <f>Tableau1[[#This Row],[Tranche 20]]*Tableau1[[#This Row],[Prix révisé 20]]</f>
        <v>0</v>
      </c>
    </row>
    <row r="112" spans="1:69" x14ac:dyDescent="0.35">
      <c r="A112" t="s">
        <v>171</v>
      </c>
      <c r="B112" t="s">
        <v>172</v>
      </c>
      <c r="C112" s="3"/>
      <c r="D112" s="3">
        <f>IF(Tableau1[[#This Row],[Besoin Exprimé]]&lt;Tableau1[[#This Row],[Tranche 1]],Tableau1[[#This Row],[Tranche 1]],Tableau1[[#This Row],[Besoin Exprimé]])</f>
        <v>1</v>
      </c>
      <c r="E112" s="3">
        <f>prix(Tableau1[[#This Row],[Besoin réel]])</f>
        <v>187.6</v>
      </c>
      <c r="F112" s="3">
        <f>Tableau1[[#This Row],[Besoin réel]]*Tableau1[[#This Row],[Prix]]</f>
        <v>187.6</v>
      </c>
      <c r="G112" s="3">
        <f>OPTIMUM(Tableau1[[#This Row],[Besoin réel]])</f>
        <v>1</v>
      </c>
      <c r="H112" s="3">
        <f>prix(Tableau1[[#This Row],[Besoin optimisé]])</f>
        <v>187.6</v>
      </c>
      <c r="I112" s="3">
        <f>Tableau1[[#This Row],[Prix optimisé]]*Tableau1[[#This Row],[Besoin optimisé]]</f>
        <v>187.6</v>
      </c>
      <c r="J112" s="1">
        <v>1</v>
      </c>
      <c r="K112" s="2">
        <v>187.6</v>
      </c>
      <c r="L112" s="2">
        <f>Tableau1[[#This Row],[Tranche 1]]*Tableau1[[#This Row],[Prix révisé 1]]</f>
        <v>187.6</v>
      </c>
      <c r="M112" s="2">
        <v>5</v>
      </c>
      <c r="N112" s="2">
        <v>44.66</v>
      </c>
      <c r="O112" s="2">
        <f>Tableau1[[#This Row],[Tranche 2]]*Tableau1[[#This Row],[Prix révisé 2]]</f>
        <v>223.29999999999998</v>
      </c>
      <c r="P112" s="2">
        <v>10</v>
      </c>
      <c r="Q112" s="2">
        <v>22.91</v>
      </c>
      <c r="R112" s="2">
        <f>Tableau1[[#This Row],[Tranche 3]]*Tableau1[[#This Row],[Prix révisé 3]]</f>
        <v>229.1</v>
      </c>
      <c r="S112" s="2">
        <v>50</v>
      </c>
      <c r="T112" s="2">
        <v>10.61</v>
      </c>
      <c r="U112" s="2">
        <f>Tableau1[[#This Row],[Tranche 4]]*Tableau1[[#This Row],[Prix révisé 4]]</f>
        <v>530.5</v>
      </c>
      <c r="V112" s="2">
        <v>100</v>
      </c>
      <c r="W112" s="2">
        <v>8.5</v>
      </c>
      <c r="X112" s="2">
        <f>Tableau1[[#This Row],[Tranche 5]]*Tableau1[[#This Row],[Prix révisé 5]]</f>
        <v>850</v>
      </c>
      <c r="Y112" s="2">
        <v>1000</v>
      </c>
      <c r="Z112" s="2">
        <v>7.45</v>
      </c>
      <c r="AA112" s="2">
        <f>Tableau1[[#This Row],[Tranche 6]]*Tableau1[[#This Row],[Prix révisé 6]]</f>
        <v>7450</v>
      </c>
      <c r="AD112" s="2">
        <f>Tableau1[[#This Row],[Tranche 7]]*Tableau1[[#This Row],[Prix révisé 7]]</f>
        <v>0</v>
      </c>
      <c r="AG112" s="2">
        <f>Tableau1[[#This Row],[Tranche 8]]*Tableau1[[#This Row],[Prix révisé 8]]</f>
        <v>0</v>
      </c>
      <c r="AJ112" s="2">
        <f>Tableau1[[#This Row],[Tranche 9]]*Tableau1[[#This Row],[Prix révisé 9]]</f>
        <v>0</v>
      </c>
      <c r="AM112" s="2">
        <f>Tableau1[[#This Row],[Tranche 10]]*Tableau1[[#This Row],[Prix révisé 10]]</f>
        <v>0</v>
      </c>
      <c r="AP112" s="2">
        <f>Tableau1[[#This Row],[Tranche 11]]*Tableau1[[#This Row],[Prix révisé 11]]</f>
        <v>0</v>
      </c>
      <c r="AS112" s="2">
        <f>Tableau1[[#This Row],[Tranche 12]]*Tableau1[[#This Row],[Prix révisé 12]]</f>
        <v>0</v>
      </c>
      <c r="AV112" s="2">
        <f>Tableau1[[#This Row],[Tranche 13]]*Tableau1[[#This Row],[Prix révisé 13]]</f>
        <v>0</v>
      </c>
      <c r="AY112" s="2">
        <f>Tableau1[[#This Row],[Tranche 14]]*Tableau1[[#This Row],[Prix révisé 14]]</f>
        <v>0</v>
      </c>
      <c r="BB112" s="2">
        <f>Tableau1[[#This Row],[Tranche 15]]*Tableau1[[#This Row],[Prix révisé 15]]</f>
        <v>0</v>
      </c>
      <c r="BE112" s="2">
        <f>Tableau1[[#This Row],[Tranche 16]]*Tableau1[[#This Row],[Prix révisé 16]]</f>
        <v>0</v>
      </c>
      <c r="BH112" s="2">
        <f>Tableau1[[#This Row],[Tranche 17]]*Tableau1[[#This Row],[Prix révisé 17]]</f>
        <v>0</v>
      </c>
      <c r="BK112" s="2">
        <f>Tableau1[[#This Row],[Tranche 18]]*Tableau1[[#This Row],[Prix révisé 18]]</f>
        <v>0</v>
      </c>
      <c r="BN112" s="2">
        <f>Tableau1[[#This Row],[Tranche 19]]*Tableau1[[#This Row],[Prix révisé 19]]</f>
        <v>0</v>
      </c>
      <c r="BQ112" s="4">
        <f>Tableau1[[#This Row],[Tranche 20]]*Tableau1[[#This Row],[Prix révisé 20]]</f>
        <v>0</v>
      </c>
    </row>
    <row r="113" spans="1:69" x14ac:dyDescent="0.35">
      <c r="A113" t="s">
        <v>173</v>
      </c>
      <c r="B113" t="s">
        <v>53</v>
      </c>
      <c r="C113" s="3"/>
      <c r="D113" s="3">
        <f>IF(Tableau1[[#This Row],[Besoin Exprimé]]&lt;Tableau1[[#This Row],[Tranche 1]],Tableau1[[#This Row],[Tranche 1]],Tableau1[[#This Row],[Besoin Exprimé]])</f>
        <v>1</v>
      </c>
      <c r="E113" s="3">
        <f>prix(Tableau1[[#This Row],[Besoin réel]])</f>
        <v>113.76</v>
      </c>
      <c r="F113" s="3">
        <f>Tableau1[[#This Row],[Besoin réel]]*Tableau1[[#This Row],[Prix]]</f>
        <v>113.76</v>
      </c>
      <c r="G113" s="3">
        <f>OPTIMUM(Tableau1[[#This Row],[Besoin réel]])</f>
        <v>1</v>
      </c>
      <c r="H113" s="3">
        <f>prix(Tableau1[[#This Row],[Besoin optimisé]])</f>
        <v>113.76</v>
      </c>
      <c r="I113" s="3">
        <f>Tableau1[[#This Row],[Prix optimisé]]*Tableau1[[#This Row],[Besoin optimisé]]</f>
        <v>113.76</v>
      </c>
      <c r="J113" s="1">
        <v>1</v>
      </c>
      <c r="K113" s="2">
        <v>113.76</v>
      </c>
      <c r="L113" s="2">
        <f>Tableau1[[#This Row],[Tranche 1]]*Tableau1[[#This Row],[Prix révisé 1]]</f>
        <v>113.76</v>
      </c>
      <c r="M113" s="2">
        <v>4</v>
      </c>
      <c r="N113" s="2">
        <v>108</v>
      </c>
      <c r="O113" s="2">
        <f>Tableau1[[#This Row],[Tranche 2]]*Tableau1[[#This Row],[Prix révisé 2]]</f>
        <v>432</v>
      </c>
      <c r="R113" s="2">
        <f>Tableau1[[#This Row],[Tranche 3]]*Tableau1[[#This Row],[Prix révisé 3]]</f>
        <v>0</v>
      </c>
      <c r="U113" s="2">
        <f>Tableau1[[#This Row],[Tranche 4]]*Tableau1[[#This Row],[Prix révisé 4]]</f>
        <v>0</v>
      </c>
      <c r="X113" s="2">
        <f>Tableau1[[#This Row],[Tranche 5]]*Tableau1[[#This Row],[Prix révisé 5]]</f>
        <v>0</v>
      </c>
      <c r="AA113" s="2">
        <f>Tableau1[[#This Row],[Tranche 6]]*Tableau1[[#This Row],[Prix révisé 6]]</f>
        <v>0</v>
      </c>
      <c r="AD113" s="2">
        <f>Tableau1[[#This Row],[Tranche 7]]*Tableau1[[#This Row],[Prix révisé 7]]</f>
        <v>0</v>
      </c>
      <c r="AG113" s="2">
        <f>Tableau1[[#This Row],[Tranche 8]]*Tableau1[[#This Row],[Prix révisé 8]]</f>
        <v>0</v>
      </c>
      <c r="AJ113" s="2">
        <f>Tableau1[[#This Row],[Tranche 9]]*Tableau1[[#This Row],[Prix révisé 9]]</f>
        <v>0</v>
      </c>
      <c r="AM113" s="2">
        <f>Tableau1[[#This Row],[Tranche 10]]*Tableau1[[#This Row],[Prix révisé 10]]</f>
        <v>0</v>
      </c>
      <c r="AP113" s="2">
        <f>Tableau1[[#This Row],[Tranche 11]]*Tableau1[[#This Row],[Prix révisé 11]]</f>
        <v>0</v>
      </c>
      <c r="AS113" s="2">
        <f>Tableau1[[#This Row],[Tranche 12]]*Tableau1[[#This Row],[Prix révisé 12]]</f>
        <v>0</v>
      </c>
      <c r="AV113" s="2">
        <f>Tableau1[[#This Row],[Tranche 13]]*Tableau1[[#This Row],[Prix révisé 13]]</f>
        <v>0</v>
      </c>
      <c r="AY113" s="2">
        <f>Tableau1[[#This Row],[Tranche 14]]*Tableau1[[#This Row],[Prix révisé 14]]</f>
        <v>0</v>
      </c>
      <c r="BB113" s="2">
        <f>Tableau1[[#This Row],[Tranche 15]]*Tableau1[[#This Row],[Prix révisé 15]]</f>
        <v>0</v>
      </c>
      <c r="BE113" s="2">
        <f>Tableau1[[#This Row],[Tranche 16]]*Tableau1[[#This Row],[Prix révisé 16]]</f>
        <v>0</v>
      </c>
      <c r="BH113" s="2">
        <f>Tableau1[[#This Row],[Tranche 17]]*Tableau1[[#This Row],[Prix révisé 17]]</f>
        <v>0</v>
      </c>
      <c r="BK113" s="2">
        <f>Tableau1[[#This Row],[Tranche 18]]*Tableau1[[#This Row],[Prix révisé 18]]</f>
        <v>0</v>
      </c>
      <c r="BN113" s="2">
        <f>Tableau1[[#This Row],[Tranche 19]]*Tableau1[[#This Row],[Prix révisé 19]]</f>
        <v>0</v>
      </c>
      <c r="BQ113" s="4">
        <f>Tableau1[[#This Row],[Tranche 20]]*Tableau1[[#This Row],[Prix révisé 20]]</f>
        <v>0</v>
      </c>
    </row>
    <row r="114" spans="1:69" x14ac:dyDescent="0.35">
      <c r="A114" t="s">
        <v>173</v>
      </c>
      <c r="B114" t="s">
        <v>108</v>
      </c>
      <c r="C114" s="3"/>
      <c r="D114" s="3">
        <f>IF(Tableau1[[#This Row],[Besoin Exprimé]]&lt;Tableau1[[#This Row],[Tranche 1]],Tableau1[[#This Row],[Tranche 1]],Tableau1[[#This Row],[Besoin Exprimé]])</f>
        <v>3</v>
      </c>
      <c r="E114" s="3">
        <f>prix(Tableau1[[#This Row],[Besoin réel]])</f>
        <v>257.92</v>
      </c>
      <c r="F114" s="3">
        <f>Tableau1[[#This Row],[Besoin réel]]*Tableau1[[#This Row],[Prix]]</f>
        <v>773.76</v>
      </c>
      <c r="G114" s="3">
        <f>OPTIMUM(Tableau1[[#This Row],[Besoin réel]])</f>
        <v>3</v>
      </c>
      <c r="H114" s="3">
        <f>prix(Tableau1[[#This Row],[Besoin optimisé]])</f>
        <v>257.92</v>
      </c>
      <c r="I114" s="3">
        <f>Tableau1[[#This Row],[Prix optimisé]]*Tableau1[[#This Row],[Besoin optimisé]]</f>
        <v>773.76</v>
      </c>
      <c r="J114" s="1">
        <v>3</v>
      </c>
      <c r="K114" s="2">
        <v>257.92</v>
      </c>
      <c r="L114" s="2">
        <f>Tableau1[[#This Row],[Tranche 1]]*Tableau1[[#This Row],[Prix révisé 1]]</f>
        <v>773.76</v>
      </c>
      <c r="M114" s="2">
        <v>10</v>
      </c>
      <c r="N114" s="2">
        <v>233.2</v>
      </c>
      <c r="O114" s="2">
        <f>Tableau1[[#This Row],[Tranche 2]]*Tableau1[[#This Row],[Prix révisé 2]]</f>
        <v>2332</v>
      </c>
      <c r="R114" s="2">
        <f>Tableau1[[#This Row],[Tranche 3]]*Tableau1[[#This Row],[Prix révisé 3]]</f>
        <v>0</v>
      </c>
      <c r="U114" s="2">
        <f>Tableau1[[#This Row],[Tranche 4]]*Tableau1[[#This Row],[Prix révisé 4]]</f>
        <v>0</v>
      </c>
      <c r="X114" s="2">
        <f>Tableau1[[#This Row],[Tranche 5]]*Tableau1[[#This Row],[Prix révisé 5]]</f>
        <v>0</v>
      </c>
      <c r="AA114" s="2">
        <f>Tableau1[[#This Row],[Tranche 6]]*Tableau1[[#This Row],[Prix révisé 6]]</f>
        <v>0</v>
      </c>
      <c r="AD114" s="2">
        <f>Tableau1[[#This Row],[Tranche 7]]*Tableau1[[#This Row],[Prix révisé 7]]</f>
        <v>0</v>
      </c>
      <c r="AG114" s="2">
        <f>Tableau1[[#This Row],[Tranche 8]]*Tableau1[[#This Row],[Prix révisé 8]]</f>
        <v>0</v>
      </c>
      <c r="AJ114" s="2">
        <f>Tableau1[[#This Row],[Tranche 9]]*Tableau1[[#This Row],[Prix révisé 9]]</f>
        <v>0</v>
      </c>
      <c r="AM114" s="2">
        <f>Tableau1[[#This Row],[Tranche 10]]*Tableau1[[#This Row],[Prix révisé 10]]</f>
        <v>0</v>
      </c>
      <c r="AP114" s="2">
        <f>Tableau1[[#This Row],[Tranche 11]]*Tableau1[[#This Row],[Prix révisé 11]]</f>
        <v>0</v>
      </c>
      <c r="AS114" s="2">
        <f>Tableau1[[#This Row],[Tranche 12]]*Tableau1[[#This Row],[Prix révisé 12]]</f>
        <v>0</v>
      </c>
      <c r="AV114" s="2">
        <f>Tableau1[[#This Row],[Tranche 13]]*Tableau1[[#This Row],[Prix révisé 13]]</f>
        <v>0</v>
      </c>
      <c r="AY114" s="2">
        <f>Tableau1[[#This Row],[Tranche 14]]*Tableau1[[#This Row],[Prix révisé 14]]</f>
        <v>0</v>
      </c>
      <c r="BB114" s="2">
        <f>Tableau1[[#This Row],[Tranche 15]]*Tableau1[[#This Row],[Prix révisé 15]]</f>
        <v>0</v>
      </c>
      <c r="BE114" s="2">
        <f>Tableau1[[#This Row],[Tranche 16]]*Tableau1[[#This Row],[Prix révisé 16]]</f>
        <v>0</v>
      </c>
      <c r="BH114" s="2">
        <f>Tableau1[[#This Row],[Tranche 17]]*Tableau1[[#This Row],[Prix révisé 17]]</f>
        <v>0</v>
      </c>
      <c r="BK114" s="2">
        <f>Tableau1[[#This Row],[Tranche 18]]*Tableau1[[#This Row],[Prix révisé 18]]</f>
        <v>0</v>
      </c>
      <c r="BN114" s="2">
        <f>Tableau1[[#This Row],[Tranche 19]]*Tableau1[[#This Row],[Prix révisé 19]]</f>
        <v>0</v>
      </c>
      <c r="BQ114" s="4">
        <f>Tableau1[[#This Row],[Tranche 20]]*Tableau1[[#This Row],[Prix révisé 20]]</f>
        <v>0</v>
      </c>
    </row>
    <row r="115" spans="1:69" x14ac:dyDescent="0.35">
      <c r="A115" t="s">
        <v>174</v>
      </c>
      <c r="B115" t="s">
        <v>46</v>
      </c>
      <c r="C115" s="3"/>
      <c r="D115" s="3">
        <f>IF(Tableau1[[#This Row],[Besoin Exprimé]]&lt;Tableau1[[#This Row],[Tranche 1]],Tableau1[[#This Row],[Tranche 1]],Tableau1[[#This Row],[Besoin Exprimé]])</f>
        <v>7</v>
      </c>
      <c r="E115" s="3">
        <f>prix(Tableau1[[#This Row],[Besoin réel]])</f>
        <v>5.03</v>
      </c>
      <c r="F115" s="3">
        <f>Tableau1[[#This Row],[Besoin réel]]*Tableau1[[#This Row],[Prix]]</f>
        <v>35.21</v>
      </c>
      <c r="G115" s="3">
        <f>OPTIMUM(Tableau1[[#This Row],[Besoin réel]])</f>
        <v>7</v>
      </c>
      <c r="H115" s="3">
        <f>prix(Tableau1[[#This Row],[Besoin optimisé]])</f>
        <v>5.03</v>
      </c>
      <c r="I115" s="3">
        <f>Tableau1[[#This Row],[Prix optimisé]]*Tableau1[[#This Row],[Besoin optimisé]]</f>
        <v>35.21</v>
      </c>
      <c r="J115" s="1">
        <v>7</v>
      </c>
      <c r="K115" s="2">
        <v>5.03</v>
      </c>
      <c r="L115" s="2">
        <f>Tableau1[[#This Row],[Tranche 1]]*Tableau1[[#This Row],[Prix révisé 1]]</f>
        <v>35.21</v>
      </c>
      <c r="O115" s="2">
        <f>Tableau1[[#This Row],[Tranche 2]]*Tableau1[[#This Row],[Prix révisé 2]]</f>
        <v>0</v>
      </c>
      <c r="R115" s="2">
        <f>Tableau1[[#This Row],[Tranche 3]]*Tableau1[[#This Row],[Prix révisé 3]]</f>
        <v>0</v>
      </c>
      <c r="U115" s="2">
        <f>Tableau1[[#This Row],[Tranche 4]]*Tableau1[[#This Row],[Prix révisé 4]]</f>
        <v>0</v>
      </c>
      <c r="X115" s="2">
        <f>Tableau1[[#This Row],[Tranche 5]]*Tableau1[[#This Row],[Prix révisé 5]]</f>
        <v>0</v>
      </c>
      <c r="AA115" s="2">
        <f>Tableau1[[#This Row],[Tranche 6]]*Tableau1[[#This Row],[Prix révisé 6]]</f>
        <v>0</v>
      </c>
      <c r="AD115" s="2">
        <f>Tableau1[[#This Row],[Tranche 7]]*Tableau1[[#This Row],[Prix révisé 7]]</f>
        <v>0</v>
      </c>
      <c r="AG115" s="2">
        <f>Tableau1[[#This Row],[Tranche 8]]*Tableau1[[#This Row],[Prix révisé 8]]</f>
        <v>0</v>
      </c>
      <c r="AJ115" s="2">
        <f>Tableau1[[#This Row],[Tranche 9]]*Tableau1[[#This Row],[Prix révisé 9]]</f>
        <v>0</v>
      </c>
      <c r="AM115" s="2">
        <f>Tableau1[[#This Row],[Tranche 10]]*Tableau1[[#This Row],[Prix révisé 10]]</f>
        <v>0</v>
      </c>
      <c r="AP115" s="2">
        <f>Tableau1[[#This Row],[Tranche 11]]*Tableau1[[#This Row],[Prix révisé 11]]</f>
        <v>0</v>
      </c>
      <c r="AS115" s="2">
        <f>Tableau1[[#This Row],[Tranche 12]]*Tableau1[[#This Row],[Prix révisé 12]]</f>
        <v>0</v>
      </c>
      <c r="AV115" s="2">
        <f>Tableau1[[#This Row],[Tranche 13]]*Tableau1[[#This Row],[Prix révisé 13]]</f>
        <v>0</v>
      </c>
      <c r="AY115" s="2">
        <f>Tableau1[[#This Row],[Tranche 14]]*Tableau1[[#This Row],[Prix révisé 14]]</f>
        <v>0</v>
      </c>
      <c r="BB115" s="2">
        <f>Tableau1[[#This Row],[Tranche 15]]*Tableau1[[#This Row],[Prix révisé 15]]</f>
        <v>0</v>
      </c>
      <c r="BE115" s="2">
        <f>Tableau1[[#This Row],[Tranche 16]]*Tableau1[[#This Row],[Prix révisé 16]]</f>
        <v>0</v>
      </c>
      <c r="BH115" s="2">
        <f>Tableau1[[#This Row],[Tranche 17]]*Tableau1[[#This Row],[Prix révisé 17]]</f>
        <v>0</v>
      </c>
      <c r="BK115" s="2">
        <f>Tableau1[[#This Row],[Tranche 18]]*Tableau1[[#This Row],[Prix révisé 18]]</f>
        <v>0</v>
      </c>
      <c r="BN115" s="2">
        <f>Tableau1[[#This Row],[Tranche 19]]*Tableau1[[#This Row],[Prix révisé 19]]</f>
        <v>0</v>
      </c>
      <c r="BQ115" s="4">
        <f>Tableau1[[#This Row],[Tranche 20]]*Tableau1[[#This Row],[Prix révisé 20]]</f>
        <v>0</v>
      </c>
    </row>
    <row r="116" spans="1:69" x14ac:dyDescent="0.35">
      <c r="A116" t="s">
        <v>175</v>
      </c>
      <c r="B116" t="s">
        <v>57</v>
      </c>
      <c r="C116" s="3"/>
      <c r="D116" s="3">
        <f>IF(Tableau1[[#This Row],[Besoin Exprimé]]&lt;Tableau1[[#This Row],[Tranche 1]],Tableau1[[#This Row],[Tranche 1]],Tableau1[[#This Row],[Besoin Exprimé]])</f>
        <v>1</v>
      </c>
      <c r="E116" s="3">
        <f>prix(Tableau1[[#This Row],[Besoin réel]])</f>
        <v>661.13</v>
      </c>
      <c r="F116" s="3">
        <f>Tableau1[[#This Row],[Besoin réel]]*Tableau1[[#This Row],[Prix]]</f>
        <v>661.13</v>
      </c>
      <c r="G116" s="3">
        <f>OPTIMUM(Tableau1[[#This Row],[Besoin réel]])</f>
        <v>1</v>
      </c>
      <c r="H116" s="3">
        <f>prix(Tableau1[[#This Row],[Besoin optimisé]])</f>
        <v>661.13</v>
      </c>
      <c r="I116" s="3">
        <f>Tableau1[[#This Row],[Prix optimisé]]*Tableau1[[#This Row],[Besoin optimisé]]</f>
        <v>661.13</v>
      </c>
      <c r="J116" s="1">
        <v>1</v>
      </c>
      <c r="K116" s="2">
        <v>661.13</v>
      </c>
      <c r="L116" s="2">
        <f>Tableau1[[#This Row],[Tranche 1]]*Tableau1[[#This Row],[Prix révisé 1]]</f>
        <v>661.13</v>
      </c>
      <c r="M116" s="2">
        <v>5</v>
      </c>
      <c r="N116" s="2">
        <v>205.69</v>
      </c>
      <c r="O116" s="2">
        <f>Tableau1[[#This Row],[Tranche 2]]*Tableau1[[#This Row],[Prix révisé 2]]</f>
        <v>1028.45</v>
      </c>
      <c r="P116" s="2">
        <v>10</v>
      </c>
      <c r="Q116" s="2">
        <v>103.9</v>
      </c>
      <c r="R116" s="2">
        <f>Tableau1[[#This Row],[Tranche 3]]*Tableau1[[#This Row],[Prix révisé 3]]</f>
        <v>1039</v>
      </c>
      <c r="S116" s="2">
        <v>50</v>
      </c>
      <c r="T116" s="2">
        <v>97.66</v>
      </c>
      <c r="U116" s="2">
        <f>Tableau1[[#This Row],[Tranche 4]]*Tableau1[[#This Row],[Prix révisé 4]]</f>
        <v>4883</v>
      </c>
      <c r="V116" s="2">
        <v>100</v>
      </c>
      <c r="W116" s="2">
        <v>91.8</v>
      </c>
      <c r="X116" s="2">
        <f>Tableau1[[#This Row],[Tranche 5]]*Tableau1[[#This Row],[Prix révisé 5]]</f>
        <v>9180</v>
      </c>
      <c r="Y116" s="2">
        <v>500</v>
      </c>
      <c r="Z116" s="2">
        <v>87.2</v>
      </c>
      <c r="AA116" s="2">
        <f>Tableau1[[#This Row],[Tranche 6]]*Tableau1[[#This Row],[Prix révisé 6]]</f>
        <v>43600</v>
      </c>
      <c r="AB116" s="2">
        <v>1000</v>
      </c>
      <c r="AC116" s="2">
        <v>82.85</v>
      </c>
      <c r="AD116" s="2">
        <f>Tableau1[[#This Row],[Tranche 7]]*Tableau1[[#This Row],[Prix révisé 7]]</f>
        <v>82850</v>
      </c>
      <c r="AE116" s="2">
        <v>5000</v>
      </c>
      <c r="AF116" s="2">
        <v>80.36</v>
      </c>
      <c r="AG116" s="2">
        <f>Tableau1[[#This Row],[Tranche 8]]*Tableau1[[#This Row],[Prix révisé 8]]</f>
        <v>401800</v>
      </c>
      <c r="AJ116" s="2">
        <f>Tableau1[[#This Row],[Tranche 9]]*Tableau1[[#This Row],[Prix révisé 9]]</f>
        <v>0</v>
      </c>
      <c r="AM116" s="2">
        <f>Tableau1[[#This Row],[Tranche 10]]*Tableau1[[#This Row],[Prix révisé 10]]</f>
        <v>0</v>
      </c>
      <c r="AP116" s="2">
        <f>Tableau1[[#This Row],[Tranche 11]]*Tableau1[[#This Row],[Prix révisé 11]]</f>
        <v>0</v>
      </c>
      <c r="AS116" s="2">
        <f>Tableau1[[#This Row],[Tranche 12]]*Tableau1[[#This Row],[Prix révisé 12]]</f>
        <v>0</v>
      </c>
      <c r="AV116" s="2">
        <f>Tableau1[[#This Row],[Tranche 13]]*Tableau1[[#This Row],[Prix révisé 13]]</f>
        <v>0</v>
      </c>
      <c r="AY116" s="2">
        <f>Tableau1[[#This Row],[Tranche 14]]*Tableau1[[#This Row],[Prix révisé 14]]</f>
        <v>0</v>
      </c>
      <c r="BB116" s="2">
        <f>Tableau1[[#This Row],[Tranche 15]]*Tableau1[[#This Row],[Prix révisé 15]]</f>
        <v>0</v>
      </c>
      <c r="BE116" s="2">
        <f>Tableau1[[#This Row],[Tranche 16]]*Tableau1[[#This Row],[Prix révisé 16]]</f>
        <v>0</v>
      </c>
      <c r="BH116" s="2">
        <f>Tableau1[[#This Row],[Tranche 17]]*Tableau1[[#This Row],[Prix révisé 17]]</f>
        <v>0</v>
      </c>
      <c r="BK116" s="2">
        <f>Tableau1[[#This Row],[Tranche 18]]*Tableau1[[#This Row],[Prix révisé 18]]</f>
        <v>0</v>
      </c>
      <c r="BN116" s="2">
        <f>Tableau1[[#This Row],[Tranche 19]]*Tableau1[[#This Row],[Prix révisé 19]]</f>
        <v>0</v>
      </c>
      <c r="BQ116" s="4">
        <f>Tableau1[[#This Row],[Tranche 20]]*Tableau1[[#This Row],[Prix révisé 20]]</f>
        <v>0</v>
      </c>
    </row>
    <row r="117" spans="1:69" x14ac:dyDescent="0.35">
      <c r="A117" t="s">
        <v>176</v>
      </c>
      <c r="B117" t="s">
        <v>47</v>
      </c>
      <c r="C117" s="3"/>
      <c r="D117" s="3">
        <f>IF(Tableau1[[#This Row],[Besoin Exprimé]]&lt;Tableau1[[#This Row],[Tranche 1]],Tableau1[[#This Row],[Tranche 1]],Tableau1[[#This Row],[Besoin Exprimé]])</f>
        <v>1</v>
      </c>
      <c r="E117" s="3">
        <f>prix(Tableau1[[#This Row],[Besoin réel]])</f>
        <v>44.4</v>
      </c>
      <c r="F117" s="3">
        <f>Tableau1[[#This Row],[Besoin réel]]*Tableau1[[#This Row],[Prix]]</f>
        <v>44.4</v>
      </c>
      <c r="G117" s="3">
        <f>OPTIMUM(Tableau1[[#This Row],[Besoin réel]])</f>
        <v>1</v>
      </c>
      <c r="H117" s="3">
        <f>prix(Tableau1[[#This Row],[Besoin optimisé]])</f>
        <v>44.4</v>
      </c>
      <c r="I117" s="3">
        <f>Tableau1[[#This Row],[Prix optimisé]]*Tableau1[[#This Row],[Besoin optimisé]]</f>
        <v>44.4</v>
      </c>
      <c r="J117" s="1">
        <v>1</v>
      </c>
      <c r="K117" s="2">
        <v>44.4</v>
      </c>
      <c r="L117" s="2">
        <f>Tableau1[[#This Row],[Tranche 1]]*Tableau1[[#This Row],[Prix révisé 1]]</f>
        <v>44.4</v>
      </c>
      <c r="O117" s="2">
        <f>Tableau1[[#This Row],[Tranche 2]]*Tableau1[[#This Row],[Prix révisé 2]]</f>
        <v>0</v>
      </c>
      <c r="R117" s="2">
        <f>Tableau1[[#This Row],[Tranche 3]]*Tableau1[[#This Row],[Prix révisé 3]]</f>
        <v>0</v>
      </c>
      <c r="U117" s="2">
        <f>Tableau1[[#This Row],[Tranche 4]]*Tableau1[[#This Row],[Prix révisé 4]]</f>
        <v>0</v>
      </c>
      <c r="X117" s="2">
        <f>Tableau1[[#This Row],[Tranche 5]]*Tableau1[[#This Row],[Prix révisé 5]]</f>
        <v>0</v>
      </c>
      <c r="AA117" s="2">
        <f>Tableau1[[#This Row],[Tranche 6]]*Tableau1[[#This Row],[Prix révisé 6]]</f>
        <v>0</v>
      </c>
      <c r="AD117" s="2">
        <f>Tableau1[[#This Row],[Tranche 7]]*Tableau1[[#This Row],[Prix révisé 7]]</f>
        <v>0</v>
      </c>
      <c r="AG117" s="2">
        <f>Tableau1[[#This Row],[Tranche 8]]*Tableau1[[#This Row],[Prix révisé 8]]</f>
        <v>0</v>
      </c>
      <c r="AJ117" s="2">
        <f>Tableau1[[#This Row],[Tranche 9]]*Tableau1[[#This Row],[Prix révisé 9]]</f>
        <v>0</v>
      </c>
      <c r="AM117" s="2">
        <f>Tableau1[[#This Row],[Tranche 10]]*Tableau1[[#This Row],[Prix révisé 10]]</f>
        <v>0</v>
      </c>
      <c r="AP117" s="2">
        <f>Tableau1[[#This Row],[Tranche 11]]*Tableau1[[#This Row],[Prix révisé 11]]</f>
        <v>0</v>
      </c>
      <c r="AS117" s="2">
        <f>Tableau1[[#This Row],[Tranche 12]]*Tableau1[[#This Row],[Prix révisé 12]]</f>
        <v>0</v>
      </c>
      <c r="AV117" s="2">
        <f>Tableau1[[#This Row],[Tranche 13]]*Tableau1[[#This Row],[Prix révisé 13]]</f>
        <v>0</v>
      </c>
      <c r="AY117" s="2">
        <f>Tableau1[[#This Row],[Tranche 14]]*Tableau1[[#This Row],[Prix révisé 14]]</f>
        <v>0</v>
      </c>
      <c r="BB117" s="2">
        <f>Tableau1[[#This Row],[Tranche 15]]*Tableau1[[#This Row],[Prix révisé 15]]</f>
        <v>0</v>
      </c>
      <c r="BE117" s="2">
        <f>Tableau1[[#This Row],[Tranche 16]]*Tableau1[[#This Row],[Prix révisé 16]]</f>
        <v>0</v>
      </c>
      <c r="BH117" s="2">
        <f>Tableau1[[#This Row],[Tranche 17]]*Tableau1[[#This Row],[Prix révisé 17]]</f>
        <v>0</v>
      </c>
      <c r="BK117" s="2">
        <f>Tableau1[[#This Row],[Tranche 18]]*Tableau1[[#This Row],[Prix révisé 18]]</f>
        <v>0</v>
      </c>
      <c r="BN117" s="2">
        <f>Tableau1[[#This Row],[Tranche 19]]*Tableau1[[#This Row],[Prix révisé 19]]</f>
        <v>0</v>
      </c>
      <c r="BQ117" s="4">
        <f>Tableau1[[#This Row],[Tranche 20]]*Tableau1[[#This Row],[Prix révisé 20]]</f>
        <v>0</v>
      </c>
    </row>
    <row r="118" spans="1:69" x14ac:dyDescent="0.35">
      <c r="A118" t="s">
        <v>177</v>
      </c>
      <c r="B118" t="s">
        <v>143</v>
      </c>
      <c r="C118" s="3"/>
      <c r="D118" s="3">
        <f>IF(Tableau1[[#This Row],[Besoin Exprimé]]&lt;Tableau1[[#This Row],[Tranche 1]],Tableau1[[#This Row],[Tranche 1]],Tableau1[[#This Row],[Besoin Exprimé]])</f>
        <v>20</v>
      </c>
      <c r="E118" s="3">
        <f>prix(Tableau1[[#This Row],[Besoin réel]])</f>
        <v>37.799999999999997</v>
      </c>
      <c r="F118" s="3">
        <f>Tableau1[[#This Row],[Besoin réel]]*Tableau1[[#This Row],[Prix]]</f>
        <v>756</v>
      </c>
      <c r="G118" s="3">
        <f>OPTIMUM(Tableau1[[#This Row],[Besoin réel]])</f>
        <v>20</v>
      </c>
      <c r="H118" s="3">
        <f>prix(Tableau1[[#This Row],[Besoin optimisé]])</f>
        <v>37.799999999999997</v>
      </c>
      <c r="I118" s="3">
        <f>Tableau1[[#This Row],[Prix optimisé]]*Tableau1[[#This Row],[Besoin optimisé]]</f>
        <v>756</v>
      </c>
      <c r="J118" s="1">
        <v>20</v>
      </c>
      <c r="K118" s="2">
        <v>37.799999999999997</v>
      </c>
      <c r="L118" s="2">
        <f>Tableau1[[#This Row],[Tranche 1]]*Tableau1[[#This Row],[Prix révisé 1]]</f>
        <v>756</v>
      </c>
      <c r="O118" s="2">
        <f>Tableau1[[#This Row],[Tranche 2]]*Tableau1[[#This Row],[Prix révisé 2]]</f>
        <v>0</v>
      </c>
      <c r="R118" s="2">
        <f>Tableau1[[#This Row],[Tranche 3]]*Tableau1[[#This Row],[Prix révisé 3]]</f>
        <v>0</v>
      </c>
      <c r="U118" s="2">
        <f>Tableau1[[#This Row],[Tranche 4]]*Tableau1[[#This Row],[Prix révisé 4]]</f>
        <v>0</v>
      </c>
      <c r="X118" s="2">
        <f>Tableau1[[#This Row],[Tranche 5]]*Tableau1[[#This Row],[Prix révisé 5]]</f>
        <v>0</v>
      </c>
      <c r="AA118" s="2">
        <f>Tableau1[[#This Row],[Tranche 6]]*Tableau1[[#This Row],[Prix révisé 6]]</f>
        <v>0</v>
      </c>
      <c r="AD118" s="2">
        <f>Tableau1[[#This Row],[Tranche 7]]*Tableau1[[#This Row],[Prix révisé 7]]</f>
        <v>0</v>
      </c>
      <c r="AG118" s="2">
        <f>Tableau1[[#This Row],[Tranche 8]]*Tableau1[[#This Row],[Prix révisé 8]]</f>
        <v>0</v>
      </c>
      <c r="AJ118" s="2">
        <f>Tableau1[[#This Row],[Tranche 9]]*Tableau1[[#This Row],[Prix révisé 9]]</f>
        <v>0</v>
      </c>
      <c r="AM118" s="2">
        <f>Tableau1[[#This Row],[Tranche 10]]*Tableau1[[#This Row],[Prix révisé 10]]</f>
        <v>0</v>
      </c>
      <c r="AP118" s="2">
        <f>Tableau1[[#This Row],[Tranche 11]]*Tableau1[[#This Row],[Prix révisé 11]]</f>
        <v>0</v>
      </c>
      <c r="AS118" s="2">
        <f>Tableau1[[#This Row],[Tranche 12]]*Tableau1[[#This Row],[Prix révisé 12]]</f>
        <v>0</v>
      </c>
      <c r="AV118" s="2">
        <f>Tableau1[[#This Row],[Tranche 13]]*Tableau1[[#This Row],[Prix révisé 13]]</f>
        <v>0</v>
      </c>
      <c r="AY118" s="2">
        <f>Tableau1[[#This Row],[Tranche 14]]*Tableau1[[#This Row],[Prix révisé 14]]</f>
        <v>0</v>
      </c>
      <c r="BB118" s="2">
        <f>Tableau1[[#This Row],[Tranche 15]]*Tableau1[[#This Row],[Prix révisé 15]]</f>
        <v>0</v>
      </c>
      <c r="BE118" s="2">
        <f>Tableau1[[#This Row],[Tranche 16]]*Tableau1[[#This Row],[Prix révisé 16]]</f>
        <v>0</v>
      </c>
      <c r="BH118" s="2">
        <f>Tableau1[[#This Row],[Tranche 17]]*Tableau1[[#This Row],[Prix révisé 17]]</f>
        <v>0</v>
      </c>
      <c r="BK118" s="2">
        <f>Tableau1[[#This Row],[Tranche 18]]*Tableau1[[#This Row],[Prix révisé 18]]</f>
        <v>0</v>
      </c>
      <c r="BN118" s="2">
        <f>Tableau1[[#This Row],[Tranche 19]]*Tableau1[[#This Row],[Prix révisé 19]]</f>
        <v>0</v>
      </c>
      <c r="BQ118" s="4">
        <f>Tableau1[[#This Row],[Tranche 20]]*Tableau1[[#This Row],[Prix révisé 20]]</f>
        <v>0</v>
      </c>
    </row>
    <row r="119" spans="1:69" x14ac:dyDescent="0.35">
      <c r="A119" t="s">
        <v>178</v>
      </c>
      <c r="B119" t="s">
        <v>179</v>
      </c>
      <c r="C119" s="3"/>
      <c r="D119" s="3">
        <f>IF(Tableau1[[#This Row],[Besoin Exprimé]]&lt;Tableau1[[#This Row],[Tranche 1]],Tableau1[[#This Row],[Tranche 1]],Tableau1[[#This Row],[Besoin Exprimé]])</f>
        <v>45</v>
      </c>
      <c r="E119" s="3">
        <f>prix(Tableau1[[#This Row],[Besoin réel]])</f>
        <v>23.39</v>
      </c>
      <c r="F119" s="3">
        <f>Tableau1[[#This Row],[Besoin réel]]*Tableau1[[#This Row],[Prix]]</f>
        <v>1052.55</v>
      </c>
      <c r="G119" s="3">
        <f>OPTIMUM(Tableau1[[#This Row],[Besoin réel]])</f>
        <v>45</v>
      </c>
      <c r="H119" s="3">
        <f>prix(Tableau1[[#This Row],[Besoin optimisé]])</f>
        <v>23.39</v>
      </c>
      <c r="I119" s="3">
        <f>Tableau1[[#This Row],[Prix optimisé]]*Tableau1[[#This Row],[Besoin optimisé]]</f>
        <v>1052.55</v>
      </c>
      <c r="J119" s="1">
        <v>45</v>
      </c>
      <c r="K119" s="2">
        <v>23.39</v>
      </c>
      <c r="L119" s="2">
        <f>Tableau1[[#This Row],[Tranche 1]]*Tableau1[[#This Row],[Prix révisé 1]]</f>
        <v>1052.55</v>
      </c>
      <c r="O119" s="2">
        <f>Tableau1[[#This Row],[Tranche 2]]*Tableau1[[#This Row],[Prix révisé 2]]</f>
        <v>0</v>
      </c>
      <c r="R119" s="2">
        <f>Tableau1[[#This Row],[Tranche 3]]*Tableau1[[#This Row],[Prix révisé 3]]</f>
        <v>0</v>
      </c>
      <c r="U119" s="2">
        <f>Tableau1[[#This Row],[Tranche 4]]*Tableau1[[#This Row],[Prix révisé 4]]</f>
        <v>0</v>
      </c>
      <c r="X119" s="2">
        <f>Tableau1[[#This Row],[Tranche 5]]*Tableau1[[#This Row],[Prix révisé 5]]</f>
        <v>0</v>
      </c>
      <c r="AA119" s="2">
        <f>Tableau1[[#This Row],[Tranche 6]]*Tableau1[[#This Row],[Prix révisé 6]]</f>
        <v>0</v>
      </c>
      <c r="AD119" s="2">
        <f>Tableau1[[#This Row],[Tranche 7]]*Tableau1[[#This Row],[Prix révisé 7]]</f>
        <v>0</v>
      </c>
      <c r="AG119" s="2">
        <f>Tableau1[[#This Row],[Tranche 8]]*Tableau1[[#This Row],[Prix révisé 8]]</f>
        <v>0</v>
      </c>
      <c r="AJ119" s="2">
        <f>Tableau1[[#This Row],[Tranche 9]]*Tableau1[[#This Row],[Prix révisé 9]]</f>
        <v>0</v>
      </c>
      <c r="AM119" s="2">
        <f>Tableau1[[#This Row],[Tranche 10]]*Tableau1[[#This Row],[Prix révisé 10]]</f>
        <v>0</v>
      </c>
      <c r="AP119" s="2">
        <f>Tableau1[[#This Row],[Tranche 11]]*Tableau1[[#This Row],[Prix révisé 11]]</f>
        <v>0</v>
      </c>
      <c r="AS119" s="2">
        <f>Tableau1[[#This Row],[Tranche 12]]*Tableau1[[#This Row],[Prix révisé 12]]</f>
        <v>0</v>
      </c>
      <c r="AV119" s="2">
        <f>Tableau1[[#This Row],[Tranche 13]]*Tableau1[[#This Row],[Prix révisé 13]]</f>
        <v>0</v>
      </c>
      <c r="AY119" s="2">
        <f>Tableau1[[#This Row],[Tranche 14]]*Tableau1[[#This Row],[Prix révisé 14]]</f>
        <v>0</v>
      </c>
      <c r="BB119" s="2">
        <f>Tableau1[[#This Row],[Tranche 15]]*Tableau1[[#This Row],[Prix révisé 15]]</f>
        <v>0</v>
      </c>
      <c r="BE119" s="2">
        <f>Tableau1[[#This Row],[Tranche 16]]*Tableau1[[#This Row],[Prix révisé 16]]</f>
        <v>0</v>
      </c>
      <c r="BH119" s="2">
        <f>Tableau1[[#This Row],[Tranche 17]]*Tableau1[[#This Row],[Prix révisé 17]]</f>
        <v>0</v>
      </c>
      <c r="BK119" s="2">
        <f>Tableau1[[#This Row],[Tranche 18]]*Tableau1[[#This Row],[Prix révisé 18]]</f>
        <v>0</v>
      </c>
      <c r="BN119" s="2">
        <f>Tableau1[[#This Row],[Tranche 19]]*Tableau1[[#This Row],[Prix révisé 19]]</f>
        <v>0</v>
      </c>
      <c r="BQ119" s="4">
        <f>Tableau1[[#This Row],[Tranche 20]]*Tableau1[[#This Row],[Prix révisé 20]]</f>
        <v>0</v>
      </c>
    </row>
    <row r="120" spans="1:69" x14ac:dyDescent="0.35">
      <c r="A120" t="s">
        <v>180</v>
      </c>
      <c r="B120" t="s">
        <v>63</v>
      </c>
      <c r="C120" s="3"/>
      <c r="D120" s="3">
        <f>IF(Tableau1[[#This Row],[Besoin Exprimé]]&lt;Tableau1[[#This Row],[Tranche 1]],Tableau1[[#This Row],[Tranche 1]],Tableau1[[#This Row],[Besoin Exprimé]])</f>
        <v>20</v>
      </c>
      <c r="E120" s="3">
        <f>prix(Tableau1[[#This Row],[Besoin réel]])</f>
        <v>15.11</v>
      </c>
      <c r="F120" s="3">
        <f>Tableau1[[#This Row],[Besoin réel]]*Tableau1[[#This Row],[Prix]]</f>
        <v>302.2</v>
      </c>
      <c r="G120" s="3">
        <f>OPTIMUM(Tableau1[[#This Row],[Besoin réel]])</f>
        <v>20</v>
      </c>
      <c r="H120" s="3">
        <f>prix(Tableau1[[#This Row],[Besoin optimisé]])</f>
        <v>15.11</v>
      </c>
      <c r="I120" s="3">
        <f>Tableau1[[#This Row],[Prix optimisé]]*Tableau1[[#This Row],[Besoin optimisé]]</f>
        <v>302.2</v>
      </c>
      <c r="J120" s="1">
        <v>20</v>
      </c>
      <c r="K120" s="2">
        <v>15.11</v>
      </c>
      <c r="L120" s="2">
        <f>Tableau1[[#This Row],[Tranche 1]]*Tableau1[[#This Row],[Prix révisé 1]]</f>
        <v>302.2</v>
      </c>
      <c r="O120" s="2">
        <f>Tableau1[[#This Row],[Tranche 2]]*Tableau1[[#This Row],[Prix révisé 2]]</f>
        <v>0</v>
      </c>
      <c r="R120" s="2">
        <f>Tableau1[[#This Row],[Tranche 3]]*Tableau1[[#This Row],[Prix révisé 3]]</f>
        <v>0</v>
      </c>
      <c r="U120" s="2">
        <f>Tableau1[[#This Row],[Tranche 4]]*Tableau1[[#This Row],[Prix révisé 4]]</f>
        <v>0</v>
      </c>
      <c r="X120" s="2">
        <f>Tableau1[[#This Row],[Tranche 5]]*Tableau1[[#This Row],[Prix révisé 5]]</f>
        <v>0</v>
      </c>
      <c r="AA120" s="2">
        <f>Tableau1[[#This Row],[Tranche 6]]*Tableau1[[#This Row],[Prix révisé 6]]</f>
        <v>0</v>
      </c>
      <c r="AD120" s="2">
        <f>Tableau1[[#This Row],[Tranche 7]]*Tableau1[[#This Row],[Prix révisé 7]]</f>
        <v>0</v>
      </c>
      <c r="AG120" s="2">
        <f>Tableau1[[#This Row],[Tranche 8]]*Tableau1[[#This Row],[Prix révisé 8]]</f>
        <v>0</v>
      </c>
      <c r="AJ120" s="2">
        <f>Tableau1[[#This Row],[Tranche 9]]*Tableau1[[#This Row],[Prix révisé 9]]</f>
        <v>0</v>
      </c>
      <c r="AM120" s="2">
        <f>Tableau1[[#This Row],[Tranche 10]]*Tableau1[[#This Row],[Prix révisé 10]]</f>
        <v>0</v>
      </c>
      <c r="AP120" s="2">
        <f>Tableau1[[#This Row],[Tranche 11]]*Tableau1[[#This Row],[Prix révisé 11]]</f>
        <v>0</v>
      </c>
      <c r="AS120" s="2">
        <f>Tableau1[[#This Row],[Tranche 12]]*Tableau1[[#This Row],[Prix révisé 12]]</f>
        <v>0</v>
      </c>
      <c r="AV120" s="2">
        <f>Tableau1[[#This Row],[Tranche 13]]*Tableau1[[#This Row],[Prix révisé 13]]</f>
        <v>0</v>
      </c>
      <c r="AY120" s="2">
        <f>Tableau1[[#This Row],[Tranche 14]]*Tableau1[[#This Row],[Prix révisé 14]]</f>
        <v>0</v>
      </c>
      <c r="BB120" s="2">
        <f>Tableau1[[#This Row],[Tranche 15]]*Tableau1[[#This Row],[Prix révisé 15]]</f>
        <v>0</v>
      </c>
      <c r="BE120" s="2">
        <f>Tableau1[[#This Row],[Tranche 16]]*Tableau1[[#This Row],[Prix révisé 16]]</f>
        <v>0</v>
      </c>
      <c r="BH120" s="2">
        <f>Tableau1[[#This Row],[Tranche 17]]*Tableau1[[#This Row],[Prix révisé 17]]</f>
        <v>0</v>
      </c>
      <c r="BK120" s="2">
        <f>Tableau1[[#This Row],[Tranche 18]]*Tableau1[[#This Row],[Prix révisé 18]]</f>
        <v>0</v>
      </c>
      <c r="BN120" s="2">
        <f>Tableau1[[#This Row],[Tranche 19]]*Tableau1[[#This Row],[Prix révisé 19]]</f>
        <v>0</v>
      </c>
      <c r="BQ120" s="4">
        <f>Tableau1[[#This Row],[Tranche 20]]*Tableau1[[#This Row],[Prix révisé 20]]</f>
        <v>0</v>
      </c>
    </row>
    <row r="121" spans="1:69" x14ac:dyDescent="0.35">
      <c r="A121" t="s">
        <v>181</v>
      </c>
      <c r="B121" t="s">
        <v>57</v>
      </c>
      <c r="C121" s="3"/>
      <c r="D121" s="3">
        <f>IF(Tableau1[[#This Row],[Besoin Exprimé]]&lt;Tableau1[[#This Row],[Tranche 1]],Tableau1[[#This Row],[Tranche 1]],Tableau1[[#This Row],[Besoin Exprimé]])</f>
        <v>1</v>
      </c>
      <c r="E121" s="3">
        <f>prix(Tableau1[[#This Row],[Besoin réel]])</f>
        <v>449.15</v>
      </c>
      <c r="F121" s="3">
        <f>Tableau1[[#This Row],[Besoin réel]]*Tableau1[[#This Row],[Prix]]</f>
        <v>449.15</v>
      </c>
      <c r="G121" s="3">
        <f>OPTIMUM(Tableau1[[#This Row],[Besoin réel]])</f>
        <v>1</v>
      </c>
      <c r="H121" s="3">
        <f>prix(Tableau1[[#This Row],[Besoin optimisé]])</f>
        <v>449.15</v>
      </c>
      <c r="I121" s="3">
        <f>Tableau1[[#This Row],[Prix optimisé]]*Tableau1[[#This Row],[Besoin optimisé]]</f>
        <v>449.15</v>
      </c>
      <c r="J121" s="1">
        <v>1</v>
      </c>
      <c r="K121" s="2">
        <v>449.15</v>
      </c>
      <c r="L121" s="2">
        <f>Tableau1[[#This Row],[Tranche 1]]*Tableau1[[#This Row],[Prix révisé 1]]</f>
        <v>449.15</v>
      </c>
      <c r="M121" s="2">
        <v>5</v>
      </c>
      <c r="N121" s="2">
        <v>90.2</v>
      </c>
      <c r="O121" s="2">
        <f>Tableau1[[#This Row],[Tranche 2]]*Tableau1[[#This Row],[Prix révisé 2]]</f>
        <v>451</v>
      </c>
      <c r="P121" s="2">
        <v>10</v>
      </c>
      <c r="Q121" s="2">
        <v>45.55</v>
      </c>
      <c r="R121" s="2">
        <f>Tableau1[[#This Row],[Tranche 3]]*Tableau1[[#This Row],[Prix révisé 3]]</f>
        <v>455.5</v>
      </c>
      <c r="S121" s="2">
        <v>50</v>
      </c>
      <c r="T121" s="2">
        <v>11.4</v>
      </c>
      <c r="U121" s="2">
        <f>Tableau1[[#This Row],[Tranche 4]]*Tableau1[[#This Row],[Prix révisé 4]]</f>
        <v>570</v>
      </c>
      <c r="V121" s="2">
        <v>100</v>
      </c>
      <c r="W121" s="2">
        <v>6</v>
      </c>
      <c r="X121" s="2">
        <f>Tableau1[[#This Row],[Tranche 5]]*Tableau1[[#This Row],[Prix révisé 5]]</f>
        <v>600</v>
      </c>
      <c r="Y121" s="2">
        <v>500</v>
      </c>
      <c r="Z121" s="2">
        <v>5.7</v>
      </c>
      <c r="AA121" s="2">
        <f>Tableau1[[#This Row],[Tranche 6]]*Tableau1[[#This Row],[Prix révisé 6]]</f>
        <v>2850</v>
      </c>
      <c r="AB121" s="2">
        <v>1000</v>
      </c>
      <c r="AC121" s="2">
        <v>5.68</v>
      </c>
      <c r="AD121" s="2">
        <f>Tableau1[[#This Row],[Tranche 7]]*Tableau1[[#This Row],[Prix révisé 7]]</f>
        <v>5680</v>
      </c>
      <c r="AE121" s="2">
        <v>5000</v>
      </c>
      <c r="AF121" s="2">
        <v>5.24</v>
      </c>
      <c r="AG121" s="2">
        <f>Tableau1[[#This Row],[Tranche 8]]*Tableau1[[#This Row],[Prix révisé 8]]</f>
        <v>26200</v>
      </c>
      <c r="AH121" s="2">
        <v>10000</v>
      </c>
      <c r="AI121" s="2">
        <v>5.23</v>
      </c>
      <c r="AJ121" s="2">
        <f>Tableau1[[#This Row],[Tranche 9]]*Tableau1[[#This Row],[Prix révisé 9]]</f>
        <v>52300.000000000007</v>
      </c>
      <c r="AM121" s="2">
        <f>Tableau1[[#This Row],[Tranche 10]]*Tableau1[[#This Row],[Prix révisé 10]]</f>
        <v>0</v>
      </c>
      <c r="AP121" s="2">
        <f>Tableau1[[#This Row],[Tranche 11]]*Tableau1[[#This Row],[Prix révisé 11]]</f>
        <v>0</v>
      </c>
      <c r="AS121" s="2">
        <f>Tableau1[[#This Row],[Tranche 12]]*Tableau1[[#This Row],[Prix révisé 12]]</f>
        <v>0</v>
      </c>
      <c r="AV121" s="2">
        <f>Tableau1[[#This Row],[Tranche 13]]*Tableau1[[#This Row],[Prix révisé 13]]</f>
        <v>0</v>
      </c>
      <c r="AY121" s="2">
        <f>Tableau1[[#This Row],[Tranche 14]]*Tableau1[[#This Row],[Prix révisé 14]]</f>
        <v>0</v>
      </c>
      <c r="BB121" s="2">
        <f>Tableau1[[#This Row],[Tranche 15]]*Tableau1[[#This Row],[Prix révisé 15]]</f>
        <v>0</v>
      </c>
      <c r="BE121" s="2">
        <f>Tableau1[[#This Row],[Tranche 16]]*Tableau1[[#This Row],[Prix révisé 16]]</f>
        <v>0</v>
      </c>
      <c r="BH121" s="2">
        <f>Tableau1[[#This Row],[Tranche 17]]*Tableau1[[#This Row],[Prix révisé 17]]</f>
        <v>0</v>
      </c>
      <c r="BK121" s="2">
        <f>Tableau1[[#This Row],[Tranche 18]]*Tableau1[[#This Row],[Prix révisé 18]]</f>
        <v>0</v>
      </c>
      <c r="BN121" s="2">
        <f>Tableau1[[#This Row],[Tranche 19]]*Tableau1[[#This Row],[Prix révisé 19]]</f>
        <v>0</v>
      </c>
      <c r="BQ121" s="4">
        <f>Tableau1[[#This Row],[Tranche 20]]*Tableau1[[#This Row],[Prix révisé 20]]</f>
        <v>0</v>
      </c>
    </row>
    <row r="122" spans="1:69" x14ac:dyDescent="0.35">
      <c r="A122" t="s">
        <v>181</v>
      </c>
      <c r="B122" t="s">
        <v>63</v>
      </c>
      <c r="C122" s="3"/>
      <c r="D122" s="3">
        <f>IF(Tableau1[[#This Row],[Besoin Exprimé]]&lt;Tableau1[[#This Row],[Tranche 1]],Tableau1[[#This Row],[Tranche 1]],Tableau1[[#This Row],[Besoin Exprimé]])</f>
        <v>20</v>
      </c>
      <c r="E122" s="3">
        <f>prix(Tableau1[[#This Row],[Besoin réel]])</f>
        <v>22.85</v>
      </c>
      <c r="F122" s="3">
        <f>Tableau1[[#This Row],[Besoin réel]]*Tableau1[[#This Row],[Prix]]</f>
        <v>457</v>
      </c>
      <c r="G122" s="3">
        <f>OPTIMUM(Tableau1[[#This Row],[Besoin réel]])</f>
        <v>20</v>
      </c>
      <c r="H122" s="3">
        <f>prix(Tableau1[[#This Row],[Besoin optimisé]])</f>
        <v>22.85</v>
      </c>
      <c r="I122" s="3">
        <f>Tableau1[[#This Row],[Prix optimisé]]*Tableau1[[#This Row],[Besoin optimisé]]</f>
        <v>457</v>
      </c>
      <c r="J122" s="1">
        <v>20</v>
      </c>
      <c r="K122" s="2">
        <v>22.85</v>
      </c>
      <c r="L122" s="2">
        <f>Tableau1[[#This Row],[Tranche 1]]*Tableau1[[#This Row],[Prix révisé 1]]</f>
        <v>457</v>
      </c>
      <c r="O122" s="2">
        <f>Tableau1[[#This Row],[Tranche 2]]*Tableau1[[#This Row],[Prix révisé 2]]</f>
        <v>0</v>
      </c>
      <c r="R122" s="2">
        <f>Tableau1[[#This Row],[Tranche 3]]*Tableau1[[#This Row],[Prix révisé 3]]</f>
        <v>0</v>
      </c>
      <c r="U122" s="2">
        <f>Tableau1[[#This Row],[Tranche 4]]*Tableau1[[#This Row],[Prix révisé 4]]</f>
        <v>0</v>
      </c>
      <c r="X122" s="2">
        <f>Tableau1[[#This Row],[Tranche 5]]*Tableau1[[#This Row],[Prix révisé 5]]</f>
        <v>0</v>
      </c>
      <c r="AA122" s="2">
        <f>Tableau1[[#This Row],[Tranche 6]]*Tableau1[[#This Row],[Prix révisé 6]]</f>
        <v>0</v>
      </c>
      <c r="AD122" s="2">
        <f>Tableau1[[#This Row],[Tranche 7]]*Tableau1[[#This Row],[Prix révisé 7]]</f>
        <v>0</v>
      </c>
      <c r="AG122" s="2">
        <f>Tableau1[[#This Row],[Tranche 8]]*Tableau1[[#This Row],[Prix révisé 8]]</f>
        <v>0</v>
      </c>
      <c r="AJ122" s="2">
        <f>Tableau1[[#This Row],[Tranche 9]]*Tableau1[[#This Row],[Prix révisé 9]]</f>
        <v>0</v>
      </c>
      <c r="AM122" s="2">
        <f>Tableau1[[#This Row],[Tranche 10]]*Tableau1[[#This Row],[Prix révisé 10]]</f>
        <v>0</v>
      </c>
      <c r="AP122" s="2">
        <f>Tableau1[[#This Row],[Tranche 11]]*Tableau1[[#This Row],[Prix révisé 11]]</f>
        <v>0</v>
      </c>
      <c r="AS122" s="2">
        <f>Tableau1[[#This Row],[Tranche 12]]*Tableau1[[#This Row],[Prix révisé 12]]</f>
        <v>0</v>
      </c>
      <c r="AV122" s="2">
        <f>Tableau1[[#This Row],[Tranche 13]]*Tableau1[[#This Row],[Prix révisé 13]]</f>
        <v>0</v>
      </c>
      <c r="AY122" s="2">
        <f>Tableau1[[#This Row],[Tranche 14]]*Tableau1[[#This Row],[Prix révisé 14]]</f>
        <v>0</v>
      </c>
      <c r="BB122" s="2">
        <f>Tableau1[[#This Row],[Tranche 15]]*Tableau1[[#This Row],[Prix révisé 15]]</f>
        <v>0</v>
      </c>
      <c r="BE122" s="2">
        <f>Tableau1[[#This Row],[Tranche 16]]*Tableau1[[#This Row],[Prix révisé 16]]</f>
        <v>0</v>
      </c>
      <c r="BH122" s="2">
        <f>Tableau1[[#This Row],[Tranche 17]]*Tableau1[[#This Row],[Prix révisé 17]]</f>
        <v>0</v>
      </c>
      <c r="BK122" s="2">
        <f>Tableau1[[#This Row],[Tranche 18]]*Tableau1[[#This Row],[Prix révisé 18]]</f>
        <v>0</v>
      </c>
      <c r="BN122" s="2">
        <f>Tableau1[[#This Row],[Tranche 19]]*Tableau1[[#This Row],[Prix révisé 19]]</f>
        <v>0</v>
      </c>
      <c r="BQ122" s="4">
        <f>Tableau1[[#This Row],[Tranche 20]]*Tableau1[[#This Row],[Prix révisé 20]]</f>
        <v>0</v>
      </c>
    </row>
    <row r="123" spans="1:69" x14ac:dyDescent="0.35">
      <c r="A123" t="s">
        <v>182</v>
      </c>
      <c r="B123" t="s">
        <v>44</v>
      </c>
      <c r="C123" s="3"/>
      <c r="D123" s="3">
        <f>IF(Tableau1[[#This Row],[Besoin Exprimé]]&lt;Tableau1[[#This Row],[Tranche 1]],Tableau1[[#This Row],[Tranche 1]],Tableau1[[#This Row],[Besoin Exprimé]])</f>
        <v>10</v>
      </c>
      <c r="E123" s="3">
        <f>prix(Tableau1[[#This Row],[Besoin réel]])</f>
        <v>73.260000000000005</v>
      </c>
      <c r="F123" s="3">
        <f>Tableau1[[#This Row],[Besoin réel]]*Tableau1[[#This Row],[Prix]]</f>
        <v>732.6</v>
      </c>
      <c r="G123" s="3">
        <f>OPTIMUM(Tableau1[[#This Row],[Besoin réel]])</f>
        <v>10</v>
      </c>
      <c r="H123" s="3">
        <f>prix(Tableau1[[#This Row],[Besoin optimisé]])</f>
        <v>73.260000000000005</v>
      </c>
      <c r="I123" s="3">
        <f>Tableau1[[#This Row],[Prix optimisé]]*Tableau1[[#This Row],[Besoin optimisé]]</f>
        <v>732.6</v>
      </c>
      <c r="J123" s="1">
        <v>10</v>
      </c>
      <c r="K123" s="2">
        <v>73.260000000000005</v>
      </c>
      <c r="L123" s="2">
        <f>Tableau1[[#This Row],[Tranche 1]]*Tableau1[[#This Row],[Prix révisé 1]]</f>
        <v>732.6</v>
      </c>
      <c r="M123" s="2">
        <v>20</v>
      </c>
      <c r="N123" s="2">
        <v>71.959999999999994</v>
      </c>
      <c r="O123" s="2">
        <f>Tableau1[[#This Row],[Tranche 2]]*Tableau1[[#This Row],[Prix révisé 2]]</f>
        <v>1439.1999999999998</v>
      </c>
      <c r="P123" s="2">
        <v>25</v>
      </c>
      <c r="Q123" s="2">
        <v>67.78</v>
      </c>
      <c r="R123" s="2">
        <f>Tableau1[[#This Row],[Tranche 3]]*Tableau1[[#This Row],[Prix révisé 3]]</f>
        <v>1694.5</v>
      </c>
      <c r="S123" s="2">
        <v>50</v>
      </c>
      <c r="T123" s="2">
        <v>66.56</v>
      </c>
      <c r="U123" s="2">
        <f>Tableau1[[#This Row],[Tranche 4]]*Tableau1[[#This Row],[Prix révisé 4]]</f>
        <v>3328</v>
      </c>
      <c r="X123" s="2">
        <f>Tableau1[[#This Row],[Tranche 5]]*Tableau1[[#This Row],[Prix révisé 5]]</f>
        <v>0</v>
      </c>
      <c r="AA123" s="2">
        <f>Tableau1[[#This Row],[Tranche 6]]*Tableau1[[#This Row],[Prix révisé 6]]</f>
        <v>0</v>
      </c>
      <c r="AD123" s="2">
        <f>Tableau1[[#This Row],[Tranche 7]]*Tableau1[[#This Row],[Prix révisé 7]]</f>
        <v>0</v>
      </c>
      <c r="AG123" s="2">
        <f>Tableau1[[#This Row],[Tranche 8]]*Tableau1[[#This Row],[Prix révisé 8]]</f>
        <v>0</v>
      </c>
      <c r="AJ123" s="2">
        <f>Tableau1[[#This Row],[Tranche 9]]*Tableau1[[#This Row],[Prix révisé 9]]</f>
        <v>0</v>
      </c>
      <c r="AM123" s="2">
        <f>Tableau1[[#This Row],[Tranche 10]]*Tableau1[[#This Row],[Prix révisé 10]]</f>
        <v>0</v>
      </c>
      <c r="AP123" s="2">
        <f>Tableau1[[#This Row],[Tranche 11]]*Tableau1[[#This Row],[Prix révisé 11]]</f>
        <v>0</v>
      </c>
      <c r="AS123" s="2">
        <f>Tableau1[[#This Row],[Tranche 12]]*Tableau1[[#This Row],[Prix révisé 12]]</f>
        <v>0</v>
      </c>
      <c r="AV123" s="2">
        <f>Tableau1[[#This Row],[Tranche 13]]*Tableau1[[#This Row],[Prix révisé 13]]</f>
        <v>0</v>
      </c>
      <c r="AY123" s="2">
        <f>Tableau1[[#This Row],[Tranche 14]]*Tableau1[[#This Row],[Prix révisé 14]]</f>
        <v>0</v>
      </c>
      <c r="BB123" s="2">
        <f>Tableau1[[#This Row],[Tranche 15]]*Tableau1[[#This Row],[Prix révisé 15]]</f>
        <v>0</v>
      </c>
      <c r="BE123" s="2">
        <f>Tableau1[[#This Row],[Tranche 16]]*Tableau1[[#This Row],[Prix révisé 16]]</f>
        <v>0</v>
      </c>
      <c r="BH123" s="2">
        <f>Tableau1[[#This Row],[Tranche 17]]*Tableau1[[#This Row],[Prix révisé 17]]</f>
        <v>0</v>
      </c>
      <c r="BK123" s="2">
        <f>Tableau1[[#This Row],[Tranche 18]]*Tableau1[[#This Row],[Prix révisé 18]]</f>
        <v>0</v>
      </c>
      <c r="BN123" s="2">
        <f>Tableau1[[#This Row],[Tranche 19]]*Tableau1[[#This Row],[Prix révisé 19]]</f>
        <v>0</v>
      </c>
      <c r="BQ123" s="4">
        <f>Tableau1[[#This Row],[Tranche 20]]*Tableau1[[#This Row],[Prix révisé 20]]</f>
        <v>0</v>
      </c>
    </row>
    <row r="124" spans="1:69" x14ac:dyDescent="0.35">
      <c r="A124" t="s">
        <v>182</v>
      </c>
      <c r="B124" t="s">
        <v>80</v>
      </c>
      <c r="C124" s="3"/>
      <c r="D124" s="3">
        <f>IF(Tableau1[[#This Row],[Besoin Exprimé]]&lt;Tableau1[[#This Row],[Tranche 1]],Tableau1[[#This Row],[Tranche 1]],Tableau1[[#This Row],[Besoin Exprimé]])</f>
        <v>10</v>
      </c>
      <c r="E124" s="3">
        <f>prix(Tableau1[[#This Row],[Besoin réel]])</f>
        <v>68.09</v>
      </c>
      <c r="F124" s="3">
        <f>Tableau1[[#This Row],[Besoin réel]]*Tableau1[[#This Row],[Prix]]</f>
        <v>680.90000000000009</v>
      </c>
      <c r="G124" s="3">
        <f>OPTIMUM(Tableau1[[#This Row],[Besoin réel]])</f>
        <v>10</v>
      </c>
      <c r="H124" s="3">
        <f>prix(Tableau1[[#This Row],[Besoin optimisé]])</f>
        <v>68.09</v>
      </c>
      <c r="I124" s="3">
        <f>Tableau1[[#This Row],[Prix optimisé]]*Tableau1[[#This Row],[Besoin optimisé]]</f>
        <v>680.90000000000009</v>
      </c>
      <c r="J124" s="1">
        <v>10</v>
      </c>
      <c r="K124" s="2">
        <v>68.09</v>
      </c>
      <c r="L124" s="2">
        <f>Tableau1[[#This Row],[Tranche 1]]*Tableau1[[#This Row],[Prix révisé 1]]</f>
        <v>680.90000000000009</v>
      </c>
      <c r="O124" s="2">
        <f>Tableau1[[#This Row],[Tranche 2]]*Tableau1[[#This Row],[Prix révisé 2]]</f>
        <v>0</v>
      </c>
      <c r="R124" s="2">
        <f>Tableau1[[#This Row],[Tranche 3]]*Tableau1[[#This Row],[Prix révisé 3]]</f>
        <v>0</v>
      </c>
      <c r="U124" s="2">
        <f>Tableau1[[#This Row],[Tranche 4]]*Tableau1[[#This Row],[Prix révisé 4]]</f>
        <v>0</v>
      </c>
      <c r="X124" s="2">
        <f>Tableau1[[#This Row],[Tranche 5]]*Tableau1[[#This Row],[Prix révisé 5]]</f>
        <v>0</v>
      </c>
      <c r="AA124" s="2">
        <f>Tableau1[[#This Row],[Tranche 6]]*Tableau1[[#This Row],[Prix révisé 6]]</f>
        <v>0</v>
      </c>
      <c r="AD124" s="2">
        <f>Tableau1[[#This Row],[Tranche 7]]*Tableau1[[#This Row],[Prix révisé 7]]</f>
        <v>0</v>
      </c>
      <c r="AG124" s="2">
        <f>Tableau1[[#This Row],[Tranche 8]]*Tableau1[[#This Row],[Prix révisé 8]]</f>
        <v>0</v>
      </c>
      <c r="AJ124" s="2">
        <f>Tableau1[[#This Row],[Tranche 9]]*Tableau1[[#This Row],[Prix révisé 9]]</f>
        <v>0</v>
      </c>
      <c r="AM124" s="2">
        <f>Tableau1[[#This Row],[Tranche 10]]*Tableau1[[#This Row],[Prix révisé 10]]</f>
        <v>0</v>
      </c>
      <c r="AP124" s="2">
        <f>Tableau1[[#This Row],[Tranche 11]]*Tableau1[[#This Row],[Prix révisé 11]]</f>
        <v>0</v>
      </c>
      <c r="AS124" s="2">
        <f>Tableau1[[#This Row],[Tranche 12]]*Tableau1[[#This Row],[Prix révisé 12]]</f>
        <v>0</v>
      </c>
      <c r="AV124" s="2">
        <f>Tableau1[[#This Row],[Tranche 13]]*Tableau1[[#This Row],[Prix révisé 13]]</f>
        <v>0</v>
      </c>
      <c r="AY124" s="2">
        <f>Tableau1[[#This Row],[Tranche 14]]*Tableau1[[#This Row],[Prix révisé 14]]</f>
        <v>0</v>
      </c>
      <c r="BB124" s="2">
        <f>Tableau1[[#This Row],[Tranche 15]]*Tableau1[[#This Row],[Prix révisé 15]]</f>
        <v>0</v>
      </c>
      <c r="BE124" s="2">
        <f>Tableau1[[#This Row],[Tranche 16]]*Tableau1[[#This Row],[Prix révisé 16]]</f>
        <v>0</v>
      </c>
      <c r="BH124" s="2">
        <f>Tableau1[[#This Row],[Tranche 17]]*Tableau1[[#This Row],[Prix révisé 17]]</f>
        <v>0</v>
      </c>
      <c r="BK124" s="2">
        <f>Tableau1[[#This Row],[Tranche 18]]*Tableau1[[#This Row],[Prix révisé 18]]</f>
        <v>0</v>
      </c>
      <c r="BN124" s="2">
        <f>Tableau1[[#This Row],[Tranche 19]]*Tableau1[[#This Row],[Prix révisé 19]]</f>
        <v>0</v>
      </c>
      <c r="BQ124" s="4">
        <f>Tableau1[[#This Row],[Tranche 20]]*Tableau1[[#This Row],[Prix révisé 20]]</f>
        <v>0</v>
      </c>
    </row>
    <row r="125" spans="1:69" x14ac:dyDescent="0.35">
      <c r="A125" t="s">
        <v>183</v>
      </c>
      <c r="B125" t="s">
        <v>63</v>
      </c>
      <c r="C125" s="3"/>
      <c r="D125" s="3">
        <f>IF(Tableau1[[#This Row],[Besoin Exprimé]]&lt;Tableau1[[#This Row],[Tranche 1]],Tableau1[[#This Row],[Tranche 1]],Tableau1[[#This Row],[Besoin Exprimé]])</f>
        <v>10</v>
      </c>
      <c r="E125" s="3">
        <f>prix(Tableau1[[#This Row],[Besoin réel]])</f>
        <v>39.25</v>
      </c>
      <c r="F125" s="3">
        <f>Tableau1[[#This Row],[Besoin réel]]*Tableau1[[#This Row],[Prix]]</f>
        <v>392.5</v>
      </c>
      <c r="G125" s="3">
        <f>OPTIMUM(Tableau1[[#This Row],[Besoin réel]])</f>
        <v>10</v>
      </c>
      <c r="H125" s="3">
        <f>prix(Tableau1[[#This Row],[Besoin optimisé]])</f>
        <v>39.25</v>
      </c>
      <c r="I125" s="3">
        <f>Tableau1[[#This Row],[Prix optimisé]]*Tableau1[[#This Row],[Besoin optimisé]]</f>
        <v>392.5</v>
      </c>
      <c r="J125" s="1">
        <v>10</v>
      </c>
      <c r="K125" s="2">
        <v>39.25</v>
      </c>
      <c r="L125" s="2">
        <f>Tableau1[[#This Row],[Tranche 1]]*Tableau1[[#This Row],[Prix révisé 1]]</f>
        <v>392.5</v>
      </c>
      <c r="O125" s="2">
        <f>Tableau1[[#This Row],[Tranche 2]]*Tableau1[[#This Row],[Prix révisé 2]]</f>
        <v>0</v>
      </c>
      <c r="R125" s="2">
        <f>Tableau1[[#This Row],[Tranche 3]]*Tableau1[[#This Row],[Prix révisé 3]]</f>
        <v>0</v>
      </c>
      <c r="U125" s="2">
        <f>Tableau1[[#This Row],[Tranche 4]]*Tableau1[[#This Row],[Prix révisé 4]]</f>
        <v>0</v>
      </c>
      <c r="X125" s="2">
        <f>Tableau1[[#This Row],[Tranche 5]]*Tableau1[[#This Row],[Prix révisé 5]]</f>
        <v>0</v>
      </c>
      <c r="AA125" s="2">
        <f>Tableau1[[#This Row],[Tranche 6]]*Tableau1[[#This Row],[Prix révisé 6]]</f>
        <v>0</v>
      </c>
      <c r="AD125" s="2">
        <f>Tableau1[[#This Row],[Tranche 7]]*Tableau1[[#This Row],[Prix révisé 7]]</f>
        <v>0</v>
      </c>
      <c r="AG125" s="2">
        <f>Tableau1[[#This Row],[Tranche 8]]*Tableau1[[#This Row],[Prix révisé 8]]</f>
        <v>0</v>
      </c>
      <c r="AJ125" s="2">
        <f>Tableau1[[#This Row],[Tranche 9]]*Tableau1[[#This Row],[Prix révisé 9]]</f>
        <v>0</v>
      </c>
      <c r="AM125" s="2">
        <f>Tableau1[[#This Row],[Tranche 10]]*Tableau1[[#This Row],[Prix révisé 10]]</f>
        <v>0</v>
      </c>
      <c r="AP125" s="2">
        <f>Tableau1[[#This Row],[Tranche 11]]*Tableau1[[#This Row],[Prix révisé 11]]</f>
        <v>0</v>
      </c>
      <c r="AS125" s="2">
        <f>Tableau1[[#This Row],[Tranche 12]]*Tableau1[[#This Row],[Prix révisé 12]]</f>
        <v>0</v>
      </c>
      <c r="AV125" s="2">
        <f>Tableau1[[#This Row],[Tranche 13]]*Tableau1[[#This Row],[Prix révisé 13]]</f>
        <v>0</v>
      </c>
      <c r="AY125" s="2">
        <f>Tableau1[[#This Row],[Tranche 14]]*Tableau1[[#This Row],[Prix révisé 14]]</f>
        <v>0</v>
      </c>
      <c r="BB125" s="2">
        <f>Tableau1[[#This Row],[Tranche 15]]*Tableau1[[#This Row],[Prix révisé 15]]</f>
        <v>0</v>
      </c>
      <c r="BE125" s="2">
        <f>Tableau1[[#This Row],[Tranche 16]]*Tableau1[[#This Row],[Prix révisé 16]]</f>
        <v>0</v>
      </c>
      <c r="BH125" s="2">
        <f>Tableau1[[#This Row],[Tranche 17]]*Tableau1[[#This Row],[Prix révisé 17]]</f>
        <v>0</v>
      </c>
      <c r="BK125" s="2">
        <f>Tableau1[[#This Row],[Tranche 18]]*Tableau1[[#This Row],[Prix révisé 18]]</f>
        <v>0</v>
      </c>
      <c r="BN125" s="2">
        <f>Tableau1[[#This Row],[Tranche 19]]*Tableau1[[#This Row],[Prix révisé 19]]</f>
        <v>0</v>
      </c>
      <c r="BQ125" s="4">
        <f>Tableau1[[#This Row],[Tranche 20]]*Tableau1[[#This Row],[Prix révisé 20]]</f>
        <v>0</v>
      </c>
    </row>
    <row r="126" spans="1:69" x14ac:dyDescent="0.35">
      <c r="A126" t="s">
        <v>184</v>
      </c>
      <c r="B126" t="s">
        <v>79</v>
      </c>
      <c r="C126" s="3"/>
      <c r="D126" s="3">
        <f>IF(Tableau1[[#This Row],[Besoin Exprimé]]&lt;Tableau1[[#This Row],[Tranche 1]],Tableau1[[#This Row],[Tranche 1]],Tableau1[[#This Row],[Besoin Exprimé]])</f>
        <v>6</v>
      </c>
      <c r="E126" s="3">
        <f>prix(Tableau1[[#This Row],[Besoin réel]])</f>
        <v>5.83</v>
      </c>
      <c r="F126" s="3">
        <f>Tableau1[[#This Row],[Besoin réel]]*Tableau1[[#This Row],[Prix]]</f>
        <v>34.980000000000004</v>
      </c>
      <c r="G126" s="3">
        <f>OPTIMUM(Tableau1[[#This Row],[Besoin réel]])</f>
        <v>6</v>
      </c>
      <c r="H126" s="3">
        <f>prix(Tableau1[[#This Row],[Besoin optimisé]])</f>
        <v>5.83</v>
      </c>
      <c r="I126" s="3">
        <f>Tableau1[[#This Row],[Prix optimisé]]*Tableau1[[#This Row],[Besoin optimisé]]</f>
        <v>34.980000000000004</v>
      </c>
      <c r="J126" s="1">
        <v>6</v>
      </c>
      <c r="K126" s="2">
        <v>5.83</v>
      </c>
      <c r="L126" s="2">
        <f>Tableau1[[#This Row],[Tranche 1]]*Tableau1[[#This Row],[Prix révisé 1]]</f>
        <v>34.980000000000004</v>
      </c>
      <c r="M126" s="2">
        <v>12</v>
      </c>
      <c r="N126" s="2">
        <v>5.66</v>
      </c>
      <c r="O126" s="2">
        <f>Tableau1[[#This Row],[Tranche 2]]*Tableau1[[#This Row],[Prix révisé 2]]</f>
        <v>67.92</v>
      </c>
      <c r="R126" s="2">
        <f>Tableau1[[#This Row],[Tranche 3]]*Tableau1[[#This Row],[Prix révisé 3]]</f>
        <v>0</v>
      </c>
      <c r="U126" s="2">
        <f>Tableau1[[#This Row],[Tranche 4]]*Tableau1[[#This Row],[Prix révisé 4]]</f>
        <v>0</v>
      </c>
      <c r="X126" s="2">
        <f>Tableau1[[#This Row],[Tranche 5]]*Tableau1[[#This Row],[Prix révisé 5]]</f>
        <v>0</v>
      </c>
      <c r="AA126" s="2">
        <f>Tableau1[[#This Row],[Tranche 6]]*Tableau1[[#This Row],[Prix révisé 6]]</f>
        <v>0</v>
      </c>
      <c r="AD126" s="2">
        <f>Tableau1[[#This Row],[Tranche 7]]*Tableau1[[#This Row],[Prix révisé 7]]</f>
        <v>0</v>
      </c>
      <c r="AG126" s="2">
        <f>Tableau1[[#This Row],[Tranche 8]]*Tableau1[[#This Row],[Prix révisé 8]]</f>
        <v>0</v>
      </c>
      <c r="AJ126" s="2">
        <f>Tableau1[[#This Row],[Tranche 9]]*Tableau1[[#This Row],[Prix révisé 9]]</f>
        <v>0</v>
      </c>
      <c r="AM126" s="2">
        <f>Tableau1[[#This Row],[Tranche 10]]*Tableau1[[#This Row],[Prix révisé 10]]</f>
        <v>0</v>
      </c>
      <c r="AP126" s="2">
        <f>Tableau1[[#This Row],[Tranche 11]]*Tableau1[[#This Row],[Prix révisé 11]]</f>
        <v>0</v>
      </c>
      <c r="AS126" s="2">
        <f>Tableau1[[#This Row],[Tranche 12]]*Tableau1[[#This Row],[Prix révisé 12]]</f>
        <v>0</v>
      </c>
      <c r="AV126" s="2">
        <f>Tableau1[[#This Row],[Tranche 13]]*Tableau1[[#This Row],[Prix révisé 13]]</f>
        <v>0</v>
      </c>
      <c r="AY126" s="2">
        <f>Tableau1[[#This Row],[Tranche 14]]*Tableau1[[#This Row],[Prix révisé 14]]</f>
        <v>0</v>
      </c>
      <c r="BB126" s="2">
        <f>Tableau1[[#This Row],[Tranche 15]]*Tableau1[[#This Row],[Prix révisé 15]]</f>
        <v>0</v>
      </c>
      <c r="BE126" s="2">
        <f>Tableau1[[#This Row],[Tranche 16]]*Tableau1[[#This Row],[Prix révisé 16]]</f>
        <v>0</v>
      </c>
      <c r="BH126" s="2">
        <f>Tableau1[[#This Row],[Tranche 17]]*Tableau1[[#This Row],[Prix révisé 17]]</f>
        <v>0</v>
      </c>
      <c r="BK126" s="2">
        <f>Tableau1[[#This Row],[Tranche 18]]*Tableau1[[#This Row],[Prix révisé 18]]</f>
        <v>0</v>
      </c>
      <c r="BN126" s="2">
        <f>Tableau1[[#This Row],[Tranche 19]]*Tableau1[[#This Row],[Prix révisé 19]]</f>
        <v>0</v>
      </c>
      <c r="BQ126" s="4">
        <f>Tableau1[[#This Row],[Tranche 20]]*Tableau1[[#This Row],[Prix révisé 20]]</f>
        <v>0</v>
      </c>
    </row>
    <row r="127" spans="1:69" x14ac:dyDescent="0.35">
      <c r="A127" t="s">
        <v>185</v>
      </c>
      <c r="B127" t="s">
        <v>108</v>
      </c>
      <c r="C127" s="3"/>
      <c r="D127" s="3">
        <f>IF(Tableau1[[#This Row],[Besoin Exprimé]]&lt;Tableau1[[#This Row],[Tranche 1]],Tableau1[[#This Row],[Tranche 1]],Tableau1[[#This Row],[Besoin Exprimé]])</f>
        <v>5</v>
      </c>
      <c r="E127" s="3">
        <f>prix(Tableau1[[#This Row],[Besoin réel]])</f>
        <v>23.34</v>
      </c>
      <c r="F127" s="3">
        <f>Tableau1[[#This Row],[Besoin réel]]*Tableau1[[#This Row],[Prix]]</f>
        <v>116.7</v>
      </c>
      <c r="G127" s="3">
        <f>OPTIMUM(Tableau1[[#This Row],[Besoin réel]])</f>
        <v>5</v>
      </c>
      <c r="H127" s="3">
        <f>prix(Tableau1[[#This Row],[Besoin optimisé]])</f>
        <v>23.34</v>
      </c>
      <c r="I127" s="3">
        <f>Tableau1[[#This Row],[Prix optimisé]]*Tableau1[[#This Row],[Besoin optimisé]]</f>
        <v>116.7</v>
      </c>
      <c r="J127" s="1">
        <v>5</v>
      </c>
      <c r="K127" s="2">
        <v>23.34</v>
      </c>
      <c r="L127" s="2">
        <f>Tableau1[[#This Row],[Tranche 1]]*Tableau1[[#This Row],[Prix révisé 1]]</f>
        <v>116.7</v>
      </c>
      <c r="M127" s="2">
        <v>50</v>
      </c>
      <c r="N127" s="2">
        <v>5.85</v>
      </c>
      <c r="O127" s="2">
        <f>Tableau1[[#This Row],[Tranche 2]]*Tableau1[[#This Row],[Prix révisé 2]]</f>
        <v>292.5</v>
      </c>
      <c r="R127" s="2">
        <f>Tableau1[[#This Row],[Tranche 3]]*Tableau1[[#This Row],[Prix révisé 3]]</f>
        <v>0</v>
      </c>
      <c r="U127" s="2">
        <f>Tableau1[[#This Row],[Tranche 4]]*Tableau1[[#This Row],[Prix révisé 4]]</f>
        <v>0</v>
      </c>
      <c r="X127" s="2">
        <f>Tableau1[[#This Row],[Tranche 5]]*Tableau1[[#This Row],[Prix révisé 5]]</f>
        <v>0</v>
      </c>
      <c r="AA127" s="2">
        <f>Tableau1[[#This Row],[Tranche 6]]*Tableau1[[#This Row],[Prix révisé 6]]</f>
        <v>0</v>
      </c>
      <c r="AD127" s="2">
        <f>Tableau1[[#This Row],[Tranche 7]]*Tableau1[[#This Row],[Prix révisé 7]]</f>
        <v>0</v>
      </c>
      <c r="AG127" s="2">
        <f>Tableau1[[#This Row],[Tranche 8]]*Tableau1[[#This Row],[Prix révisé 8]]</f>
        <v>0</v>
      </c>
      <c r="AJ127" s="2">
        <f>Tableau1[[#This Row],[Tranche 9]]*Tableau1[[#This Row],[Prix révisé 9]]</f>
        <v>0</v>
      </c>
      <c r="AM127" s="2">
        <f>Tableau1[[#This Row],[Tranche 10]]*Tableau1[[#This Row],[Prix révisé 10]]</f>
        <v>0</v>
      </c>
      <c r="AP127" s="2">
        <f>Tableau1[[#This Row],[Tranche 11]]*Tableau1[[#This Row],[Prix révisé 11]]</f>
        <v>0</v>
      </c>
      <c r="AS127" s="2">
        <f>Tableau1[[#This Row],[Tranche 12]]*Tableau1[[#This Row],[Prix révisé 12]]</f>
        <v>0</v>
      </c>
      <c r="AV127" s="2">
        <f>Tableau1[[#This Row],[Tranche 13]]*Tableau1[[#This Row],[Prix révisé 13]]</f>
        <v>0</v>
      </c>
      <c r="AY127" s="2">
        <f>Tableau1[[#This Row],[Tranche 14]]*Tableau1[[#This Row],[Prix révisé 14]]</f>
        <v>0</v>
      </c>
      <c r="BB127" s="2">
        <f>Tableau1[[#This Row],[Tranche 15]]*Tableau1[[#This Row],[Prix révisé 15]]</f>
        <v>0</v>
      </c>
      <c r="BE127" s="2">
        <f>Tableau1[[#This Row],[Tranche 16]]*Tableau1[[#This Row],[Prix révisé 16]]</f>
        <v>0</v>
      </c>
      <c r="BH127" s="2">
        <f>Tableau1[[#This Row],[Tranche 17]]*Tableau1[[#This Row],[Prix révisé 17]]</f>
        <v>0</v>
      </c>
      <c r="BK127" s="2">
        <f>Tableau1[[#This Row],[Tranche 18]]*Tableau1[[#This Row],[Prix révisé 18]]</f>
        <v>0</v>
      </c>
      <c r="BN127" s="2">
        <f>Tableau1[[#This Row],[Tranche 19]]*Tableau1[[#This Row],[Prix révisé 19]]</f>
        <v>0</v>
      </c>
      <c r="BQ127" s="4">
        <f>Tableau1[[#This Row],[Tranche 20]]*Tableau1[[#This Row],[Prix révisé 20]]</f>
        <v>0</v>
      </c>
    </row>
    <row r="128" spans="1:69" x14ac:dyDescent="0.35">
      <c r="A128" t="s">
        <v>186</v>
      </c>
      <c r="B128" t="s">
        <v>57</v>
      </c>
      <c r="C128" s="3"/>
      <c r="D128" s="3">
        <f>IF(Tableau1[[#This Row],[Besoin Exprimé]]&lt;Tableau1[[#This Row],[Tranche 1]],Tableau1[[#This Row],[Tranche 1]],Tableau1[[#This Row],[Besoin Exprimé]])</f>
        <v>1</v>
      </c>
      <c r="E128" s="3">
        <f>prix(Tableau1[[#This Row],[Besoin réel]])</f>
        <v>752.52</v>
      </c>
      <c r="F128" s="3">
        <f>Tableau1[[#This Row],[Besoin réel]]*Tableau1[[#This Row],[Prix]]</f>
        <v>752.52</v>
      </c>
      <c r="G128" s="3">
        <f>OPTIMUM(Tableau1[[#This Row],[Besoin réel]])</f>
        <v>1</v>
      </c>
      <c r="H128" s="3">
        <f>prix(Tableau1[[#This Row],[Besoin optimisé]])</f>
        <v>752.52</v>
      </c>
      <c r="I128" s="3">
        <f>Tableau1[[#This Row],[Prix optimisé]]*Tableau1[[#This Row],[Besoin optimisé]]</f>
        <v>752.52</v>
      </c>
      <c r="J128" s="1">
        <v>1</v>
      </c>
      <c r="K128" s="2">
        <v>752.52</v>
      </c>
      <c r="L128" s="2">
        <f>Tableau1[[#This Row],[Tranche 1]]*Tableau1[[#This Row],[Prix révisé 1]]</f>
        <v>752.52</v>
      </c>
      <c r="M128" s="2">
        <v>5</v>
      </c>
      <c r="N128" s="2">
        <v>151.12</v>
      </c>
      <c r="O128" s="2">
        <f>Tableau1[[#This Row],[Tranche 2]]*Tableau1[[#This Row],[Prix révisé 2]]</f>
        <v>755.6</v>
      </c>
      <c r="P128" s="2">
        <v>10</v>
      </c>
      <c r="Q128" s="2">
        <v>143.56</v>
      </c>
      <c r="R128" s="2">
        <f>Tableau1[[#This Row],[Tranche 3]]*Tableau1[[#This Row],[Prix révisé 3]]</f>
        <v>1435.6</v>
      </c>
      <c r="S128" s="2">
        <v>50</v>
      </c>
      <c r="T128" s="2">
        <v>134.94999999999999</v>
      </c>
      <c r="U128" s="2">
        <f>Tableau1[[#This Row],[Tranche 4]]*Tableau1[[#This Row],[Prix révisé 4]]</f>
        <v>6747.4999999999991</v>
      </c>
      <c r="V128" s="2">
        <v>100</v>
      </c>
      <c r="W128" s="2">
        <v>126.85</v>
      </c>
      <c r="X128" s="2">
        <f>Tableau1[[#This Row],[Tranche 5]]*Tableau1[[#This Row],[Prix révisé 5]]</f>
        <v>12685</v>
      </c>
      <c r="Y128" s="2">
        <v>500</v>
      </c>
      <c r="Z128" s="2">
        <v>120.5</v>
      </c>
      <c r="AA128" s="2">
        <f>Tableau1[[#This Row],[Tranche 6]]*Tableau1[[#This Row],[Prix révisé 6]]</f>
        <v>60250</v>
      </c>
      <c r="AB128" s="2">
        <v>1000</v>
      </c>
      <c r="AC128" s="2">
        <v>114.49</v>
      </c>
      <c r="AD128" s="2">
        <f>Tableau1[[#This Row],[Tranche 7]]*Tableau1[[#This Row],[Prix révisé 7]]</f>
        <v>114490</v>
      </c>
      <c r="AE128" s="2">
        <v>5000</v>
      </c>
      <c r="AF128" s="2">
        <v>111.05</v>
      </c>
      <c r="AG128" s="2">
        <f>Tableau1[[#This Row],[Tranche 8]]*Tableau1[[#This Row],[Prix révisé 8]]</f>
        <v>555250</v>
      </c>
      <c r="AJ128" s="2">
        <f>Tableau1[[#This Row],[Tranche 9]]*Tableau1[[#This Row],[Prix révisé 9]]</f>
        <v>0</v>
      </c>
      <c r="AM128" s="2">
        <f>Tableau1[[#This Row],[Tranche 10]]*Tableau1[[#This Row],[Prix révisé 10]]</f>
        <v>0</v>
      </c>
      <c r="AP128" s="2">
        <f>Tableau1[[#This Row],[Tranche 11]]*Tableau1[[#This Row],[Prix révisé 11]]</f>
        <v>0</v>
      </c>
      <c r="AS128" s="2">
        <f>Tableau1[[#This Row],[Tranche 12]]*Tableau1[[#This Row],[Prix révisé 12]]</f>
        <v>0</v>
      </c>
      <c r="AV128" s="2">
        <f>Tableau1[[#This Row],[Tranche 13]]*Tableau1[[#This Row],[Prix révisé 13]]</f>
        <v>0</v>
      </c>
      <c r="AY128" s="2">
        <f>Tableau1[[#This Row],[Tranche 14]]*Tableau1[[#This Row],[Prix révisé 14]]</f>
        <v>0</v>
      </c>
      <c r="BB128" s="2">
        <f>Tableau1[[#This Row],[Tranche 15]]*Tableau1[[#This Row],[Prix révisé 15]]</f>
        <v>0</v>
      </c>
      <c r="BE128" s="2">
        <f>Tableau1[[#This Row],[Tranche 16]]*Tableau1[[#This Row],[Prix révisé 16]]</f>
        <v>0</v>
      </c>
      <c r="BH128" s="2">
        <f>Tableau1[[#This Row],[Tranche 17]]*Tableau1[[#This Row],[Prix révisé 17]]</f>
        <v>0</v>
      </c>
      <c r="BK128" s="2">
        <f>Tableau1[[#This Row],[Tranche 18]]*Tableau1[[#This Row],[Prix révisé 18]]</f>
        <v>0</v>
      </c>
      <c r="BN128" s="2">
        <f>Tableau1[[#This Row],[Tranche 19]]*Tableau1[[#This Row],[Prix révisé 19]]</f>
        <v>0</v>
      </c>
      <c r="BQ128" s="4">
        <f>Tableau1[[#This Row],[Tranche 20]]*Tableau1[[#This Row],[Prix révisé 20]]</f>
        <v>0</v>
      </c>
    </row>
    <row r="129" spans="1:69" x14ac:dyDescent="0.35">
      <c r="A129" t="s">
        <v>187</v>
      </c>
      <c r="B129" t="s">
        <v>188</v>
      </c>
      <c r="C129" s="3"/>
      <c r="D129" s="3">
        <f>IF(Tableau1[[#This Row],[Besoin Exprimé]]&lt;Tableau1[[#This Row],[Tranche 1]],Tableau1[[#This Row],[Tranche 1]],Tableau1[[#This Row],[Besoin Exprimé]])</f>
        <v>50</v>
      </c>
      <c r="E129" s="3">
        <f>prix(Tableau1[[#This Row],[Besoin réel]])</f>
        <v>4.68</v>
      </c>
      <c r="F129" s="3">
        <f>Tableau1[[#This Row],[Besoin réel]]*Tableau1[[#This Row],[Prix]]</f>
        <v>234</v>
      </c>
      <c r="G129" s="3">
        <f>OPTIMUM(Tableau1[[#This Row],[Besoin réel]])</f>
        <v>50</v>
      </c>
      <c r="H129" s="3">
        <f>prix(Tableau1[[#This Row],[Besoin optimisé]])</f>
        <v>4.68</v>
      </c>
      <c r="I129" s="3">
        <f>Tableau1[[#This Row],[Prix optimisé]]*Tableau1[[#This Row],[Besoin optimisé]]</f>
        <v>234</v>
      </c>
      <c r="J129" s="1">
        <v>50</v>
      </c>
      <c r="K129" s="2">
        <v>4.68</v>
      </c>
      <c r="L129" s="2">
        <f>Tableau1[[#This Row],[Tranche 1]]*Tableau1[[#This Row],[Prix révisé 1]]</f>
        <v>234</v>
      </c>
      <c r="O129" s="2">
        <f>Tableau1[[#This Row],[Tranche 2]]*Tableau1[[#This Row],[Prix révisé 2]]</f>
        <v>0</v>
      </c>
      <c r="R129" s="2">
        <f>Tableau1[[#This Row],[Tranche 3]]*Tableau1[[#This Row],[Prix révisé 3]]</f>
        <v>0</v>
      </c>
      <c r="U129" s="2">
        <f>Tableau1[[#This Row],[Tranche 4]]*Tableau1[[#This Row],[Prix révisé 4]]</f>
        <v>0</v>
      </c>
      <c r="X129" s="2">
        <f>Tableau1[[#This Row],[Tranche 5]]*Tableau1[[#This Row],[Prix révisé 5]]</f>
        <v>0</v>
      </c>
      <c r="AA129" s="2">
        <f>Tableau1[[#This Row],[Tranche 6]]*Tableau1[[#This Row],[Prix révisé 6]]</f>
        <v>0</v>
      </c>
      <c r="AD129" s="2">
        <f>Tableau1[[#This Row],[Tranche 7]]*Tableau1[[#This Row],[Prix révisé 7]]</f>
        <v>0</v>
      </c>
      <c r="AG129" s="2">
        <f>Tableau1[[#This Row],[Tranche 8]]*Tableau1[[#This Row],[Prix révisé 8]]</f>
        <v>0</v>
      </c>
      <c r="AJ129" s="2">
        <f>Tableau1[[#This Row],[Tranche 9]]*Tableau1[[#This Row],[Prix révisé 9]]</f>
        <v>0</v>
      </c>
      <c r="AM129" s="2">
        <f>Tableau1[[#This Row],[Tranche 10]]*Tableau1[[#This Row],[Prix révisé 10]]</f>
        <v>0</v>
      </c>
      <c r="AP129" s="2">
        <f>Tableau1[[#This Row],[Tranche 11]]*Tableau1[[#This Row],[Prix révisé 11]]</f>
        <v>0</v>
      </c>
      <c r="AS129" s="2">
        <f>Tableau1[[#This Row],[Tranche 12]]*Tableau1[[#This Row],[Prix révisé 12]]</f>
        <v>0</v>
      </c>
      <c r="AV129" s="2">
        <f>Tableau1[[#This Row],[Tranche 13]]*Tableau1[[#This Row],[Prix révisé 13]]</f>
        <v>0</v>
      </c>
      <c r="AY129" s="2">
        <f>Tableau1[[#This Row],[Tranche 14]]*Tableau1[[#This Row],[Prix révisé 14]]</f>
        <v>0</v>
      </c>
      <c r="BB129" s="2">
        <f>Tableau1[[#This Row],[Tranche 15]]*Tableau1[[#This Row],[Prix révisé 15]]</f>
        <v>0</v>
      </c>
      <c r="BE129" s="2">
        <f>Tableau1[[#This Row],[Tranche 16]]*Tableau1[[#This Row],[Prix révisé 16]]</f>
        <v>0</v>
      </c>
      <c r="BH129" s="2">
        <f>Tableau1[[#This Row],[Tranche 17]]*Tableau1[[#This Row],[Prix révisé 17]]</f>
        <v>0</v>
      </c>
      <c r="BK129" s="2">
        <f>Tableau1[[#This Row],[Tranche 18]]*Tableau1[[#This Row],[Prix révisé 18]]</f>
        <v>0</v>
      </c>
      <c r="BN129" s="2">
        <f>Tableau1[[#This Row],[Tranche 19]]*Tableau1[[#This Row],[Prix révisé 19]]</f>
        <v>0</v>
      </c>
      <c r="BQ129" s="4">
        <f>Tableau1[[#This Row],[Tranche 20]]*Tableau1[[#This Row],[Prix révisé 20]]</f>
        <v>0</v>
      </c>
    </row>
    <row r="130" spans="1:69" x14ac:dyDescent="0.35">
      <c r="A130" t="s">
        <v>189</v>
      </c>
      <c r="B130" t="s">
        <v>63</v>
      </c>
      <c r="C130" s="3"/>
      <c r="D130" s="3">
        <f>IF(Tableau1[[#This Row],[Besoin Exprimé]]&lt;Tableau1[[#This Row],[Tranche 1]],Tableau1[[#This Row],[Tranche 1]],Tableau1[[#This Row],[Besoin Exprimé]])</f>
        <v>1</v>
      </c>
      <c r="E130" s="3">
        <f>prix(Tableau1[[#This Row],[Besoin réel]])</f>
        <v>163.44</v>
      </c>
      <c r="F130" s="3">
        <f>Tableau1[[#This Row],[Besoin réel]]*Tableau1[[#This Row],[Prix]]</f>
        <v>163.44</v>
      </c>
      <c r="G130" s="3">
        <f>OPTIMUM(Tableau1[[#This Row],[Besoin réel]])</f>
        <v>1</v>
      </c>
      <c r="H130" s="3">
        <f>prix(Tableau1[[#This Row],[Besoin optimisé]])</f>
        <v>163.44</v>
      </c>
      <c r="I130" s="3">
        <f>Tableau1[[#This Row],[Prix optimisé]]*Tableau1[[#This Row],[Besoin optimisé]]</f>
        <v>163.44</v>
      </c>
      <c r="J130" s="1">
        <v>1</v>
      </c>
      <c r="K130" s="2">
        <v>163.44</v>
      </c>
      <c r="L130" s="2">
        <f>Tableau1[[#This Row],[Tranche 1]]*Tableau1[[#This Row],[Prix révisé 1]]</f>
        <v>163.44</v>
      </c>
      <c r="M130" s="2">
        <v>2</v>
      </c>
      <c r="N130" s="2">
        <v>161.86000000000001</v>
      </c>
      <c r="O130" s="2">
        <f>Tableau1[[#This Row],[Tranche 2]]*Tableau1[[#This Row],[Prix révisé 2]]</f>
        <v>323.72000000000003</v>
      </c>
      <c r="P130" s="2">
        <v>4</v>
      </c>
      <c r="Q130" s="2">
        <v>160.24</v>
      </c>
      <c r="R130" s="2">
        <f>Tableau1[[#This Row],[Tranche 3]]*Tableau1[[#This Row],[Prix révisé 3]]</f>
        <v>640.96</v>
      </c>
      <c r="S130" s="2">
        <v>7</v>
      </c>
      <c r="T130" s="2">
        <v>158.69</v>
      </c>
      <c r="U130" s="2">
        <f>Tableau1[[#This Row],[Tranche 4]]*Tableau1[[#This Row],[Prix révisé 4]]</f>
        <v>1110.83</v>
      </c>
      <c r="V130" s="2">
        <v>20</v>
      </c>
      <c r="W130" s="2">
        <v>132.97999999999999</v>
      </c>
      <c r="X130" s="2">
        <f>Tableau1[[#This Row],[Tranche 5]]*Tableau1[[#This Row],[Prix révisé 5]]</f>
        <v>2659.6</v>
      </c>
      <c r="AA130" s="2">
        <f>Tableau1[[#This Row],[Tranche 6]]*Tableau1[[#This Row],[Prix révisé 6]]</f>
        <v>0</v>
      </c>
      <c r="AD130" s="2">
        <f>Tableau1[[#This Row],[Tranche 7]]*Tableau1[[#This Row],[Prix révisé 7]]</f>
        <v>0</v>
      </c>
      <c r="AG130" s="2">
        <f>Tableau1[[#This Row],[Tranche 8]]*Tableau1[[#This Row],[Prix révisé 8]]</f>
        <v>0</v>
      </c>
      <c r="AJ130" s="2">
        <f>Tableau1[[#This Row],[Tranche 9]]*Tableau1[[#This Row],[Prix révisé 9]]</f>
        <v>0</v>
      </c>
      <c r="AM130" s="2">
        <f>Tableau1[[#This Row],[Tranche 10]]*Tableau1[[#This Row],[Prix révisé 10]]</f>
        <v>0</v>
      </c>
      <c r="AP130" s="2">
        <f>Tableau1[[#This Row],[Tranche 11]]*Tableau1[[#This Row],[Prix révisé 11]]</f>
        <v>0</v>
      </c>
      <c r="AS130" s="2">
        <f>Tableau1[[#This Row],[Tranche 12]]*Tableau1[[#This Row],[Prix révisé 12]]</f>
        <v>0</v>
      </c>
      <c r="AV130" s="2">
        <f>Tableau1[[#This Row],[Tranche 13]]*Tableau1[[#This Row],[Prix révisé 13]]</f>
        <v>0</v>
      </c>
      <c r="AY130" s="2">
        <f>Tableau1[[#This Row],[Tranche 14]]*Tableau1[[#This Row],[Prix révisé 14]]</f>
        <v>0</v>
      </c>
      <c r="BB130" s="2">
        <f>Tableau1[[#This Row],[Tranche 15]]*Tableau1[[#This Row],[Prix révisé 15]]</f>
        <v>0</v>
      </c>
      <c r="BE130" s="2">
        <f>Tableau1[[#This Row],[Tranche 16]]*Tableau1[[#This Row],[Prix révisé 16]]</f>
        <v>0</v>
      </c>
      <c r="BH130" s="2">
        <f>Tableau1[[#This Row],[Tranche 17]]*Tableau1[[#This Row],[Prix révisé 17]]</f>
        <v>0</v>
      </c>
      <c r="BK130" s="2">
        <f>Tableau1[[#This Row],[Tranche 18]]*Tableau1[[#This Row],[Prix révisé 18]]</f>
        <v>0</v>
      </c>
      <c r="BN130" s="2">
        <f>Tableau1[[#This Row],[Tranche 19]]*Tableau1[[#This Row],[Prix révisé 19]]</f>
        <v>0</v>
      </c>
      <c r="BQ130" s="4">
        <f>Tableau1[[#This Row],[Tranche 20]]*Tableau1[[#This Row],[Prix révisé 20]]</f>
        <v>0</v>
      </c>
    </row>
    <row r="131" spans="1:69" x14ac:dyDescent="0.35">
      <c r="A131" t="s">
        <v>190</v>
      </c>
      <c r="B131" t="s">
        <v>191</v>
      </c>
      <c r="C131" s="3"/>
      <c r="D131" s="3">
        <f>IF(Tableau1[[#This Row],[Besoin Exprimé]]&lt;Tableau1[[#This Row],[Tranche 1]],Tableau1[[#This Row],[Tranche 1]],Tableau1[[#This Row],[Besoin Exprimé]])</f>
        <v>4000</v>
      </c>
      <c r="E131" s="3">
        <f>prix(Tableau1[[#This Row],[Besoin réel]])</f>
        <v>2.39</v>
      </c>
      <c r="F131" s="3">
        <f>Tableau1[[#This Row],[Besoin réel]]*Tableau1[[#This Row],[Prix]]</f>
        <v>9560</v>
      </c>
      <c r="G131" s="3">
        <f>OPTIMUM(Tableau1[[#This Row],[Besoin réel]])</f>
        <v>4000</v>
      </c>
      <c r="H131" s="3">
        <f>prix(Tableau1[[#This Row],[Besoin optimisé]])</f>
        <v>2.39</v>
      </c>
      <c r="I131" s="3">
        <f>Tableau1[[#This Row],[Prix optimisé]]*Tableau1[[#This Row],[Besoin optimisé]]</f>
        <v>9560</v>
      </c>
      <c r="J131" s="1">
        <v>4000</v>
      </c>
      <c r="K131" s="2">
        <v>2.39</v>
      </c>
      <c r="L131" s="2">
        <f>Tableau1[[#This Row],[Tranche 1]]*Tableau1[[#This Row],[Prix révisé 1]]</f>
        <v>9560</v>
      </c>
      <c r="O131" s="2">
        <f>Tableau1[[#This Row],[Tranche 2]]*Tableau1[[#This Row],[Prix révisé 2]]</f>
        <v>0</v>
      </c>
      <c r="R131" s="2">
        <f>Tableau1[[#This Row],[Tranche 3]]*Tableau1[[#This Row],[Prix révisé 3]]</f>
        <v>0</v>
      </c>
      <c r="U131" s="2">
        <f>Tableau1[[#This Row],[Tranche 4]]*Tableau1[[#This Row],[Prix révisé 4]]</f>
        <v>0</v>
      </c>
      <c r="X131" s="2">
        <f>Tableau1[[#This Row],[Tranche 5]]*Tableau1[[#This Row],[Prix révisé 5]]</f>
        <v>0</v>
      </c>
      <c r="AA131" s="2">
        <f>Tableau1[[#This Row],[Tranche 6]]*Tableau1[[#This Row],[Prix révisé 6]]</f>
        <v>0</v>
      </c>
      <c r="AD131" s="2">
        <f>Tableau1[[#This Row],[Tranche 7]]*Tableau1[[#This Row],[Prix révisé 7]]</f>
        <v>0</v>
      </c>
      <c r="AG131" s="2">
        <f>Tableau1[[#This Row],[Tranche 8]]*Tableau1[[#This Row],[Prix révisé 8]]</f>
        <v>0</v>
      </c>
      <c r="AJ131" s="2">
        <f>Tableau1[[#This Row],[Tranche 9]]*Tableau1[[#This Row],[Prix révisé 9]]</f>
        <v>0</v>
      </c>
      <c r="AM131" s="2">
        <f>Tableau1[[#This Row],[Tranche 10]]*Tableau1[[#This Row],[Prix révisé 10]]</f>
        <v>0</v>
      </c>
      <c r="AP131" s="2">
        <f>Tableau1[[#This Row],[Tranche 11]]*Tableau1[[#This Row],[Prix révisé 11]]</f>
        <v>0</v>
      </c>
      <c r="AS131" s="2">
        <f>Tableau1[[#This Row],[Tranche 12]]*Tableau1[[#This Row],[Prix révisé 12]]</f>
        <v>0</v>
      </c>
      <c r="AV131" s="2">
        <f>Tableau1[[#This Row],[Tranche 13]]*Tableau1[[#This Row],[Prix révisé 13]]</f>
        <v>0</v>
      </c>
      <c r="AY131" s="2">
        <f>Tableau1[[#This Row],[Tranche 14]]*Tableau1[[#This Row],[Prix révisé 14]]</f>
        <v>0</v>
      </c>
      <c r="BB131" s="2">
        <f>Tableau1[[#This Row],[Tranche 15]]*Tableau1[[#This Row],[Prix révisé 15]]</f>
        <v>0</v>
      </c>
      <c r="BE131" s="2">
        <f>Tableau1[[#This Row],[Tranche 16]]*Tableau1[[#This Row],[Prix révisé 16]]</f>
        <v>0</v>
      </c>
      <c r="BH131" s="2">
        <f>Tableau1[[#This Row],[Tranche 17]]*Tableau1[[#This Row],[Prix révisé 17]]</f>
        <v>0</v>
      </c>
      <c r="BK131" s="2">
        <f>Tableau1[[#This Row],[Tranche 18]]*Tableau1[[#This Row],[Prix révisé 18]]</f>
        <v>0</v>
      </c>
      <c r="BN131" s="2">
        <f>Tableau1[[#This Row],[Tranche 19]]*Tableau1[[#This Row],[Prix révisé 19]]</f>
        <v>0</v>
      </c>
      <c r="BQ131" s="4">
        <f>Tableau1[[#This Row],[Tranche 20]]*Tableau1[[#This Row],[Prix révisé 20]]</f>
        <v>0</v>
      </c>
    </row>
    <row r="132" spans="1:69" x14ac:dyDescent="0.35">
      <c r="A132" t="s">
        <v>192</v>
      </c>
      <c r="B132" t="s">
        <v>193</v>
      </c>
      <c r="C132" s="3"/>
      <c r="D132" s="3">
        <f>IF(Tableau1[[#This Row],[Besoin Exprimé]]&lt;Tableau1[[#This Row],[Tranche 1]],Tableau1[[#This Row],[Tranche 1]],Tableau1[[#This Row],[Besoin Exprimé]])</f>
        <v>10</v>
      </c>
      <c r="E132" s="3">
        <f>prix(Tableau1[[#This Row],[Besoin réel]])</f>
        <v>720</v>
      </c>
      <c r="F132" s="3">
        <f>Tableau1[[#This Row],[Besoin réel]]*Tableau1[[#This Row],[Prix]]</f>
        <v>7200</v>
      </c>
      <c r="G132" s="3">
        <f>OPTIMUM(Tableau1[[#This Row],[Besoin réel]])</f>
        <v>10</v>
      </c>
      <c r="H132" s="3">
        <f>prix(Tableau1[[#This Row],[Besoin optimisé]])</f>
        <v>720</v>
      </c>
      <c r="I132" s="3">
        <f>Tableau1[[#This Row],[Prix optimisé]]*Tableau1[[#This Row],[Besoin optimisé]]</f>
        <v>7200</v>
      </c>
      <c r="J132" s="1">
        <v>10</v>
      </c>
      <c r="K132" s="2">
        <v>720</v>
      </c>
      <c r="L132" s="2">
        <f>Tableau1[[#This Row],[Tranche 1]]*Tableau1[[#This Row],[Prix révisé 1]]</f>
        <v>7200</v>
      </c>
      <c r="O132" s="2">
        <f>Tableau1[[#This Row],[Tranche 2]]*Tableau1[[#This Row],[Prix révisé 2]]</f>
        <v>0</v>
      </c>
      <c r="R132" s="2">
        <f>Tableau1[[#This Row],[Tranche 3]]*Tableau1[[#This Row],[Prix révisé 3]]</f>
        <v>0</v>
      </c>
      <c r="U132" s="2">
        <f>Tableau1[[#This Row],[Tranche 4]]*Tableau1[[#This Row],[Prix révisé 4]]</f>
        <v>0</v>
      </c>
      <c r="X132" s="2">
        <f>Tableau1[[#This Row],[Tranche 5]]*Tableau1[[#This Row],[Prix révisé 5]]</f>
        <v>0</v>
      </c>
      <c r="AA132" s="2">
        <f>Tableau1[[#This Row],[Tranche 6]]*Tableau1[[#This Row],[Prix révisé 6]]</f>
        <v>0</v>
      </c>
      <c r="AD132" s="2">
        <f>Tableau1[[#This Row],[Tranche 7]]*Tableau1[[#This Row],[Prix révisé 7]]</f>
        <v>0</v>
      </c>
      <c r="AG132" s="2">
        <f>Tableau1[[#This Row],[Tranche 8]]*Tableau1[[#This Row],[Prix révisé 8]]</f>
        <v>0</v>
      </c>
      <c r="AJ132" s="2">
        <f>Tableau1[[#This Row],[Tranche 9]]*Tableau1[[#This Row],[Prix révisé 9]]</f>
        <v>0</v>
      </c>
      <c r="AM132" s="2">
        <f>Tableau1[[#This Row],[Tranche 10]]*Tableau1[[#This Row],[Prix révisé 10]]</f>
        <v>0</v>
      </c>
      <c r="AP132" s="2">
        <f>Tableau1[[#This Row],[Tranche 11]]*Tableau1[[#This Row],[Prix révisé 11]]</f>
        <v>0</v>
      </c>
      <c r="AS132" s="2">
        <f>Tableau1[[#This Row],[Tranche 12]]*Tableau1[[#This Row],[Prix révisé 12]]</f>
        <v>0</v>
      </c>
      <c r="AV132" s="2">
        <f>Tableau1[[#This Row],[Tranche 13]]*Tableau1[[#This Row],[Prix révisé 13]]</f>
        <v>0</v>
      </c>
      <c r="AY132" s="2">
        <f>Tableau1[[#This Row],[Tranche 14]]*Tableau1[[#This Row],[Prix révisé 14]]</f>
        <v>0</v>
      </c>
      <c r="BB132" s="2">
        <f>Tableau1[[#This Row],[Tranche 15]]*Tableau1[[#This Row],[Prix révisé 15]]</f>
        <v>0</v>
      </c>
      <c r="BE132" s="2">
        <f>Tableau1[[#This Row],[Tranche 16]]*Tableau1[[#This Row],[Prix révisé 16]]</f>
        <v>0</v>
      </c>
      <c r="BH132" s="2">
        <f>Tableau1[[#This Row],[Tranche 17]]*Tableau1[[#This Row],[Prix révisé 17]]</f>
        <v>0</v>
      </c>
      <c r="BK132" s="2">
        <f>Tableau1[[#This Row],[Tranche 18]]*Tableau1[[#This Row],[Prix révisé 18]]</f>
        <v>0</v>
      </c>
      <c r="BN132" s="2">
        <f>Tableau1[[#This Row],[Tranche 19]]*Tableau1[[#This Row],[Prix révisé 19]]</f>
        <v>0</v>
      </c>
      <c r="BQ132" s="4">
        <f>Tableau1[[#This Row],[Tranche 20]]*Tableau1[[#This Row],[Prix révisé 20]]</f>
        <v>0</v>
      </c>
    </row>
    <row r="133" spans="1:69" x14ac:dyDescent="0.35">
      <c r="A133" t="s">
        <v>194</v>
      </c>
      <c r="B133" t="s">
        <v>195</v>
      </c>
      <c r="C133" s="3"/>
      <c r="D133" s="3">
        <f>IF(Tableau1[[#This Row],[Besoin Exprimé]]&lt;Tableau1[[#This Row],[Tranche 1]],Tableau1[[#This Row],[Tranche 1]],Tableau1[[#This Row],[Besoin Exprimé]])</f>
        <v>5</v>
      </c>
      <c r="E133" s="3">
        <f>prix(Tableau1[[#This Row],[Besoin réel]])</f>
        <v>1402.8</v>
      </c>
      <c r="F133" s="3">
        <f>Tableau1[[#This Row],[Besoin réel]]*Tableau1[[#This Row],[Prix]]</f>
        <v>7014</v>
      </c>
      <c r="G133" s="3">
        <f>OPTIMUM(Tableau1[[#This Row],[Besoin réel]])</f>
        <v>5</v>
      </c>
      <c r="H133" s="3">
        <f>prix(Tableau1[[#This Row],[Besoin optimisé]])</f>
        <v>1402.8</v>
      </c>
      <c r="I133" s="3">
        <f>Tableau1[[#This Row],[Prix optimisé]]*Tableau1[[#This Row],[Besoin optimisé]]</f>
        <v>7014</v>
      </c>
      <c r="J133" s="1">
        <v>5</v>
      </c>
      <c r="K133" s="2">
        <v>1402.8</v>
      </c>
      <c r="L133" s="2">
        <f>Tableau1[[#This Row],[Tranche 1]]*Tableau1[[#This Row],[Prix révisé 1]]</f>
        <v>7014</v>
      </c>
      <c r="O133" s="2">
        <f>Tableau1[[#This Row],[Tranche 2]]*Tableau1[[#This Row],[Prix révisé 2]]</f>
        <v>0</v>
      </c>
      <c r="R133" s="2">
        <f>Tableau1[[#This Row],[Tranche 3]]*Tableau1[[#This Row],[Prix révisé 3]]</f>
        <v>0</v>
      </c>
      <c r="U133" s="2">
        <f>Tableau1[[#This Row],[Tranche 4]]*Tableau1[[#This Row],[Prix révisé 4]]</f>
        <v>0</v>
      </c>
      <c r="X133" s="2">
        <f>Tableau1[[#This Row],[Tranche 5]]*Tableau1[[#This Row],[Prix révisé 5]]</f>
        <v>0</v>
      </c>
      <c r="AA133" s="2">
        <f>Tableau1[[#This Row],[Tranche 6]]*Tableau1[[#This Row],[Prix révisé 6]]</f>
        <v>0</v>
      </c>
      <c r="AD133" s="2">
        <f>Tableau1[[#This Row],[Tranche 7]]*Tableau1[[#This Row],[Prix révisé 7]]</f>
        <v>0</v>
      </c>
      <c r="AG133" s="2">
        <f>Tableau1[[#This Row],[Tranche 8]]*Tableau1[[#This Row],[Prix révisé 8]]</f>
        <v>0</v>
      </c>
      <c r="AJ133" s="2">
        <f>Tableau1[[#This Row],[Tranche 9]]*Tableau1[[#This Row],[Prix révisé 9]]</f>
        <v>0</v>
      </c>
      <c r="AM133" s="2">
        <f>Tableau1[[#This Row],[Tranche 10]]*Tableau1[[#This Row],[Prix révisé 10]]</f>
        <v>0</v>
      </c>
      <c r="AP133" s="2">
        <f>Tableau1[[#This Row],[Tranche 11]]*Tableau1[[#This Row],[Prix révisé 11]]</f>
        <v>0</v>
      </c>
      <c r="AS133" s="2">
        <f>Tableau1[[#This Row],[Tranche 12]]*Tableau1[[#This Row],[Prix révisé 12]]</f>
        <v>0</v>
      </c>
      <c r="AV133" s="2">
        <f>Tableau1[[#This Row],[Tranche 13]]*Tableau1[[#This Row],[Prix révisé 13]]</f>
        <v>0</v>
      </c>
      <c r="AY133" s="2">
        <f>Tableau1[[#This Row],[Tranche 14]]*Tableau1[[#This Row],[Prix révisé 14]]</f>
        <v>0</v>
      </c>
      <c r="BB133" s="2">
        <f>Tableau1[[#This Row],[Tranche 15]]*Tableau1[[#This Row],[Prix révisé 15]]</f>
        <v>0</v>
      </c>
      <c r="BE133" s="2">
        <f>Tableau1[[#This Row],[Tranche 16]]*Tableau1[[#This Row],[Prix révisé 16]]</f>
        <v>0</v>
      </c>
      <c r="BH133" s="2">
        <f>Tableau1[[#This Row],[Tranche 17]]*Tableau1[[#This Row],[Prix révisé 17]]</f>
        <v>0</v>
      </c>
      <c r="BK133" s="2">
        <f>Tableau1[[#This Row],[Tranche 18]]*Tableau1[[#This Row],[Prix révisé 18]]</f>
        <v>0</v>
      </c>
      <c r="BN133" s="2">
        <f>Tableau1[[#This Row],[Tranche 19]]*Tableau1[[#This Row],[Prix révisé 19]]</f>
        <v>0</v>
      </c>
      <c r="BQ133" s="4">
        <f>Tableau1[[#This Row],[Tranche 20]]*Tableau1[[#This Row],[Prix révisé 20]]</f>
        <v>0</v>
      </c>
    </row>
    <row r="134" spans="1:69" x14ac:dyDescent="0.35">
      <c r="A134" t="s">
        <v>196</v>
      </c>
      <c r="B134" t="s">
        <v>63</v>
      </c>
      <c r="C134" s="3"/>
      <c r="D134" s="3">
        <f>IF(Tableau1[[#This Row],[Besoin Exprimé]]&lt;Tableau1[[#This Row],[Tranche 1]],Tableau1[[#This Row],[Tranche 1]],Tableau1[[#This Row],[Besoin Exprimé]])</f>
        <v>180</v>
      </c>
      <c r="E134" s="3">
        <f>prix(Tableau1[[#This Row],[Besoin réel]])</f>
        <v>8.16</v>
      </c>
      <c r="F134" s="3">
        <f>Tableau1[[#This Row],[Besoin réel]]*Tableau1[[#This Row],[Prix]]</f>
        <v>1468.8</v>
      </c>
      <c r="G134" s="3">
        <f>OPTIMUM(Tableau1[[#This Row],[Besoin réel]])</f>
        <v>180</v>
      </c>
      <c r="H134" s="3">
        <f>prix(Tableau1[[#This Row],[Besoin optimisé]])</f>
        <v>8.16</v>
      </c>
      <c r="I134" s="3">
        <f>Tableau1[[#This Row],[Prix optimisé]]*Tableau1[[#This Row],[Besoin optimisé]]</f>
        <v>1468.8</v>
      </c>
      <c r="J134" s="1">
        <v>180</v>
      </c>
      <c r="K134" s="2">
        <v>8.16</v>
      </c>
      <c r="L134" s="2">
        <f>Tableau1[[#This Row],[Tranche 1]]*Tableau1[[#This Row],[Prix révisé 1]]</f>
        <v>1468.8</v>
      </c>
      <c r="O134" s="2">
        <f>Tableau1[[#This Row],[Tranche 2]]*Tableau1[[#This Row],[Prix révisé 2]]</f>
        <v>0</v>
      </c>
      <c r="R134" s="2">
        <f>Tableau1[[#This Row],[Tranche 3]]*Tableau1[[#This Row],[Prix révisé 3]]</f>
        <v>0</v>
      </c>
      <c r="U134" s="2">
        <f>Tableau1[[#This Row],[Tranche 4]]*Tableau1[[#This Row],[Prix révisé 4]]</f>
        <v>0</v>
      </c>
      <c r="X134" s="2">
        <f>Tableau1[[#This Row],[Tranche 5]]*Tableau1[[#This Row],[Prix révisé 5]]</f>
        <v>0</v>
      </c>
      <c r="AA134" s="2">
        <f>Tableau1[[#This Row],[Tranche 6]]*Tableau1[[#This Row],[Prix révisé 6]]</f>
        <v>0</v>
      </c>
      <c r="AD134" s="2">
        <f>Tableau1[[#This Row],[Tranche 7]]*Tableau1[[#This Row],[Prix révisé 7]]</f>
        <v>0</v>
      </c>
      <c r="AG134" s="2">
        <f>Tableau1[[#This Row],[Tranche 8]]*Tableau1[[#This Row],[Prix révisé 8]]</f>
        <v>0</v>
      </c>
      <c r="AJ134" s="2">
        <f>Tableau1[[#This Row],[Tranche 9]]*Tableau1[[#This Row],[Prix révisé 9]]</f>
        <v>0</v>
      </c>
      <c r="AM134" s="2">
        <f>Tableau1[[#This Row],[Tranche 10]]*Tableau1[[#This Row],[Prix révisé 10]]</f>
        <v>0</v>
      </c>
      <c r="AP134" s="2">
        <f>Tableau1[[#This Row],[Tranche 11]]*Tableau1[[#This Row],[Prix révisé 11]]</f>
        <v>0</v>
      </c>
      <c r="AS134" s="2">
        <f>Tableau1[[#This Row],[Tranche 12]]*Tableau1[[#This Row],[Prix révisé 12]]</f>
        <v>0</v>
      </c>
      <c r="AV134" s="2">
        <f>Tableau1[[#This Row],[Tranche 13]]*Tableau1[[#This Row],[Prix révisé 13]]</f>
        <v>0</v>
      </c>
      <c r="AY134" s="2">
        <f>Tableau1[[#This Row],[Tranche 14]]*Tableau1[[#This Row],[Prix révisé 14]]</f>
        <v>0</v>
      </c>
      <c r="BB134" s="2">
        <f>Tableau1[[#This Row],[Tranche 15]]*Tableau1[[#This Row],[Prix révisé 15]]</f>
        <v>0</v>
      </c>
      <c r="BE134" s="2">
        <f>Tableau1[[#This Row],[Tranche 16]]*Tableau1[[#This Row],[Prix révisé 16]]</f>
        <v>0</v>
      </c>
      <c r="BH134" s="2">
        <f>Tableau1[[#This Row],[Tranche 17]]*Tableau1[[#This Row],[Prix révisé 17]]</f>
        <v>0</v>
      </c>
      <c r="BK134" s="2">
        <f>Tableau1[[#This Row],[Tranche 18]]*Tableau1[[#This Row],[Prix révisé 18]]</f>
        <v>0</v>
      </c>
      <c r="BN134" s="2">
        <f>Tableau1[[#This Row],[Tranche 19]]*Tableau1[[#This Row],[Prix révisé 19]]</f>
        <v>0</v>
      </c>
      <c r="BQ134" s="4">
        <f>Tableau1[[#This Row],[Tranche 20]]*Tableau1[[#This Row],[Prix révisé 20]]</f>
        <v>0</v>
      </c>
    </row>
    <row r="135" spans="1:69" x14ac:dyDescent="0.35">
      <c r="A135" t="s">
        <v>197</v>
      </c>
      <c r="B135" t="s">
        <v>198</v>
      </c>
      <c r="C135" s="3"/>
      <c r="D135" s="3">
        <f>IF(Tableau1[[#This Row],[Besoin Exprimé]]&lt;Tableau1[[#This Row],[Tranche 1]],Tableau1[[#This Row],[Tranche 1]],Tableau1[[#This Row],[Besoin Exprimé]])</f>
        <v>100</v>
      </c>
      <c r="E135" s="3">
        <f>prix(Tableau1[[#This Row],[Besoin réel]])</f>
        <v>295.2</v>
      </c>
      <c r="F135" s="3">
        <f>Tableau1[[#This Row],[Besoin réel]]*Tableau1[[#This Row],[Prix]]</f>
        <v>29520</v>
      </c>
      <c r="G135" s="3">
        <f>OPTIMUM(Tableau1[[#This Row],[Besoin réel]])</f>
        <v>100</v>
      </c>
      <c r="H135" s="3">
        <f>prix(Tableau1[[#This Row],[Besoin optimisé]])</f>
        <v>295.2</v>
      </c>
      <c r="I135" s="3">
        <f>Tableau1[[#This Row],[Prix optimisé]]*Tableau1[[#This Row],[Besoin optimisé]]</f>
        <v>29520</v>
      </c>
      <c r="J135" s="1">
        <v>100</v>
      </c>
      <c r="K135" s="2">
        <v>295.2</v>
      </c>
      <c r="L135" s="2">
        <f>Tableau1[[#This Row],[Tranche 1]]*Tableau1[[#This Row],[Prix révisé 1]]</f>
        <v>29520</v>
      </c>
      <c r="O135" s="2">
        <f>Tableau1[[#This Row],[Tranche 2]]*Tableau1[[#This Row],[Prix révisé 2]]</f>
        <v>0</v>
      </c>
      <c r="R135" s="2">
        <f>Tableau1[[#This Row],[Tranche 3]]*Tableau1[[#This Row],[Prix révisé 3]]</f>
        <v>0</v>
      </c>
      <c r="U135" s="2">
        <f>Tableau1[[#This Row],[Tranche 4]]*Tableau1[[#This Row],[Prix révisé 4]]</f>
        <v>0</v>
      </c>
      <c r="X135" s="2">
        <f>Tableau1[[#This Row],[Tranche 5]]*Tableau1[[#This Row],[Prix révisé 5]]</f>
        <v>0</v>
      </c>
      <c r="AA135" s="2">
        <f>Tableau1[[#This Row],[Tranche 6]]*Tableau1[[#This Row],[Prix révisé 6]]</f>
        <v>0</v>
      </c>
      <c r="AD135" s="2">
        <f>Tableau1[[#This Row],[Tranche 7]]*Tableau1[[#This Row],[Prix révisé 7]]</f>
        <v>0</v>
      </c>
      <c r="AG135" s="2">
        <f>Tableau1[[#This Row],[Tranche 8]]*Tableau1[[#This Row],[Prix révisé 8]]</f>
        <v>0</v>
      </c>
      <c r="AJ135" s="2">
        <f>Tableau1[[#This Row],[Tranche 9]]*Tableau1[[#This Row],[Prix révisé 9]]</f>
        <v>0</v>
      </c>
      <c r="AM135" s="2">
        <f>Tableau1[[#This Row],[Tranche 10]]*Tableau1[[#This Row],[Prix révisé 10]]</f>
        <v>0</v>
      </c>
      <c r="AP135" s="2">
        <f>Tableau1[[#This Row],[Tranche 11]]*Tableau1[[#This Row],[Prix révisé 11]]</f>
        <v>0</v>
      </c>
      <c r="AS135" s="2">
        <f>Tableau1[[#This Row],[Tranche 12]]*Tableau1[[#This Row],[Prix révisé 12]]</f>
        <v>0</v>
      </c>
      <c r="AV135" s="2">
        <f>Tableau1[[#This Row],[Tranche 13]]*Tableau1[[#This Row],[Prix révisé 13]]</f>
        <v>0</v>
      </c>
      <c r="AY135" s="2">
        <f>Tableau1[[#This Row],[Tranche 14]]*Tableau1[[#This Row],[Prix révisé 14]]</f>
        <v>0</v>
      </c>
      <c r="BB135" s="2">
        <f>Tableau1[[#This Row],[Tranche 15]]*Tableau1[[#This Row],[Prix révisé 15]]</f>
        <v>0</v>
      </c>
      <c r="BE135" s="2">
        <f>Tableau1[[#This Row],[Tranche 16]]*Tableau1[[#This Row],[Prix révisé 16]]</f>
        <v>0</v>
      </c>
      <c r="BH135" s="2">
        <f>Tableau1[[#This Row],[Tranche 17]]*Tableau1[[#This Row],[Prix révisé 17]]</f>
        <v>0</v>
      </c>
      <c r="BK135" s="2">
        <f>Tableau1[[#This Row],[Tranche 18]]*Tableau1[[#This Row],[Prix révisé 18]]</f>
        <v>0</v>
      </c>
      <c r="BN135" s="2">
        <f>Tableau1[[#This Row],[Tranche 19]]*Tableau1[[#This Row],[Prix révisé 19]]</f>
        <v>0</v>
      </c>
      <c r="BQ135" s="4">
        <f>Tableau1[[#This Row],[Tranche 20]]*Tableau1[[#This Row],[Prix révisé 20]]</f>
        <v>0</v>
      </c>
    </row>
    <row r="136" spans="1:69" x14ac:dyDescent="0.35">
      <c r="A136" t="s">
        <v>199</v>
      </c>
      <c r="B136" t="s">
        <v>63</v>
      </c>
      <c r="C136" s="3"/>
      <c r="D136" s="3">
        <f>IF(Tableau1[[#This Row],[Besoin Exprimé]]&lt;Tableau1[[#This Row],[Tranche 1]],Tableau1[[#This Row],[Tranche 1]],Tableau1[[#This Row],[Besoin Exprimé]])</f>
        <v>1</v>
      </c>
      <c r="E136" s="3">
        <f>prix(Tableau1[[#This Row],[Besoin réel]])</f>
        <v>40.299999999999997</v>
      </c>
      <c r="F136" s="3">
        <f>Tableau1[[#This Row],[Besoin réel]]*Tableau1[[#This Row],[Prix]]</f>
        <v>40.299999999999997</v>
      </c>
      <c r="G136" s="3">
        <f>OPTIMUM(Tableau1[[#This Row],[Besoin réel]])</f>
        <v>1</v>
      </c>
      <c r="H136" s="3">
        <f>prix(Tableau1[[#This Row],[Besoin optimisé]])</f>
        <v>40.299999999999997</v>
      </c>
      <c r="I136" s="3">
        <f>Tableau1[[#This Row],[Prix optimisé]]*Tableau1[[#This Row],[Besoin optimisé]]</f>
        <v>40.299999999999997</v>
      </c>
      <c r="J136" s="1">
        <v>1</v>
      </c>
      <c r="K136" s="2">
        <v>40.299999999999997</v>
      </c>
      <c r="L136" s="2">
        <f>Tableau1[[#This Row],[Tranche 1]]*Tableau1[[#This Row],[Prix révisé 1]]</f>
        <v>40.299999999999997</v>
      </c>
      <c r="O136" s="2">
        <f>Tableau1[[#This Row],[Tranche 2]]*Tableau1[[#This Row],[Prix révisé 2]]</f>
        <v>0</v>
      </c>
      <c r="R136" s="2">
        <f>Tableau1[[#This Row],[Tranche 3]]*Tableau1[[#This Row],[Prix révisé 3]]</f>
        <v>0</v>
      </c>
      <c r="U136" s="2">
        <f>Tableau1[[#This Row],[Tranche 4]]*Tableau1[[#This Row],[Prix révisé 4]]</f>
        <v>0</v>
      </c>
      <c r="X136" s="2">
        <f>Tableau1[[#This Row],[Tranche 5]]*Tableau1[[#This Row],[Prix révisé 5]]</f>
        <v>0</v>
      </c>
      <c r="AA136" s="2">
        <f>Tableau1[[#This Row],[Tranche 6]]*Tableau1[[#This Row],[Prix révisé 6]]</f>
        <v>0</v>
      </c>
      <c r="AD136" s="2">
        <f>Tableau1[[#This Row],[Tranche 7]]*Tableau1[[#This Row],[Prix révisé 7]]</f>
        <v>0</v>
      </c>
      <c r="AG136" s="2">
        <f>Tableau1[[#This Row],[Tranche 8]]*Tableau1[[#This Row],[Prix révisé 8]]</f>
        <v>0</v>
      </c>
      <c r="AJ136" s="2">
        <f>Tableau1[[#This Row],[Tranche 9]]*Tableau1[[#This Row],[Prix révisé 9]]</f>
        <v>0</v>
      </c>
      <c r="AM136" s="2">
        <f>Tableau1[[#This Row],[Tranche 10]]*Tableau1[[#This Row],[Prix révisé 10]]</f>
        <v>0</v>
      </c>
      <c r="AP136" s="2">
        <f>Tableau1[[#This Row],[Tranche 11]]*Tableau1[[#This Row],[Prix révisé 11]]</f>
        <v>0</v>
      </c>
      <c r="AS136" s="2">
        <f>Tableau1[[#This Row],[Tranche 12]]*Tableau1[[#This Row],[Prix révisé 12]]</f>
        <v>0</v>
      </c>
      <c r="AV136" s="2">
        <f>Tableau1[[#This Row],[Tranche 13]]*Tableau1[[#This Row],[Prix révisé 13]]</f>
        <v>0</v>
      </c>
      <c r="AY136" s="2">
        <f>Tableau1[[#This Row],[Tranche 14]]*Tableau1[[#This Row],[Prix révisé 14]]</f>
        <v>0</v>
      </c>
      <c r="BB136" s="2">
        <f>Tableau1[[#This Row],[Tranche 15]]*Tableau1[[#This Row],[Prix révisé 15]]</f>
        <v>0</v>
      </c>
      <c r="BE136" s="2">
        <f>Tableau1[[#This Row],[Tranche 16]]*Tableau1[[#This Row],[Prix révisé 16]]</f>
        <v>0</v>
      </c>
      <c r="BH136" s="2">
        <f>Tableau1[[#This Row],[Tranche 17]]*Tableau1[[#This Row],[Prix révisé 17]]</f>
        <v>0</v>
      </c>
      <c r="BK136" s="2">
        <f>Tableau1[[#This Row],[Tranche 18]]*Tableau1[[#This Row],[Prix révisé 18]]</f>
        <v>0</v>
      </c>
      <c r="BN136" s="2">
        <f>Tableau1[[#This Row],[Tranche 19]]*Tableau1[[#This Row],[Prix révisé 19]]</f>
        <v>0</v>
      </c>
      <c r="BQ136" s="4">
        <f>Tableau1[[#This Row],[Tranche 20]]*Tableau1[[#This Row],[Prix révisé 20]]</f>
        <v>0</v>
      </c>
    </row>
    <row r="137" spans="1:69" x14ac:dyDescent="0.35">
      <c r="A137" t="s">
        <v>200</v>
      </c>
      <c r="B137" t="s">
        <v>201</v>
      </c>
      <c r="C137" s="3"/>
      <c r="D137" s="3">
        <f>IF(Tableau1[[#This Row],[Besoin Exprimé]]&lt;Tableau1[[#This Row],[Tranche 1]],Tableau1[[#This Row],[Tranche 1]],Tableau1[[#This Row],[Besoin Exprimé]])</f>
        <v>20</v>
      </c>
      <c r="E137" s="3">
        <f>prix(Tableau1[[#This Row],[Besoin réel]])</f>
        <v>103.8</v>
      </c>
      <c r="F137" s="3">
        <f>Tableau1[[#This Row],[Besoin réel]]*Tableau1[[#This Row],[Prix]]</f>
        <v>2076</v>
      </c>
      <c r="G137" s="3">
        <f>OPTIMUM(Tableau1[[#This Row],[Besoin réel]])</f>
        <v>20</v>
      </c>
      <c r="H137" s="3">
        <f>prix(Tableau1[[#This Row],[Besoin optimisé]])</f>
        <v>103.8</v>
      </c>
      <c r="I137" s="3">
        <f>Tableau1[[#This Row],[Prix optimisé]]*Tableau1[[#This Row],[Besoin optimisé]]</f>
        <v>2076</v>
      </c>
      <c r="J137" s="1">
        <v>20</v>
      </c>
      <c r="K137" s="2">
        <v>103.8</v>
      </c>
      <c r="L137" s="2">
        <f>Tableau1[[#This Row],[Tranche 1]]*Tableau1[[#This Row],[Prix révisé 1]]</f>
        <v>2076</v>
      </c>
      <c r="M137" s="2">
        <v>50</v>
      </c>
      <c r="N137" s="2">
        <v>94.92</v>
      </c>
      <c r="O137" s="2">
        <f>Tableau1[[#This Row],[Tranche 2]]*Tableau1[[#This Row],[Prix révisé 2]]</f>
        <v>4746</v>
      </c>
      <c r="R137" s="2">
        <f>Tableau1[[#This Row],[Tranche 3]]*Tableau1[[#This Row],[Prix révisé 3]]</f>
        <v>0</v>
      </c>
      <c r="U137" s="2">
        <f>Tableau1[[#This Row],[Tranche 4]]*Tableau1[[#This Row],[Prix révisé 4]]</f>
        <v>0</v>
      </c>
      <c r="X137" s="2">
        <f>Tableau1[[#This Row],[Tranche 5]]*Tableau1[[#This Row],[Prix révisé 5]]</f>
        <v>0</v>
      </c>
      <c r="AA137" s="2">
        <f>Tableau1[[#This Row],[Tranche 6]]*Tableau1[[#This Row],[Prix révisé 6]]</f>
        <v>0</v>
      </c>
      <c r="AD137" s="2">
        <f>Tableau1[[#This Row],[Tranche 7]]*Tableau1[[#This Row],[Prix révisé 7]]</f>
        <v>0</v>
      </c>
      <c r="AG137" s="2">
        <f>Tableau1[[#This Row],[Tranche 8]]*Tableau1[[#This Row],[Prix révisé 8]]</f>
        <v>0</v>
      </c>
      <c r="AJ137" s="2">
        <f>Tableau1[[#This Row],[Tranche 9]]*Tableau1[[#This Row],[Prix révisé 9]]</f>
        <v>0</v>
      </c>
      <c r="AM137" s="2">
        <f>Tableau1[[#This Row],[Tranche 10]]*Tableau1[[#This Row],[Prix révisé 10]]</f>
        <v>0</v>
      </c>
      <c r="AP137" s="2">
        <f>Tableau1[[#This Row],[Tranche 11]]*Tableau1[[#This Row],[Prix révisé 11]]</f>
        <v>0</v>
      </c>
      <c r="AS137" s="2">
        <f>Tableau1[[#This Row],[Tranche 12]]*Tableau1[[#This Row],[Prix révisé 12]]</f>
        <v>0</v>
      </c>
      <c r="AV137" s="2">
        <f>Tableau1[[#This Row],[Tranche 13]]*Tableau1[[#This Row],[Prix révisé 13]]</f>
        <v>0</v>
      </c>
      <c r="AY137" s="2">
        <f>Tableau1[[#This Row],[Tranche 14]]*Tableau1[[#This Row],[Prix révisé 14]]</f>
        <v>0</v>
      </c>
      <c r="BB137" s="2">
        <f>Tableau1[[#This Row],[Tranche 15]]*Tableau1[[#This Row],[Prix révisé 15]]</f>
        <v>0</v>
      </c>
      <c r="BE137" s="2">
        <f>Tableau1[[#This Row],[Tranche 16]]*Tableau1[[#This Row],[Prix révisé 16]]</f>
        <v>0</v>
      </c>
      <c r="BH137" s="2">
        <f>Tableau1[[#This Row],[Tranche 17]]*Tableau1[[#This Row],[Prix révisé 17]]</f>
        <v>0</v>
      </c>
      <c r="BK137" s="2">
        <f>Tableau1[[#This Row],[Tranche 18]]*Tableau1[[#This Row],[Prix révisé 18]]</f>
        <v>0</v>
      </c>
      <c r="BN137" s="2">
        <f>Tableau1[[#This Row],[Tranche 19]]*Tableau1[[#This Row],[Prix révisé 19]]</f>
        <v>0</v>
      </c>
      <c r="BQ137" s="4">
        <f>Tableau1[[#This Row],[Tranche 20]]*Tableau1[[#This Row],[Prix révisé 20]]</f>
        <v>0</v>
      </c>
    </row>
    <row r="138" spans="1:69" x14ac:dyDescent="0.35">
      <c r="A138" t="s">
        <v>202</v>
      </c>
      <c r="B138" t="s">
        <v>57</v>
      </c>
      <c r="C138" s="3"/>
      <c r="D138" s="3">
        <f>IF(Tableau1[[#This Row],[Besoin Exprimé]]&lt;Tableau1[[#This Row],[Tranche 1]],Tableau1[[#This Row],[Tranche 1]],Tableau1[[#This Row],[Besoin Exprimé]])</f>
        <v>1</v>
      </c>
      <c r="E138" s="3">
        <f>prix(Tableau1[[#This Row],[Besoin réel]])</f>
        <v>880.06</v>
      </c>
      <c r="F138" s="3">
        <f>Tableau1[[#This Row],[Besoin réel]]*Tableau1[[#This Row],[Prix]]</f>
        <v>880.06</v>
      </c>
      <c r="G138" s="3">
        <f>OPTIMUM(Tableau1[[#This Row],[Besoin réel]])</f>
        <v>1</v>
      </c>
      <c r="H138" s="3">
        <f>prix(Tableau1[[#This Row],[Besoin optimisé]])</f>
        <v>880.06</v>
      </c>
      <c r="I138" s="3">
        <f>Tableau1[[#This Row],[Prix optimisé]]*Tableau1[[#This Row],[Besoin optimisé]]</f>
        <v>880.06</v>
      </c>
      <c r="J138" s="1">
        <v>1</v>
      </c>
      <c r="K138" s="2">
        <v>880.06</v>
      </c>
      <c r="L138" s="2">
        <f>Tableau1[[#This Row],[Tranche 1]]*Tableau1[[#This Row],[Prix révisé 1]]</f>
        <v>880.06</v>
      </c>
      <c r="M138" s="2">
        <v>5</v>
      </c>
      <c r="N138" s="2">
        <v>176.72</v>
      </c>
      <c r="O138" s="2">
        <f>Tableau1[[#This Row],[Tranche 2]]*Tableau1[[#This Row],[Prix révisé 2]]</f>
        <v>883.6</v>
      </c>
      <c r="P138" s="2">
        <v>10</v>
      </c>
      <c r="Q138" s="2">
        <v>167.88</v>
      </c>
      <c r="R138" s="2">
        <f>Tableau1[[#This Row],[Tranche 3]]*Tableau1[[#This Row],[Prix révisé 3]]</f>
        <v>1678.8</v>
      </c>
      <c r="S138" s="2">
        <v>50</v>
      </c>
      <c r="T138" s="2">
        <v>157.81</v>
      </c>
      <c r="U138" s="2">
        <f>Tableau1[[#This Row],[Tranche 4]]*Tableau1[[#This Row],[Prix révisé 4]]</f>
        <v>7890.5</v>
      </c>
      <c r="V138" s="2">
        <v>100</v>
      </c>
      <c r="W138" s="2">
        <v>148.34</v>
      </c>
      <c r="X138" s="2">
        <f>Tableau1[[#This Row],[Tranche 5]]*Tableau1[[#This Row],[Prix révisé 5]]</f>
        <v>14834</v>
      </c>
      <c r="Y138" s="2">
        <v>500</v>
      </c>
      <c r="Z138" s="2">
        <v>140.93</v>
      </c>
      <c r="AA138" s="2">
        <f>Tableau1[[#This Row],[Tranche 6]]*Tableau1[[#This Row],[Prix révisé 6]]</f>
        <v>70465</v>
      </c>
      <c r="AB138" s="2">
        <v>1000</v>
      </c>
      <c r="AC138" s="2">
        <v>133.88</v>
      </c>
      <c r="AD138" s="2">
        <f>Tableau1[[#This Row],[Tranche 7]]*Tableau1[[#This Row],[Prix révisé 7]]</f>
        <v>133880</v>
      </c>
      <c r="AE138" s="2">
        <v>5000</v>
      </c>
      <c r="AF138" s="2">
        <v>129.86000000000001</v>
      </c>
      <c r="AG138" s="2">
        <f>Tableau1[[#This Row],[Tranche 8]]*Tableau1[[#This Row],[Prix révisé 8]]</f>
        <v>649300.00000000012</v>
      </c>
      <c r="AJ138" s="2">
        <f>Tableau1[[#This Row],[Tranche 9]]*Tableau1[[#This Row],[Prix révisé 9]]</f>
        <v>0</v>
      </c>
      <c r="AM138" s="2">
        <f>Tableau1[[#This Row],[Tranche 10]]*Tableau1[[#This Row],[Prix révisé 10]]</f>
        <v>0</v>
      </c>
      <c r="AP138" s="2">
        <f>Tableau1[[#This Row],[Tranche 11]]*Tableau1[[#This Row],[Prix révisé 11]]</f>
        <v>0</v>
      </c>
      <c r="AS138" s="2">
        <f>Tableau1[[#This Row],[Tranche 12]]*Tableau1[[#This Row],[Prix révisé 12]]</f>
        <v>0</v>
      </c>
      <c r="AV138" s="2">
        <f>Tableau1[[#This Row],[Tranche 13]]*Tableau1[[#This Row],[Prix révisé 13]]</f>
        <v>0</v>
      </c>
      <c r="AY138" s="2">
        <f>Tableau1[[#This Row],[Tranche 14]]*Tableau1[[#This Row],[Prix révisé 14]]</f>
        <v>0</v>
      </c>
      <c r="BB138" s="2">
        <f>Tableau1[[#This Row],[Tranche 15]]*Tableau1[[#This Row],[Prix révisé 15]]</f>
        <v>0</v>
      </c>
      <c r="BE138" s="2">
        <f>Tableau1[[#This Row],[Tranche 16]]*Tableau1[[#This Row],[Prix révisé 16]]</f>
        <v>0</v>
      </c>
      <c r="BH138" s="2">
        <f>Tableau1[[#This Row],[Tranche 17]]*Tableau1[[#This Row],[Prix révisé 17]]</f>
        <v>0</v>
      </c>
      <c r="BK138" s="2">
        <f>Tableau1[[#This Row],[Tranche 18]]*Tableau1[[#This Row],[Prix révisé 18]]</f>
        <v>0</v>
      </c>
      <c r="BN138" s="2">
        <f>Tableau1[[#This Row],[Tranche 19]]*Tableau1[[#This Row],[Prix révisé 19]]</f>
        <v>0</v>
      </c>
      <c r="BQ138" s="4">
        <f>Tableau1[[#This Row],[Tranche 20]]*Tableau1[[#This Row],[Prix révisé 20]]</f>
        <v>0</v>
      </c>
    </row>
    <row r="139" spans="1:69" x14ac:dyDescent="0.35">
      <c r="A139" t="s">
        <v>203</v>
      </c>
      <c r="B139" t="s">
        <v>49</v>
      </c>
      <c r="C139" s="3"/>
      <c r="D139" s="3">
        <f>IF(Tableau1[[#This Row],[Besoin Exprimé]]&lt;Tableau1[[#This Row],[Tranche 1]],Tableau1[[#This Row],[Tranche 1]],Tableau1[[#This Row],[Besoin Exprimé]])</f>
        <v>10</v>
      </c>
      <c r="E139" s="3">
        <f>prix(Tableau1[[#This Row],[Besoin réel]])</f>
        <v>2.4</v>
      </c>
      <c r="F139" s="3">
        <f>Tableau1[[#This Row],[Besoin réel]]*Tableau1[[#This Row],[Prix]]</f>
        <v>24</v>
      </c>
      <c r="G139" s="3">
        <f>OPTIMUM(Tableau1[[#This Row],[Besoin réel]])</f>
        <v>10</v>
      </c>
      <c r="H139" s="3">
        <f>prix(Tableau1[[#This Row],[Besoin optimisé]])</f>
        <v>2.4</v>
      </c>
      <c r="I139" s="3">
        <f>Tableau1[[#This Row],[Prix optimisé]]*Tableau1[[#This Row],[Besoin optimisé]]</f>
        <v>24</v>
      </c>
      <c r="J139" s="1">
        <v>10</v>
      </c>
      <c r="K139" s="2">
        <v>2.4</v>
      </c>
      <c r="L139" s="2">
        <f>Tableau1[[#This Row],[Tranche 1]]*Tableau1[[#This Row],[Prix révisé 1]]</f>
        <v>24</v>
      </c>
      <c r="M139" s="2">
        <v>50</v>
      </c>
      <c r="N139" s="2">
        <v>0.64</v>
      </c>
      <c r="O139" s="2">
        <f>Tableau1[[#This Row],[Tranche 2]]*Tableau1[[#This Row],[Prix révisé 2]]</f>
        <v>32</v>
      </c>
      <c r="P139" s="2">
        <v>100</v>
      </c>
      <c r="Q139" s="2">
        <v>0.62</v>
      </c>
      <c r="R139" s="2">
        <f>Tableau1[[#This Row],[Tranche 3]]*Tableau1[[#This Row],[Prix révisé 3]]</f>
        <v>62</v>
      </c>
      <c r="U139" s="2">
        <f>Tableau1[[#This Row],[Tranche 4]]*Tableau1[[#This Row],[Prix révisé 4]]</f>
        <v>0</v>
      </c>
      <c r="X139" s="2">
        <f>Tableau1[[#This Row],[Tranche 5]]*Tableau1[[#This Row],[Prix révisé 5]]</f>
        <v>0</v>
      </c>
      <c r="AA139" s="2">
        <f>Tableau1[[#This Row],[Tranche 6]]*Tableau1[[#This Row],[Prix révisé 6]]</f>
        <v>0</v>
      </c>
      <c r="AD139" s="2">
        <f>Tableau1[[#This Row],[Tranche 7]]*Tableau1[[#This Row],[Prix révisé 7]]</f>
        <v>0</v>
      </c>
      <c r="AG139" s="2">
        <f>Tableau1[[#This Row],[Tranche 8]]*Tableau1[[#This Row],[Prix révisé 8]]</f>
        <v>0</v>
      </c>
      <c r="AJ139" s="2">
        <f>Tableau1[[#This Row],[Tranche 9]]*Tableau1[[#This Row],[Prix révisé 9]]</f>
        <v>0</v>
      </c>
      <c r="AM139" s="2">
        <f>Tableau1[[#This Row],[Tranche 10]]*Tableau1[[#This Row],[Prix révisé 10]]</f>
        <v>0</v>
      </c>
      <c r="AP139" s="2">
        <f>Tableau1[[#This Row],[Tranche 11]]*Tableau1[[#This Row],[Prix révisé 11]]</f>
        <v>0</v>
      </c>
      <c r="AS139" s="2">
        <f>Tableau1[[#This Row],[Tranche 12]]*Tableau1[[#This Row],[Prix révisé 12]]</f>
        <v>0</v>
      </c>
      <c r="AV139" s="2">
        <f>Tableau1[[#This Row],[Tranche 13]]*Tableau1[[#This Row],[Prix révisé 13]]</f>
        <v>0</v>
      </c>
      <c r="AY139" s="2">
        <f>Tableau1[[#This Row],[Tranche 14]]*Tableau1[[#This Row],[Prix révisé 14]]</f>
        <v>0</v>
      </c>
      <c r="BB139" s="2">
        <f>Tableau1[[#This Row],[Tranche 15]]*Tableau1[[#This Row],[Prix révisé 15]]</f>
        <v>0</v>
      </c>
      <c r="BE139" s="2">
        <f>Tableau1[[#This Row],[Tranche 16]]*Tableau1[[#This Row],[Prix révisé 16]]</f>
        <v>0</v>
      </c>
      <c r="BH139" s="2">
        <f>Tableau1[[#This Row],[Tranche 17]]*Tableau1[[#This Row],[Prix révisé 17]]</f>
        <v>0</v>
      </c>
      <c r="BK139" s="2">
        <f>Tableau1[[#This Row],[Tranche 18]]*Tableau1[[#This Row],[Prix révisé 18]]</f>
        <v>0</v>
      </c>
      <c r="BN139" s="2">
        <f>Tableau1[[#This Row],[Tranche 19]]*Tableau1[[#This Row],[Prix révisé 19]]</f>
        <v>0</v>
      </c>
      <c r="BQ139" s="4">
        <f>Tableau1[[#This Row],[Tranche 20]]*Tableau1[[#This Row],[Prix révisé 20]]</f>
        <v>0</v>
      </c>
    </row>
    <row r="140" spans="1:69" x14ac:dyDescent="0.35">
      <c r="A140" t="s">
        <v>204</v>
      </c>
      <c r="B140" t="s">
        <v>57</v>
      </c>
      <c r="C140" s="3"/>
      <c r="D140" s="3">
        <f>IF(Tableau1[[#This Row],[Besoin Exprimé]]&lt;Tableau1[[#This Row],[Tranche 1]],Tableau1[[#This Row],[Tranche 1]],Tableau1[[#This Row],[Besoin Exprimé]])</f>
        <v>1</v>
      </c>
      <c r="E140" s="3">
        <f>prix(Tableau1[[#This Row],[Besoin réel]])</f>
        <v>10.210000000000001</v>
      </c>
      <c r="F140" s="3">
        <f>Tableau1[[#This Row],[Besoin réel]]*Tableau1[[#This Row],[Prix]]</f>
        <v>10.210000000000001</v>
      </c>
      <c r="G140" s="3">
        <f>OPTIMUM(Tableau1[[#This Row],[Besoin réel]])</f>
        <v>5</v>
      </c>
      <c r="H140" s="3">
        <f>prix(Tableau1[[#This Row],[Besoin optimisé]])</f>
        <v>2.04</v>
      </c>
      <c r="I140" s="3">
        <f>Tableau1[[#This Row],[Prix optimisé]]*Tableau1[[#This Row],[Besoin optimisé]]</f>
        <v>10.199999999999999</v>
      </c>
      <c r="J140" s="1">
        <v>1</v>
      </c>
      <c r="K140" s="2">
        <v>10.210000000000001</v>
      </c>
      <c r="L140" s="2">
        <f>Tableau1[[#This Row],[Tranche 1]]*Tableau1[[#This Row],[Prix révisé 1]]</f>
        <v>10.210000000000001</v>
      </c>
      <c r="M140" s="2">
        <v>5</v>
      </c>
      <c r="N140" s="2">
        <v>2.04</v>
      </c>
      <c r="O140" s="2">
        <f>Tableau1[[#This Row],[Tranche 2]]*Tableau1[[#This Row],[Prix révisé 2]]</f>
        <v>10.199999999999999</v>
      </c>
      <c r="P140" s="2">
        <v>10</v>
      </c>
      <c r="Q140" s="2">
        <v>2.0499999999999998</v>
      </c>
      <c r="R140" s="2">
        <f>Tableau1[[#This Row],[Tranche 3]]*Tableau1[[#This Row],[Prix révisé 3]]</f>
        <v>20.5</v>
      </c>
      <c r="S140" s="2">
        <v>20</v>
      </c>
      <c r="T140" s="2">
        <v>1.04</v>
      </c>
      <c r="U140" s="2">
        <f>Tableau1[[#This Row],[Tranche 4]]*Tableau1[[#This Row],[Prix révisé 4]]</f>
        <v>20.8</v>
      </c>
      <c r="V140" s="2">
        <v>50</v>
      </c>
      <c r="W140" s="2">
        <v>0.26</v>
      </c>
      <c r="X140" s="2">
        <f>Tableau1[[#This Row],[Tranche 5]]*Tableau1[[#This Row],[Prix révisé 5]]</f>
        <v>13</v>
      </c>
      <c r="Y140" s="2">
        <v>100</v>
      </c>
      <c r="Z140" s="2">
        <v>0.26</v>
      </c>
      <c r="AA140" s="2">
        <f>Tableau1[[#This Row],[Tranche 6]]*Tableau1[[#This Row],[Prix révisé 6]]</f>
        <v>26</v>
      </c>
      <c r="AB140" s="2">
        <v>200</v>
      </c>
      <c r="AC140" s="2">
        <v>0.14000000000000001</v>
      </c>
      <c r="AD140" s="2">
        <f>Tableau1[[#This Row],[Tranche 7]]*Tableau1[[#This Row],[Prix révisé 7]]</f>
        <v>28.000000000000004</v>
      </c>
      <c r="AE140" s="2">
        <v>400</v>
      </c>
      <c r="AF140" s="2">
        <v>0.12</v>
      </c>
      <c r="AG140" s="2">
        <f>Tableau1[[#This Row],[Tranche 8]]*Tableau1[[#This Row],[Prix révisé 8]]</f>
        <v>48</v>
      </c>
      <c r="AH140" s="2">
        <v>500</v>
      </c>
      <c r="AI140" s="2">
        <v>0.1</v>
      </c>
      <c r="AJ140" s="2">
        <f>Tableau1[[#This Row],[Tranche 9]]*Tableau1[[#This Row],[Prix révisé 9]]</f>
        <v>50</v>
      </c>
      <c r="AK140" s="2">
        <v>1000</v>
      </c>
      <c r="AL140" s="2">
        <v>0.1</v>
      </c>
      <c r="AM140" s="2">
        <f>Tableau1[[#This Row],[Tranche 10]]*Tableau1[[#This Row],[Prix révisé 10]]</f>
        <v>100</v>
      </c>
      <c r="AN140" s="2">
        <v>2200</v>
      </c>
      <c r="AO140" s="2">
        <v>0.11</v>
      </c>
      <c r="AP140" s="2">
        <f>Tableau1[[#This Row],[Tranche 11]]*Tableau1[[#This Row],[Prix révisé 11]]</f>
        <v>242</v>
      </c>
      <c r="AQ140" s="2">
        <v>5000</v>
      </c>
      <c r="AR140" s="2">
        <v>0.1</v>
      </c>
      <c r="AS140" s="2">
        <f>Tableau1[[#This Row],[Tranche 12]]*Tableau1[[#This Row],[Prix révisé 12]]</f>
        <v>500</v>
      </c>
      <c r="AV140" s="2">
        <f>Tableau1[[#This Row],[Tranche 13]]*Tableau1[[#This Row],[Prix révisé 13]]</f>
        <v>0</v>
      </c>
      <c r="AY140" s="2">
        <f>Tableau1[[#This Row],[Tranche 14]]*Tableau1[[#This Row],[Prix révisé 14]]</f>
        <v>0</v>
      </c>
      <c r="BB140" s="2">
        <f>Tableau1[[#This Row],[Tranche 15]]*Tableau1[[#This Row],[Prix révisé 15]]</f>
        <v>0</v>
      </c>
      <c r="BE140" s="2">
        <f>Tableau1[[#This Row],[Tranche 16]]*Tableau1[[#This Row],[Prix révisé 16]]</f>
        <v>0</v>
      </c>
      <c r="BH140" s="2">
        <f>Tableau1[[#This Row],[Tranche 17]]*Tableau1[[#This Row],[Prix révisé 17]]</f>
        <v>0</v>
      </c>
      <c r="BK140" s="2">
        <f>Tableau1[[#This Row],[Tranche 18]]*Tableau1[[#This Row],[Prix révisé 18]]</f>
        <v>0</v>
      </c>
      <c r="BN140" s="2">
        <f>Tableau1[[#This Row],[Tranche 19]]*Tableau1[[#This Row],[Prix révisé 19]]</f>
        <v>0</v>
      </c>
      <c r="BQ140" s="4">
        <f>Tableau1[[#This Row],[Tranche 20]]*Tableau1[[#This Row],[Prix révisé 20]]</f>
        <v>0</v>
      </c>
    </row>
    <row r="141" spans="1:69" x14ac:dyDescent="0.35">
      <c r="A141" t="s">
        <v>205</v>
      </c>
      <c r="B141" t="s">
        <v>206</v>
      </c>
      <c r="C141" s="3"/>
      <c r="D141" s="3">
        <f>IF(Tableau1[[#This Row],[Besoin Exprimé]]&lt;Tableau1[[#This Row],[Tranche 1]],Tableau1[[#This Row],[Tranche 1]],Tableau1[[#This Row],[Besoin Exprimé]])</f>
        <v>100</v>
      </c>
      <c r="E141" s="3">
        <f>prix(Tableau1[[#This Row],[Besoin réel]])</f>
        <v>2.59</v>
      </c>
      <c r="F141" s="3">
        <f>Tableau1[[#This Row],[Besoin réel]]*Tableau1[[#This Row],[Prix]]</f>
        <v>259</v>
      </c>
      <c r="G141" s="3">
        <f>OPTIMUM(Tableau1[[#This Row],[Besoin réel]])</f>
        <v>100</v>
      </c>
      <c r="H141" s="3">
        <f>prix(Tableau1[[#This Row],[Besoin optimisé]])</f>
        <v>2.59</v>
      </c>
      <c r="I141" s="3">
        <f>Tableau1[[#This Row],[Prix optimisé]]*Tableau1[[#This Row],[Besoin optimisé]]</f>
        <v>259</v>
      </c>
      <c r="J141" s="1">
        <v>100</v>
      </c>
      <c r="K141" s="2">
        <v>2.59</v>
      </c>
      <c r="L141" s="2">
        <f>Tableau1[[#This Row],[Tranche 1]]*Tableau1[[#This Row],[Prix révisé 1]]</f>
        <v>259</v>
      </c>
      <c r="O141" s="2">
        <f>Tableau1[[#This Row],[Tranche 2]]*Tableau1[[#This Row],[Prix révisé 2]]</f>
        <v>0</v>
      </c>
      <c r="R141" s="2">
        <f>Tableau1[[#This Row],[Tranche 3]]*Tableau1[[#This Row],[Prix révisé 3]]</f>
        <v>0</v>
      </c>
      <c r="U141" s="2">
        <f>Tableau1[[#This Row],[Tranche 4]]*Tableau1[[#This Row],[Prix révisé 4]]</f>
        <v>0</v>
      </c>
      <c r="X141" s="2">
        <f>Tableau1[[#This Row],[Tranche 5]]*Tableau1[[#This Row],[Prix révisé 5]]</f>
        <v>0</v>
      </c>
      <c r="AA141" s="2">
        <f>Tableau1[[#This Row],[Tranche 6]]*Tableau1[[#This Row],[Prix révisé 6]]</f>
        <v>0</v>
      </c>
      <c r="AD141" s="2">
        <f>Tableau1[[#This Row],[Tranche 7]]*Tableau1[[#This Row],[Prix révisé 7]]</f>
        <v>0</v>
      </c>
      <c r="AG141" s="2">
        <f>Tableau1[[#This Row],[Tranche 8]]*Tableau1[[#This Row],[Prix révisé 8]]</f>
        <v>0</v>
      </c>
      <c r="AJ141" s="2">
        <f>Tableau1[[#This Row],[Tranche 9]]*Tableau1[[#This Row],[Prix révisé 9]]</f>
        <v>0</v>
      </c>
      <c r="AM141" s="2">
        <f>Tableau1[[#This Row],[Tranche 10]]*Tableau1[[#This Row],[Prix révisé 10]]</f>
        <v>0</v>
      </c>
      <c r="AP141" s="2">
        <f>Tableau1[[#This Row],[Tranche 11]]*Tableau1[[#This Row],[Prix révisé 11]]</f>
        <v>0</v>
      </c>
      <c r="AS141" s="2">
        <f>Tableau1[[#This Row],[Tranche 12]]*Tableau1[[#This Row],[Prix révisé 12]]</f>
        <v>0</v>
      </c>
      <c r="AV141" s="2">
        <f>Tableau1[[#This Row],[Tranche 13]]*Tableau1[[#This Row],[Prix révisé 13]]</f>
        <v>0</v>
      </c>
      <c r="AY141" s="2">
        <f>Tableau1[[#This Row],[Tranche 14]]*Tableau1[[#This Row],[Prix révisé 14]]</f>
        <v>0</v>
      </c>
      <c r="BB141" s="2">
        <f>Tableau1[[#This Row],[Tranche 15]]*Tableau1[[#This Row],[Prix révisé 15]]</f>
        <v>0</v>
      </c>
      <c r="BE141" s="2">
        <f>Tableau1[[#This Row],[Tranche 16]]*Tableau1[[#This Row],[Prix révisé 16]]</f>
        <v>0</v>
      </c>
      <c r="BH141" s="2">
        <f>Tableau1[[#This Row],[Tranche 17]]*Tableau1[[#This Row],[Prix révisé 17]]</f>
        <v>0</v>
      </c>
      <c r="BK141" s="2">
        <f>Tableau1[[#This Row],[Tranche 18]]*Tableau1[[#This Row],[Prix révisé 18]]</f>
        <v>0</v>
      </c>
      <c r="BN141" s="2">
        <f>Tableau1[[#This Row],[Tranche 19]]*Tableau1[[#This Row],[Prix révisé 19]]</f>
        <v>0</v>
      </c>
      <c r="BQ141" s="4">
        <f>Tableau1[[#This Row],[Tranche 20]]*Tableau1[[#This Row],[Prix révisé 20]]</f>
        <v>0</v>
      </c>
    </row>
    <row r="142" spans="1:69" x14ac:dyDescent="0.35">
      <c r="A142" t="s">
        <v>207</v>
      </c>
      <c r="B142" t="s">
        <v>57</v>
      </c>
      <c r="C142" s="3"/>
      <c r="D142" s="3">
        <f>IF(Tableau1[[#This Row],[Besoin Exprimé]]&lt;Tableau1[[#This Row],[Tranche 1]],Tableau1[[#This Row],[Tranche 1]],Tableau1[[#This Row],[Besoin Exprimé]])</f>
        <v>1</v>
      </c>
      <c r="E142" s="3">
        <f>prix(Tableau1[[#This Row],[Besoin réel]])</f>
        <v>5990.39</v>
      </c>
      <c r="F142" s="3">
        <f>Tableau1[[#This Row],[Besoin réel]]*Tableau1[[#This Row],[Prix]]</f>
        <v>5990.39</v>
      </c>
      <c r="G142" s="3">
        <f>OPTIMUM(Tableau1[[#This Row],[Besoin réel]])</f>
        <v>1</v>
      </c>
      <c r="H142" s="3">
        <f>prix(Tableau1[[#This Row],[Besoin optimisé]])</f>
        <v>5990.39</v>
      </c>
      <c r="I142" s="3">
        <f>Tableau1[[#This Row],[Prix optimisé]]*Tableau1[[#This Row],[Besoin optimisé]]</f>
        <v>5990.39</v>
      </c>
      <c r="J142" s="1">
        <v>1</v>
      </c>
      <c r="K142" s="2">
        <v>5990.39</v>
      </c>
      <c r="L142" s="2">
        <f>Tableau1[[#This Row],[Tranche 1]]*Tableau1[[#This Row],[Prix révisé 1]]</f>
        <v>5990.39</v>
      </c>
      <c r="M142" s="2">
        <v>5</v>
      </c>
      <c r="N142" s="2">
        <v>1202.9000000000001</v>
      </c>
      <c r="O142" s="2">
        <f>Tableau1[[#This Row],[Tranche 2]]*Tableau1[[#This Row],[Prix révisé 2]]</f>
        <v>6014.5</v>
      </c>
      <c r="P142" s="2">
        <v>10</v>
      </c>
      <c r="Q142" s="2">
        <v>607.52</v>
      </c>
      <c r="R142" s="2">
        <f>Tableau1[[#This Row],[Tranche 3]]*Tableau1[[#This Row],[Prix révisé 3]]</f>
        <v>6075.2</v>
      </c>
      <c r="S142" s="2">
        <v>50</v>
      </c>
      <c r="T142" s="2">
        <v>571.08000000000004</v>
      </c>
      <c r="U142" s="2">
        <f>Tableau1[[#This Row],[Tranche 4]]*Tableau1[[#This Row],[Prix révisé 4]]</f>
        <v>28554.000000000004</v>
      </c>
      <c r="V142" s="2">
        <v>100</v>
      </c>
      <c r="W142" s="2">
        <v>536.82000000000005</v>
      </c>
      <c r="X142" s="2">
        <f>Tableau1[[#This Row],[Tranche 5]]*Tableau1[[#This Row],[Prix révisé 5]]</f>
        <v>53682.000000000007</v>
      </c>
      <c r="Y142" s="2">
        <v>500</v>
      </c>
      <c r="Z142" s="2">
        <v>509.98</v>
      </c>
      <c r="AA142" s="2">
        <f>Tableau1[[#This Row],[Tranche 6]]*Tableau1[[#This Row],[Prix révisé 6]]</f>
        <v>254990</v>
      </c>
      <c r="AB142" s="2">
        <v>1000</v>
      </c>
      <c r="AC142" s="2">
        <v>484.48</v>
      </c>
      <c r="AD142" s="2">
        <f>Tableau1[[#This Row],[Tranche 7]]*Tableau1[[#This Row],[Prix révisé 7]]</f>
        <v>484480</v>
      </c>
      <c r="AE142" s="2">
        <v>5000</v>
      </c>
      <c r="AF142" s="2">
        <v>469.94</v>
      </c>
      <c r="AG142" s="2">
        <f>Tableau1[[#This Row],[Tranche 8]]*Tableau1[[#This Row],[Prix révisé 8]]</f>
        <v>2349700</v>
      </c>
      <c r="AJ142" s="2">
        <f>Tableau1[[#This Row],[Tranche 9]]*Tableau1[[#This Row],[Prix révisé 9]]</f>
        <v>0</v>
      </c>
      <c r="AM142" s="2">
        <f>Tableau1[[#This Row],[Tranche 10]]*Tableau1[[#This Row],[Prix révisé 10]]</f>
        <v>0</v>
      </c>
      <c r="AP142" s="2">
        <f>Tableau1[[#This Row],[Tranche 11]]*Tableau1[[#This Row],[Prix révisé 11]]</f>
        <v>0</v>
      </c>
      <c r="AS142" s="2">
        <f>Tableau1[[#This Row],[Tranche 12]]*Tableau1[[#This Row],[Prix révisé 12]]</f>
        <v>0</v>
      </c>
      <c r="AV142" s="2">
        <f>Tableau1[[#This Row],[Tranche 13]]*Tableau1[[#This Row],[Prix révisé 13]]</f>
        <v>0</v>
      </c>
      <c r="AY142" s="2">
        <f>Tableau1[[#This Row],[Tranche 14]]*Tableau1[[#This Row],[Prix révisé 14]]</f>
        <v>0</v>
      </c>
      <c r="BB142" s="2">
        <f>Tableau1[[#This Row],[Tranche 15]]*Tableau1[[#This Row],[Prix révisé 15]]</f>
        <v>0</v>
      </c>
      <c r="BE142" s="2">
        <f>Tableau1[[#This Row],[Tranche 16]]*Tableau1[[#This Row],[Prix révisé 16]]</f>
        <v>0</v>
      </c>
      <c r="BH142" s="2">
        <f>Tableau1[[#This Row],[Tranche 17]]*Tableau1[[#This Row],[Prix révisé 17]]</f>
        <v>0</v>
      </c>
      <c r="BK142" s="2">
        <f>Tableau1[[#This Row],[Tranche 18]]*Tableau1[[#This Row],[Prix révisé 18]]</f>
        <v>0</v>
      </c>
      <c r="BN142" s="2">
        <f>Tableau1[[#This Row],[Tranche 19]]*Tableau1[[#This Row],[Prix révisé 19]]</f>
        <v>0</v>
      </c>
      <c r="BQ142" s="4">
        <f>Tableau1[[#This Row],[Tranche 20]]*Tableau1[[#This Row],[Prix révisé 20]]</f>
        <v>0</v>
      </c>
    </row>
    <row r="143" spans="1:69" x14ac:dyDescent="0.35">
      <c r="A143" t="s">
        <v>208</v>
      </c>
      <c r="B143" t="s">
        <v>206</v>
      </c>
      <c r="C143" s="3"/>
      <c r="D143" s="3">
        <f>IF(Tableau1[[#This Row],[Besoin Exprimé]]&lt;Tableau1[[#This Row],[Tranche 1]],Tableau1[[#This Row],[Tranche 1]],Tableau1[[#This Row],[Besoin Exprimé]])</f>
        <v>50</v>
      </c>
      <c r="E143" s="3">
        <f>prix(Tableau1[[#This Row],[Besoin réel]])</f>
        <v>11.64</v>
      </c>
      <c r="F143" s="3">
        <f>Tableau1[[#This Row],[Besoin réel]]*Tableau1[[#This Row],[Prix]]</f>
        <v>582</v>
      </c>
      <c r="G143" s="3">
        <f>OPTIMUM(Tableau1[[#This Row],[Besoin réel]])</f>
        <v>50</v>
      </c>
      <c r="H143" s="3">
        <f>prix(Tableau1[[#This Row],[Besoin optimisé]])</f>
        <v>11.64</v>
      </c>
      <c r="I143" s="3">
        <f>Tableau1[[#This Row],[Prix optimisé]]*Tableau1[[#This Row],[Besoin optimisé]]</f>
        <v>582</v>
      </c>
      <c r="J143" s="1">
        <v>50</v>
      </c>
      <c r="K143" s="2">
        <v>11.64</v>
      </c>
      <c r="L143" s="2">
        <f>Tableau1[[#This Row],[Tranche 1]]*Tableau1[[#This Row],[Prix révisé 1]]</f>
        <v>582</v>
      </c>
      <c r="O143" s="2">
        <f>Tableau1[[#This Row],[Tranche 2]]*Tableau1[[#This Row],[Prix révisé 2]]</f>
        <v>0</v>
      </c>
      <c r="R143" s="2">
        <f>Tableau1[[#This Row],[Tranche 3]]*Tableau1[[#This Row],[Prix révisé 3]]</f>
        <v>0</v>
      </c>
      <c r="U143" s="2">
        <f>Tableau1[[#This Row],[Tranche 4]]*Tableau1[[#This Row],[Prix révisé 4]]</f>
        <v>0</v>
      </c>
      <c r="X143" s="2">
        <f>Tableau1[[#This Row],[Tranche 5]]*Tableau1[[#This Row],[Prix révisé 5]]</f>
        <v>0</v>
      </c>
      <c r="AA143" s="2">
        <f>Tableau1[[#This Row],[Tranche 6]]*Tableau1[[#This Row],[Prix révisé 6]]</f>
        <v>0</v>
      </c>
      <c r="AD143" s="2">
        <f>Tableau1[[#This Row],[Tranche 7]]*Tableau1[[#This Row],[Prix révisé 7]]</f>
        <v>0</v>
      </c>
      <c r="AG143" s="2">
        <f>Tableau1[[#This Row],[Tranche 8]]*Tableau1[[#This Row],[Prix révisé 8]]</f>
        <v>0</v>
      </c>
      <c r="AJ143" s="2">
        <f>Tableau1[[#This Row],[Tranche 9]]*Tableau1[[#This Row],[Prix révisé 9]]</f>
        <v>0</v>
      </c>
      <c r="AM143" s="2">
        <f>Tableau1[[#This Row],[Tranche 10]]*Tableau1[[#This Row],[Prix révisé 10]]</f>
        <v>0</v>
      </c>
      <c r="AP143" s="2">
        <f>Tableau1[[#This Row],[Tranche 11]]*Tableau1[[#This Row],[Prix révisé 11]]</f>
        <v>0</v>
      </c>
      <c r="AS143" s="2">
        <f>Tableau1[[#This Row],[Tranche 12]]*Tableau1[[#This Row],[Prix révisé 12]]</f>
        <v>0</v>
      </c>
      <c r="AV143" s="2">
        <f>Tableau1[[#This Row],[Tranche 13]]*Tableau1[[#This Row],[Prix révisé 13]]</f>
        <v>0</v>
      </c>
      <c r="AY143" s="2">
        <f>Tableau1[[#This Row],[Tranche 14]]*Tableau1[[#This Row],[Prix révisé 14]]</f>
        <v>0</v>
      </c>
      <c r="BB143" s="2">
        <f>Tableau1[[#This Row],[Tranche 15]]*Tableau1[[#This Row],[Prix révisé 15]]</f>
        <v>0</v>
      </c>
      <c r="BE143" s="2">
        <f>Tableau1[[#This Row],[Tranche 16]]*Tableau1[[#This Row],[Prix révisé 16]]</f>
        <v>0</v>
      </c>
      <c r="BH143" s="2">
        <f>Tableau1[[#This Row],[Tranche 17]]*Tableau1[[#This Row],[Prix révisé 17]]</f>
        <v>0</v>
      </c>
      <c r="BK143" s="2">
        <f>Tableau1[[#This Row],[Tranche 18]]*Tableau1[[#This Row],[Prix révisé 18]]</f>
        <v>0</v>
      </c>
      <c r="BN143" s="2">
        <f>Tableau1[[#This Row],[Tranche 19]]*Tableau1[[#This Row],[Prix révisé 19]]</f>
        <v>0</v>
      </c>
      <c r="BQ143" s="4">
        <f>Tableau1[[#This Row],[Tranche 20]]*Tableau1[[#This Row],[Prix révisé 20]]</f>
        <v>0</v>
      </c>
    </row>
    <row r="144" spans="1:69" x14ac:dyDescent="0.35">
      <c r="A144" t="s">
        <v>209</v>
      </c>
      <c r="B144" t="s">
        <v>57</v>
      </c>
      <c r="C144" s="3"/>
      <c r="D144" s="3">
        <f>IF(Tableau1[[#This Row],[Besoin Exprimé]]&lt;Tableau1[[#This Row],[Tranche 1]],Tableau1[[#This Row],[Tranche 1]],Tableau1[[#This Row],[Besoin Exprimé]])</f>
        <v>1</v>
      </c>
      <c r="E144" s="3">
        <f>prix(Tableau1[[#This Row],[Besoin réel]])</f>
        <v>62.04</v>
      </c>
      <c r="F144" s="3">
        <f>Tableau1[[#This Row],[Besoin réel]]*Tableau1[[#This Row],[Prix]]</f>
        <v>62.04</v>
      </c>
      <c r="G144" s="3">
        <f>OPTIMUM(Tableau1[[#This Row],[Besoin réel]])</f>
        <v>1</v>
      </c>
      <c r="H144" s="3">
        <f>prix(Tableau1[[#This Row],[Besoin optimisé]])</f>
        <v>62.04</v>
      </c>
      <c r="I144" s="3">
        <f>Tableau1[[#This Row],[Prix optimisé]]*Tableau1[[#This Row],[Besoin optimisé]]</f>
        <v>62.04</v>
      </c>
      <c r="J144" s="1">
        <v>1</v>
      </c>
      <c r="K144" s="2">
        <v>62.04</v>
      </c>
      <c r="L144" s="2">
        <f>Tableau1[[#This Row],[Tranche 1]]*Tableau1[[#This Row],[Prix révisé 1]]</f>
        <v>62.04</v>
      </c>
      <c r="M144" s="2">
        <v>5</v>
      </c>
      <c r="N144" s="2">
        <v>12.47</v>
      </c>
      <c r="O144" s="2">
        <f>Tableau1[[#This Row],[Tranche 2]]*Tableau1[[#This Row],[Prix révisé 2]]</f>
        <v>62.35</v>
      </c>
      <c r="P144" s="2">
        <v>10</v>
      </c>
      <c r="Q144" s="2">
        <v>6.3</v>
      </c>
      <c r="R144" s="2">
        <f>Tableau1[[#This Row],[Tranche 3]]*Tableau1[[#This Row],[Prix révisé 3]]</f>
        <v>63</v>
      </c>
      <c r="S144" s="2">
        <v>50</v>
      </c>
      <c r="T144" s="2">
        <v>1.58</v>
      </c>
      <c r="U144" s="2">
        <f>Tableau1[[#This Row],[Tranche 4]]*Tableau1[[#This Row],[Prix révisé 4]]</f>
        <v>79</v>
      </c>
      <c r="V144" s="2">
        <v>100</v>
      </c>
      <c r="W144" s="2">
        <v>1.57</v>
      </c>
      <c r="X144" s="2">
        <f>Tableau1[[#This Row],[Tranche 5]]*Tableau1[[#This Row],[Prix révisé 5]]</f>
        <v>157</v>
      </c>
      <c r="Y144" s="2">
        <v>200</v>
      </c>
      <c r="Z144" s="2">
        <v>0.66</v>
      </c>
      <c r="AA144" s="2">
        <f>Tableau1[[#This Row],[Tranche 6]]*Tableau1[[#This Row],[Prix révisé 6]]</f>
        <v>132</v>
      </c>
      <c r="AB144" s="2">
        <v>300</v>
      </c>
      <c r="AC144" s="2">
        <v>0.83</v>
      </c>
      <c r="AD144" s="2">
        <f>Tableau1[[#This Row],[Tranche 7]]*Tableau1[[#This Row],[Prix révisé 7]]</f>
        <v>249</v>
      </c>
      <c r="AE144" s="2">
        <v>400</v>
      </c>
      <c r="AF144" s="2">
        <v>0.67</v>
      </c>
      <c r="AG144" s="2">
        <f>Tableau1[[#This Row],[Tranche 8]]*Tableau1[[#This Row],[Prix révisé 8]]</f>
        <v>268</v>
      </c>
      <c r="AH144" s="2">
        <v>500</v>
      </c>
      <c r="AI144" s="2">
        <v>0.53</v>
      </c>
      <c r="AJ144" s="2">
        <f>Tableau1[[#This Row],[Tranche 9]]*Tableau1[[#This Row],[Prix révisé 9]]</f>
        <v>265</v>
      </c>
      <c r="AK144" s="2">
        <v>1000</v>
      </c>
      <c r="AL144" s="2">
        <v>0.54</v>
      </c>
      <c r="AM144" s="2">
        <f>Tableau1[[#This Row],[Tranche 10]]*Tableau1[[#This Row],[Prix révisé 10]]</f>
        <v>540</v>
      </c>
      <c r="AN144" s="2">
        <v>2000</v>
      </c>
      <c r="AO144" s="2">
        <v>0.43</v>
      </c>
      <c r="AP144" s="2">
        <f>Tableau1[[#This Row],[Tranche 11]]*Tableau1[[#This Row],[Prix révisé 11]]</f>
        <v>860</v>
      </c>
      <c r="AQ144" s="2">
        <v>5000</v>
      </c>
      <c r="AR144" s="2">
        <v>0.41</v>
      </c>
      <c r="AS144" s="2">
        <f>Tableau1[[#This Row],[Tranche 12]]*Tableau1[[#This Row],[Prix révisé 12]]</f>
        <v>2050</v>
      </c>
      <c r="AT144" s="2">
        <v>11000</v>
      </c>
      <c r="AU144" s="2">
        <v>0.42</v>
      </c>
      <c r="AV144" s="2">
        <f>Tableau1[[#This Row],[Tranche 13]]*Tableau1[[#This Row],[Prix révisé 13]]</f>
        <v>4620</v>
      </c>
      <c r="AY144" s="2">
        <f>Tableau1[[#This Row],[Tranche 14]]*Tableau1[[#This Row],[Prix révisé 14]]</f>
        <v>0</v>
      </c>
      <c r="BB144" s="2">
        <f>Tableau1[[#This Row],[Tranche 15]]*Tableau1[[#This Row],[Prix révisé 15]]</f>
        <v>0</v>
      </c>
      <c r="BE144" s="2">
        <f>Tableau1[[#This Row],[Tranche 16]]*Tableau1[[#This Row],[Prix révisé 16]]</f>
        <v>0</v>
      </c>
      <c r="BH144" s="2">
        <f>Tableau1[[#This Row],[Tranche 17]]*Tableau1[[#This Row],[Prix révisé 17]]</f>
        <v>0</v>
      </c>
      <c r="BK144" s="2">
        <f>Tableau1[[#This Row],[Tranche 18]]*Tableau1[[#This Row],[Prix révisé 18]]</f>
        <v>0</v>
      </c>
      <c r="BN144" s="2">
        <f>Tableau1[[#This Row],[Tranche 19]]*Tableau1[[#This Row],[Prix révisé 19]]</f>
        <v>0</v>
      </c>
      <c r="BQ144" s="4">
        <f>Tableau1[[#This Row],[Tranche 20]]*Tableau1[[#This Row],[Prix révisé 20]]</f>
        <v>0</v>
      </c>
    </row>
    <row r="145" spans="1:69" x14ac:dyDescent="0.35">
      <c r="A145" t="s">
        <v>210</v>
      </c>
      <c r="B145" t="s">
        <v>46</v>
      </c>
      <c r="C145" s="3"/>
      <c r="D145" s="3">
        <f>IF(Tableau1[[#This Row],[Besoin Exprimé]]&lt;Tableau1[[#This Row],[Tranche 1]],Tableau1[[#This Row],[Tranche 1]],Tableau1[[#This Row],[Besoin Exprimé]])</f>
        <v>2</v>
      </c>
      <c r="E145" s="3">
        <f>prix(Tableau1[[#This Row],[Besoin réel]])</f>
        <v>11.45</v>
      </c>
      <c r="F145" s="3">
        <f>Tableau1[[#This Row],[Besoin réel]]*Tableau1[[#This Row],[Prix]]</f>
        <v>22.9</v>
      </c>
      <c r="G145" s="3">
        <f>OPTIMUM(Tableau1[[#This Row],[Besoin réel]])</f>
        <v>2</v>
      </c>
      <c r="H145" s="3">
        <f>prix(Tableau1[[#This Row],[Besoin optimisé]])</f>
        <v>11.45</v>
      </c>
      <c r="I145" s="3">
        <f>Tableau1[[#This Row],[Prix optimisé]]*Tableau1[[#This Row],[Besoin optimisé]]</f>
        <v>22.9</v>
      </c>
      <c r="J145" s="1">
        <v>2</v>
      </c>
      <c r="K145" s="2">
        <v>11.45</v>
      </c>
      <c r="L145" s="2">
        <f>Tableau1[[#This Row],[Tranche 1]]*Tableau1[[#This Row],[Prix révisé 1]]</f>
        <v>22.9</v>
      </c>
      <c r="O145" s="2">
        <f>Tableau1[[#This Row],[Tranche 2]]*Tableau1[[#This Row],[Prix révisé 2]]</f>
        <v>0</v>
      </c>
      <c r="R145" s="2">
        <f>Tableau1[[#This Row],[Tranche 3]]*Tableau1[[#This Row],[Prix révisé 3]]</f>
        <v>0</v>
      </c>
      <c r="U145" s="2">
        <f>Tableau1[[#This Row],[Tranche 4]]*Tableau1[[#This Row],[Prix révisé 4]]</f>
        <v>0</v>
      </c>
      <c r="X145" s="2">
        <f>Tableau1[[#This Row],[Tranche 5]]*Tableau1[[#This Row],[Prix révisé 5]]</f>
        <v>0</v>
      </c>
      <c r="AA145" s="2">
        <f>Tableau1[[#This Row],[Tranche 6]]*Tableau1[[#This Row],[Prix révisé 6]]</f>
        <v>0</v>
      </c>
      <c r="AD145" s="2">
        <f>Tableau1[[#This Row],[Tranche 7]]*Tableau1[[#This Row],[Prix révisé 7]]</f>
        <v>0</v>
      </c>
      <c r="AG145" s="2">
        <f>Tableau1[[#This Row],[Tranche 8]]*Tableau1[[#This Row],[Prix révisé 8]]</f>
        <v>0</v>
      </c>
      <c r="AJ145" s="2">
        <f>Tableau1[[#This Row],[Tranche 9]]*Tableau1[[#This Row],[Prix révisé 9]]</f>
        <v>0</v>
      </c>
      <c r="AM145" s="2">
        <f>Tableau1[[#This Row],[Tranche 10]]*Tableau1[[#This Row],[Prix révisé 10]]</f>
        <v>0</v>
      </c>
      <c r="AP145" s="2">
        <f>Tableau1[[#This Row],[Tranche 11]]*Tableau1[[#This Row],[Prix révisé 11]]</f>
        <v>0</v>
      </c>
      <c r="AS145" s="2">
        <f>Tableau1[[#This Row],[Tranche 12]]*Tableau1[[#This Row],[Prix révisé 12]]</f>
        <v>0</v>
      </c>
      <c r="AV145" s="2">
        <f>Tableau1[[#This Row],[Tranche 13]]*Tableau1[[#This Row],[Prix révisé 13]]</f>
        <v>0</v>
      </c>
      <c r="AY145" s="2">
        <f>Tableau1[[#This Row],[Tranche 14]]*Tableau1[[#This Row],[Prix révisé 14]]</f>
        <v>0</v>
      </c>
      <c r="BB145" s="2">
        <f>Tableau1[[#This Row],[Tranche 15]]*Tableau1[[#This Row],[Prix révisé 15]]</f>
        <v>0</v>
      </c>
      <c r="BE145" s="2">
        <f>Tableau1[[#This Row],[Tranche 16]]*Tableau1[[#This Row],[Prix révisé 16]]</f>
        <v>0</v>
      </c>
      <c r="BH145" s="2">
        <f>Tableau1[[#This Row],[Tranche 17]]*Tableau1[[#This Row],[Prix révisé 17]]</f>
        <v>0</v>
      </c>
      <c r="BK145" s="2">
        <f>Tableau1[[#This Row],[Tranche 18]]*Tableau1[[#This Row],[Prix révisé 18]]</f>
        <v>0</v>
      </c>
      <c r="BN145" s="2">
        <f>Tableau1[[#This Row],[Tranche 19]]*Tableau1[[#This Row],[Prix révisé 19]]</f>
        <v>0</v>
      </c>
      <c r="BQ145" s="4">
        <f>Tableau1[[#This Row],[Tranche 20]]*Tableau1[[#This Row],[Prix révisé 20]]</f>
        <v>0</v>
      </c>
    </row>
    <row r="146" spans="1:69" x14ac:dyDescent="0.35">
      <c r="A146" t="s">
        <v>211</v>
      </c>
      <c r="B146" t="s">
        <v>63</v>
      </c>
      <c r="C146" s="3"/>
      <c r="D146" s="3">
        <f>IF(Tableau1[[#This Row],[Besoin Exprimé]]&lt;Tableau1[[#This Row],[Tranche 1]],Tableau1[[#This Row],[Tranche 1]],Tableau1[[#This Row],[Besoin Exprimé]])</f>
        <v>8</v>
      </c>
      <c r="E146" s="3">
        <f>prix(Tableau1[[#This Row],[Besoin réel]])</f>
        <v>133.24</v>
      </c>
      <c r="F146" s="3">
        <f>Tableau1[[#This Row],[Besoin réel]]*Tableau1[[#This Row],[Prix]]</f>
        <v>1065.92</v>
      </c>
      <c r="G146" s="3">
        <f>OPTIMUM(Tableau1[[#This Row],[Besoin réel]])</f>
        <v>8</v>
      </c>
      <c r="H146" s="3">
        <f>prix(Tableau1[[#This Row],[Besoin optimisé]])</f>
        <v>133.24</v>
      </c>
      <c r="I146" s="3">
        <f>Tableau1[[#This Row],[Prix optimisé]]*Tableau1[[#This Row],[Besoin optimisé]]</f>
        <v>1065.92</v>
      </c>
      <c r="J146" s="1">
        <v>8</v>
      </c>
      <c r="K146" s="2">
        <v>133.24</v>
      </c>
      <c r="L146" s="2">
        <f>Tableau1[[#This Row],[Tranche 1]]*Tableau1[[#This Row],[Prix révisé 1]]</f>
        <v>1065.92</v>
      </c>
      <c r="O146" s="2">
        <f>Tableau1[[#This Row],[Tranche 2]]*Tableau1[[#This Row],[Prix révisé 2]]</f>
        <v>0</v>
      </c>
      <c r="R146" s="2">
        <f>Tableau1[[#This Row],[Tranche 3]]*Tableau1[[#This Row],[Prix révisé 3]]</f>
        <v>0</v>
      </c>
      <c r="U146" s="2">
        <f>Tableau1[[#This Row],[Tranche 4]]*Tableau1[[#This Row],[Prix révisé 4]]</f>
        <v>0</v>
      </c>
      <c r="X146" s="2">
        <f>Tableau1[[#This Row],[Tranche 5]]*Tableau1[[#This Row],[Prix révisé 5]]</f>
        <v>0</v>
      </c>
      <c r="AA146" s="2">
        <f>Tableau1[[#This Row],[Tranche 6]]*Tableau1[[#This Row],[Prix révisé 6]]</f>
        <v>0</v>
      </c>
      <c r="AD146" s="2">
        <f>Tableau1[[#This Row],[Tranche 7]]*Tableau1[[#This Row],[Prix révisé 7]]</f>
        <v>0</v>
      </c>
      <c r="AG146" s="2">
        <f>Tableau1[[#This Row],[Tranche 8]]*Tableau1[[#This Row],[Prix révisé 8]]</f>
        <v>0</v>
      </c>
      <c r="AJ146" s="2">
        <f>Tableau1[[#This Row],[Tranche 9]]*Tableau1[[#This Row],[Prix révisé 9]]</f>
        <v>0</v>
      </c>
      <c r="AM146" s="2">
        <f>Tableau1[[#This Row],[Tranche 10]]*Tableau1[[#This Row],[Prix révisé 10]]</f>
        <v>0</v>
      </c>
      <c r="AP146" s="2">
        <f>Tableau1[[#This Row],[Tranche 11]]*Tableau1[[#This Row],[Prix révisé 11]]</f>
        <v>0</v>
      </c>
      <c r="AS146" s="2">
        <f>Tableau1[[#This Row],[Tranche 12]]*Tableau1[[#This Row],[Prix révisé 12]]</f>
        <v>0</v>
      </c>
      <c r="AV146" s="2">
        <f>Tableau1[[#This Row],[Tranche 13]]*Tableau1[[#This Row],[Prix révisé 13]]</f>
        <v>0</v>
      </c>
      <c r="AY146" s="2">
        <f>Tableau1[[#This Row],[Tranche 14]]*Tableau1[[#This Row],[Prix révisé 14]]</f>
        <v>0</v>
      </c>
      <c r="BB146" s="2">
        <f>Tableau1[[#This Row],[Tranche 15]]*Tableau1[[#This Row],[Prix révisé 15]]</f>
        <v>0</v>
      </c>
      <c r="BE146" s="2">
        <f>Tableau1[[#This Row],[Tranche 16]]*Tableau1[[#This Row],[Prix révisé 16]]</f>
        <v>0</v>
      </c>
      <c r="BH146" s="2">
        <f>Tableau1[[#This Row],[Tranche 17]]*Tableau1[[#This Row],[Prix révisé 17]]</f>
        <v>0</v>
      </c>
      <c r="BK146" s="2">
        <f>Tableau1[[#This Row],[Tranche 18]]*Tableau1[[#This Row],[Prix révisé 18]]</f>
        <v>0</v>
      </c>
      <c r="BN146" s="2">
        <f>Tableau1[[#This Row],[Tranche 19]]*Tableau1[[#This Row],[Prix révisé 19]]</f>
        <v>0</v>
      </c>
      <c r="BQ146" s="4">
        <f>Tableau1[[#This Row],[Tranche 20]]*Tableau1[[#This Row],[Prix révisé 20]]</f>
        <v>0</v>
      </c>
    </row>
    <row r="147" spans="1:69" x14ac:dyDescent="0.35">
      <c r="A147" t="s">
        <v>212</v>
      </c>
      <c r="B147" t="s">
        <v>63</v>
      </c>
      <c r="C147" s="3"/>
      <c r="D147" s="3">
        <f>IF(Tableau1[[#This Row],[Besoin Exprimé]]&lt;Tableau1[[#This Row],[Tranche 1]],Tableau1[[#This Row],[Tranche 1]],Tableau1[[#This Row],[Besoin Exprimé]])</f>
        <v>1</v>
      </c>
      <c r="E147" s="3">
        <f>prix(Tableau1[[#This Row],[Besoin réel]])</f>
        <v>3.59</v>
      </c>
      <c r="F147" s="3">
        <f>Tableau1[[#This Row],[Besoin réel]]*Tableau1[[#This Row],[Prix]]</f>
        <v>3.59</v>
      </c>
      <c r="G147" s="3">
        <f>OPTIMUM(Tableau1[[#This Row],[Besoin réel]])</f>
        <v>1</v>
      </c>
      <c r="H147" s="3">
        <f>prix(Tableau1[[#This Row],[Besoin optimisé]])</f>
        <v>3.59</v>
      </c>
      <c r="I147" s="3">
        <f>Tableau1[[#This Row],[Prix optimisé]]*Tableau1[[#This Row],[Besoin optimisé]]</f>
        <v>3.59</v>
      </c>
      <c r="J147" s="1">
        <v>1</v>
      </c>
      <c r="K147" s="2">
        <v>3.59</v>
      </c>
      <c r="L147" s="2">
        <f>Tableau1[[#This Row],[Tranche 1]]*Tableau1[[#This Row],[Prix révisé 1]]</f>
        <v>3.59</v>
      </c>
      <c r="O147" s="2">
        <f>Tableau1[[#This Row],[Tranche 2]]*Tableau1[[#This Row],[Prix révisé 2]]</f>
        <v>0</v>
      </c>
      <c r="R147" s="2">
        <f>Tableau1[[#This Row],[Tranche 3]]*Tableau1[[#This Row],[Prix révisé 3]]</f>
        <v>0</v>
      </c>
      <c r="U147" s="2">
        <f>Tableau1[[#This Row],[Tranche 4]]*Tableau1[[#This Row],[Prix révisé 4]]</f>
        <v>0</v>
      </c>
      <c r="X147" s="2">
        <f>Tableau1[[#This Row],[Tranche 5]]*Tableau1[[#This Row],[Prix révisé 5]]</f>
        <v>0</v>
      </c>
      <c r="AA147" s="2">
        <f>Tableau1[[#This Row],[Tranche 6]]*Tableau1[[#This Row],[Prix révisé 6]]</f>
        <v>0</v>
      </c>
      <c r="AD147" s="2">
        <f>Tableau1[[#This Row],[Tranche 7]]*Tableau1[[#This Row],[Prix révisé 7]]</f>
        <v>0</v>
      </c>
      <c r="AG147" s="2">
        <f>Tableau1[[#This Row],[Tranche 8]]*Tableau1[[#This Row],[Prix révisé 8]]</f>
        <v>0</v>
      </c>
      <c r="AJ147" s="2">
        <f>Tableau1[[#This Row],[Tranche 9]]*Tableau1[[#This Row],[Prix révisé 9]]</f>
        <v>0</v>
      </c>
      <c r="AM147" s="2">
        <f>Tableau1[[#This Row],[Tranche 10]]*Tableau1[[#This Row],[Prix révisé 10]]</f>
        <v>0</v>
      </c>
      <c r="AP147" s="2">
        <f>Tableau1[[#This Row],[Tranche 11]]*Tableau1[[#This Row],[Prix révisé 11]]</f>
        <v>0</v>
      </c>
      <c r="AS147" s="2">
        <f>Tableau1[[#This Row],[Tranche 12]]*Tableau1[[#This Row],[Prix révisé 12]]</f>
        <v>0</v>
      </c>
      <c r="AV147" s="2">
        <f>Tableau1[[#This Row],[Tranche 13]]*Tableau1[[#This Row],[Prix révisé 13]]</f>
        <v>0</v>
      </c>
      <c r="AY147" s="2">
        <f>Tableau1[[#This Row],[Tranche 14]]*Tableau1[[#This Row],[Prix révisé 14]]</f>
        <v>0</v>
      </c>
      <c r="BB147" s="2">
        <f>Tableau1[[#This Row],[Tranche 15]]*Tableau1[[#This Row],[Prix révisé 15]]</f>
        <v>0</v>
      </c>
      <c r="BE147" s="2">
        <f>Tableau1[[#This Row],[Tranche 16]]*Tableau1[[#This Row],[Prix révisé 16]]</f>
        <v>0</v>
      </c>
      <c r="BH147" s="2">
        <f>Tableau1[[#This Row],[Tranche 17]]*Tableau1[[#This Row],[Prix révisé 17]]</f>
        <v>0</v>
      </c>
      <c r="BK147" s="2">
        <f>Tableau1[[#This Row],[Tranche 18]]*Tableau1[[#This Row],[Prix révisé 18]]</f>
        <v>0</v>
      </c>
      <c r="BN147" s="2">
        <f>Tableau1[[#This Row],[Tranche 19]]*Tableau1[[#This Row],[Prix révisé 19]]</f>
        <v>0</v>
      </c>
      <c r="BQ147" s="4">
        <f>Tableau1[[#This Row],[Tranche 20]]*Tableau1[[#This Row],[Prix révisé 20]]</f>
        <v>0</v>
      </c>
    </row>
    <row r="148" spans="1:69" x14ac:dyDescent="0.35">
      <c r="A148" t="s">
        <v>213</v>
      </c>
      <c r="B148" t="s">
        <v>63</v>
      </c>
      <c r="C148" s="3"/>
      <c r="D148" s="3">
        <f>IF(Tableau1[[#This Row],[Besoin Exprimé]]&lt;Tableau1[[#This Row],[Tranche 1]],Tableau1[[#This Row],[Tranche 1]],Tableau1[[#This Row],[Besoin Exprimé]])</f>
        <v>20</v>
      </c>
      <c r="E148" s="3">
        <f>prix(Tableau1[[#This Row],[Besoin réel]])</f>
        <v>60.82</v>
      </c>
      <c r="F148" s="3">
        <f>Tableau1[[#This Row],[Besoin réel]]*Tableau1[[#This Row],[Prix]]</f>
        <v>1216.4000000000001</v>
      </c>
      <c r="G148" s="3">
        <f>OPTIMUM(Tableau1[[#This Row],[Besoin réel]])</f>
        <v>20</v>
      </c>
      <c r="H148" s="3">
        <f>prix(Tableau1[[#This Row],[Besoin optimisé]])</f>
        <v>60.82</v>
      </c>
      <c r="I148" s="3">
        <f>Tableau1[[#This Row],[Prix optimisé]]*Tableau1[[#This Row],[Besoin optimisé]]</f>
        <v>1216.4000000000001</v>
      </c>
      <c r="J148" s="1">
        <v>20</v>
      </c>
      <c r="K148" s="2">
        <v>60.82</v>
      </c>
      <c r="L148" s="2">
        <f>Tableau1[[#This Row],[Tranche 1]]*Tableau1[[#This Row],[Prix révisé 1]]</f>
        <v>1216.4000000000001</v>
      </c>
      <c r="O148" s="2">
        <f>Tableau1[[#This Row],[Tranche 2]]*Tableau1[[#This Row],[Prix révisé 2]]</f>
        <v>0</v>
      </c>
      <c r="R148" s="2">
        <f>Tableau1[[#This Row],[Tranche 3]]*Tableau1[[#This Row],[Prix révisé 3]]</f>
        <v>0</v>
      </c>
      <c r="U148" s="2">
        <f>Tableau1[[#This Row],[Tranche 4]]*Tableau1[[#This Row],[Prix révisé 4]]</f>
        <v>0</v>
      </c>
      <c r="X148" s="2">
        <f>Tableau1[[#This Row],[Tranche 5]]*Tableau1[[#This Row],[Prix révisé 5]]</f>
        <v>0</v>
      </c>
      <c r="AA148" s="2">
        <f>Tableau1[[#This Row],[Tranche 6]]*Tableau1[[#This Row],[Prix révisé 6]]</f>
        <v>0</v>
      </c>
      <c r="AD148" s="2">
        <f>Tableau1[[#This Row],[Tranche 7]]*Tableau1[[#This Row],[Prix révisé 7]]</f>
        <v>0</v>
      </c>
      <c r="AG148" s="2">
        <f>Tableau1[[#This Row],[Tranche 8]]*Tableau1[[#This Row],[Prix révisé 8]]</f>
        <v>0</v>
      </c>
      <c r="AJ148" s="2">
        <f>Tableau1[[#This Row],[Tranche 9]]*Tableau1[[#This Row],[Prix révisé 9]]</f>
        <v>0</v>
      </c>
      <c r="AM148" s="2">
        <f>Tableau1[[#This Row],[Tranche 10]]*Tableau1[[#This Row],[Prix révisé 10]]</f>
        <v>0</v>
      </c>
      <c r="AP148" s="2">
        <f>Tableau1[[#This Row],[Tranche 11]]*Tableau1[[#This Row],[Prix révisé 11]]</f>
        <v>0</v>
      </c>
      <c r="AS148" s="2">
        <f>Tableau1[[#This Row],[Tranche 12]]*Tableau1[[#This Row],[Prix révisé 12]]</f>
        <v>0</v>
      </c>
      <c r="AV148" s="2">
        <f>Tableau1[[#This Row],[Tranche 13]]*Tableau1[[#This Row],[Prix révisé 13]]</f>
        <v>0</v>
      </c>
      <c r="AY148" s="2">
        <f>Tableau1[[#This Row],[Tranche 14]]*Tableau1[[#This Row],[Prix révisé 14]]</f>
        <v>0</v>
      </c>
      <c r="BB148" s="2">
        <f>Tableau1[[#This Row],[Tranche 15]]*Tableau1[[#This Row],[Prix révisé 15]]</f>
        <v>0</v>
      </c>
      <c r="BE148" s="2">
        <f>Tableau1[[#This Row],[Tranche 16]]*Tableau1[[#This Row],[Prix révisé 16]]</f>
        <v>0</v>
      </c>
      <c r="BH148" s="2">
        <f>Tableau1[[#This Row],[Tranche 17]]*Tableau1[[#This Row],[Prix révisé 17]]</f>
        <v>0</v>
      </c>
      <c r="BK148" s="2">
        <f>Tableau1[[#This Row],[Tranche 18]]*Tableau1[[#This Row],[Prix révisé 18]]</f>
        <v>0</v>
      </c>
      <c r="BN148" s="2">
        <f>Tableau1[[#This Row],[Tranche 19]]*Tableau1[[#This Row],[Prix révisé 19]]</f>
        <v>0</v>
      </c>
      <c r="BQ148" s="4">
        <f>Tableau1[[#This Row],[Tranche 20]]*Tableau1[[#This Row],[Prix révisé 20]]</f>
        <v>0</v>
      </c>
    </row>
    <row r="149" spans="1:69" x14ac:dyDescent="0.35">
      <c r="A149" t="s">
        <v>214</v>
      </c>
      <c r="B149" t="s">
        <v>215</v>
      </c>
      <c r="C149" s="3"/>
      <c r="D149" s="3">
        <f>IF(Tableau1[[#This Row],[Besoin Exprimé]]&lt;Tableau1[[#This Row],[Tranche 1]],Tableau1[[#This Row],[Tranche 1]],Tableau1[[#This Row],[Besoin Exprimé]])</f>
        <v>3</v>
      </c>
      <c r="E149" s="3">
        <f>prix(Tableau1[[#This Row],[Besoin réel]])</f>
        <v>6.01</v>
      </c>
      <c r="F149" s="3">
        <f>Tableau1[[#This Row],[Besoin réel]]*Tableau1[[#This Row],[Prix]]</f>
        <v>18.03</v>
      </c>
      <c r="G149" s="3">
        <f>OPTIMUM(Tableau1[[#This Row],[Besoin réel]])</f>
        <v>3</v>
      </c>
      <c r="H149" s="3">
        <f>prix(Tableau1[[#This Row],[Besoin optimisé]])</f>
        <v>6.01</v>
      </c>
      <c r="I149" s="3">
        <f>Tableau1[[#This Row],[Prix optimisé]]*Tableau1[[#This Row],[Besoin optimisé]]</f>
        <v>18.03</v>
      </c>
      <c r="J149" s="1">
        <v>3</v>
      </c>
      <c r="K149" s="2">
        <v>6.01</v>
      </c>
      <c r="L149" s="2">
        <f>Tableau1[[#This Row],[Tranche 1]]*Tableau1[[#This Row],[Prix révisé 1]]</f>
        <v>18.03</v>
      </c>
      <c r="M149" s="2">
        <v>10</v>
      </c>
      <c r="N149" s="2">
        <v>2.16</v>
      </c>
      <c r="O149" s="2">
        <f>Tableau1[[#This Row],[Tranche 2]]*Tableau1[[#This Row],[Prix révisé 2]]</f>
        <v>21.6</v>
      </c>
      <c r="P149" s="2">
        <v>50</v>
      </c>
      <c r="Q149" s="2">
        <v>0.78</v>
      </c>
      <c r="R149" s="2">
        <f>Tableau1[[#This Row],[Tranche 3]]*Tableau1[[#This Row],[Prix révisé 3]]</f>
        <v>39</v>
      </c>
      <c r="U149" s="2">
        <f>Tableau1[[#This Row],[Tranche 4]]*Tableau1[[#This Row],[Prix révisé 4]]</f>
        <v>0</v>
      </c>
      <c r="X149" s="2">
        <f>Tableau1[[#This Row],[Tranche 5]]*Tableau1[[#This Row],[Prix révisé 5]]</f>
        <v>0</v>
      </c>
      <c r="AA149" s="2">
        <f>Tableau1[[#This Row],[Tranche 6]]*Tableau1[[#This Row],[Prix révisé 6]]</f>
        <v>0</v>
      </c>
      <c r="AD149" s="2">
        <f>Tableau1[[#This Row],[Tranche 7]]*Tableau1[[#This Row],[Prix révisé 7]]</f>
        <v>0</v>
      </c>
      <c r="AG149" s="2">
        <f>Tableau1[[#This Row],[Tranche 8]]*Tableau1[[#This Row],[Prix révisé 8]]</f>
        <v>0</v>
      </c>
      <c r="AJ149" s="2">
        <f>Tableau1[[#This Row],[Tranche 9]]*Tableau1[[#This Row],[Prix révisé 9]]</f>
        <v>0</v>
      </c>
      <c r="AM149" s="2">
        <f>Tableau1[[#This Row],[Tranche 10]]*Tableau1[[#This Row],[Prix révisé 10]]</f>
        <v>0</v>
      </c>
      <c r="AP149" s="2">
        <f>Tableau1[[#This Row],[Tranche 11]]*Tableau1[[#This Row],[Prix révisé 11]]</f>
        <v>0</v>
      </c>
      <c r="AS149" s="2">
        <f>Tableau1[[#This Row],[Tranche 12]]*Tableau1[[#This Row],[Prix révisé 12]]</f>
        <v>0</v>
      </c>
      <c r="AV149" s="2">
        <f>Tableau1[[#This Row],[Tranche 13]]*Tableau1[[#This Row],[Prix révisé 13]]</f>
        <v>0</v>
      </c>
      <c r="AY149" s="2">
        <f>Tableau1[[#This Row],[Tranche 14]]*Tableau1[[#This Row],[Prix révisé 14]]</f>
        <v>0</v>
      </c>
      <c r="BB149" s="2">
        <f>Tableau1[[#This Row],[Tranche 15]]*Tableau1[[#This Row],[Prix révisé 15]]</f>
        <v>0</v>
      </c>
      <c r="BE149" s="2">
        <f>Tableau1[[#This Row],[Tranche 16]]*Tableau1[[#This Row],[Prix révisé 16]]</f>
        <v>0</v>
      </c>
      <c r="BH149" s="2">
        <f>Tableau1[[#This Row],[Tranche 17]]*Tableau1[[#This Row],[Prix révisé 17]]</f>
        <v>0</v>
      </c>
      <c r="BK149" s="2">
        <f>Tableau1[[#This Row],[Tranche 18]]*Tableau1[[#This Row],[Prix révisé 18]]</f>
        <v>0</v>
      </c>
      <c r="BN149" s="2">
        <f>Tableau1[[#This Row],[Tranche 19]]*Tableau1[[#This Row],[Prix révisé 19]]</f>
        <v>0</v>
      </c>
      <c r="BQ149" s="4">
        <f>Tableau1[[#This Row],[Tranche 20]]*Tableau1[[#This Row],[Prix révisé 20]]</f>
        <v>0</v>
      </c>
    </row>
    <row r="150" spans="1:69" x14ac:dyDescent="0.35">
      <c r="A150" t="s">
        <v>216</v>
      </c>
      <c r="B150" t="s">
        <v>46</v>
      </c>
      <c r="C150" s="3"/>
      <c r="D150" s="3">
        <f>IF(Tableau1[[#This Row],[Besoin Exprimé]]&lt;Tableau1[[#This Row],[Tranche 1]],Tableau1[[#This Row],[Tranche 1]],Tableau1[[#This Row],[Besoin Exprimé]])</f>
        <v>2</v>
      </c>
      <c r="E150" s="3">
        <f>prix(Tableau1[[#This Row],[Besoin réel]])</f>
        <v>45.01</v>
      </c>
      <c r="F150" s="3">
        <f>Tableau1[[#This Row],[Besoin réel]]*Tableau1[[#This Row],[Prix]]</f>
        <v>90.02</v>
      </c>
      <c r="G150" s="3">
        <f>OPTIMUM(Tableau1[[#This Row],[Besoin réel]])</f>
        <v>2</v>
      </c>
      <c r="H150" s="3">
        <f>prix(Tableau1[[#This Row],[Besoin optimisé]])</f>
        <v>45.01</v>
      </c>
      <c r="I150" s="3">
        <f>Tableau1[[#This Row],[Prix optimisé]]*Tableau1[[#This Row],[Besoin optimisé]]</f>
        <v>90.02</v>
      </c>
      <c r="J150" s="1">
        <v>2</v>
      </c>
      <c r="K150" s="2">
        <v>45.01</v>
      </c>
      <c r="L150" s="2">
        <f>Tableau1[[#This Row],[Tranche 1]]*Tableau1[[#This Row],[Prix révisé 1]]</f>
        <v>90.02</v>
      </c>
      <c r="O150" s="2">
        <f>Tableau1[[#This Row],[Tranche 2]]*Tableau1[[#This Row],[Prix révisé 2]]</f>
        <v>0</v>
      </c>
      <c r="R150" s="2">
        <f>Tableau1[[#This Row],[Tranche 3]]*Tableau1[[#This Row],[Prix révisé 3]]</f>
        <v>0</v>
      </c>
      <c r="U150" s="2">
        <f>Tableau1[[#This Row],[Tranche 4]]*Tableau1[[#This Row],[Prix révisé 4]]</f>
        <v>0</v>
      </c>
      <c r="X150" s="2">
        <f>Tableau1[[#This Row],[Tranche 5]]*Tableau1[[#This Row],[Prix révisé 5]]</f>
        <v>0</v>
      </c>
      <c r="AA150" s="2">
        <f>Tableau1[[#This Row],[Tranche 6]]*Tableau1[[#This Row],[Prix révisé 6]]</f>
        <v>0</v>
      </c>
      <c r="AD150" s="2">
        <f>Tableau1[[#This Row],[Tranche 7]]*Tableau1[[#This Row],[Prix révisé 7]]</f>
        <v>0</v>
      </c>
      <c r="AG150" s="2">
        <f>Tableau1[[#This Row],[Tranche 8]]*Tableau1[[#This Row],[Prix révisé 8]]</f>
        <v>0</v>
      </c>
      <c r="AJ150" s="2">
        <f>Tableau1[[#This Row],[Tranche 9]]*Tableau1[[#This Row],[Prix révisé 9]]</f>
        <v>0</v>
      </c>
      <c r="AM150" s="2">
        <f>Tableau1[[#This Row],[Tranche 10]]*Tableau1[[#This Row],[Prix révisé 10]]</f>
        <v>0</v>
      </c>
      <c r="AP150" s="2">
        <f>Tableau1[[#This Row],[Tranche 11]]*Tableau1[[#This Row],[Prix révisé 11]]</f>
        <v>0</v>
      </c>
      <c r="AS150" s="2">
        <f>Tableau1[[#This Row],[Tranche 12]]*Tableau1[[#This Row],[Prix révisé 12]]</f>
        <v>0</v>
      </c>
      <c r="AV150" s="2">
        <f>Tableau1[[#This Row],[Tranche 13]]*Tableau1[[#This Row],[Prix révisé 13]]</f>
        <v>0</v>
      </c>
      <c r="AY150" s="2">
        <f>Tableau1[[#This Row],[Tranche 14]]*Tableau1[[#This Row],[Prix révisé 14]]</f>
        <v>0</v>
      </c>
      <c r="BB150" s="2">
        <f>Tableau1[[#This Row],[Tranche 15]]*Tableau1[[#This Row],[Prix révisé 15]]</f>
        <v>0</v>
      </c>
      <c r="BE150" s="2">
        <f>Tableau1[[#This Row],[Tranche 16]]*Tableau1[[#This Row],[Prix révisé 16]]</f>
        <v>0</v>
      </c>
      <c r="BH150" s="2">
        <f>Tableau1[[#This Row],[Tranche 17]]*Tableau1[[#This Row],[Prix révisé 17]]</f>
        <v>0</v>
      </c>
      <c r="BK150" s="2">
        <f>Tableau1[[#This Row],[Tranche 18]]*Tableau1[[#This Row],[Prix révisé 18]]</f>
        <v>0</v>
      </c>
      <c r="BN150" s="2">
        <f>Tableau1[[#This Row],[Tranche 19]]*Tableau1[[#This Row],[Prix révisé 19]]</f>
        <v>0</v>
      </c>
      <c r="BQ150" s="4">
        <f>Tableau1[[#This Row],[Tranche 20]]*Tableau1[[#This Row],[Prix révisé 20]]</f>
        <v>0</v>
      </c>
    </row>
    <row r="151" spans="1:69" x14ac:dyDescent="0.35">
      <c r="A151" t="s">
        <v>217</v>
      </c>
      <c r="B151" t="s">
        <v>155</v>
      </c>
      <c r="C151" s="3"/>
      <c r="D151" s="3">
        <f>IF(Tableau1[[#This Row],[Besoin Exprimé]]&lt;Tableau1[[#This Row],[Tranche 1]],Tableau1[[#This Row],[Tranche 1]],Tableau1[[#This Row],[Besoin Exprimé]])</f>
        <v>1</v>
      </c>
      <c r="E151" s="3">
        <f>prix(Tableau1[[#This Row],[Besoin réel]])</f>
        <v>1.63</v>
      </c>
      <c r="F151" s="3">
        <f>Tableau1[[#This Row],[Besoin réel]]*Tableau1[[#This Row],[Prix]]</f>
        <v>1.63</v>
      </c>
      <c r="G151" s="3">
        <f>OPTIMUM(Tableau1[[#This Row],[Besoin réel]])</f>
        <v>1</v>
      </c>
      <c r="H151" s="3">
        <f>prix(Tableau1[[#This Row],[Besoin optimisé]])</f>
        <v>1.63</v>
      </c>
      <c r="I151" s="3">
        <f>Tableau1[[#This Row],[Prix optimisé]]*Tableau1[[#This Row],[Besoin optimisé]]</f>
        <v>1.63</v>
      </c>
      <c r="J151" s="1">
        <v>1</v>
      </c>
      <c r="K151" s="2">
        <v>1.63</v>
      </c>
      <c r="L151" s="2">
        <f>Tableau1[[#This Row],[Tranche 1]]*Tableau1[[#This Row],[Prix révisé 1]]</f>
        <v>1.63</v>
      </c>
      <c r="O151" s="2">
        <f>Tableau1[[#This Row],[Tranche 2]]*Tableau1[[#This Row],[Prix révisé 2]]</f>
        <v>0</v>
      </c>
      <c r="R151" s="2">
        <f>Tableau1[[#This Row],[Tranche 3]]*Tableau1[[#This Row],[Prix révisé 3]]</f>
        <v>0</v>
      </c>
      <c r="U151" s="2">
        <f>Tableau1[[#This Row],[Tranche 4]]*Tableau1[[#This Row],[Prix révisé 4]]</f>
        <v>0</v>
      </c>
      <c r="X151" s="2">
        <f>Tableau1[[#This Row],[Tranche 5]]*Tableau1[[#This Row],[Prix révisé 5]]</f>
        <v>0</v>
      </c>
      <c r="AA151" s="2">
        <f>Tableau1[[#This Row],[Tranche 6]]*Tableau1[[#This Row],[Prix révisé 6]]</f>
        <v>0</v>
      </c>
      <c r="AD151" s="2">
        <f>Tableau1[[#This Row],[Tranche 7]]*Tableau1[[#This Row],[Prix révisé 7]]</f>
        <v>0</v>
      </c>
      <c r="AG151" s="2">
        <f>Tableau1[[#This Row],[Tranche 8]]*Tableau1[[#This Row],[Prix révisé 8]]</f>
        <v>0</v>
      </c>
      <c r="AJ151" s="2">
        <f>Tableau1[[#This Row],[Tranche 9]]*Tableau1[[#This Row],[Prix révisé 9]]</f>
        <v>0</v>
      </c>
      <c r="AM151" s="2">
        <f>Tableau1[[#This Row],[Tranche 10]]*Tableau1[[#This Row],[Prix révisé 10]]</f>
        <v>0</v>
      </c>
      <c r="AP151" s="2">
        <f>Tableau1[[#This Row],[Tranche 11]]*Tableau1[[#This Row],[Prix révisé 11]]</f>
        <v>0</v>
      </c>
      <c r="AS151" s="2">
        <f>Tableau1[[#This Row],[Tranche 12]]*Tableau1[[#This Row],[Prix révisé 12]]</f>
        <v>0</v>
      </c>
      <c r="AV151" s="2">
        <f>Tableau1[[#This Row],[Tranche 13]]*Tableau1[[#This Row],[Prix révisé 13]]</f>
        <v>0</v>
      </c>
      <c r="AY151" s="2">
        <f>Tableau1[[#This Row],[Tranche 14]]*Tableau1[[#This Row],[Prix révisé 14]]</f>
        <v>0</v>
      </c>
      <c r="BB151" s="2">
        <f>Tableau1[[#This Row],[Tranche 15]]*Tableau1[[#This Row],[Prix révisé 15]]</f>
        <v>0</v>
      </c>
      <c r="BE151" s="2">
        <f>Tableau1[[#This Row],[Tranche 16]]*Tableau1[[#This Row],[Prix révisé 16]]</f>
        <v>0</v>
      </c>
      <c r="BH151" s="2">
        <f>Tableau1[[#This Row],[Tranche 17]]*Tableau1[[#This Row],[Prix révisé 17]]</f>
        <v>0</v>
      </c>
      <c r="BK151" s="2">
        <f>Tableau1[[#This Row],[Tranche 18]]*Tableau1[[#This Row],[Prix révisé 18]]</f>
        <v>0</v>
      </c>
      <c r="BN151" s="2">
        <f>Tableau1[[#This Row],[Tranche 19]]*Tableau1[[#This Row],[Prix révisé 19]]</f>
        <v>0</v>
      </c>
      <c r="BQ151" s="4">
        <f>Tableau1[[#This Row],[Tranche 20]]*Tableau1[[#This Row],[Prix révisé 20]]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DIABAKHATE Abdoulaye ASC NIV I OA</dc:creator>
  <cp:lastModifiedBy>Michel</cp:lastModifiedBy>
  <dcterms:created xsi:type="dcterms:W3CDTF">2019-11-18T10:18:55Z</dcterms:created>
  <dcterms:modified xsi:type="dcterms:W3CDTF">2019-11-21T10:38:21Z</dcterms:modified>
</cp:coreProperties>
</file>