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alendrier 2017" sheetId="1" r:id="rId1"/>
    <sheet name="Feuil1" sheetId="2" state="hidden" r:id="rId2"/>
  </sheets>
  <definedNames>
    <definedName name="An_ref">'Calendrier 2017'!$B$4</definedName>
    <definedName name="JF">Feuil1!$B$3:$B$26</definedName>
    <definedName name="Pont">Feuil1!$D$3:$D$26</definedName>
    <definedName name="Viaduc">Feuil1!$E$3:$M$26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" l="1"/>
  <c r="B25" i="2" s="1"/>
  <c r="C25" i="2" s="1"/>
  <c r="B21" i="2" l="1"/>
  <c r="C21" i="2" s="1"/>
  <c r="E22" i="2" s="1"/>
  <c r="B15" i="2"/>
  <c r="C15" i="2" s="1"/>
  <c r="B23" i="2"/>
  <c r="C23" i="2" s="1"/>
  <c r="B11" i="2"/>
  <c r="C11" i="2" s="1"/>
  <c r="F12" i="2" s="1"/>
  <c r="B19" i="2"/>
  <c r="C19" i="2" s="1"/>
  <c r="I19" i="2" s="1"/>
  <c r="B13" i="2"/>
  <c r="C13" i="2" s="1"/>
  <c r="J13" i="2" s="1"/>
  <c r="K13" i="2" s="1"/>
  <c r="L13" i="2" s="1"/>
  <c r="B3" i="2"/>
  <c r="B5" i="2" s="1"/>
  <c r="C5" i="2" s="1"/>
  <c r="B17" i="2"/>
  <c r="C17" i="2" s="1"/>
  <c r="I17" i="2" s="1"/>
  <c r="F14" i="2"/>
  <c r="G13" i="2"/>
  <c r="H13" i="2" s="1"/>
  <c r="M13" i="2"/>
  <c r="E14" i="2"/>
  <c r="F13" i="2"/>
  <c r="D13" i="2"/>
  <c r="I13" i="2"/>
  <c r="G21" i="2"/>
  <c r="H21" i="2" s="1"/>
  <c r="M21" i="2"/>
  <c r="M19" i="2"/>
  <c r="G19" i="2"/>
  <c r="H19" i="2" s="1"/>
  <c r="F19" i="2"/>
  <c r="M15" i="2"/>
  <c r="I15" i="2"/>
  <c r="E15" i="2"/>
  <c r="D15" i="2"/>
  <c r="E16" i="2"/>
  <c r="F16" i="2"/>
  <c r="J15" i="2"/>
  <c r="K15" i="2" s="1"/>
  <c r="L15" i="2" s="1"/>
  <c r="G15" i="2"/>
  <c r="H15" i="2" s="1"/>
  <c r="F15" i="2"/>
  <c r="M23" i="2"/>
  <c r="I23" i="2"/>
  <c r="E23" i="2"/>
  <c r="D23" i="2"/>
  <c r="E24" i="2"/>
  <c r="F23" i="2"/>
  <c r="F24" i="2"/>
  <c r="G23" i="2"/>
  <c r="H23" i="2" s="1"/>
  <c r="J23" i="2"/>
  <c r="K23" i="2" s="1"/>
  <c r="L23" i="2" s="1"/>
  <c r="E11" i="2"/>
  <c r="F26" i="2"/>
  <c r="G25" i="2"/>
  <c r="H25" i="2" s="1"/>
  <c r="E26" i="2"/>
  <c r="J25" i="2"/>
  <c r="K25" i="2" s="1"/>
  <c r="L25" i="2" s="1"/>
  <c r="F25" i="2"/>
  <c r="D25" i="2"/>
  <c r="M25" i="2"/>
  <c r="I25" i="2"/>
  <c r="E25" i="2"/>
  <c r="Z25" i="1"/>
  <c r="Z27" i="1" s="1"/>
  <c r="AA27" i="1" s="1"/>
  <c r="AB27" i="1" s="1"/>
  <c r="AC27" i="1" s="1"/>
  <c r="AD27" i="1" s="1"/>
  <c r="AE27" i="1" s="1"/>
  <c r="AF27" i="1" s="1"/>
  <c r="Z28" i="1" s="1"/>
  <c r="AA28" i="1" s="1"/>
  <c r="AB28" i="1" s="1"/>
  <c r="AC28" i="1" s="1"/>
  <c r="AD28" i="1" s="1"/>
  <c r="AE28" i="1" s="1"/>
  <c r="AF28" i="1" s="1"/>
  <c r="Z29" i="1" s="1"/>
  <c r="AA29" i="1" s="1"/>
  <c r="AB29" i="1" s="1"/>
  <c r="AC29" i="1" s="1"/>
  <c r="AD29" i="1" s="1"/>
  <c r="AE29" i="1" s="1"/>
  <c r="AF29" i="1" s="1"/>
  <c r="Z30" i="1" s="1"/>
  <c r="AA30" i="1" s="1"/>
  <c r="AB30" i="1" s="1"/>
  <c r="AC30" i="1" s="1"/>
  <c r="AD30" i="1" s="1"/>
  <c r="AE30" i="1" s="1"/>
  <c r="AF30" i="1" s="1"/>
  <c r="Z31" i="1" s="1"/>
  <c r="AA31" i="1" s="1"/>
  <c r="AB31" i="1" s="1"/>
  <c r="AC31" i="1" s="1"/>
  <c r="AD31" i="1" s="1"/>
  <c r="AE31" i="1" s="1"/>
  <c r="AF31" i="1" s="1"/>
  <c r="Z32" i="1" s="1"/>
  <c r="AA32" i="1" s="1"/>
  <c r="AB32" i="1" s="1"/>
  <c r="AC32" i="1" s="1"/>
  <c r="AD32" i="1" s="1"/>
  <c r="AE32" i="1" s="1"/>
  <c r="AF32" i="1" s="1"/>
  <c r="R25" i="1"/>
  <c r="R27" i="1" s="1"/>
  <c r="S27" i="1" s="1"/>
  <c r="T27" i="1" s="1"/>
  <c r="U27" i="1" s="1"/>
  <c r="V27" i="1" s="1"/>
  <c r="W27" i="1" s="1"/>
  <c r="X27" i="1" s="1"/>
  <c r="R28" i="1" s="1"/>
  <c r="S28" i="1" s="1"/>
  <c r="T28" i="1" s="1"/>
  <c r="U28" i="1" s="1"/>
  <c r="V28" i="1" s="1"/>
  <c r="W28" i="1" s="1"/>
  <c r="X28" i="1" s="1"/>
  <c r="R29" i="1" s="1"/>
  <c r="S29" i="1" s="1"/>
  <c r="T29" i="1" s="1"/>
  <c r="U29" i="1" s="1"/>
  <c r="V29" i="1" s="1"/>
  <c r="W29" i="1" s="1"/>
  <c r="X29" i="1" s="1"/>
  <c r="R30" i="1" s="1"/>
  <c r="S30" i="1" s="1"/>
  <c r="T30" i="1" s="1"/>
  <c r="U30" i="1" s="1"/>
  <c r="V30" i="1" s="1"/>
  <c r="W30" i="1" s="1"/>
  <c r="X30" i="1" s="1"/>
  <c r="R31" i="1" s="1"/>
  <c r="S31" i="1" s="1"/>
  <c r="T31" i="1" s="1"/>
  <c r="U31" i="1" s="1"/>
  <c r="V31" i="1" s="1"/>
  <c r="W31" i="1" s="1"/>
  <c r="X31" i="1" s="1"/>
  <c r="R32" i="1" s="1"/>
  <c r="S32" i="1" s="1"/>
  <c r="T32" i="1" s="1"/>
  <c r="U32" i="1" s="1"/>
  <c r="V32" i="1" s="1"/>
  <c r="W32" i="1" s="1"/>
  <c r="X32" i="1" s="1"/>
  <c r="J25" i="1"/>
  <c r="J27" i="1" s="1"/>
  <c r="K27" i="1" s="1"/>
  <c r="L27" i="1" s="1"/>
  <c r="M27" i="1" s="1"/>
  <c r="N27" i="1" s="1"/>
  <c r="O27" i="1" s="1"/>
  <c r="P27" i="1" s="1"/>
  <c r="J28" i="1" s="1"/>
  <c r="K28" i="1" s="1"/>
  <c r="L28" i="1" s="1"/>
  <c r="M28" i="1" s="1"/>
  <c r="N28" i="1" s="1"/>
  <c r="O28" i="1" s="1"/>
  <c r="P28" i="1" s="1"/>
  <c r="J29" i="1" s="1"/>
  <c r="K29" i="1" s="1"/>
  <c r="L29" i="1" s="1"/>
  <c r="M29" i="1" s="1"/>
  <c r="N29" i="1" s="1"/>
  <c r="O29" i="1" s="1"/>
  <c r="P29" i="1" s="1"/>
  <c r="J30" i="1" s="1"/>
  <c r="K30" i="1" s="1"/>
  <c r="L30" i="1" s="1"/>
  <c r="M30" i="1" s="1"/>
  <c r="N30" i="1" s="1"/>
  <c r="O30" i="1" s="1"/>
  <c r="P30" i="1" s="1"/>
  <c r="J31" i="1" s="1"/>
  <c r="K31" i="1" s="1"/>
  <c r="L31" i="1" s="1"/>
  <c r="M31" i="1" s="1"/>
  <c r="N31" i="1" s="1"/>
  <c r="O31" i="1" s="1"/>
  <c r="P31" i="1" s="1"/>
  <c r="J32" i="1" s="1"/>
  <c r="K32" i="1" s="1"/>
  <c r="L32" i="1" s="1"/>
  <c r="M32" i="1" s="1"/>
  <c r="N32" i="1" s="1"/>
  <c r="O32" i="1" s="1"/>
  <c r="P32" i="1" s="1"/>
  <c r="B25" i="1"/>
  <c r="B27" i="1" s="1"/>
  <c r="C27" i="1" s="1"/>
  <c r="D27" i="1" s="1"/>
  <c r="E27" i="1" s="1"/>
  <c r="F27" i="1" s="1"/>
  <c r="G27" i="1" s="1"/>
  <c r="H27" i="1" s="1"/>
  <c r="B28" i="1" s="1"/>
  <c r="C28" i="1" s="1"/>
  <c r="D28" i="1" s="1"/>
  <c r="E28" i="1" s="1"/>
  <c r="F28" i="1" s="1"/>
  <c r="G28" i="1" s="1"/>
  <c r="H28" i="1" s="1"/>
  <c r="B29" i="1" s="1"/>
  <c r="C29" i="1" s="1"/>
  <c r="D29" i="1" s="1"/>
  <c r="E29" i="1" s="1"/>
  <c r="F29" i="1" s="1"/>
  <c r="G29" i="1" s="1"/>
  <c r="H29" i="1" s="1"/>
  <c r="B30" i="1" s="1"/>
  <c r="C30" i="1" s="1"/>
  <c r="D30" i="1" s="1"/>
  <c r="E30" i="1" s="1"/>
  <c r="F30" i="1" s="1"/>
  <c r="G30" i="1" s="1"/>
  <c r="H30" i="1" s="1"/>
  <c r="B31" i="1" s="1"/>
  <c r="C31" i="1" s="1"/>
  <c r="D31" i="1" s="1"/>
  <c r="E31" i="1" s="1"/>
  <c r="F31" i="1" s="1"/>
  <c r="G31" i="1" s="1"/>
  <c r="H31" i="1" s="1"/>
  <c r="B32" i="1" s="1"/>
  <c r="C32" i="1" s="1"/>
  <c r="D32" i="1" s="1"/>
  <c r="E32" i="1" s="1"/>
  <c r="F32" i="1" s="1"/>
  <c r="G32" i="1" s="1"/>
  <c r="H32" i="1" s="1"/>
  <c r="Z16" i="1"/>
  <c r="Z18" i="1" s="1"/>
  <c r="AA18" i="1" s="1"/>
  <c r="AB18" i="1" s="1"/>
  <c r="AC18" i="1" s="1"/>
  <c r="AD18" i="1" s="1"/>
  <c r="AE18" i="1" s="1"/>
  <c r="AF18" i="1" s="1"/>
  <c r="Z19" i="1" s="1"/>
  <c r="AA19" i="1" s="1"/>
  <c r="AB19" i="1" s="1"/>
  <c r="AC19" i="1" s="1"/>
  <c r="AD19" i="1" s="1"/>
  <c r="AE19" i="1" s="1"/>
  <c r="AF19" i="1" s="1"/>
  <c r="Z20" i="1" s="1"/>
  <c r="AA20" i="1" s="1"/>
  <c r="AB20" i="1" s="1"/>
  <c r="AC20" i="1" s="1"/>
  <c r="AD20" i="1" s="1"/>
  <c r="AE20" i="1" s="1"/>
  <c r="AF20" i="1" s="1"/>
  <c r="Z21" i="1" s="1"/>
  <c r="AA21" i="1" s="1"/>
  <c r="AB21" i="1" s="1"/>
  <c r="AC21" i="1" s="1"/>
  <c r="AD21" i="1" s="1"/>
  <c r="AE21" i="1" s="1"/>
  <c r="AF21" i="1" s="1"/>
  <c r="Z22" i="1" s="1"/>
  <c r="AA22" i="1" s="1"/>
  <c r="AB22" i="1" s="1"/>
  <c r="AC22" i="1" s="1"/>
  <c r="AD22" i="1" s="1"/>
  <c r="AE22" i="1" s="1"/>
  <c r="AF22" i="1" s="1"/>
  <c r="Z23" i="1" s="1"/>
  <c r="AA23" i="1" s="1"/>
  <c r="AB23" i="1" s="1"/>
  <c r="AC23" i="1" s="1"/>
  <c r="AD23" i="1" s="1"/>
  <c r="AE23" i="1" s="1"/>
  <c r="AF23" i="1" s="1"/>
  <c r="R16" i="1"/>
  <c r="R18" i="1" s="1"/>
  <c r="S18" i="1" s="1"/>
  <c r="T18" i="1" s="1"/>
  <c r="U18" i="1" s="1"/>
  <c r="V18" i="1" s="1"/>
  <c r="W18" i="1" s="1"/>
  <c r="X18" i="1" s="1"/>
  <c r="R19" i="1" s="1"/>
  <c r="S19" i="1" s="1"/>
  <c r="T19" i="1" s="1"/>
  <c r="U19" i="1" s="1"/>
  <c r="V19" i="1" s="1"/>
  <c r="W19" i="1" s="1"/>
  <c r="X19" i="1" s="1"/>
  <c r="R20" i="1" s="1"/>
  <c r="S20" i="1" s="1"/>
  <c r="T20" i="1" s="1"/>
  <c r="U20" i="1" s="1"/>
  <c r="V20" i="1" s="1"/>
  <c r="W20" i="1" s="1"/>
  <c r="X20" i="1" s="1"/>
  <c r="R21" i="1" s="1"/>
  <c r="S21" i="1" s="1"/>
  <c r="T21" i="1" s="1"/>
  <c r="U21" i="1" s="1"/>
  <c r="V21" i="1" s="1"/>
  <c r="W21" i="1" s="1"/>
  <c r="X21" i="1" s="1"/>
  <c r="R22" i="1" s="1"/>
  <c r="S22" i="1" s="1"/>
  <c r="T22" i="1" s="1"/>
  <c r="U22" i="1" s="1"/>
  <c r="V22" i="1" s="1"/>
  <c r="W22" i="1" s="1"/>
  <c r="X22" i="1" s="1"/>
  <c r="R23" i="1" s="1"/>
  <c r="S23" i="1" s="1"/>
  <c r="T23" i="1" s="1"/>
  <c r="U23" i="1" s="1"/>
  <c r="V23" i="1" s="1"/>
  <c r="W23" i="1" s="1"/>
  <c r="X23" i="1" s="1"/>
  <c r="J16" i="1"/>
  <c r="J18" i="1" s="1"/>
  <c r="K18" i="1" s="1"/>
  <c r="L18" i="1" s="1"/>
  <c r="M18" i="1" s="1"/>
  <c r="N18" i="1" s="1"/>
  <c r="O18" i="1" s="1"/>
  <c r="P18" i="1" s="1"/>
  <c r="J19" i="1" s="1"/>
  <c r="K19" i="1" s="1"/>
  <c r="L19" i="1" s="1"/>
  <c r="M19" i="1" s="1"/>
  <c r="N19" i="1" s="1"/>
  <c r="O19" i="1" s="1"/>
  <c r="P19" i="1" s="1"/>
  <c r="J20" i="1" s="1"/>
  <c r="K20" i="1" s="1"/>
  <c r="L20" i="1" s="1"/>
  <c r="M20" i="1" s="1"/>
  <c r="N20" i="1" s="1"/>
  <c r="O20" i="1" s="1"/>
  <c r="P20" i="1" s="1"/>
  <c r="J21" i="1" s="1"/>
  <c r="K21" i="1" s="1"/>
  <c r="L21" i="1" s="1"/>
  <c r="M21" i="1" s="1"/>
  <c r="N21" i="1" s="1"/>
  <c r="O21" i="1" s="1"/>
  <c r="P21" i="1" s="1"/>
  <c r="J22" i="1" s="1"/>
  <c r="K22" i="1" s="1"/>
  <c r="L22" i="1" s="1"/>
  <c r="M22" i="1" s="1"/>
  <c r="N22" i="1" s="1"/>
  <c r="O22" i="1" s="1"/>
  <c r="P22" i="1" s="1"/>
  <c r="J23" i="1" s="1"/>
  <c r="K23" i="1" s="1"/>
  <c r="L23" i="1" s="1"/>
  <c r="M23" i="1" s="1"/>
  <c r="N23" i="1" s="1"/>
  <c r="O23" i="1" s="1"/>
  <c r="P23" i="1" s="1"/>
  <c r="B16" i="1"/>
  <c r="B18" i="1" s="1"/>
  <c r="C18" i="1" s="1"/>
  <c r="D18" i="1" s="1"/>
  <c r="E18" i="1" s="1"/>
  <c r="F18" i="1" s="1"/>
  <c r="G18" i="1" s="1"/>
  <c r="H18" i="1" s="1"/>
  <c r="B19" i="1" s="1"/>
  <c r="C19" i="1" s="1"/>
  <c r="D19" i="1" s="1"/>
  <c r="E19" i="1" s="1"/>
  <c r="F19" i="1" s="1"/>
  <c r="G19" i="1" s="1"/>
  <c r="H19" i="1" s="1"/>
  <c r="B20" i="1" s="1"/>
  <c r="C20" i="1" s="1"/>
  <c r="D20" i="1" s="1"/>
  <c r="E20" i="1" s="1"/>
  <c r="F20" i="1" s="1"/>
  <c r="G20" i="1" s="1"/>
  <c r="H20" i="1" s="1"/>
  <c r="B21" i="1" s="1"/>
  <c r="C21" i="1" s="1"/>
  <c r="D21" i="1" s="1"/>
  <c r="E21" i="1" s="1"/>
  <c r="F21" i="1" s="1"/>
  <c r="G21" i="1" s="1"/>
  <c r="H21" i="1" s="1"/>
  <c r="B22" i="1" s="1"/>
  <c r="C22" i="1" s="1"/>
  <c r="D22" i="1" s="1"/>
  <c r="E22" i="1" s="1"/>
  <c r="F22" i="1" s="1"/>
  <c r="G22" i="1" s="1"/>
  <c r="H22" i="1" s="1"/>
  <c r="B23" i="1" s="1"/>
  <c r="C23" i="1" s="1"/>
  <c r="D23" i="1" s="1"/>
  <c r="E23" i="1" s="1"/>
  <c r="F23" i="1" s="1"/>
  <c r="G23" i="1" s="1"/>
  <c r="H23" i="1" s="1"/>
  <c r="Z7" i="1"/>
  <c r="Z9" i="1" s="1"/>
  <c r="AA9" i="1" s="1"/>
  <c r="AB9" i="1" s="1"/>
  <c r="AC9" i="1" s="1"/>
  <c r="AD9" i="1" s="1"/>
  <c r="AE9" i="1" s="1"/>
  <c r="AF9" i="1" s="1"/>
  <c r="Z10" i="1" s="1"/>
  <c r="AA10" i="1" s="1"/>
  <c r="AB10" i="1" s="1"/>
  <c r="AC10" i="1" s="1"/>
  <c r="AD10" i="1" s="1"/>
  <c r="AE10" i="1" s="1"/>
  <c r="AF10" i="1" s="1"/>
  <c r="Z11" i="1" s="1"/>
  <c r="AA11" i="1" s="1"/>
  <c r="AB11" i="1" s="1"/>
  <c r="AC11" i="1" s="1"/>
  <c r="AD11" i="1" s="1"/>
  <c r="R7" i="1"/>
  <c r="R9" i="1" s="1"/>
  <c r="S9" i="1" s="1"/>
  <c r="T9" i="1" s="1"/>
  <c r="U9" i="1" s="1"/>
  <c r="V9" i="1" s="1"/>
  <c r="W9" i="1" s="1"/>
  <c r="X9" i="1" s="1"/>
  <c r="R10" i="1" s="1"/>
  <c r="S10" i="1" s="1"/>
  <c r="T10" i="1" s="1"/>
  <c r="U10" i="1" s="1"/>
  <c r="V10" i="1" s="1"/>
  <c r="W10" i="1" s="1"/>
  <c r="X10" i="1" s="1"/>
  <c r="R11" i="1" s="1"/>
  <c r="S11" i="1" s="1"/>
  <c r="T11" i="1" s="1"/>
  <c r="U11" i="1" s="1"/>
  <c r="V11" i="1" s="1"/>
  <c r="J7" i="1"/>
  <c r="J9" i="1" s="1"/>
  <c r="K9" i="1" s="1"/>
  <c r="L9" i="1" s="1"/>
  <c r="M9" i="1" s="1"/>
  <c r="N9" i="1" s="1"/>
  <c r="O9" i="1" s="1"/>
  <c r="P9" i="1" s="1"/>
  <c r="J10" i="1" s="1"/>
  <c r="K10" i="1" s="1"/>
  <c r="L10" i="1" s="1"/>
  <c r="M10" i="1" s="1"/>
  <c r="N10" i="1" s="1"/>
  <c r="O10" i="1" s="1"/>
  <c r="P10" i="1" s="1"/>
  <c r="J11" i="1" s="1"/>
  <c r="K11" i="1" s="1"/>
  <c r="L11" i="1" s="1"/>
  <c r="M11" i="1" s="1"/>
  <c r="N11" i="1" s="1"/>
  <c r="B7" i="1"/>
  <c r="B9" i="1" s="1"/>
  <c r="C9" i="1" s="1"/>
  <c r="D9" i="1" s="1"/>
  <c r="E9" i="1" s="1"/>
  <c r="F9" i="1" s="1"/>
  <c r="G9" i="1" s="1"/>
  <c r="H9" i="1" s="1"/>
  <c r="B10" i="1" s="1"/>
  <c r="D19" i="2" l="1"/>
  <c r="F20" i="2"/>
  <c r="E21" i="2"/>
  <c r="F21" i="2"/>
  <c r="F22" i="2"/>
  <c r="J19" i="2"/>
  <c r="K19" i="2" s="1"/>
  <c r="L19" i="2" s="1"/>
  <c r="E19" i="2"/>
  <c r="I21" i="2"/>
  <c r="J21" i="2"/>
  <c r="K21" i="2" s="1"/>
  <c r="L21" i="2" s="1"/>
  <c r="E20" i="2"/>
  <c r="D21" i="2"/>
  <c r="AE11" i="1"/>
  <c r="AF11" i="1" s="1"/>
  <c r="Z12" i="1" s="1"/>
  <c r="AA12" i="1" s="1"/>
  <c r="AB12" i="1" s="1"/>
  <c r="AC12" i="1" s="1"/>
  <c r="AD12" i="1" s="1"/>
  <c r="W11" i="1"/>
  <c r="X11" i="1" s="1"/>
  <c r="R12" i="1" s="1"/>
  <c r="S12" i="1" s="1"/>
  <c r="T12" i="1" s="1"/>
  <c r="U12" i="1" s="1"/>
  <c r="V12" i="1" s="1"/>
  <c r="O11" i="1"/>
  <c r="P11" i="1" s="1"/>
  <c r="J12" i="1" s="1"/>
  <c r="K12" i="1" s="1"/>
  <c r="L12" i="1" s="1"/>
  <c r="M12" i="1" s="1"/>
  <c r="N12" i="1" s="1"/>
  <c r="F17" i="2"/>
  <c r="G17" i="2"/>
  <c r="H17" i="2" s="1"/>
  <c r="B7" i="2"/>
  <c r="C7" i="2" s="1"/>
  <c r="G11" i="2"/>
  <c r="H11" i="2" s="1"/>
  <c r="E13" i="2"/>
  <c r="C3" i="2"/>
  <c r="D3" i="2" s="1"/>
  <c r="E17" i="2"/>
  <c r="J17" i="2"/>
  <c r="K17" i="2" s="1"/>
  <c r="L17" i="2" s="1"/>
  <c r="F18" i="2"/>
  <c r="D11" i="2"/>
  <c r="I11" i="2"/>
  <c r="D17" i="2"/>
  <c r="E18" i="2"/>
  <c r="F11" i="2"/>
  <c r="J11" i="2"/>
  <c r="K11" i="2" s="1"/>
  <c r="L11" i="2" s="1"/>
  <c r="M11" i="2"/>
  <c r="B9" i="2"/>
  <c r="C9" i="2" s="1"/>
  <c r="M17" i="2"/>
  <c r="E12" i="2"/>
  <c r="E3" i="2"/>
  <c r="E4" i="2"/>
  <c r="F10" i="2"/>
  <c r="G9" i="2"/>
  <c r="H9" i="2" s="1"/>
  <c r="E10" i="2"/>
  <c r="F9" i="2"/>
  <c r="E9" i="2"/>
  <c r="J9" i="2"/>
  <c r="K9" i="2" s="1"/>
  <c r="L9" i="2" s="1"/>
  <c r="I9" i="2"/>
  <c r="M9" i="2"/>
  <c r="D9" i="2"/>
  <c r="M7" i="2"/>
  <c r="I7" i="2"/>
  <c r="E7" i="2"/>
  <c r="D7" i="2"/>
  <c r="G7" i="2"/>
  <c r="H7" i="2" s="1"/>
  <c r="E8" i="2"/>
  <c r="F7" i="2"/>
  <c r="F8" i="2"/>
  <c r="J7" i="2"/>
  <c r="K7" i="2" s="1"/>
  <c r="L7" i="2" s="1"/>
  <c r="F6" i="2"/>
  <c r="G5" i="2"/>
  <c r="H5" i="2" s="1"/>
  <c r="J5" i="2"/>
  <c r="K5" i="2" s="1"/>
  <c r="L5" i="2" s="1"/>
  <c r="E5" i="2"/>
  <c r="D5" i="2"/>
  <c r="E6" i="2"/>
  <c r="F5" i="2"/>
  <c r="M5" i="2"/>
  <c r="I5" i="2"/>
  <c r="B8" i="1"/>
  <c r="C10" i="1"/>
  <c r="B26" i="1"/>
  <c r="B17" i="1"/>
  <c r="F4" i="2" l="1"/>
  <c r="I3" i="2"/>
  <c r="F3" i="2"/>
  <c r="G3" i="2"/>
  <c r="H3" i="2" s="1"/>
  <c r="M3" i="2"/>
  <c r="J3" i="2"/>
  <c r="K3" i="2" s="1"/>
  <c r="L3" i="2" s="1"/>
  <c r="AE12" i="1"/>
  <c r="AF12" i="1" s="1"/>
  <c r="Z13" i="1" s="1"/>
  <c r="AA13" i="1" s="1"/>
  <c r="AB13" i="1" s="1"/>
  <c r="AC13" i="1" s="1"/>
  <c r="AD13" i="1" s="1"/>
  <c r="W12" i="1"/>
  <c r="X12" i="1" s="1"/>
  <c r="R13" i="1" s="1"/>
  <c r="S13" i="1" s="1"/>
  <c r="T13" i="1" s="1"/>
  <c r="U13" i="1" s="1"/>
  <c r="V13" i="1" s="1"/>
  <c r="O12" i="1"/>
  <c r="P12" i="1" s="1"/>
  <c r="J13" i="1" s="1"/>
  <c r="K13" i="1" s="1"/>
  <c r="L13" i="1" s="1"/>
  <c r="M13" i="1" s="1"/>
  <c r="N13" i="1" s="1"/>
  <c r="Z26" i="1"/>
  <c r="J26" i="1"/>
  <c r="R17" i="1"/>
  <c r="R26" i="1"/>
  <c r="Z17" i="1"/>
  <c r="Z8" i="1"/>
  <c r="K17" i="1"/>
  <c r="J17" i="1"/>
  <c r="R8" i="1"/>
  <c r="S8" i="1"/>
  <c r="J8" i="1"/>
  <c r="K8" i="1"/>
  <c r="C8" i="1"/>
  <c r="D10" i="1"/>
  <c r="K26" i="1"/>
  <c r="C26" i="1"/>
  <c r="C17" i="1"/>
  <c r="AA8" i="1"/>
  <c r="AE13" i="1" l="1"/>
  <c r="AF13" i="1" s="1"/>
  <c r="Z14" i="1" s="1"/>
  <c r="AA14" i="1" s="1"/>
  <c r="AB14" i="1" s="1"/>
  <c r="AC14" i="1" s="1"/>
  <c r="AD14" i="1" s="1"/>
  <c r="AE14" i="1" s="1"/>
  <c r="AF14" i="1" s="1"/>
  <c r="W13" i="1"/>
  <c r="X13" i="1" s="1"/>
  <c r="R14" i="1" s="1"/>
  <c r="S14" i="1" s="1"/>
  <c r="T14" i="1" s="1"/>
  <c r="U14" i="1" s="1"/>
  <c r="V14" i="1" s="1"/>
  <c r="W14" i="1" s="1"/>
  <c r="X14" i="1" s="1"/>
  <c r="O13" i="1"/>
  <c r="P13" i="1" s="1"/>
  <c r="J14" i="1" s="1"/>
  <c r="K14" i="1" s="1"/>
  <c r="L14" i="1" s="1"/>
  <c r="M14" i="1" s="1"/>
  <c r="N14" i="1" s="1"/>
  <c r="O14" i="1" s="1"/>
  <c r="P14" i="1" s="1"/>
  <c r="S17" i="1"/>
  <c r="AA26" i="1"/>
  <c r="S26" i="1"/>
  <c r="AA17" i="1"/>
  <c r="T8" i="1"/>
  <c r="E10" i="1"/>
  <c r="D8" i="1"/>
  <c r="AB26" i="1"/>
  <c r="T26" i="1"/>
  <c r="L26" i="1"/>
  <c r="D26" i="1"/>
  <c r="AB17" i="1"/>
  <c r="T17" i="1"/>
  <c r="D17" i="1"/>
  <c r="AB8" i="1"/>
  <c r="L8" i="1" l="1"/>
  <c r="L17" i="1"/>
  <c r="U8" i="1"/>
  <c r="F10" i="1"/>
  <c r="E8" i="1"/>
  <c r="AC26" i="1"/>
  <c r="U26" i="1"/>
  <c r="M26" i="1"/>
  <c r="E26" i="1"/>
  <c r="AC17" i="1"/>
  <c r="U17" i="1"/>
  <c r="M17" i="1"/>
  <c r="E17" i="1"/>
  <c r="AC8" i="1"/>
  <c r="M8" i="1"/>
  <c r="G10" i="1" l="1"/>
  <c r="F8" i="1"/>
  <c r="AD26" i="1"/>
  <c r="V26" i="1"/>
  <c r="N26" i="1"/>
  <c r="F26" i="1"/>
  <c r="AD17" i="1"/>
  <c r="V17" i="1"/>
  <c r="N17" i="1"/>
  <c r="F17" i="1"/>
  <c r="AD8" i="1"/>
  <c r="N8" i="1"/>
  <c r="V8" i="1" l="1"/>
  <c r="H10" i="1"/>
  <c r="G8" i="1"/>
  <c r="AE26" i="1"/>
  <c r="W26" i="1"/>
  <c r="O26" i="1"/>
  <c r="G26" i="1"/>
  <c r="AE17" i="1"/>
  <c r="W17" i="1"/>
  <c r="O17" i="1"/>
  <c r="G17" i="1"/>
  <c r="AE8" i="1"/>
  <c r="W8" i="1"/>
  <c r="O8" i="1"/>
  <c r="B11" i="1" l="1"/>
  <c r="C11" i="1" s="1"/>
  <c r="D11" i="1" s="1"/>
  <c r="E11" i="1" s="1"/>
  <c r="F11" i="1" s="1"/>
  <c r="G11" i="1" s="1"/>
  <c r="H11" i="1" s="1"/>
  <c r="B12" i="1" s="1"/>
  <c r="C12" i="1" s="1"/>
  <c r="D12" i="1" s="1"/>
  <c r="E12" i="1" s="1"/>
  <c r="F12" i="1" s="1"/>
  <c r="G12" i="1" s="1"/>
  <c r="H12" i="1" s="1"/>
  <c r="B13" i="1" s="1"/>
  <c r="C13" i="1" s="1"/>
  <c r="D13" i="1" s="1"/>
  <c r="E13" i="1" s="1"/>
  <c r="F13" i="1" s="1"/>
  <c r="G13" i="1" s="1"/>
  <c r="H13" i="1" s="1"/>
  <c r="B14" i="1" s="1"/>
  <c r="C14" i="1" s="1"/>
  <c r="D14" i="1" s="1"/>
  <c r="E14" i="1" s="1"/>
  <c r="F14" i="1" s="1"/>
  <c r="G14" i="1" s="1"/>
  <c r="H14" i="1" s="1"/>
  <c r="H8" i="1"/>
  <c r="AF26" i="1"/>
  <c r="X26" i="1"/>
  <c r="P26" i="1"/>
  <c r="H26" i="1"/>
  <c r="AF17" i="1"/>
  <c r="X17" i="1"/>
  <c r="P17" i="1"/>
  <c r="H17" i="1"/>
  <c r="AF8" i="1"/>
  <c r="X8" i="1"/>
  <c r="P8" i="1"/>
</calcChain>
</file>

<file path=xl/sharedStrings.xml><?xml version="1.0" encoding="utf-8"?>
<sst xmlns="http://schemas.openxmlformats.org/spreadsheetml/2006/main" count="28" uniqueCount="25">
  <si>
    <t>JF</t>
  </si>
  <si>
    <t>JOURSEM</t>
  </si>
  <si>
    <t>1 jour isolé</t>
  </si>
  <si>
    <t>2 jours isolés</t>
  </si>
  <si>
    <t>3 jours isolés</t>
  </si>
  <si>
    <t>4 jours isolés</t>
  </si>
  <si>
    <t>le</t>
  </si>
  <si>
    <t>et</t>
  </si>
  <si>
    <t>du</t>
  </si>
  <si>
    <t>au</t>
  </si>
  <si>
    <t>Pâques</t>
  </si>
  <si>
    <t>Lundi de Pâques</t>
  </si>
  <si>
    <t>Ascension</t>
  </si>
  <si>
    <t>Pentecôte</t>
  </si>
  <si>
    <t>Fête du travail</t>
  </si>
  <si>
    <t>Victoire de 1945</t>
  </si>
  <si>
    <t>Premier de l'AN</t>
  </si>
  <si>
    <t>Fête nationale</t>
  </si>
  <si>
    <t>Assomption</t>
  </si>
  <si>
    <t>Toussaint</t>
  </si>
  <si>
    <t>Armistice</t>
  </si>
  <si>
    <t>Noël</t>
  </si>
  <si>
    <t>Jours Fériés</t>
  </si>
  <si>
    <t>Ponts</t>
  </si>
  <si>
    <t>Viaducs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</si>
</sst>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ddd\ dd\-mmm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color theme="0"/>
      <name val="Arial"/>
      <family val="2"/>
    </font>
    <font>
      <b/>
      <sz val="14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5" fontId="5" fillId="5" borderId="1" xfId="0" applyNumberFormat="1" applyFont="1" applyFill="1" applyBorder="1" applyAlignment="1">
      <alignment horizontal="center" vertical="center"/>
    </xf>
    <xf numFmtId="0" fontId="5" fillId="2" borderId="0" xfId="0" applyFont="1" applyFill="1"/>
    <xf numFmtId="0" fontId="6" fillId="5" borderId="11" xfId="0" applyFont="1" applyFill="1" applyBorder="1" applyAlignment="1">
      <alignment horizontal="center"/>
    </xf>
    <xf numFmtId="0" fontId="7" fillId="5" borderId="11" xfId="0" applyFont="1" applyFill="1" applyBorder="1" applyAlignment="1">
      <alignment horizontal="center"/>
    </xf>
    <xf numFmtId="0" fontId="7" fillId="5" borderId="11" xfId="0" applyFont="1" applyFill="1" applyBorder="1" applyAlignment="1" applyProtection="1">
      <alignment horizontal="center"/>
    </xf>
    <xf numFmtId="0" fontId="8" fillId="0" borderId="11" xfId="0" applyFont="1" applyBorder="1" applyAlignment="1"/>
    <xf numFmtId="166" fontId="8" fillId="0" borderId="11" xfId="0" applyNumberFormat="1" applyFont="1" applyBorder="1" applyAlignment="1"/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164" fontId="4" fillId="6" borderId="8" xfId="0" applyNumberFormat="1" applyFont="1" applyFill="1" applyBorder="1" applyAlignment="1">
      <alignment horizontal="center" vertical="center"/>
    </xf>
    <xf numFmtId="164" fontId="4" fillId="6" borderId="9" xfId="0" applyNumberFormat="1" applyFont="1" applyFill="1" applyBorder="1" applyAlignment="1">
      <alignment horizontal="center" vertical="center"/>
    </xf>
    <xf numFmtId="164" fontId="4" fillId="6" borderId="10" xfId="0" applyNumberFormat="1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/>
    </xf>
    <xf numFmtId="0" fontId="9" fillId="2" borderId="0" xfId="0" applyFont="1" applyFill="1" applyAlignment="1"/>
    <xf numFmtId="0" fontId="7" fillId="7" borderId="11" xfId="0" applyFont="1" applyFill="1" applyBorder="1" applyAlignment="1" applyProtection="1">
      <alignment horizontal="center"/>
    </xf>
    <xf numFmtId="165" fontId="5" fillId="10" borderId="1" xfId="0" applyNumberFormat="1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/>
    </xf>
    <xf numFmtId="0" fontId="9" fillId="7" borderId="0" xfId="0" applyFont="1" applyFill="1" applyAlignment="1">
      <alignment horizontal="center"/>
    </xf>
    <xf numFmtId="0" fontId="9" fillId="8" borderId="0" xfId="0" applyFont="1" applyFill="1" applyAlignment="1">
      <alignment horizontal="center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27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theme="8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8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B$4" max="9999" min="2017" noThreeD="1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438150</xdr:colOff>
          <xdr:row>3</xdr:row>
          <xdr:rowOff>0</xdr:rowOff>
        </xdr:from>
        <xdr:to>
          <xdr:col>31</xdr:col>
          <xdr:colOff>438150</xdr:colOff>
          <xdr:row>5</xdr:row>
          <xdr:rowOff>12700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AF32"/>
  <sheetViews>
    <sheetView tabSelected="1" zoomScale="75" zoomScaleNormal="75" workbookViewId="0">
      <pane ySplit="6" topLeftCell="A7" activePane="bottomLeft" state="frozen"/>
      <selection pane="bottomLeft" activeCell="B4" sqref="B4:AF5"/>
    </sheetView>
  </sheetViews>
  <sheetFormatPr baseColWidth="10" defaultColWidth="6.7265625" defaultRowHeight="26.15" customHeight="1" x14ac:dyDescent="0.35"/>
  <cols>
    <col min="1" max="1" width="6.7265625" style="1"/>
    <col min="2" max="2" width="7.54296875" style="2" bestFit="1" customWidth="1"/>
    <col min="3" max="8" width="6.7265625" style="2"/>
    <col min="9" max="16384" width="6.7265625" style="1"/>
  </cols>
  <sheetData>
    <row r="2" spans="2:32" ht="26.15" customHeight="1" x14ac:dyDescent="0.6">
      <c r="J2" s="22" t="s">
        <v>22</v>
      </c>
      <c r="K2" s="22"/>
      <c r="L2" s="22"/>
      <c r="M2" s="22"/>
      <c r="P2" s="21" t="s">
        <v>23</v>
      </c>
      <c r="Q2" s="21"/>
      <c r="R2" s="21"/>
      <c r="S2" s="17"/>
      <c r="U2" s="20" t="s">
        <v>24</v>
      </c>
      <c r="V2" s="20"/>
      <c r="W2" s="20"/>
      <c r="X2" s="20"/>
    </row>
    <row r="3" spans="2:32" ht="26.15" customHeight="1" thickBot="1" x14ac:dyDescent="0.4"/>
    <row r="4" spans="2:32" ht="26.15" customHeight="1" x14ac:dyDescent="0.35">
      <c r="B4" s="23">
        <v>2018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5"/>
    </row>
    <row r="5" spans="2:32" ht="26.15" customHeight="1" thickBot="1" x14ac:dyDescent="0.4">
      <c r="B5" s="26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8"/>
    </row>
    <row r="6" spans="2:32" ht="26.15" customHeight="1" thickBot="1" x14ac:dyDescent="0.4"/>
    <row r="7" spans="2:32" ht="26.15" customHeight="1" thickBot="1" x14ac:dyDescent="0.4">
      <c r="B7" s="13">
        <f>EDATE(DATE(An_ref,1,1),0)</f>
        <v>43101</v>
      </c>
      <c r="C7" s="14"/>
      <c r="D7" s="14"/>
      <c r="E7" s="14"/>
      <c r="F7" s="14"/>
      <c r="G7" s="14"/>
      <c r="H7" s="15"/>
      <c r="J7" s="13">
        <f>EDATE(DATE(An_ref,1,1),1)</f>
        <v>43132</v>
      </c>
      <c r="K7" s="14"/>
      <c r="L7" s="14"/>
      <c r="M7" s="14"/>
      <c r="N7" s="14"/>
      <c r="O7" s="14"/>
      <c r="P7" s="15"/>
      <c r="R7" s="13">
        <f>EDATE(DATE(An_ref,1,1),2)</f>
        <v>43160</v>
      </c>
      <c r="S7" s="14"/>
      <c r="T7" s="14"/>
      <c r="U7" s="14"/>
      <c r="V7" s="14"/>
      <c r="W7" s="14"/>
      <c r="X7" s="15"/>
      <c r="Z7" s="13">
        <f>EDATE(DATE(An_ref,1,1),3)</f>
        <v>43191</v>
      </c>
      <c r="AA7" s="14"/>
      <c r="AB7" s="14"/>
      <c r="AC7" s="14"/>
      <c r="AD7" s="14"/>
      <c r="AE7" s="14"/>
      <c r="AF7" s="15"/>
    </row>
    <row r="8" spans="2:32" ht="26.15" customHeight="1" thickBot="1" x14ac:dyDescent="0.4">
      <c r="B8" s="3" t="str">
        <f>UPPER(TEXT(B10,"jjj"))</f>
        <v>LUN</v>
      </c>
      <c r="C8" s="3" t="str">
        <f t="shared" ref="C8:H8" si="0">UPPER(TEXT(C10,"jjj"))</f>
        <v>MAR</v>
      </c>
      <c r="D8" s="3" t="str">
        <f t="shared" si="0"/>
        <v>MER</v>
      </c>
      <c r="E8" s="3" t="str">
        <f t="shared" si="0"/>
        <v>JEU</v>
      </c>
      <c r="F8" s="3" t="str">
        <f t="shared" si="0"/>
        <v>VEN</v>
      </c>
      <c r="G8" s="3" t="str">
        <f t="shared" si="0"/>
        <v>SAM</v>
      </c>
      <c r="H8" s="3" t="str">
        <f t="shared" si="0"/>
        <v>DIM</v>
      </c>
      <c r="J8" s="3" t="str">
        <f>UPPER(TEXT(J10,"jjj"))</f>
        <v>LUN</v>
      </c>
      <c r="K8" s="3" t="str">
        <f t="shared" ref="K8:P8" si="1">UPPER(TEXT(K10,"jjj"))</f>
        <v>MAR</v>
      </c>
      <c r="L8" s="3" t="str">
        <f t="shared" si="1"/>
        <v>MER</v>
      </c>
      <c r="M8" s="3" t="str">
        <f t="shared" si="1"/>
        <v>JEU</v>
      </c>
      <c r="N8" s="3" t="str">
        <f t="shared" si="1"/>
        <v>VEN</v>
      </c>
      <c r="O8" s="3" t="str">
        <f t="shared" si="1"/>
        <v>SAM</v>
      </c>
      <c r="P8" s="3" t="str">
        <f t="shared" si="1"/>
        <v>DIM</v>
      </c>
      <c r="R8" s="3" t="str">
        <f>UPPER(TEXT(R10,"jjj"))</f>
        <v>LUN</v>
      </c>
      <c r="S8" s="3" t="str">
        <f t="shared" ref="S8:X8" si="2">UPPER(TEXT(S10,"jjj"))</f>
        <v>MAR</v>
      </c>
      <c r="T8" s="3" t="str">
        <f t="shared" si="2"/>
        <v>MER</v>
      </c>
      <c r="U8" s="3" t="str">
        <f t="shared" si="2"/>
        <v>JEU</v>
      </c>
      <c r="V8" s="3" t="str">
        <f t="shared" si="2"/>
        <v>VEN</v>
      </c>
      <c r="W8" s="3" t="str">
        <f t="shared" si="2"/>
        <v>SAM</v>
      </c>
      <c r="X8" s="3" t="str">
        <f t="shared" si="2"/>
        <v>DIM</v>
      </c>
      <c r="Z8" s="3" t="str">
        <f>UPPER(TEXT(Z10,"jjj"))</f>
        <v>LUN</v>
      </c>
      <c r="AA8" s="3" t="str">
        <f t="shared" ref="AA8:AF8" si="3">UPPER(TEXT(AA10,"jjj"))</f>
        <v>MAR</v>
      </c>
      <c r="AB8" s="3" t="str">
        <f t="shared" si="3"/>
        <v>MER</v>
      </c>
      <c r="AC8" s="3" t="str">
        <f t="shared" si="3"/>
        <v>JEU</v>
      </c>
      <c r="AD8" s="3" t="str">
        <f t="shared" si="3"/>
        <v>VEN</v>
      </c>
      <c r="AE8" s="3" t="str">
        <f t="shared" si="3"/>
        <v>SAM</v>
      </c>
      <c r="AF8" s="3" t="str">
        <f t="shared" si="3"/>
        <v>DIM</v>
      </c>
    </row>
    <row r="9" spans="2:32" s="5" customFormat="1" ht="26.15" customHeight="1" thickBot="1" x14ac:dyDescent="0.45">
      <c r="B9" s="4">
        <f>IF(WEEKDAY(B7)=2,B7,"")</f>
        <v>43101</v>
      </c>
      <c r="C9" s="4">
        <f>IF(B9&lt;&gt;"",B9+1,IF(WEEKDAY(B7)=3,B7,""))</f>
        <v>43102</v>
      </c>
      <c r="D9" s="4">
        <f>IF(C9&lt;&gt;"",C9+1,IF(WEEKDAY(B7)=4,B7,""))</f>
        <v>43103</v>
      </c>
      <c r="E9" s="4">
        <f>IF(D9&lt;&gt;"",D9+1,IF(WEEKDAY(B7)=5,B7,""))</f>
        <v>43104</v>
      </c>
      <c r="F9" s="4">
        <f>IF(E9&lt;&gt;"",E9+1,IF(WEEKDAY(B7)=6,B7,""))</f>
        <v>43105</v>
      </c>
      <c r="G9" s="19">
        <f>IF(F9&lt;&gt;"",F9+1,IF(WEEKDAY(B7)=7,B7,""))</f>
        <v>43106</v>
      </c>
      <c r="H9" s="19">
        <f>IF(G9&lt;&gt;"",G9+1,IF(WEEKDAY(B7)=1,B7,""))</f>
        <v>43107</v>
      </c>
      <c r="J9" s="4" t="str">
        <f>IF(WEEKDAY(J7)=2,J7,"")</f>
        <v/>
      </c>
      <c r="K9" s="4" t="str">
        <f>IF(J9&lt;&gt;"",J9+1,IF(WEEKDAY(J7)=3,J7,""))</f>
        <v/>
      </c>
      <c r="L9" s="4" t="str">
        <f>IF(K9&lt;&gt;"",K9+1,IF(WEEKDAY(J7)=4,J7,""))</f>
        <v/>
      </c>
      <c r="M9" s="4">
        <f>IF(L9&lt;&gt;"",L9+1,IF(WEEKDAY(J7)=5,J7,""))</f>
        <v>43132</v>
      </c>
      <c r="N9" s="4">
        <f>IF(M9&lt;&gt;"",M9+1,IF(WEEKDAY(J7)=6,J7,""))</f>
        <v>43133</v>
      </c>
      <c r="O9" s="19">
        <f>IF(N9&lt;&gt;"",N9+1,IF(WEEKDAY(J7)=7,J7,""))</f>
        <v>43134</v>
      </c>
      <c r="P9" s="19">
        <f>IF(O9&lt;&gt;"",O9+1,IF(WEEKDAY(J7)=1,J7,""))</f>
        <v>43135</v>
      </c>
      <c r="R9" s="4" t="str">
        <f>IF(WEEKDAY(R7)=2,R7,"")</f>
        <v/>
      </c>
      <c r="S9" s="4" t="str">
        <f>IF(R9&lt;&gt;"",R9+1,IF(WEEKDAY(R7)=3,R7,""))</f>
        <v/>
      </c>
      <c r="T9" s="4" t="str">
        <f>IF(S9&lt;&gt;"",S9+1,IF(WEEKDAY(R7)=4,R7,""))</f>
        <v/>
      </c>
      <c r="U9" s="4">
        <f>IF(T9&lt;&gt;"",T9+1,IF(WEEKDAY(R7)=5,R7,""))</f>
        <v>43160</v>
      </c>
      <c r="V9" s="4">
        <f>IF(U9&lt;&gt;"",U9+1,IF(WEEKDAY(R7)=6,R7,""))</f>
        <v>43161</v>
      </c>
      <c r="W9" s="19">
        <f>IF(V9&lt;&gt;"",V9+1,IF(WEEKDAY(R7)=7,R7,""))</f>
        <v>43162</v>
      </c>
      <c r="X9" s="19">
        <f>IF(W9&lt;&gt;"",W9+1,IF(WEEKDAY(R7)=1,R7,""))</f>
        <v>43163</v>
      </c>
      <c r="Z9" s="4" t="str">
        <f>IF(WEEKDAY(Z7)=2,Z7,"")</f>
        <v/>
      </c>
      <c r="AA9" s="4" t="str">
        <f>IF(Z9&lt;&gt;"",Z9+1,IF(WEEKDAY(Z7)=3,Z7,""))</f>
        <v/>
      </c>
      <c r="AB9" s="4" t="str">
        <f>IF(AA9&lt;&gt;"",AA9+1,IF(WEEKDAY(Z7)=4,Z7,""))</f>
        <v/>
      </c>
      <c r="AC9" s="4" t="str">
        <f>IF(AB9&lt;&gt;"",AB9+1,IF(WEEKDAY(Z7)=5,Z7,""))</f>
        <v/>
      </c>
      <c r="AD9" s="4" t="str">
        <f>IF(AC9&lt;&gt;"",AC9+1,IF(WEEKDAY(Z7)=6,Z7,""))</f>
        <v/>
      </c>
      <c r="AE9" s="19" t="str">
        <f>IF(AD9&lt;&gt;"",AD9+1,IF(WEEKDAY(Z7)=7,Z7,""))</f>
        <v/>
      </c>
      <c r="AF9" s="19">
        <f>IF(AE9&lt;&gt;"",AE9+1,IF(WEEKDAY(Z7)=1,Z7,""))</f>
        <v>43191</v>
      </c>
    </row>
    <row r="10" spans="2:32" s="5" customFormat="1" ht="26.15" customHeight="1" thickBot="1" x14ac:dyDescent="0.45">
      <c r="B10" s="4">
        <f>H9+1</f>
        <v>43108</v>
      </c>
      <c r="C10" s="4">
        <f>B10+1</f>
        <v>43109</v>
      </c>
      <c r="D10" s="4">
        <f t="shared" ref="D10:H10" si="4">C10+1</f>
        <v>43110</v>
      </c>
      <c r="E10" s="4">
        <f t="shared" si="4"/>
        <v>43111</v>
      </c>
      <c r="F10" s="4">
        <f t="shared" si="4"/>
        <v>43112</v>
      </c>
      <c r="G10" s="19">
        <f t="shared" si="4"/>
        <v>43113</v>
      </c>
      <c r="H10" s="19">
        <f t="shared" si="4"/>
        <v>43114</v>
      </c>
      <c r="J10" s="4">
        <f>P9+1</f>
        <v>43136</v>
      </c>
      <c r="K10" s="4">
        <f>J10+1</f>
        <v>43137</v>
      </c>
      <c r="L10" s="4">
        <f t="shared" ref="L10:L12" si="5">K10+1</f>
        <v>43138</v>
      </c>
      <c r="M10" s="4">
        <f t="shared" ref="M10:M12" si="6">L10+1</f>
        <v>43139</v>
      </c>
      <c r="N10" s="4">
        <f t="shared" ref="N10:N12" si="7">M10+1</f>
        <v>43140</v>
      </c>
      <c r="O10" s="19">
        <f t="shared" ref="O10:O12" si="8">N10+1</f>
        <v>43141</v>
      </c>
      <c r="P10" s="19">
        <f t="shared" ref="P10:P12" si="9">O10+1</f>
        <v>43142</v>
      </c>
      <c r="R10" s="4">
        <f>X9+1</f>
        <v>43164</v>
      </c>
      <c r="S10" s="4">
        <f>R10+1</f>
        <v>43165</v>
      </c>
      <c r="T10" s="4">
        <f t="shared" ref="T10:T12" si="10">S10+1</f>
        <v>43166</v>
      </c>
      <c r="U10" s="4">
        <f t="shared" ref="U10:U12" si="11">T10+1</f>
        <v>43167</v>
      </c>
      <c r="V10" s="4">
        <f t="shared" ref="V10:V12" si="12">U10+1</f>
        <v>43168</v>
      </c>
      <c r="W10" s="19">
        <f t="shared" ref="W10:W12" si="13">V10+1</f>
        <v>43169</v>
      </c>
      <c r="X10" s="19">
        <f t="shared" ref="X10:X12" si="14">W10+1</f>
        <v>43170</v>
      </c>
      <c r="Z10" s="4">
        <f>AF9+1</f>
        <v>43192</v>
      </c>
      <c r="AA10" s="4">
        <f>Z10+1</f>
        <v>43193</v>
      </c>
      <c r="AB10" s="4">
        <f t="shared" ref="AB10:AB12" si="15">AA10+1</f>
        <v>43194</v>
      </c>
      <c r="AC10" s="4">
        <f t="shared" ref="AC10:AC12" si="16">AB10+1</f>
        <v>43195</v>
      </c>
      <c r="AD10" s="4">
        <f t="shared" ref="AD10:AD12" si="17">AC10+1</f>
        <v>43196</v>
      </c>
      <c r="AE10" s="19">
        <f t="shared" ref="AE10:AE12" si="18">AD10+1</f>
        <v>43197</v>
      </c>
      <c r="AF10" s="19">
        <f t="shared" ref="AF10:AF12" si="19">AE10+1</f>
        <v>43198</v>
      </c>
    </row>
    <row r="11" spans="2:32" s="5" customFormat="1" ht="26.15" customHeight="1" thickBot="1" x14ac:dyDescent="0.45">
      <c r="B11" s="4">
        <f t="shared" ref="B11:B12" si="20">H10+1</f>
        <v>43115</v>
      </c>
      <c r="C11" s="4">
        <f t="shared" ref="C11:H11" si="21">B11+1</f>
        <v>43116</v>
      </c>
      <c r="D11" s="4">
        <f t="shared" si="21"/>
        <v>43117</v>
      </c>
      <c r="E11" s="4">
        <f t="shared" si="21"/>
        <v>43118</v>
      </c>
      <c r="F11" s="4">
        <f t="shared" si="21"/>
        <v>43119</v>
      </c>
      <c r="G11" s="19">
        <f t="shared" si="21"/>
        <v>43120</v>
      </c>
      <c r="H11" s="19">
        <f t="shared" si="21"/>
        <v>43121</v>
      </c>
      <c r="J11" s="4">
        <f t="shared" ref="J11:J12" si="22">P10+1</f>
        <v>43143</v>
      </c>
      <c r="K11" s="4">
        <f t="shared" ref="K11:K12" si="23">J11+1</f>
        <v>43144</v>
      </c>
      <c r="L11" s="4">
        <f t="shared" si="5"/>
        <v>43145</v>
      </c>
      <c r="M11" s="4">
        <f t="shared" si="6"/>
        <v>43146</v>
      </c>
      <c r="N11" s="4">
        <f t="shared" si="7"/>
        <v>43147</v>
      </c>
      <c r="O11" s="19">
        <f t="shared" si="8"/>
        <v>43148</v>
      </c>
      <c r="P11" s="19">
        <f t="shared" si="9"/>
        <v>43149</v>
      </c>
      <c r="R11" s="4">
        <f t="shared" ref="R11:R12" si="24">X10+1</f>
        <v>43171</v>
      </c>
      <c r="S11" s="4">
        <f t="shared" ref="S11:S12" si="25">R11+1</f>
        <v>43172</v>
      </c>
      <c r="T11" s="4">
        <f t="shared" si="10"/>
        <v>43173</v>
      </c>
      <c r="U11" s="4">
        <f t="shared" si="11"/>
        <v>43174</v>
      </c>
      <c r="V11" s="4">
        <f t="shared" si="12"/>
        <v>43175</v>
      </c>
      <c r="W11" s="19">
        <f t="shared" si="13"/>
        <v>43176</v>
      </c>
      <c r="X11" s="19">
        <f t="shared" si="14"/>
        <v>43177</v>
      </c>
      <c r="Z11" s="4">
        <f t="shared" ref="Z11:Z12" si="26">AF10+1</f>
        <v>43199</v>
      </c>
      <c r="AA11" s="4">
        <f t="shared" ref="AA11:AA12" si="27">Z11+1</f>
        <v>43200</v>
      </c>
      <c r="AB11" s="4">
        <f t="shared" si="15"/>
        <v>43201</v>
      </c>
      <c r="AC11" s="4">
        <f t="shared" si="16"/>
        <v>43202</v>
      </c>
      <c r="AD11" s="4">
        <f t="shared" si="17"/>
        <v>43203</v>
      </c>
      <c r="AE11" s="19">
        <f t="shared" si="18"/>
        <v>43204</v>
      </c>
      <c r="AF11" s="19">
        <f t="shared" si="19"/>
        <v>43205</v>
      </c>
    </row>
    <row r="12" spans="2:32" s="5" customFormat="1" ht="26.15" customHeight="1" thickBot="1" x14ac:dyDescent="0.45">
      <c r="B12" s="4">
        <f t="shared" si="20"/>
        <v>43122</v>
      </c>
      <c r="C12" s="4">
        <f t="shared" ref="C12:H12" si="28">B12+1</f>
        <v>43123</v>
      </c>
      <c r="D12" s="4">
        <f t="shared" si="28"/>
        <v>43124</v>
      </c>
      <c r="E12" s="4">
        <f t="shared" si="28"/>
        <v>43125</v>
      </c>
      <c r="F12" s="4">
        <f t="shared" si="28"/>
        <v>43126</v>
      </c>
      <c r="G12" s="19">
        <f t="shared" si="28"/>
        <v>43127</v>
      </c>
      <c r="H12" s="19">
        <f t="shared" si="28"/>
        <v>43128</v>
      </c>
      <c r="J12" s="4">
        <f t="shared" si="22"/>
        <v>43150</v>
      </c>
      <c r="K12" s="4">
        <f t="shared" si="23"/>
        <v>43151</v>
      </c>
      <c r="L12" s="4">
        <f t="shared" si="5"/>
        <v>43152</v>
      </c>
      <c r="M12" s="4">
        <f t="shared" si="6"/>
        <v>43153</v>
      </c>
      <c r="N12" s="4">
        <f t="shared" si="7"/>
        <v>43154</v>
      </c>
      <c r="O12" s="19">
        <f t="shared" si="8"/>
        <v>43155</v>
      </c>
      <c r="P12" s="19">
        <f t="shared" si="9"/>
        <v>43156</v>
      </c>
      <c r="R12" s="4">
        <f t="shared" si="24"/>
        <v>43178</v>
      </c>
      <c r="S12" s="4">
        <f t="shared" si="25"/>
        <v>43179</v>
      </c>
      <c r="T12" s="4">
        <f t="shared" si="10"/>
        <v>43180</v>
      </c>
      <c r="U12" s="4">
        <f t="shared" si="11"/>
        <v>43181</v>
      </c>
      <c r="V12" s="4">
        <f t="shared" si="12"/>
        <v>43182</v>
      </c>
      <c r="W12" s="19">
        <f t="shared" si="13"/>
        <v>43183</v>
      </c>
      <c r="X12" s="19">
        <f t="shared" si="14"/>
        <v>43184</v>
      </c>
      <c r="Z12" s="4">
        <f t="shared" si="26"/>
        <v>43206</v>
      </c>
      <c r="AA12" s="4">
        <f t="shared" si="27"/>
        <v>43207</v>
      </c>
      <c r="AB12" s="4">
        <f t="shared" si="15"/>
        <v>43208</v>
      </c>
      <c r="AC12" s="4">
        <f t="shared" si="16"/>
        <v>43209</v>
      </c>
      <c r="AD12" s="4">
        <f t="shared" si="17"/>
        <v>43210</v>
      </c>
      <c r="AE12" s="19">
        <f t="shared" si="18"/>
        <v>43211</v>
      </c>
      <c r="AF12" s="19">
        <f t="shared" si="19"/>
        <v>43212</v>
      </c>
    </row>
    <row r="13" spans="2:32" s="5" customFormat="1" ht="26.15" customHeight="1" thickBot="1" x14ac:dyDescent="0.45">
      <c r="B13" s="4">
        <f>IF(H12&lt;EOMONTH(B7,0),H12+1,"")</f>
        <v>43129</v>
      </c>
      <c r="C13" s="4">
        <f>IF(B13&lt;EOMONTH(B7,0),B13+1,"")</f>
        <v>43130</v>
      </c>
      <c r="D13" s="4">
        <f>IF(C13&lt;EOMONTH(B7,0),C13+1,"")</f>
        <v>43131</v>
      </c>
      <c r="E13" s="4" t="str">
        <f>IF(D13&lt;EOMONTH(B7,0),D13+1,"")</f>
        <v/>
      </c>
      <c r="F13" s="4" t="str">
        <f>IF(E13&lt;EOMONTH(B7,0),E13+1,"")</f>
        <v/>
      </c>
      <c r="G13" s="19" t="str">
        <f>IF(F13&lt;EOMONTH(B7,0),F13+1,"")</f>
        <v/>
      </c>
      <c r="H13" s="19" t="str">
        <f>IF(G13&lt;EOMONTH(B7,0),G13+1,"")</f>
        <v/>
      </c>
      <c r="J13" s="4">
        <f>IF(P12&lt;EOMONTH(J7,0),P12+1,"")</f>
        <v>43157</v>
      </c>
      <c r="K13" s="4">
        <f>IF(J13&lt;EOMONTH(J7,0),J13+1,"")</f>
        <v>43158</v>
      </c>
      <c r="L13" s="4">
        <f>IF(K13&lt;EOMONTH(J7,0),K13+1,"")</f>
        <v>43159</v>
      </c>
      <c r="M13" s="4" t="str">
        <f>IF(L13&lt;EOMONTH(J7,0),L13+1,"")</f>
        <v/>
      </c>
      <c r="N13" s="4" t="str">
        <f>IF(M13&lt;EOMONTH(J7,0),M13+1,"")</f>
        <v/>
      </c>
      <c r="O13" s="19" t="str">
        <f>IF(N13&lt;EOMONTH(J7,0),N13+1,"")</f>
        <v/>
      </c>
      <c r="P13" s="19" t="str">
        <f>IF(O13&lt;EOMONTH(J7,0),O13+1,"")</f>
        <v/>
      </c>
      <c r="R13" s="4">
        <f>IF(X12&lt;EOMONTH(R7,0),X12+1,"")</f>
        <v>43185</v>
      </c>
      <c r="S13" s="4">
        <f>IF(R13&lt;EOMONTH(R7,0),R13+1,"")</f>
        <v>43186</v>
      </c>
      <c r="T13" s="4">
        <f>IF(S13&lt;EOMONTH(R7,0),S13+1,"")</f>
        <v>43187</v>
      </c>
      <c r="U13" s="4">
        <f>IF(T13&lt;EOMONTH(R7,0),T13+1,"")</f>
        <v>43188</v>
      </c>
      <c r="V13" s="4">
        <f>IF(U13&lt;EOMONTH(R7,0),U13+1,"")</f>
        <v>43189</v>
      </c>
      <c r="W13" s="19">
        <f>IF(V13&lt;EOMONTH(R7,0),V13+1,"")</f>
        <v>43190</v>
      </c>
      <c r="X13" s="19" t="str">
        <f>IF(W13&lt;EOMONTH(R7,0),W13+1,"")</f>
        <v/>
      </c>
      <c r="Z13" s="4">
        <f>IF(AF12&lt;EOMONTH(Z7,0),AF12+1,"")</f>
        <v>43213</v>
      </c>
      <c r="AA13" s="4">
        <f>IF(Z13&lt;EOMONTH(Z7,0),Z13+1,"")</f>
        <v>43214</v>
      </c>
      <c r="AB13" s="4">
        <f>IF(AA13&lt;EOMONTH(Z7,0),AA13+1,"")</f>
        <v>43215</v>
      </c>
      <c r="AC13" s="4">
        <f>IF(AB13&lt;EOMONTH(Z7,0),AB13+1,"")</f>
        <v>43216</v>
      </c>
      <c r="AD13" s="4">
        <f>IF(AC13&lt;EOMONTH(Z7,0),AC13+1,"")</f>
        <v>43217</v>
      </c>
      <c r="AE13" s="19">
        <f>IF(AD13&lt;EOMONTH(Z7,0),AD13+1,"")</f>
        <v>43218</v>
      </c>
      <c r="AF13" s="19">
        <f>IF(AE13&lt;EOMONTH(Z7,0),AE13+1,"")</f>
        <v>43219</v>
      </c>
    </row>
    <row r="14" spans="2:32" s="5" customFormat="1" ht="26.15" customHeight="1" thickBot="1" x14ac:dyDescent="0.45">
      <c r="B14" s="4" t="str">
        <f>IF(H13&lt;EOMONTH(B7,0),H13+1,"")</f>
        <v/>
      </c>
      <c r="C14" s="4" t="str">
        <f>IF(B14&lt;EOMONTH(B7,0),B14+1,"")</f>
        <v/>
      </c>
      <c r="D14" s="4" t="str">
        <f>IF(C14&lt;EOMONTH(B7,0),C14+1,"")</f>
        <v/>
      </c>
      <c r="E14" s="4" t="str">
        <f>IF(D14&lt;EOMONTH(B7,0),D14+1,"")</f>
        <v/>
      </c>
      <c r="F14" s="4" t="str">
        <f>IF(E14&lt;EOMONTH(B7,0),E14+1,"")</f>
        <v/>
      </c>
      <c r="G14" s="19" t="str">
        <f>IF(F14&lt;EOMONTH(B7,0),F14+1,"")</f>
        <v/>
      </c>
      <c r="H14" s="19" t="str">
        <f>IF(G14&lt;EOMONTH(B7,0),G14+1,"")</f>
        <v/>
      </c>
      <c r="J14" s="4" t="str">
        <f>IF(P13&lt;EOMONTH(J7,0),P13+1,"")</f>
        <v/>
      </c>
      <c r="K14" s="4" t="str">
        <f>IF(J14&lt;EOMONTH(J7,0),J14+1,"")</f>
        <v/>
      </c>
      <c r="L14" s="4" t="str">
        <f>IF(K14&lt;EOMONTH(J7,0),K14+1,"")</f>
        <v/>
      </c>
      <c r="M14" s="4" t="str">
        <f>IF(L14&lt;EOMONTH(J7,0),L14+1,"")</f>
        <v/>
      </c>
      <c r="N14" s="4" t="str">
        <f>IF(M14&lt;EOMONTH(J7,0),M14+1,"")</f>
        <v/>
      </c>
      <c r="O14" s="19" t="str">
        <f>IF(N14&lt;EOMONTH(J7,0),N14+1,"")</f>
        <v/>
      </c>
      <c r="P14" s="19" t="str">
        <f>IF(O14&lt;EOMONTH(J7,0),O14+1,"")</f>
        <v/>
      </c>
      <c r="R14" s="4" t="str">
        <f>IF(X13&lt;EOMONTH(R7,0),X13+1,"")</f>
        <v/>
      </c>
      <c r="S14" s="4" t="str">
        <f>IF(R14&lt;EOMONTH(R7,0),R14+1,"")</f>
        <v/>
      </c>
      <c r="T14" s="4" t="str">
        <f>IF(S14&lt;EOMONTH(R7,0),S14+1,"")</f>
        <v/>
      </c>
      <c r="U14" s="4" t="str">
        <f>IF(T14&lt;EOMONTH(R7,0),T14+1,"")</f>
        <v/>
      </c>
      <c r="V14" s="4" t="str">
        <f>IF(U14&lt;EOMONTH(R7,0),U14+1,"")</f>
        <v/>
      </c>
      <c r="W14" s="19" t="str">
        <f>IF(V14&lt;EOMONTH(R7,0),V14+1,"")</f>
        <v/>
      </c>
      <c r="X14" s="19" t="str">
        <f>IF(W14&lt;EOMONTH(R7,0),W14+1,"")</f>
        <v/>
      </c>
      <c r="Z14" s="4">
        <f>IF(AF13&lt;EOMONTH(Z7,0),AF13+1,"")</f>
        <v>43220</v>
      </c>
      <c r="AA14" s="4" t="str">
        <f>IF(Z14&lt;EOMONTH(Z7,0),Z14+1,"")</f>
        <v/>
      </c>
      <c r="AB14" s="4" t="str">
        <f>IF(AA14&lt;EOMONTH(Z7,0),AA14+1,"")</f>
        <v/>
      </c>
      <c r="AC14" s="4" t="str">
        <f>IF(AB14&lt;EOMONTH(Z7,0),AB14+1,"")</f>
        <v/>
      </c>
      <c r="AD14" s="4" t="str">
        <f>IF(AC14&lt;EOMONTH(Z7,0),AC14+1,"")</f>
        <v/>
      </c>
      <c r="AE14" s="19" t="str">
        <f>IF(AD14&lt;EOMONTH(Z7,0),AD14+1,"")</f>
        <v/>
      </c>
      <c r="AF14" s="19" t="str">
        <f>IF(AE14&lt;EOMONTH(Z7,0),AE14+1,"")</f>
        <v/>
      </c>
    </row>
    <row r="15" spans="2:32" ht="26.15" customHeight="1" thickBot="1" x14ac:dyDescent="0.4"/>
    <row r="16" spans="2:32" ht="26.15" customHeight="1" thickBot="1" x14ac:dyDescent="0.4">
      <c r="B16" s="13">
        <f>EDATE(DATE(An_ref,1,1),4)</f>
        <v>43221</v>
      </c>
      <c r="C16" s="14"/>
      <c r="D16" s="14"/>
      <c r="E16" s="14"/>
      <c r="F16" s="14"/>
      <c r="G16" s="14"/>
      <c r="H16" s="15"/>
      <c r="J16" s="13">
        <f>EDATE(DATE(An_ref,1,1),5)</f>
        <v>43252</v>
      </c>
      <c r="K16" s="14"/>
      <c r="L16" s="14"/>
      <c r="M16" s="14"/>
      <c r="N16" s="14"/>
      <c r="O16" s="14"/>
      <c r="P16" s="15"/>
      <c r="R16" s="13">
        <f>EDATE(DATE(An_ref,1,1),6)</f>
        <v>43282</v>
      </c>
      <c r="S16" s="14"/>
      <c r="T16" s="14"/>
      <c r="U16" s="14"/>
      <c r="V16" s="14"/>
      <c r="W16" s="14"/>
      <c r="X16" s="15"/>
      <c r="Z16" s="13">
        <f>EDATE(DATE(An_ref,1,1),7)</f>
        <v>43313</v>
      </c>
      <c r="AA16" s="14"/>
      <c r="AB16" s="14"/>
      <c r="AC16" s="14"/>
      <c r="AD16" s="14"/>
      <c r="AE16" s="14"/>
      <c r="AF16" s="15"/>
    </row>
    <row r="17" spans="2:32" ht="26.15" customHeight="1" thickBot="1" x14ac:dyDescent="0.4">
      <c r="B17" s="3" t="str">
        <f>UPPER(TEXT(B19,"jjj"))</f>
        <v>LUN</v>
      </c>
      <c r="C17" s="3" t="str">
        <f t="shared" ref="C17:H17" si="29">UPPER(TEXT(C19,"jjj"))</f>
        <v>MAR</v>
      </c>
      <c r="D17" s="3" t="str">
        <f t="shared" si="29"/>
        <v>MER</v>
      </c>
      <c r="E17" s="3" t="str">
        <f t="shared" si="29"/>
        <v>JEU</v>
      </c>
      <c r="F17" s="3" t="str">
        <f t="shared" si="29"/>
        <v>VEN</v>
      </c>
      <c r="G17" s="3" t="str">
        <f t="shared" si="29"/>
        <v>SAM</v>
      </c>
      <c r="H17" s="3" t="str">
        <f t="shared" si="29"/>
        <v>DIM</v>
      </c>
      <c r="J17" s="3" t="str">
        <f>UPPER(TEXT(J19,"jjj"))</f>
        <v>LUN</v>
      </c>
      <c r="K17" s="3" t="str">
        <f t="shared" ref="K17:P17" si="30">UPPER(TEXT(K19,"jjj"))</f>
        <v>MAR</v>
      </c>
      <c r="L17" s="3" t="str">
        <f t="shared" si="30"/>
        <v>MER</v>
      </c>
      <c r="M17" s="3" t="str">
        <f t="shared" si="30"/>
        <v>JEU</v>
      </c>
      <c r="N17" s="3" t="str">
        <f t="shared" si="30"/>
        <v>VEN</v>
      </c>
      <c r="O17" s="3" t="str">
        <f t="shared" si="30"/>
        <v>SAM</v>
      </c>
      <c r="P17" s="3" t="str">
        <f t="shared" si="30"/>
        <v>DIM</v>
      </c>
      <c r="R17" s="3" t="str">
        <f>UPPER(TEXT(R19,"jjj"))</f>
        <v>LUN</v>
      </c>
      <c r="S17" s="3" t="str">
        <f t="shared" ref="S17:X17" si="31">UPPER(TEXT(S19,"jjj"))</f>
        <v>MAR</v>
      </c>
      <c r="T17" s="3" t="str">
        <f t="shared" si="31"/>
        <v>MER</v>
      </c>
      <c r="U17" s="3" t="str">
        <f t="shared" si="31"/>
        <v>JEU</v>
      </c>
      <c r="V17" s="3" t="str">
        <f t="shared" si="31"/>
        <v>VEN</v>
      </c>
      <c r="W17" s="3" t="str">
        <f t="shared" si="31"/>
        <v>SAM</v>
      </c>
      <c r="X17" s="3" t="str">
        <f t="shared" si="31"/>
        <v>DIM</v>
      </c>
      <c r="Z17" s="3" t="str">
        <f>UPPER(TEXT(Z19,"jjj"))</f>
        <v>LUN</v>
      </c>
      <c r="AA17" s="3" t="str">
        <f t="shared" ref="AA17:AF17" si="32">UPPER(TEXT(AA19,"jjj"))</f>
        <v>MAR</v>
      </c>
      <c r="AB17" s="3" t="str">
        <f t="shared" si="32"/>
        <v>MER</v>
      </c>
      <c r="AC17" s="3" t="str">
        <f t="shared" si="32"/>
        <v>JEU</v>
      </c>
      <c r="AD17" s="3" t="str">
        <f t="shared" si="32"/>
        <v>VEN</v>
      </c>
      <c r="AE17" s="3" t="str">
        <f t="shared" si="32"/>
        <v>SAM</v>
      </c>
      <c r="AF17" s="3" t="str">
        <f t="shared" si="32"/>
        <v>DIM</v>
      </c>
    </row>
    <row r="18" spans="2:32" s="5" customFormat="1" ht="26.15" customHeight="1" thickBot="1" x14ac:dyDescent="0.45">
      <c r="B18" s="4" t="str">
        <f>IF(WEEKDAY(B16)=2,B16,"")</f>
        <v/>
      </c>
      <c r="C18" s="4">
        <f>IF(B18&lt;&gt;"",B18+1,IF(WEEKDAY(B16)=3,B16,""))</f>
        <v>43221</v>
      </c>
      <c r="D18" s="4">
        <f>IF(C18&lt;&gt;"",C18+1,IF(WEEKDAY(B16)=4,B16,""))</f>
        <v>43222</v>
      </c>
      <c r="E18" s="4">
        <f>IF(D18&lt;&gt;"",D18+1,IF(WEEKDAY(B16)=5,B16,""))</f>
        <v>43223</v>
      </c>
      <c r="F18" s="4">
        <f>IF(E18&lt;&gt;"",E18+1,IF(WEEKDAY(B16)=6,B16,""))</f>
        <v>43224</v>
      </c>
      <c r="G18" s="19">
        <f>IF(F18&lt;&gt;"",F18+1,IF(WEEKDAY(B16)=7,B16,""))</f>
        <v>43225</v>
      </c>
      <c r="H18" s="19">
        <f>IF(G18&lt;&gt;"",G18+1,IF(WEEKDAY(B16)=1,B16,""))</f>
        <v>43226</v>
      </c>
      <c r="J18" s="4" t="str">
        <f>IF(WEEKDAY(J16)=2,J16,"")</f>
        <v/>
      </c>
      <c r="K18" s="4" t="str">
        <f>IF(J18&lt;&gt;"",J18+1,IF(WEEKDAY(J16)=3,J16,""))</f>
        <v/>
      </c>
      <c r="L18" s="4" t="str">
        <f>IF(K18&lt;&gt;"",K18+1,IF(WEEKDAY(J16)=4,J16,""))</f>
        <v/>
      </c>
      <c r="M18" s="4" t="str">
        <f>IF(L18&lt;&gt;"",L18+1,IF(WEEKDAY(J16)=5,J16,""))</f>
        <v/>
      </c>
      <c r="N18" s="4">
        <f>IF(M18&lt;&gt;"",M18+1,IF(WEEKDAY(J16)=6,J16,""))</f>
        <v>43252</v>
      </c>
      <c r="O18" s="19">
        <f>IF(N18&lt;&gt;"",N18+1,IF(WEEKDAY(J16)=7,J16,""))</f>
        <v>43253</v>
      </c>
      <c r="P18" s="19">
        <f>IF(O18&lt;&gt;"",O18+1,IF(WEEKDAY(J16)=1,J16,""))</f>
        <v>43254</v>
      </c>
      <c r="R18" s="4" t="str">
        <f>IF(WEEKDAY(R16)=2,R16,"")</f>
        <v/>
      </c>
      <c r="S18" s="4" t="str">
        <f>IF(R18&lt;&gt;"",R18+1,IF(WEEKDAY(R16)=3,R16,""))</f>
        <v/>
      </c>
      <c r="T18" s="4" t="str">
        <f>IF(S18&lt;&gt;"",S18+1,IF(WEEKDAY(R16)=4,R16,""))</f>
        <v/>
      </c>
      <c r="U18" s="4" t="str">
        <f>IF(T18&lt;&gt;"",T18+1,IF(WEEKDAY(R16)=5,R16,""))</f>
        <v/>
      </c>
      <c r="V18" s="4" t="str">
        <f>IF(U18&lt;&gt;"",U18+1,IF(WEEKDAY(R16)=6,R16,""))</f>
        <v/>
      </c>
      <c r="W18" s="19" t="str">
        <f>IF(V18&lt;&gt;"",V18+1,IF(WEEKDAY(R16)=7,R16,""))</f>
        <v/>
      </c>
      <c r="X18" s="19">
        <f>IF(W18&lt;&gt;"",W18+1,IF(WEEKDAY(R16)=1,R16,""))</f>
        <v>43282</v>
      </c>
      <c r="Z18" s="4" t="str">
        <f>IF(WEEKDAY(Z16)=2,Z16,"")</f>
        <v/>
      </c>
      <c r="AA18" s="4" t="str">
        <f>IF(Z18&lt;&gt;"",Z18+1,IF(WEEKDAY(Z16)=3,Z16,""))</f>
        <v/>
      </c>
      <c r="AB18" s="4">
        <f>IF(AA18&lt;&gt;"",AA18+1,IF(WEEKDAY(Z16)=4,Z16,""))</f>
        <v>43313</v>
      </c>
      <c r="AC18" s="4">
        <f>IF(AB18&lt;&gt;"",AB18+1,IF(WEEKDAY(Z16)=5,Z16,""))</f>
        <v>43314</v>
      </c>
      <c r="AD18" s="4">
        <f>IF(AC18&lt;&gt;"",AC18+1,IF(WEEKDAY(Z16)=6,Z16,""))</f>
        <v>43315</v>
      </c>
      <c r="AE18" s="19">
        <f>IF(AD18&lt;&gt;"",AD18+1,IF(WEEKDAY(Z16)=7,Z16,""))</f>
        <v>43316</v>
      </c>
      <c r="AF18" s="19">
        <f>IF(AE18&lt;&gt;"",AE18+1,IF(WEEKDAY(Z16)=1,Z16,""))</f>
        <v>43317</v>
      </c>
    </row>
    <row r="19" spans="2:32" s="5" customFormat="1" ht="26.15" customHeight="1" thickBot="1" x14ac:dyDescent="0.45">
      <c r="B19" s="4">
        <f>H18+1</f>
        <v>43227</v>
      </c>
      <c r="C19" s="4">
        <f>B19+1</f>
        <v>43228</v>
      </c>
      <c r="D19" s="4">
        <f t="shared" ref="D19:D21" si="33">C19+1</f>
        <v>43229</v>
      </c>
      <c r="E19" s="4">
        <f t="shared" ref="E19:E21" si="34">D19+1</f>
        <v>43230</v>
      </c>
      <c r="F19" s="4">
        <f t="shared" ref="F19:F21" si="35">E19+1</f>
        <v>43231</v>
      </c>
      <c r="G19" s="19">
        <f t="shared" ref="G19:G21" si="36">F19+1</f>
        <v>43232</v>
      </c>
      <c r="H19" s="19">
        <f t="shared" ref="H19:H21" si="37">G19+1</f>
        <v>43233</v>
      </c>
      <c r="J19" s="4">
        <f>P18+1</f>
        <v>43255</v>
      </c>
      <c r="K19" s="4">
        <f>J19+1</f>
        <v>43256</v>
      </c>
      <c r="L19" s="4">
        <f t="shared" ref="L19:L21" si="38">K19+1</f>
        <v>43257</v>
      </c>
      <c r="M19" s="4">
        <f t="shared" ref="M19:M21" si="39">L19+1</f>
        <v>43258</v>
      </c>
      <c r="N19" s="4">
        <f t="shared" ref="N19:N21" si="40">M19+1</f>
        <v>43259</v>
      </c>
      <c r="O19" s="19">
        <f t="shared" ref="O19:O21" si="41">N19+1</f>
        <v>43260</v>
      </c>
      <c r="P19" s="19">
        <f t="shared" ref="P19:P21" si="42">O19+1</f>
        <v>43261</v>
      </c>
      <c r="R19" s="4">
        <f>X18+1</f>
        <v>43283</v>
      </c>
      <c r="S19" s="4">
        <f>R19+1</f>
        <v>43284</v>
      </c>
      <c r="T19" s="4">
        <f t="shared" ref="T19:T21" si="43">S19+1</f>
        <v>43285</v>
      </c>
      <c r="U19" s="4">
        <f t="shared" ref="U19:U21" si="44">T19+1</f>
        <v>43286</v>
      </c>
      <c r="V19" s="4">
        <f t="shared" ref="V19:V21" si="45">U19+1</f>
        <v>43287</v>
      </c>
      <c r="W19" s="19">
        <f t="shared" ref="W19:W21" si="46">V19+1</f>
        <v>43288</v>
      </c>
      <c r="X19" s="19">
        <f t="shared" ref="X19:X21" si="47">W19+1</f>
        <v>43289</v>
      </c>
      <c r="Z19" s="4">
        <f>AF18+1</f>
        <v>43318</v>
      </c>
      <c r="AA19" s="4">
        <f>Z19+1</f>
        <v>43319</v>
      </c>
      <c r="AB19" s="4">
        <f t="shared" ref="AB19:AB21" si="48">AA19+1</f>
        <v>43320</v>
      </c>
      <c r="AC19" s="4">
        <f t="shared" ref="AC19:AC21" si="49">AB19+1</f>
        <v>43321</v>
      </c>
      <c r="AD19" s="4">
        <f t="shared" ref="AD19:AD21" si="50">AC19+1</f>
        <v>43322</v>
      </c>
      <c r="AE19" s="19">
        <f t="shared" ref="AE19:AE21" si="51">AD19+1</f>
        <v>43323</v>
      </c>
      <c r="AF19" s="19">
        <f t="shared" ref="AF19:AF21" si="52">AE19+1</f>
        <v>43324</v>
      </c>
    </row>
    <row r="20" spans="2:32" s="5" customFormat="1" ht="26.15" customHeight="1" thickBot="1" x14ac:dyDescent="0.45">
      <c r="B20" s="4">
        <f t="shared" ref="B20:B21" si="53">H19+1</f>
        <v>43234</v>
      </c>
      <c r="C20" s="4">
        <f t="shared" ref="C20:C21" si="54">B20+1</f>
        <v>43235</v>
      </c>
      <c r="D20" s="4">
        <f t="shared" si="33"/>
        <v>43236</v>
      </c>
      <c r="E20" s="4">
        <f t="shared" si="34"/>
        <v>43237</v>
      </c>
      <c r="F20" s="4">
        <f t="shared" si="35"/>
        <v>43238</v>
      </c>
      <c r="G20" s="19">
        <f t="shared" si="36"/>
        <v>43239</v>
      </c>
      <c r="H20" s="19">
        <f t="shared" si="37"/>
        <v>43240</v>
      </c>
      <c r="J20" s="4">
        <f t="shared" ref="J20:J21" si="55">P19+1</f>
        <v>43262</v>
      </c>
      <c r="K20" s="4">
        <f t="shared" ref="K20:K21" si="56">J20+1</f>
        <v>43263</v>
      </c>
      <c r="L20" s="4">
        <f t="shared" si="38"/>
        <v>43264</v>
      </c>
      <c r="M20" s="4">
        <f t="shared" si="39"/>
        <v>43265</v>
      </c>
      <c r="N20" s="4">
        <f t="shared" si="40"/>
        <v>43266</v>
      </c>
      <c r="O20" s="19">
        <f t="shared" si="41"/>
        <v>43267</v>
      </c>
      <c r="P20" s="19">
        <f t="shared" si="42"/>
        <v>43268</v>
      </c>
      <c r="R20" s="4">
        <f t="shared" ref="R20:R21" si="57">X19+1</f>
        <v>43290</v>
      </c>
      <c r="S20" s="4">
        <f t="shared" ref="S20:S21" si="58">R20+1</f>
        <v>43291</v>
      </c>
      <c r="T20" s="4">
        <f t="shared" si="43"/>
        <v>43292</v>
      </c>
      <c r="U20" s="4">
        <f t="shared" si="44"/>
        <v>43293</v>
      </c>
      <c r="V20" s="4">
        <f t="shared" si="45"/>
        <v>43294</v>
      </c>
      <c r="W20" s="19">
        <f t="shared" si="46"/>
        <v>43295</v>
      </c>
      <c r="X20" s="19">
        <f t="shared" si="47"/>
        <v>43296</v>
      </c>
      <c r="Z20" s="4">
        <f t="shared" ref="Z20:Z21" si="59">AF19+1</f>
        <v>43325</v>
      </c>
      <c r="AA20" s="4">
        <f t="shared" ref="AA20:AA21" si="60">Z20+1</f>
        <v>43326</v>
      </c>
      <c r="AB20" s="4">
        <f t="shared" si="48"/>
        <v>43327</v>
      </c>
      <c r="AC20" s="4">
        <f t="shared" si="49"/>
        <v>43328</v>
      </c>
      <c r="AD20" s="4">
        <f t="shared" si="50"/>
        <v>43329</v>
      </c>
      <c r="AE20" s="19">
        <f t="shared" si="51"/>
        <v>43330</v>
      </c>
      <c r="AF20" s="19">
        <f t="shared" si="52"/>
        <v>43331</v>
      </c>
    </row>
    <row r="21" spans="2:32" s="5" customFormat="1" ht="26.15" customHeight="1" thickBot="1" x14ac:dyDescent="0.45">
      <c r="B21" s="4">
        <f t="shared" si="53"/>
        <v>43241</v>
      </c>
      <c r="C21" s="4">
        <f t="shared" si="54"/>
        <v>43242</v>
      </c>
      <c r="D21" s="4">
        <f t="shared" si="33"/>
        <v>43243</v>
      </c>
      <c r="E21" s="4">
        <f t="shared" si="34"/>
        <v>43244</v>
      </c>
      <c r="F21" s="4">
        <f t="shared" si="35"/>
        <v>43245</v>
      </c>
      <c r="G21" s="19">
        <f t="shared" si="36"/>
        <v>43246</v>
      </c>
      <c r="H21" s="19">
        <f t="shared" si="37"/>
        <v>43247</v>
      </c>
      <c r="J21" s="4">
        <f t="shared" si="55"/>
        <v>43269</v>
      </c>
      <c r="K21" s="4">
        <f t="shared" si="56"/>
        <v>43270</v>
      </c>
      <c r="L21" s="4">
        <f t="shared" si="38"/>
        <v>43271</v>
      </c>
      <c r="M21" s="4">
        <f t="shared" si="39"/>
        <v>43272</v>
      </c>
      <c r="N21" s="4">
        <f t="shared" si="40"/>
        <v>43273</v>
      </c>
      <c r="O21" s="19">
        <f t="shared" si="41"/>
        <v>43274</v>
      </c>
      <c r="P21" s="19">
        <f t="shared" si="42"/>
        <v>43275</v>
      </c>
      <c r="R21" s="4">
        <f t="shared" si="57"/>
        <v>43297</v>
      </c>
      <c r="S21" s="4">
        <f t="shared" si="58"/>
        <v>43298</v>
      </c>
      <c r="T21" s="4">
        <f t="shared" si="43"/>
        <v>43299</v>
      </c>
      <c r="U21" s="4">
        <f t="shared" si="44"/>
        <v>43300</v>
      </c>
      <c r="V21" s="4">
        <f t="shared" si="45"/>
        <v>43301</v>
      </c>
      <c r="W21" s="19">
        <f t="shared" si="46"/>
        <v>43302</v>
      </c>
      <c r="X21" s="19">
        <f t="shared" si="47"/>
        <v>43303</v>
      </c>
      <c r="Z21" s="4">
        <f t="shared" si="59"/>
        <v>43332</v>
      </c>
      <c r="AA21" s="4">
        <f t="shared" si="60"/>
        <v>43333</v>
      </c>
      <c r="AB21" s="4">
        <f t="shared" si="48"/>
        <v>43334</v>
      </c>
      <c r="AC21" s="4">
        <f t="shared" si="49"/>
        <v>43335</v>
      </c>
      <c r="AD21" s="4">
        <f t="shared" si="50"/>
        <v>43336</v>
      </c>
      <c r="AE21" s="19">
        <f t="shared" si="51"/>
        <v>43337</v>
      </c>
      <c r="AF21" s="19">
        <f t="shared" si="52"/>
        <v>43338</v>
      </c>
    </row>
    <row r="22" spans="2:32" s="5" customFormat="1" ht="26.15" customHeight="1" thickBot="1" x14ac:dyDescent="0.45">
      <c r="B22" s="4">
        <f>IF(H21&lt;EOMONTH(B16,0),H21+1,"")</f>
        <v>43248</v>
      </c>
      <c r="C22" s="4">
        <f>IF(B22&lt;EOMONTH(B16,0),B22+1,"")</f>
        <v>43249</v>
      </c>
      <c r="D22" s="4">
        <f>IF(C22&lt;EOMONTH(B16,0),C22+1,"")</f>
        <v>43250</v>
      </c>
      <c r="E22" s="4">
        <f>IF(D22&lt;EOMONTH(B16,0),D22+1,"")</f>
        <v>43251</v>
      </c>
      <c r="F22" s="4" t="str">
        <f>IF(E22&lt;EOMONTH(B16,0),E22+1,"")</f>
        <v/>
      </c>
      <c r="G22" s="19" t="str">
        <f>IF(F22&lt;EOMONTH(B16,0),F22+1,"")</f>
        <v/>
      </c>
      <c r="H22" s="19" t="str">
        <f>IF(G22&lt;EOMONTH(B16,0),G22+1,"")</f>
        <v/>
      </c>
      <c r="J22" s="4">
        <f>IF(P21&lt;EOMONTH(J16,0),P21+1,"")</f>
        <v>43276</v>
      </c>
      <c r="K22" s="4">
        <f>IF(J22&lt;EOMONTH(J16,0),J22+1,"")</f>
        <v>43277</v>
      </c>
      <c r="L22" s="4">
        <f>IF(K22&lt;EOMONTH(J16,0),K22+1,"")</f>
        <v>43278</v>
      </c>
      <c r="M22" s="4">
        <f>IF(L22&lt;EOMONTH(J16,0),L22+1,"")</f>
        <v>43279</v>
      </c>
      <c r="N22" s="4">
        <f>IF(M22&lt;EOMONTH(J16,0),M22+1,"")</f>
        <v>43280</v>
      </c>
      <c r="O22" s="19">
        <f>IF(N22&lt;EOMONTH(J16,0),N22+1,"")</f>
        <v>43281</v>
      </c>
      <c r="P22" s="19" t="str">
        <f>IF(O22&lt;EOMONTH(J16,0),O22+1,"")</f>
        <v/>
      </c>
      <c r="R22" s="4">
        <f>IF(X21&lt;EOMONTH(R16,0),X21+1,"")</f>
        <v>43304</v>
      </c>
      <c r="S22" s="4">
        <f>IF(R22&lt;EOMONTH(R16,0),R22+1,"")</f>
        <v>43305</v>
      </c>
      <c r="T22" s="4">
        <f>IF(S22&lt;EOMONTH(R16,0),S22+1,"")</f>
        <v>43306</v>
      </c>
      <c r="U22" s="4">
        <f>IF(T22&lt;EOMONTH(R16,0),T22+1,"")</f>
        <v>43307</v>
      </c>
      <c r="V22" s="4">
        <f>IF(U22&lt;EOMONTH(R16,0),U22+1,"")</f>
        <v>43308</v>
      </c>
      <c r="W22" s="19">
        <f>IF(V22&lt;EOMONTH(R16,0),V22+1,"")</f>
        <v>43309</v>
      </c>
      <c r="X22" s="19">
        <f>IF(W22&lt;EOMONTH(R16,0),W22+1,"")</f>
        <v>43310</v>
      </c>
      <c r="Z22" s="4">
        <f>IF(AF21&lt;EOMONTH(Z16,0),AF21+1,"")</f>
        <v>43339</v>
      </c>
      <c r="AA22" s="4">
        <f>IF(Z22&lt;EOMONTH(Z16,0),Z22+1,"")</f>
        <v>43340</v>
      </c>
      <c r="AB22" s="4">
        <f>IF(AA22&lt;EOMONTH(Z16,0),AA22+1,"")</f>
        <v>43341</v>
      </c>
      <c r="AC22" s="4">
        <f>IF(AB22&lt;EOMONTH(Z16,0),AB22+1,"")</f>
        <v>43342</v>
      </c>
      <c r="AD22" s="4">
        <f>IF(AC22&lt;EOMONTH(Z16,0),AC22+1,"")</f>
        <v>43343</v>
      </c>
      <c r="AE22" s="19" t="str">
        <f>IF(AD22&lt;EOMONTH(Z16,0),AD22+1,"")</f>
        <v/>
      </c>
      <c r="AF22" s="19" t="str">
        <f>IF(AE22&lt;EOMONTH(Z16,0),AE22+1,"")</f>
        <v/>
      </c>
    </row>
    <row r="23" spans="2:32" s="5" customFormat="1" ht="26.15" customHeight="1" thickBot="1" x14ac:dyDescent="0.45">
      <c r="B23" s="4" t="str">
        <f>IF(H22&lt;EOMONTH(B16,0),H22+1,"")</f>
        <v/>
      </c>
      <c r="C23" s="4" t="str">
        <f>IF(B23&lt;EOMONTH(B16,0),B23+1,"")</f>
        <v/>
      </c>
      <c r="D23" s="4" t="str">
        <f>IF(C23&lt;EOMONTH(B16,0),C23+1,"")</f>
        <v/>
      </c>
      <c r="E23" s="4" t="str">
        <f>IF(D23&lt;EOMONTH(B16,0),D23+1,"")</f>
        <v/>
      </c>
      <c r="F23" s="4" t="str">
        <f>IF(E23&lt;EOMONTH(B16,0),E23+1,"")</f>
        <v/>
      </c>
      <c r="G23" s="19" t="str">
        <f>IF(F23&lt;EOMONTH(B16,0),F23+1,"")</f>
        <v/>
      </c>
      <c r="H23" s="19" t="str">
        <f>IF(G23&lt;EOMONTH(B16,0),G23+1,"")</f>
        <v/>
      </c>
      <c r="J23" s="4" t="str">
        <f>IF(P22&lt;EOMONTH(J16,0),P22+1,"")</f>
        <v/>
      </c>
      <c r="K23" s="4" t="str">
        <f>IF(J23&lt;EOMONTH(J16,0),J23+1,"")</f>
        <v/>
      </c>
      <c r="L23" s="4" t="str">
        <f>IF(K23&lt;EOMONTH(J16,0),K23+1,"")</f>
        <v/>
      </c>
      <c r="M23" s="4" t="str">
        <f>IF(L23&lt;EOMONTH(J16,0),L23+1,"")</f>
        <v/>
      </c>
      <c r="N23" s="4" t="str">
        <f>IF(M23&lt;EOMONTH(J16,0),M23+1,"")</f>
        <v/>
      </c>
      <c r="O23" s="19" t="str">
        <f>IF(N23&lt;EOMONTH(J16,0),N23+1,"")</f>
        <v/>
      </c>
      <c r="P23" s="19" t="str">
        <f>IF(O23&lt;EOMONTH(J16,0),O23+1,"")</f>
        <v/>
      </c>
      <c r="R23" s="4">
        <f>IF(X22&lt;EOMONTH(R16,0),X22+1,"")</f>
        <v>43311</v>
      </c>
      <c r="S23" s="4">
        <f>IF(R23&lt;EOMONTH(R16,0),R23+1,"")</f>
        <v>43312</v>
      </c>
      <c r="T23" s="4" t="str">
        <f>IF(S23&lt;EOMONTH(R16,0),S23+1,"")</f>
        <v/>
      </c>
      <c r="U23" s="4" t="str">
        <f>IF(T23&lt;EOMONTH(R16,0),T23+1,"")</f>
        <v/>
      </c>
      <c r="V23" s="4" t="str">
        <f>IF(U23&lt;EOMONTH(R16,0),U23+1,"")</f>
        <v/>
      </c>
      <c r="W23" s="19" t="str">
        <f>IF(V23&lt;EOMONTH(R16,0),V23+1,"")</f>
        <v/>
      </c>
      <c r="X23" s="19" t="str">
        <f>IF(W23&lt;EOMONTH(R16,0),W23+1,"")</f>
        <v/>
      </c>
      <c r="Z23" s="4" t="str">
        <f>IF(AF22&lt;EOMONTH(Z16,0),AF22+1,"")</f>
        <v/>
      </c>
      <c r="AA23" s="4" t="str">
        <f>IF(Z23&lt;EOMONTH(Z16,0),Z23+1,"")</f>
        <v/>
      </c>
      <c r="AB23" s="4" t="str">
        <f>IF(AA23&lt;EOMONTH(Z16,0),AA23+1,"")</f>
        <v/>
      </c>
      <c r="AC23" s="4" t="str">
        <f>IF(AB23&lt;EOMONTH(Z16,0),AB23+1,"")</f>
        <v/>
      </c>
      <c r="AD23" s="4" t="str">
        <f>IF(AC23&lt;EOMONTH(Z16,0),AC23+1,"")</f>
        <v/>
      </c>
      <c r="AE23" s="19" t="str">
        <f>IF(AD23&lt;EOMONTH(Z16,0),AD23+1,"")</f>
        <v/>
      </c>
      <c r="AF23" s="19" t="str">
        <f>IF(AE23&lt;EOMONTH(Z16,0),AE23+1,"")</f>
        <v/>
      </c>
    </row>
    <row r="24" spans="2:32" ht="26.15" customHeight="1" thickBot="1" x14ac:dyDescent="0.4"/>
    <row r="25" spans="2:32" ht="26.15" customHeight="1" thickBot="1" x14ac:dyDescent="0.4">
      <c r="B25" s="13">
        <f>EDATE(DATE(An_ref,1,1),8)</f>
        <v>43344</v>
      </c>
      <c r="C25" s="14"/>
      <c r="D25" s="14"/>
      <c r="E25" s="14"/>
      <c r="F25" s="14"/>
      <c r="G25" s="14"/>
      <c r="H25" s="15"/>
      <c r="J25" s="13">
        <f>EDATE(DATE(An_ref,1,1),9)</f>
        <v>43374</v>
      </c>
      <c r="K25" s="14"/>
      <c r="L25" s="14"/>
      <c r="M25" s="14"/>
      <c r="N25" s="14"/>
      <c r="O25" s="14"/>
      <c r="P25" s="15"/>
      <c r="R25" s="13">
        <f>EDATE(DATE(An_ref,1,1),10)</f>
        <v>43405</v>
      </c>
      <c r="S25" s="14"/>
      <c r="T25" s="14"/>
      <c r="U25" s="14"/>
      <c r="V25" s="14"/>
      <c r="W25" s="14"/>
      <c r="X25" s="15"/>
      <c r="Z25" s="13">
        <f>EDATE(DATE(An_ref,1,1),11)</f>
        <v>43435</v>
      </c>
      <c r="AA25" s="14"/>
      <c r="AB25" s="14"/>
      <c r="AC25" s="14"/>
      <c r="AD25" s="14"/>
      <c r="AE25" s="14"/>
      <c r="AF25" s="15"/>
    </row>
    <row r="26" spans="2:32" ht="26.15" customHeight="1" thickBot="1" x14ac:dyDescent="0.4">
      <c r="B26" s="3" t="str">
        <f>UPPER(TEXT(B28,"jjj"))</f>
        <v>LUN</v>
      </c>
      <c r="C26" s="3" t="str">
        <f t="shared" ref="C26:H26" si="61">UPPER(TEXT(C28,"jjj"))</f>
        <v>MAR</v>
      </c>
      <c r="D26" s="3" t="str">
        <f t="shared" si="61"/>
        <v>MER</v>
      </c>
      <c r="E26" s="3" t="str">
        <f t="shared" si="61"/>
        <v>JEU</v>
      </c>
      <c r="F26" s="3" t="str">
        <f t="shared" si="61"/>
        <v>VEN</v>
      </c>
      <c r="G26" s="3" t="str">
        <f t="shared" si="61"/>
        <v>SAM</v>
      </c>
      <c r="H26" s="3" t="str">
        <f t="shared" si="61"/>
        <v>DIM</v>
      </c>
      <c r="J26" s="3" t="str">
        <f>UPPER(TEXT(J28,"jjj"))</f>
        <v>LUN</v>
      </c>
      <c r="K26" s="3" t="str">
        <f t="shared" ref="K26:P26" si="62">UPPER(TEXT(K28,"jjj"))</f>
        <v>MAR</v>
      </c>
      <c r="L26" s="3" t="str">
        <f t="shared" si="62"/>
        <v>MER</v>
      </c>
      <c r="M26" s="3" t="str">
        <f t="shared" si="62"/>
        <v>JEU</v>
      </c>
      <c r="N26" s="3" t="str">
        <f t="shared" si="62"/>
        <v>VEN</v>
      </c>
      <c r="O26" s="3" t="str">
        <f t="shared" si="62"/>
        <v>SAM</v>
      </c>
      <c r="P26" s="3" t="str">
        <f t="shared" si="62"/>
        <v>DIM</v>
      </c>
      <c r="R26" s="3" t="str">
        <f>UPPER(TEXT(R28,"jjj"))</f>
        <v>LUN</v>
      </c>
      <c r="S26" s="3" t="str">
        <f t="shared" ref="S26:X26" si="63">UPPER(TEXT(S28,"jjj"))</f>
        <v>MAR</v>
      </c>
      <c r="T26" s="3" t="str">
        <f t="shared" si="63"/>
        <v>MER</v>
      </c>
      <c r="U26" s="3" t="str">
        <f t="shared" si="63"/>
        <v>JEU</v>
      </c>
      <c r="V26" s="3" t="str">
        <f t="shared" si="63"/>
        <v>VEN</v>
      </c>
      <c r="W26" s="3" t="str">
        <f t="shared" si="63"/>
        <v>SAM</v>
      </c>
      <c r="X26" s="3" t="str">
        <f t="shared" si="63"/>
        <v>DIM</v>
      </c>
      <c r="Z26" s="3" t="str">
        <f>UPPER(TEXT(Z28,"jjj"))</f>
        <v>LUN</v>
      </c>
      <c r="AA26" s="3" t="str">
        <f t="shared" ref="AA26:AF26" si="64">UPPER(TEXT(AA28,"jjj"))</f>
        <v>MAR</v>
      </c>
      <c r="AB26" s="3" t="str">
        <f t="shared" si="64"/>
        <v>MER</v>
      </c>
      <c r="AC26" s="3" t="str">
        <f t="shared" si="64"/>
        <v>JEU</v>
      </c>
      <c r="AD26" s="3" t="str">
        <f t="shared" si="64"/>
        <v>VEN</v>
      </c>
      <c r="AE26" s="3" t="str">
        <f t="shared" si="64"/>
        <v>SAM</v>
      </c>
      <c r="AF26" s="3" t="str">
        <f t="shared" si="64"/>
        <v>DIM</v>
      </c>
    </row>
    <row r="27" spans="2:32" s="5" customFormat="1" ht="26.15" customHeight="1" thickBot="1" x14ac:dyDescent="0.45">
      <c r="B27" s="4" t="str">
        <f>IF(WEEKDAY(B25)=2,B25,"")</f>
        <v/>
      </c>
      <c r="C27" s="4" t="str">
        <f>IF(B27&lt;&gt;"",B27+1,IF(WEEKDAY(B25)=3,B25,""))</f>
        <v/>
      </c>
      <c r="D27" s="4" t="str">
        <f>IF(C27&lt;&gt;"",C27+1,IF(WEEKDAY(B25)=4,B25,""))</f>
        <v/>
      </c>
      <c r="E27" s="4" t="str">
        <f>IF(D27&lt;&gt;"",D27+1,IF(WEEKDAY(B25)=5,B25,""))</f>
        <v/>
      </c>
      <c r="F27" s="4" t="str">
        <f>IF(E27&lt;&gt;"",E27+1,IF(WEEKDAY(B25)=6,B25,""))</f>
        <v/>
      </c>
      <c r="G27" s="19">
        <f>IF(F27&lt;&gt;"",F27+1,IF(WEEKDAY(B25)=7,B25,""))</f>
        <v>43344</v>
      </c>
      <c r="H27" s="19">
        <f>IF(G27&lt;&gt;"",G27+1,IF(WEEKDAY(B25)=1,B25,""))</f>
        <v>43345</v>
      </c>
      <c r="J27" s="4">
        <f>IF(WEEKDAY(J25)=2,J25,"")</f>
        <v>43374</v>
      </c>
      <c r="K27" s="4">
        <f>IF(J27&lt;&gt;"",J27+1,IF(WEEKDAY(J25)=3,J25,""))</f>
        <v>43375</v>
      </c>
      <c r="L27" s="4">
        <f>IF(K27&lt;&gt;"",K27+1,IF(WEEKDAY(J25)=4,J25,""))</f>
        <v>43376</v>
      </c>
      <c r="M27" s="4">
        <f>IF(L27&lt;&gt;"",L27+1,IF(WEEKDAY(J25)=5,J25,""))</f>
        <v>43377</v>
      </c>
      <c r="N27" s="4">
        <f>IF(M27&lt;&gt;"",M27+1,IF(WEEKDAY(J25)=6,J25,""))</f>
        <v>43378</v>
      </c>
      <c r="O27" s="19">
        <f>IF(N27&lt;&gt;"",N27+1,IF(WEEKDAY(J25)=7,J25,""))</f>
        <v>43379</v>
      </c>
      <c r="P27" s="19">
        <f>IF(O27&lt;&gt;"",O27+1,IF(WEEKDAY(J25)=1,J25,""))</f>
        <v>43380</v>
      </c>
      <c r="R27" s="4" t="str">
        <f>IF(WEEKDAY(R25)=2,R25,"")</f>
        <v/>
      </c>
      <c r="S27" s="4" t="str">
        <f>IF(R27&lt;&gt;"",R27+1,IF(WEEKDAY(R25)=3,R25,""))</f>
        <v/>
      </c>
      <c r="T27" s="4" t="str">
        <f>IF(S27&lt;&gt;"",S27+1,IF(WEEKDAY(R25)=4,R25,""))</f>
        <v/>
      </c>
      <c r="U27" s="4">
        <f>IF(T27&lt;&gt;"",T27+1,IF(WEEKDAY(R25)=5,R25,""))</f>
        <v>43405</v>
      </c>
      <c r="V27" s="4">
        <f>IF(U27&lt;&gt;"",U27+1,IF(WEEKDAY(R25)=6,R25,""))</f>
        <v>43406</v>
      </c>
      <c r="W27" s="19">
        <f>IF(V27&lt;&gt;"",V27+1,IF(WEEKDAY(R25)=7,R25,""))</f>
        <v>43407</v>
      </c>
      <c r="X27" s="19">
        <f>IF(W27&lt;&gt;"",W27+1,IF(WEEKDAY(R25)=1,R25,""))</f>
        <v>43408</v>
      </c>
      <c r="Z27" s="4" t="str">
        <f>IF(WEEKDAY(Z25)=2,Z25,"")</f>
        <v/>
      </c>
      <c r="AA27" s="4" t="str">
        <f>IF(Z27&lt;&gt;"",Z27+1,IF(WEEKDAY(Z25)=3,Z25,""))</f>
        <v/>
      </c>
      <c r="AB27" s="4" t="str">
        <f>IF(AA27&lt;&gt;"",AA27+1,IF(WEEKDAY(Z25)=4,Z25,""))</f>
        <v/>
      </c>
      <c r="AC27" s="4" t="str">
        <f>IF(AB27&lt;&gt;"",AB27+1,IF(WEEKDAY(Z25)=5,Z25,""))</f>
        <v/>
      </c>
      <c r="AD27" s="4" t="str">
        <f>IF(AC27&lt;&gt;"",AC27+1,IF(WEEKDAY(Z25)=6,Z25,""))</f>
        <v/>
      </c>
      <c r="AE27" s="19">
        <f>IF(AD27&lt;&gt;"",AD27+1,IF(WEEKDAY(Z25)=7,Z25,""))</f>
        <v>43435</v>
      </c>
      <c r="AF27" s="19">
        <f>IF(AE27&lt;&gt;"",AE27+1,IF(WEEKDAY(Z25)=1,Z25,""))</f>
        <v>43436</v>
      </c>
    </row>
    <row r="28" spans="2:32" s="5" customFormat="1" ht="26.15" customHeight="1" thickBot="1" x14ac:dyDescent="0.45">
      <c r="B28" s="4">
        <f>H27+1</f>
        <v>43346</v>
      </c>
      <c r="C28" s="4">
        <f>B28+1</f>
        <v>43347</v>
      </c>
      <c r="D28" s="4">
        <f t="shared" ref="D28:D30" si="65">C28+1</f>
        <v>43348</v>
      </c>
      <c r="E28" s="4">
        <f t="shared" ref="E28:E30" si="66">D28+1</f>
        <v>43349</v>
      </c>
      <c r="F28" s="4">
        <f t="shared" ref="F28:F30" si="67">E28+1</f>
        <v>43350</v>
      </c>
      <c r="G28" s="19">
        <f t="shared" ref="G28:G30" si="68">F28+1</f>
        <v>43351</v>
      </c>
      <c r="H28" s="19">
        <f t="shared" ref="H28:H30" si="69">G28+1</f>
        <v>43352</v>
      </c>
      <c r="J28" s="4">
        <f>P27+1</f>
        <v>43381</v>
      </c>
      <c r="K28" s="4">
        <f>J28+1</f>
        <v>43382</v>
      </c>
      <c r="L28" s="4">
        <f t="shared" ref="L28:L30" si="70">K28+1</f>
        <v>43383</v>
      </c>
      <c r="M28" s="4">
        <f t="shared" ref="M28:M30" si="71">L28+1</f>
        <v>43384</v>
      </c>
      <c r="N28" s="4">
        <f t="shared" ref="N28:N30" si="72">M28+1</f>
        <v>43385</v>
      </c>
      <c r="O28" s="19">
        <f t="shared" ref="O28:O30" si="73">N28+1</f>
        <v>43386</v>
      </c>
      <c r="P28" s="19">
        <f t="shared" ref="P28:P30" si="74">O28+1</f>
        <v>43387</v>
      </c>
      <c r="R28" s="4">
        <f>X27+1</f>
        <v>43409</v>
      </c>
      <c r="S28" s="4">
        <f>R28+1</f>
        <v>43410</v>
      </c>
      <c r="T28" s="4">
        <f t="shared" ref="T28:T30" si="75">S28+1</f>
        <v>43411</v>
      </c>
      <c r="U28" s="4">
        <f t="shared" ref="U28:U30" si="76">T28+1</f>
        <v>43412</v>
      </c>
      <c r="V28" s="4">
        <f t="shared" ref="V28:V30" si="77">U28+1</f>
        <v>43413</v>
      </c>
      <c r="W28" s="19">
        <f t="shared" ref="W28:W30" si="78">V28+1</f>
        <v>43414</v>
      </c>
      <c r="X28" s="19">
        <f t="shared" ref="X28:X30" si="79">W28+1</f>
        <v>43415</v>
      </c>
      <c r="Z28" s="4">
        <f>AF27+1</f>
        <v>43437</v>
      </c>
      <c r="AA28" s="4">
        <f>Z28+1</f>
        <v>43438</v>
      </c>
      <c r="AB28" s="4">
        <f t="shared" ref="AB28:AB30" si="80">AA28+1</f>
        <v>43439</v>
      </c>
      <c r="AC28" s="4">
        <f t="shared" ref="AC28:AC30" si="81">AB28+1</f>
        <v>43440</v>
      </c>
      <c r="AD28" s="4">
        <f t="shared" ref="AD28:AD30" si="82">AC28+1</f>
        <v>43441</v>
      </c>
      <c r="AE28" s="19">
        <f t="shared" ref="AE28:AE30" si="83">AD28+1</f>
        <v>43442</v>
      </c>
      <c r="AF28" s="19">
        <f t="shared" ref="AF28:AF30" si="84">AE28+1</f>
        <v>43443</v>
      </c>
    </row>
    <row r="29" spans="2:32" s="5" customFormat="1" ht="26.15" customHeight="1" thickBot="1" x14ac:dyDescent="0.45">
      <c r="B29" s="4">
        <f t="shared" ref="B29:B30" si="85">H28+1</f>
        <v>43353</v>
      </c>
      <c r="C29" s="4">
        <f t="shared" ref="C29:C30" si="86">B29+1</f>
        <v>43354</v>
      </c>
      <c r="D29" s="4">
        <f t="shared" si="65"/>
        <v>43355</v>
      </c>
      <c r="E29" s="4">
        <f t="shared" si="66"/>
        <v>43356</v>
      </c>
      <c r="F29" s="4">
        <f t="shared" si="67"/>
        <v>43357</v>
      </c>
      <c r="G29" s="19">
        <f t="shared" si="68"/>
        <v>43358</v>
      </c>
      <c r="H29" s="19">
        <f t="shared" si="69"/>
        <v>43359</v>
      </c>
      <c r="J29" s="4">
        <f t="shared" ref="J29:J30" si="87">P28+1</f>
        <v>43388</v>
      </c>
      <c r="K29" s="4">
        <f t="shared" ref="K29:K30" si="88">J29+1</f>
        <v>43389</v>
      </c>
      <c r="L29" s="4">
        <f t="shared" si="70"/>
        <v>43390</v>
      </c>
      <c r="M29" s="4">
        <f t="shared" si="71"/>
        <v>43391</v>
      </c>
      <c r="N29" s="4">
        <f t="shared" si="72"/>
        <v>43392</v>
      </c>
      <c r="O29" s="19">
        <f t="shared" si="73"/>
        <v>43393</v>
      </c>
      <c r="P29" s="19">
        <f t="shared" si="74"/>
        <v>43394</v>
      </c>
      <c r="R29" s="4">
        <f t="shared" ref="R29:R30" si="89">X28+1</f>
        <v>43416</v>
      </c>
      <c r="S29" s="4">
        <f t="shared" ref="S29:S30" si="90">R29+1</f>
        <v>43417</v>
      </c>
      <c r="T29" s="4">
        <f t="shared" si="75"/>
        <v>43418</v>
      </c>
      <c r="U29" s="4">
        <f t="shared" si="76"/>
        <v>43419</v>
      </c>
      <c r="V29" s="4">
        <f t="shared" si="77"/>
        <v>43420</v>
      </c>
      <c r="W29" s="19">
        <f t="shared" si="78"/>
        <v>43421</v>
      </c>
      <c r="X29" s="19">
        <f t="shared" si="79"/>
        <v>43422</v>
      </c>
      <c r="Z29" s="4">
        <f t="shared" ref="Z29:Z30" si="91">AF28+1</f>
        <v>43444</v>
      </c>
      <c r="AA29" s="4">
        <f t="shared" ref="AA29:AA30" si="92">Z29+1</f>
        <v>43445</v>
      </c>
      <c r="AB29" s="4">
        <f t="shared" si="80"/>
        <v>43446</v>
      </c>
      <c r="AC29" s="4">
        <f t="shared" si="81"/>
        <v>43447</v>
      </c>
      <c r="AD29" s="4">
        <f t="shared" si="82"/>
        <v>43448</v>
      </c>
      <c r="AE29" s="19">
        <f t="shared" si="83"/>
        <v>43449</v>
      </c>
      <c r="AF29" s="19">
        <f t="shared" si="84"/>
        <v>43450</v>
      </c>
    </row>
    <row r="30" spans="2:32" s="5" customFormat="1" ht="26.15" customHeight="1" thickBot="1" x14ac:dyDescent="0.45">
      <c r="B30" s="4">
        <f t="shared" si="85"/>
        <v>43360</v>
      </c>
      <c r="C30" s="4">
        <f t="shared" si="86"/>
        <v>43361</v>
      </c>
      <c r="D30" s="4">
        <f t="shared" si="65"/>
        <v>43362</v>
      </c>
      <c r="E30" s="4">
        <f t="shared" si="66"/>
        <v>43363</v>
      </c>
      <c r="F30" s="4">
        <f t="shared" si="67"/>
        <v>43364</v>
      </c>
      <c r="G30" s="19">
        <f t="shared" si="68"/>
        <v>43365</v>
      </c>
      <c r="H30" s="19">
        <f t="shared" si="69"/>
        <v>43366</v>
      </c>
      <c r="J30" s="4">
        <f t="shared" si="87"/>
        <v>43395</v>
      </c>
      <c r="K30" s="4">
        <f t="shared" si="88"/>
        <v>43396</v>
      </c>
      <c r="L30" s="4">
        <f t="shared" si="70"/>
        <v>43397</v>
      </c>
      <c r="M30" s="4">
        <f t="shared" si="71"/>
        <v>43398</v>
      </c>
      <c r="N30" s="4">
        <f t="shared" si="72"/>
        <v>43399</v>
      </c>
      <c r="O30" s="19">
        <f t="shared" si="73"/>
        <v>43400</v>
      </c>
      <c r="P30" s="19">
        <f t="shared" si="74"/>
        <v>43401</v>
      </c>
      <c r="R30" s="4">
        <f t="shared" si="89"/>
        <v>43423</v>
      </c>
      <c r="S30" s="4">
        <f t="shared" si="90"/>
        <v>43424</v>
      </c>
      <c r="T30" s="4">
        <f t="shared" si="75"/>
        <v>43425</v>
      </c>
      <c r="U30" s="4">
        <f t="shared" si="76"/>
        <v>43426</v>
      </c>
      <c r="V30" s="4">
        <f t="shared" si="77"/>
        <v>43427</v>
      </c>
      <c r="W30" s="19">
        <f t="shared" si="78"/>
        <v>43428</v>
      </c>
      <c r="X30" s="19">
        <f t="shared" si="79"/>
        <v>43429</v>
      </c>
      <c r="Z30" s="4">
        <f t="shared" si="91"/>
        <v>43451</v>
      </c>
      <c r="AA30" s="4">
        <f t="shared" si="92"/>
        <v>43452</v>
      </c>
      <c r="AB30" s="4">
        <f t="shared" si="80"/>
        <v>43453</v>
      </c>
      <c r="AC30" s="4">
        <f t="shared" si="81"/>
        <v>43454</v>
      </c>
      <c r="AD30" s="4">
        <f t="shared" si="82"/>
        <v>43455</v>
      </c>
      <c r="AE30" s="19">
        <f t="shared" si="83"/>
        <v>43456</v>
      </c>
      <c r="AF30" s="19">
        <f t="shared" si="84"/>
        <v>43457</v>
      </c>
    </row>
    <row r="31" spans="2:32" s="5" customFormat="1" ht="26.15" customHeight="1" thickBot="1" x14ac:dyDescent="0.45">
      <c r="B31" s="4">
        <f>IF(H30&lt;EOMONTH(B25,0),H30+1,"")</f>
        <v>43367</v>
      </c>
      <c r="C31" s="4">
        <f>IF(B31&lt;EOMONTH(B25,0),B31+1,"")</f>
        <v>43368</v>
      </c>
      <c r="D31" s="4">
        <f>IF(C31&lt;EOMONTH(B25,0),C31+1,"")</f>
        <v>43369</v>
      </c>
      <c r="E31" s="4">
        <f>IF(D31&lt;EOMONTH(B25,0),D31+1,"")</f>
        <v>43370</v>
      </c>
      <c r="F31" s="4">
        <f>IF(E31&lt;EOMONTH(B25,0),E31+1,"")</f>
        <v>43371</v>
      </c>
      <c r="G31" s="19">
        <f>IF(F31&lt;EOMONTH(B25,0),F31+1,"")</f>
        <v>43372</v>
      </c>
      <c r="H31" s="19">
        <f>IF(G31&lt;EOMONTH(B25,0),G31+1,"")</f>
        <v>43373</v>
      </c>
      <c r="J31" s="4">
        <f>IF(P30&lt;EOMONTH(J25,0),P30+1,"")</f>
        <v>43402</v>
      </c>
      <c r="K31" s="4">
        <f>IF(J31&lt;EOMONTH(J25,0),J31+1,"")</f>
        <v>43403</v>
      </c>
      <c r="L31" s="4">
        <f>IF(K31&lt;EOMONTH(J25,0),K31+1,"")</f>
        <v>43404</v>
      </c>
      <c r="M31" s="4" t="str">
        <f>IF(L31&lt;EOMONTH(J25,0),L31+1,"")</f>
        <v/>
      </c>
      <c r="N31" s="4" t="str">
        <f>IF(M31&lt;EOMONTH(J25,0),M31+1,"")</f>
        <v/>
      </c>
      <c r="O31" s="19" t="str">
        <f>IF(N31&lt;EOMONTH(J25,0),N31+1,"")</f>
        <v/>
      </c>
      <c r="P31" s="19" t="str">
        <f>IF(O31&lt;EOMONTH(J25,0),O31+1,"")</f>
        <v/>
      </c>
      <c r="R31" s="4">
        <f>IF(X30&lt;EOMONTH(R25,0),X30+1,"")</f>
        <v>43430</v>
      </c>
      <c r="S31" s="4">
        <f>IF(R31&lt;EOMONTH(R25,0),R31+1,"")</f>
        <v>43431</v>
      </c>
      <c r="T31" s="4">
        <f>IF(S31&lt;EOMONTH(R25,0),S31+1,"")</f>
        <v>43432</v>
      </c>
      <c r="U31" s="4">
        <f>IF(T31&lt;EOMONTH(R25,0),T31+1,"")</f>
        <v>43433</v>
      </c>
      <c r="V31" s="4">
        <f>IF(U31&lt;EOMONTH(R25,0),U31+1,"")</f>
        <v>43434</v>
      </c>
      <c r="W31" s="19" t="str">
        <f>IF(V31&lt;EOMONTH(R25,0),V31+1,"")</f>
        <v/>
      </c>
      <c r="X31" s="19" t="str">
        <f>IF(W31&lt;EOMONTH(R25,0),W31+1,"")</f>
        <v/>
      </c>
      <c r="Z31" s="4">
        <f>IF(AF30&lt;EOMONTH(Z25,0),AF30+1,"")</f>
        <v>43458</v>
      </c>
      <c r="AA31" s="4">
        <f>IF(Z31&lt;EOMONTH(Z25,0),Z31+1,"")</f>
        <v>43459</v>
      </c>
      <c r="AB31" s="4">
        <f>IF(AA31&lt;EOMONTH(Z25,0),AA31+1,"")</f>
        <v>43460</v>
      </c>
      <c r="AC31" s="4">
        <f>IF(AB31&lt;EOMONTH(Z25,0),AB31+1,"")</f>
        <v>43461</v>
      </c>
      <c r="AD31" s="4">
        <f>IF(AC31&lt;EOMONTH(Z25,0),AC31+1,"")</f>
        <v>43462</v>
      </c>
      <c r="AE31" s="19">
        <f>IF(AD31&lt;EOMONTH(Z25,0),AD31+1,"")</f>
        <v>43463</v>
      </c>
      <c r="AF31" s="19">
        <f>IF(AE31&lt;EOMONTH(Z25,0),AE31+1,"")</f>
        <v>43464</v>
      </c>
    </row>
    <row r="32" spans="2:32" s="5" customFormat="1" ht="26.15" customHeight="1" thickBot="1" x14ac:dyDescent="0.45">
      <c r="B32" s="4" t="str">
        <f>IF(H31&lt;EOMONTH(B25,0),H31+1,"")</f>
        <v/>
      </c>
      <c r="C32" s="4" t="str">
        <f>IF(B32&lt;EOMONTH(B25,0),B32+1,"")</f>
        <v/>
      </c>
      <c r="D32" s="4" t="str">
        <f>IF(C32&lt;EOMONTH(B25,0),C32+1,"")</f>
        <v/>
      </c>
      <c r="E32" s="4" t="str">
        <f>IF(D32&lt;EOMONTH(B25,0),D32+1,"")</f>
        <v/>
      </c>
      <c r="F32" s="4" t="str">
        <f>IF(E32&lt;EOMONTH(B25,0),E32+1,"")</f>
        <v/>
      </c>
      <c r="G32" s="19" t="str">
        <f>IF(F32&lt;EOMONTH(B25,0),F32+1,"")</f>
        <v/>
      </c>
      <c r="H32" s="19" t="str">
        <f>IF(G32&lt;EOMONTH(B25,0),G32+1,"")</f>
        <v/>
      </c>
      <c r="J32" s="4" t="str">
        <f>IF(P31&lt;EOMONTH(J25,0),P31+1,"")</f>
        <v/>
      </c>
      <c r="K32" s="4" t="str">
        <f>IF(J32&lt;EOMONTH(J25,0),J32+1,"")</f>
        <v/>
      </c>
      <c r="L32" s="4" t="str">
        <f>IF(K32&lt;EOMONTH(J25,0),K32+1,"")</f>
        <v/>
      </c>
      <c r="M32" s="4" t="str">
        <f>IF(L32&lt;EOMONTH(J25,0),L32+1,"")</f>
        <v/>
      </c>
      <c r="N32" s="4" t="str">
        <f>IF(M32&lt;EOMONTH(J25,0),M32+1,"")</f>
        <v/>
      </c>
      <c r="O32" s="19" t="str">
        <f>IF(N32&lt;EOMONTH(J25,0),N32+1,"")</f>
        <v/>
      </c>
      <c r="P32" s="19" t="str">
        <f>IF(O32&lt;EOMONTH(J25,0),O32+1,"")</f>
        <v/>
      </c>
      <c r="R32" s="4" t="str">
        <f>IF(X31&lt;EOMONTH(R25,0),X31+1,"")</f>
        <v/>
      </c>
      <c r="S32" s="4" t="str">
        <f>IF(R32&lt;EOMONTH(R25,0),R32+1,"")</f>
        <v/>
      </c>
      <c r="T32" s="4" t="str">
        <f>IF(S32&lt;EOMONTH(R25,0),S32+1,"")</f>
        <v/>
      </c>
      <c r="U32" s="4" t="str">
        <f>IF(T32&lt;EOMONTH(R25,0),T32+1,"")</f>
        <v/>
      </c>
      <c r="V32" s="4" t="str">
        <f>IF(U32&lt;EOMONTH(R25,0),U32+1,"")</f>
        <v/>
      </c>
      <c r="W32" s="19" t="str">
        <f>IF(V32&lt;EOMONTH(R25,0),V32+1,"")</f>
        <v/>
      </c>
      <c r="X32" s="19" t="str">
        <f>IF(W32&lt;EOMONTH(R25,0),W32+1,"")</f>
        <v/>
      </c>
      <c r="Z32" s="4">
        <f>IF(AF31&lt;EOMONTH(Z25,0),AF31+1,"")</f>
        <v>43465</v>
      </c>
      <c r="AA32" s="4" t="str">
        <f>IF(Z32&lt;EOMONTH(Z25,0),Z32+1,"")</f>
        <v/>
      </c>
      <c r="AB32" s="4" t="str">
        <f>IF(AA32&lt;EOMONTH(Z25,0),AA32+1,"")</f>
        <v/>
      </c>
      <c r="AC32" s="4" t="str">
        <f>IF(AB32&lt;EOMONTH(Z25,0),AB32+1,"")</f>
        <v/>
      </c>
      <c r="AD32" s="4" t="str">
        <f>IF(AC32&lt;EOMONTH(Z25,0),AC32+1,"")</f>
        <v/>
      </c>
      <c r="AE32" s="19" t="str">
        <f>IF(AD32&lt;EOMONTH(Z25,0),AD32+1,"")</f>
        <v/>
      </c>
      <c r="AF32" s="19" t="str">
        <f>IF(AE32&lt;EOMONTH(Z25,0),AE32+1,"")</f>
        <v/>
      </c>
    </row>
  </sheetData>
  <sheetProtection sheet="1" objects="1" scenarios="1"/>
  <mergeCells count="16">
    <mergeCell ref="J2:M2"/>
    <mergeCell ref="P2:R2"/>
    <mergeCell ref="U2:X2"/>
    <mergeCell ref="B25:H25"/>
    <mergeCell ref="J25:P25"/>
    <mergeCell ref="R25:X25"/>
    <mergeCell ref="Z25:AF25"/>
    <mergeCell ref="B4:AF5"/>
    <mergeCell ref="B7:H7"/>
    <mergeCell ref="J7:P7"/>
    <mergeCell ref="R7:X7"/>
    <mergeCell ref="Z7:AF7"/>
    <mergeCell ref="B16:H16"/>
    <mergeCell ref="J16:P16"/>
    <mergeCell ref="R16:X16"/>
    <mergeCell ref="Z16:AF16"/>
  </mergeCells>
  <conditionalFormatting sqref="B9:H14">
    <cfRule type="containsBlanks" dxfId="126" priority="113">
      <formula>LEN(TRIM(B9))=0</formula>
    </cfRule>
    <cfRule type="expression" dxfId="125" priority="114">
      <formula>COUNTIF(JF,B9)</formula>
    </cfRule>
    <cfRule type="expression" dxfId="124" priority="115">
      <formula>COUNTIF(Pont,B9)</formula>
    </cfRule>
    <cfRule type="expression" dxfId="123" priority="127">
      <formula>COUNTIF(Viaduc,B9)</formula>
    </cfRule>
  </conditionalFormatting>
  <conditionalFormatting sqref="J9:N14">
    <cfRule type="containsBlanks" dxfId="111" priority="109">
      <formula>LEN(TRIM(J9))=0</formula>
    </cfRule>
    <cfRule type="expression" dxfId="110" priority="110">
      <formula>COUNTIF(JF,J9)</formula>
    </cfRule>
    <cfRule type="expression" dxfId="109" priority="111">
      <formula>COUNTIF(Pont,J9)</formula>
    </cfRule>
    <cfRule type="expression" dxfId="108" priority="112">
      <formula>COUNTIF(Viaduc,J9)</formula>
    </cfRule>
  </conditionalFormatting>
  <conditionalFormatting sqref="R9:V14">
    <cfRule type="containsBlanks" dxfId="107" priority="105">
      <formula>LEN(TRIM(R9))=0</formula>
    </cfRule>
    <cfRule type="expression" dxfId="106" priority="106">
      <formula>COUNTIF(JF,R9)</formula>
    </cfRule>
    <cfRule type="expression" dxfId="105" priority="107">
      <formula>COUNTIF(Pont,R9)</formula>
    </cfRule>
    <cfRule type="expression" dxfId="104" priority="108">
      <formula>COUNTIF(Viaduc,R9)</formula>
    </cfRule>
  </conditionalFormatting>
  <conditionalFormatting sqref="Z9:AD14">
    <cfRule type="containsBlanks" dxfId="103" priority="101">
      <formula>LEN(TRIM(Z9))=0</formula>
    </cfRule>
    <cfRule type="expression" dxfId="102" priority="102">
      <formula>COUNTIF(JF,Z9)</formula>
    </cfRule>
    <cfRule type="expression" dxfId="101" priority="103">
      <formula>COUNTIF(Pont,Z9)</formula>
    </cfRule>
    <cfRule type="expression" dxfId="100" priority="104">
      <formula>COUNTIF(Viaduc,Z9)</formula>
    </cfRule>
  </conditionalFormatting>
  <conditionalFormatting sqref="O9:P14">
    <cfRule type="containsBlanks" dxfId="67" priority="65">
      <formula>LEN(TRIM(O9))=0</formula>
    </cfRule>
    <cfRule type="expression" dxfId="66" priority="66">
      <formula>COUNTIF(JF,O9)</formula>
    </cfRule>
    <cfRule type="expression" dxfId="65" priority="67">
      <formula>COUNTIF(Pont,O9)</formula>
    </cfRule>
    <cfRule type="expression" dxfId="64" priority="68">
      <formula>COUNTIF(Viaduc,O9)</formula>
    </cfRule>
  </conditionalFormatting>
  <conditionalFormatting sqref="W9:X14">
    <cfRule type="containsBlanks" dxfId="63" priority="61">
      <formula>LEN(TRIM(W9))=0</formula>
    </cfRule>
    <cfRule type="expression" dxfId="62" priority="62">
      <formula>COUNTIF(JF,W9)</formula>
    </cfRule>
    <cfRule type="expression" dxfId="61" priority="63">
      <formula>COUNTIF(Pont,W9)</formula>
    </cfRule>
    <cfRule type="expression" dxfId="60" priority="64">
      <formula>COUNTIF(Viaduc,W9)</formula>
    </cfRule>
  </conditionalFormatting>
  <conditionalFormatting sqref="AE9:AF14">
    <cfRule type="containsBlanks" dxfId="59" priority="57">
      <formula>LEN(TRIM(AE9))=0</formula>
    </cfRule>
    <cfRule type="expression" dxfId="58" priority="58">
      <formula>COUNTIF(JF,AE9)</formula>
    </cfRule>
    <cfRule type="expression" dxfId="57" priority="59">
      <formula>COUNTIF(Pont,AE9)</formula>
    </cfRule>
    <cfRule type="expression" dxfId="56" priority="60">
      <formula>COUNTIF(Viaduc,AE9)</formula>
    </cfRule>
  </conditionalFormatting>
  <conditionalFormatting sqref="B18:H23">
    <cfRule type="containsBlanks" dxfId="55" priority="53">
      <formula>LEN(TRIM(B18))=0</formula>
    </cfRule>
    <cfRule type="expression" dxfId="54" priority="54">
      <formula>COUNTIF(JF,B18)</formula>
    </cfRule>
    <cfRule type="expression" dxfId="53" priority="55">
      <formula>COUNTIF(Pont,B18)</formula>
    </cfRule>
    <cfRule type="expression" dxfId="52" priority="56">
      <formula>COUNTIF(Viaduc,B18)</formula>
    </cfRule>
  </conditionalFormatting>
  <conditionalFormatting sqref="J18:N23">
    <cfRule type="containsBlanks" dxfId="51" priority="49">
      <formula>LEN(TRIM(J18))=0</formula>
    </cfRule>
    <cfRule type="expression" dxfId="50" priority="50">
      <formula>COUNTIF(JF,J18)</formula>
    </cfRule>
    <cfRule type="expression" dxfId="49" priority="51">
      <formula>COUNTIF(Pont,J18)</formula>
    </cfRule>
    <cfRule type="expression" dxfId="48" priority="52">
      <formula>COUNTIF(Viaduc,J18)</formula>
    </cfRule>
  </conditionalFormatting>
  <conditionalFormatting sqref="R18:V23">
    <cfRule type="containsBlanks" dxfId="47" priority="45">
      <formula>LEN(TRIM(R18))=0</formula>
    </cfRule>
    <cfRule type="expression" dxfId="46" priority="46">
      <formula>COUNTIF(JF,R18)</formula>
    </cfRule>
    <cfRule type="expression" dxfId="45" priority="47">
      <formula>COUNTIF(Pont,R18)</formula>
    </cfRule>
    <cfRule type="expression" dxfId="44" priority="48">
      <formula>COUNTIF(Viaduc,R18)</formula>
    </cfRule>
  </conditionalFormatting>
  <conditionalFormatting sqref="Z18:AD23">
    <cfRule type="containsBlanks" dxfId="43" priority="41">
      <formula>LEN(TRIM(Z18))=0</formula>
    </cfRule>
    <cfRule type="expression" dxfId="42" priority="42">
      <formula>COUNTIF(JF,Z18)</formula>
    </cfRule>
    <cfRule type="expression" dxfId="41" priority="43">
      <formula>COUNTIF(Pont,Z18)</formula>
    </cfRule>
    <cfRule type="expression" dxfId="40" priority="44">
      <formula>COUNTIF(Viaduc,Z18)</formula>
    </cfRule>
  </conditionalFormatting>
  <conditionalFormatting sqref="O18:P23">
    <cfRule type="containsBlanks" dxfId="39" priority="37">
      <formula>LEN(TRIM(O18))=0</formula>
    </cfRule>
    <cfRule type="expression" dxfId="38" priority="38">
      <formula>COUNTIF(JF,O18)</formula>
    </cfRule>
    <cfRule type="expression" dxfId="37" priority="39">
      <formula>COUNTIF(Pont,O18)</formula>
    </cfRule>
    <cfRule type="expression" dxfId="36" priority="40">
      <formula>COUNTIF(Viaduc,O18)</formula>
    </cfRule>
  </conditionalFormatting>
  <conditionalFormatting sqref="W18:X23">
    <cfRule type="containsBlanks" dxfId="35" priority="33">
      <formula>LEN(TRIM(W18))=0</formula>
    </cfRule>
    <cfRule type="expression" dxfId="34" priority="34">
      <formula>COUNTIF(JF,W18)</formula>
    </cfRule>
    <cfRule type="expression" dxfId="33" priority="35">
      <formula>COUNTIF(Pont,W18)</formula>
    </cfRule>
    <cfRule type="expression" dxfId="32" priority="36">
      <formula>COUNTIF(Viaduc,W18)</formula>
    </cfRule>
  </conditionalFormatting>
  <conditionalFormatting sqref="AE18:AF23">
    <cfRule type="containsBlanks" dxfId="31" priority="29">
      <formula>LEN(TRIM(AE18))=0</formula>
    </cfRule>
    <cfRule type="expression" dxfId="30" priority="30">
      <formula>COUNTIF(JF,AE18)</formula>
    </cfRule>
    <cfRule type="expression" dxfId="29" priority="31">
      <formula>COUNTIF(Pont,AE18)</formula>
    </cfRule>
    <cfRule type="expression" dxfId="28" priority="32">
      <formula>COUNTIF(Viaduc,AE18)</formula>
    </cfRule>
  </conditionalFormatting>
  <conditionalFormatting sqref="B27:H32">
    <cfRule type="containsBlanks" dxfId="27" priority="25">
      <formula>LEN(TRIM(B27))=0</formula>
    </cfRule>
    <cfRule type="expression" dxfId="26" priority="26">
      <formula>COUNTIF(JF,B27)</formula>
    </cfRule>
    <cfRule type="expression" dxfId="25" priority="27">
      <formula>COUNTIF(Pont,B27)</formula>
    </cfRule>
    <cfRule type="expression" dxfId="24" priority="28">
      <formula>COUNTIF(Viaduc,B27)</formula>
    </cfRule>
  </conditionalFormatting>
  <conditionalFormatting sqref="J27:N32">
    <cfRule type="containsBlanks" dxfId="23" priority="21">
      <formula>LEN(TRIM(J27))=0</formula>
    </cfRule>
    <cfRule type="expression" dxfId="22" priority="22">
      <formula>COUNTIF(JF,J27)</formula>
    </cfRule>
    <cfRule type="expression" dxfId="21" priority="23">
      <formula>COUNTIF(Pont,J27)</formula>
    </cfRule>
    <cfRule type="expression" dxfId="20" priority="24">
      <formula>COUNTIF(Viaduc,J27)</formula>
    </cfRule>
  </conditionalFormatting>
  <conditionalFormatting sqref="R27:V32">
    <cfRule type="containsBlanks" dxfId="19" priority="17">
      <formula>LEN(TRIM(R27))=0</formula>
    </cfRule>
    <cfRule type="expression" dxfId="18" priority="18">
      <formula>COUNTIF(JF,R27)</formula>
    </cfRule>
    <cfRule type="expression" dxfId="17" priority="19">
      <formula>COUNTIF(Pont,R27)</formula>
    </cfRule>
    <cfRule type="expression" dxfId="16" priority="20">
      <formula>COUNTIF(Viaduc,R27)</formula>
    </cfRule>
  </conditionalFormatting>
  <conditionalFormatting sqref="Z27:AD32">
    <cfRule type="containsBlanks" dxfId="15" priority="13">
      <formula>LEN(TRIM(Z27))=0</formula>
    </cfRule>
    <cfRule type="expression" dxfId="14" priority="14">
      <formula>COUNTIF(JF,Z27)</formula>
    </cfRule>
    <cfRule type="expression" dxfId="13" priority="15">
      <formula>COUNTIF(Pont,Z27)</formula>
    </cfRule>
    <cfRule type="expression" dxfId="12" priority="16">
      <formula>COUNTIF(Viaduc,Z27)</formula>
    </cfRule>
  </conditionalFormatting>
  <conditionalFormatting sqref="O27:P32">
    <cfRule type="containsBlanks" dxfId="11" priority="9">
      <formula>LEN(TRIM(O27))=0</formula>
    </cfRule>
    <cfRule type="expression" dxfId="10" priority="10">
      <formula>COUNTIF(JF,O27)</formula>
    </cfRule>
    <cfRule type="expression" dxfId="9" priority="11">
      <formula>COUNTIF(Pont,O27)</formula>
    </cfRule>
    <cfRule type="expression" dxfId="8" priority="12">
      <formula>COUNTIF(Viaduc,O27)</formula>
    </cfRule>
  </conditionalFormatting>
  <conditionalFormatting sqref="W27:X32">
    <cfRule type="containsBlanks" dxfId="7" priority="5">
      <formula>LEN(TRIM(W27))=0</formula>
    </cfRule>
    <cfRule type="expression" dxfId="6" priority="6">
      <formula>COUNTIF(JF,W27)</formula>
    </cfRule>
    <cfRule type="expression" dxfId="5" priority="7">
      <formula>COUNTIF(Pont,W27)</formula>
    </cfRule>
    <cfRule type="expression" dxfId="4" priority="8">
      <formula>COUNTIF(Viaduc,W27)</formula>
    </cfRule>
  </conditionalFormatting>
  <conditionalFormatting sqref="AE27:AF32">
    <cfRule type="containsBlanks" dxfId="3" priority="1">
      <formula>LEN(TRIM(AE27))=0</formula>
    </cfRule>
    <cfRule type="expression" dxfId="2" priority="2">
      <formula>COUNTIF(JF,AE27)</formula>
    </cfRule>
    <cfRule type="expression" dxfId="1" priority="3">
      <formula>COUNTIF(Pont,AE27)</formula>
    </cfRule>
    <cfRule type="expression" dxfId="0" priority="4">
      <formula>COUNTIF(Viaduc,AE27)</formula>
    </cfRule>
  </conditionalFormatting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30</xdr:col>
                    <xdr:colOff>438150</xdr:colOff>
                    <xdr:row>3</xdr:row>
                    <xdr:rowOff>0</xdr:rowOff>
                  </from>
                  <to>
                    <xdr:col>31</xdr:col>
                    <xdr:colOff>438150</xdr:colOff>
                    <xdr:row>5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showZeros="0" workbookViewId="0">
      <selection activeCell="B1" sqref="B1"/>
    </sheetView>
  </sheetViews>
  <sheetFormatPr baseColWidth="10" defaultColWidth="14.54296875" defaultRowHeight="14.5" x14ac:dyDescent="0.35"/>
  <cols>
    <col min="3" max="3" width="8.1796875" style="12" bestFit="1" customWidth="1"/>
    <col min="4" max="13" width="12" customWidth="1"/>
  </cols>
  <sheetData>
    <row r="1" spans="1:13" x14ac:dyDescent="0.35">
      <c r="A1" s="6" t="s">
        <v>0</v>
      </c>
      <c r="B1" s="18">
        <f>An_ref</f>
        <v>2018</v>
      </c>
      <c r="C1" s="7" t="s">
        <v>1</v>
      </c>
      <c r="D1" s="7" t="s">
        <v>2</v>
      </c>
      <c r="E1" s="16" t="s">
        <v>3</v>
      </c>
      <c r="F1" s="16"/>
      <c r="G1" s="16" t="s">
        <v>4</v>
      </c>
      <c r="H1" s="16"/>
      <c r="I1" s="16"/>
      <c r="J1" s="16" t="s">
        <v>5</v>
      </c>
      <c r="K1" s="16"/>
      <c r="L1" s="16"/>
      <c r="M1" s="16"/>
    </row>
    <row r="2" spans="1:13" x14ac:dyDescent="0.35">
      <c r="A2" s="6"/>
      <c r="B2" s="8"/>
      <c r="C2" s="7"/>
      <c r="D2" s="7" t="s">
        <v>6</v>
      </c>
      <c r="E2" s="7" t="s">
        <v>6</v>
      </c>
      <c r="F2" s="7" t="s">
        <v>7</v>
      </c>
      <c r="G2" s="7" t="s">
        <v>8</v>
      </c>
      <c r="H2" s="7"/>
      <c r="I2" s="7" t="s">
        <v>9</v>
      </c>
      <c r="J2" s="7" t="s">
        <v>8</v>
      </c>
      <c r="K2" s="7"/>
      <c r="L2" s="7"/>
      <c r="M2" s="7" t="s">
        <v>9</v>
      </c>
    </row>
    <row r="3" spans="1:13" x14ac:dyDescent="0.35">
      <c r="A3" s="9" t="s">
        <v>10</v>
      </c>
      <c r="B3" s="10">
        <f>ROUND(DATE(B1,4,MOD(234-11*MOD(B1,19),30))/7,0)*7-6</f>
        <v>43191</v>
      </c>
      <c r="C3" s="11">
        <f>WEEKDAY(B3,2)</f>
        <v>7</v>
      </c>
      <c r="D3" s="10">
        <f>IF(C3=2,B3-1,0)+IF(C3=4,B3+1,0)</f>
        <v>0</v>
      </c>
      <c r="E3" s="10">
        <f>IF(C3=3,B3-2,0)</f>
        <v>0</v>
      </c>
      <c r="F3" s="10">
        <f>IF(C3=3,B3-1,0)</f>
        <v>0</v>
      </c>
      <c r="G3" s="10">
        <f>IF(C3=2,B3+1,0)+IF(C3=4,B3-3,0)</f>
        <v>0</v>
      </c>
      <c r="H3" s="10">
        <f>IF(G3&lt;&gt;0,G3+1,0)</f>
        <v>0</v>
      </c>
      <c r="I3" s="10">
        <f>IF(C3=2,B3+3,0)+IF(C3=4,B3-1,0)</f>
        <v>0</v>
      </c>
      <c r="J3" s="10">
        <f>IF(C3=1,B3+1,0)+IF(C3=5,B3-4,0)</f>
        <v>0</v>
      </c>
      <c r="K3" s="10">
        <f>IF(J3&lt;&gt;0,J3+1,0)</f>
        <v>0</v>
      </c>
      <c r="L3" s="10">
        <f>IF(K3&lt;&gt;0,K3+1,0)</f>
        <v>0</v>
      </c>
      <c r="M3" s="10">
        <f>IF(C3=1,B3+4,0)+IF(C3=5,B3-1,0)</f>
        <v>0</v>
      </c>
    </row>
    <row r="4" spans="1:13" x14ac:dyDescent="0.35">
      <c r="A4" s="9"/>
      <c r="B4" s="10"/>
      <c r="C4" s="11"/>
      <c r="D4" s="10"/>
      <c r="E4" s="10">
        <f>IF(C3=3,B3+1,0)</f>
        <v>0</v>
      </c>
      <c r="F4" s="10">
        <f>IF(C3=3,B3+2,0)</f>
        <v>0</v>
      </c>
      <c r="G4" s="10"/>
      <c r="H4" s="10"/>
      <c r="I4" s="10"/>
      <c r="J4" s="10"/>
      <c r="K4" s="10"/>
      <c r="L4" s="10"/>
      <c r="M4" s="10"/>
    </row>
    <row r="5" spans="1:13" x14ac:dyDescent="0.35">
      <c r="A5" s="9" t="s">
        <v>11</v>
      </c>
      <c r="B5" s="10">
        <f>B3+1</f>
        <v>43192</v>
      </c>
      <c r="C5" s="11">
        <f t="shared" ref="C5:C25" si="0">WEEKDAY(B5,2)</f>
        <v>1</v>
      </c>
      <c r="D5" s="10">
        <f t="shared" ref="D5" si="1">IF(C5=2,B5-1,0)+IF(C5=4,B5+1,0)</f>
        <v>0</v>
      </c>
      <c r="E5" s="10">
        <f t="shared" ref="E5" si="2">IF(C5=3,B5-2,0)</f>
        <v>0</v>
      </c>
      <c r="F5" s="10">
        <f t="shared" ref="F5" si="3">IF(C5=3,B5-1,0)</f>
        <v>0</v>
      </c>
      <c r="G5" s="10">
        <f t="shared" ref="G5" si="4">IF(C5=2,B5+1,0)+IF(C5=4,B5-3,0)</f>
        <v>0</v>
      </c>
      <c r="H5" s="10">
        <f t="shared" ref="H5" si="5">IF(G5&lt;&gt;0,G5+1,0)</f>
        <v>0</v>
      </c>
      <c r="I5" s="10">
        <f t="shared" ref="I5" si="6">IF(C5=2,B5+3,0)+IF(C5=4,B5-1,0)</f>
        <v>0</v>
      </c>
      <c r="J5" s="10">
        <f t="shared" ref="J5" si="7">IF(C5=1,B5+1,0)+IF(C5=5,B5-4,0)</f>
        <v>43193</v>
      </c>
      <c r="K5" s="10">
        <f t="shared" ref="K5:L5" si="8">IF(J5&lt;&gt;0,J5+1,0)</f>
        <v>43194</v>
      </c>
      <c r="L5" s="10">
        <f t="shared" si="8"/>
        <v>43195</v>
      </c>
      <c r="M5" s="10">
        <f t="shared" ref="M5" si="9">IF(C5=1,B5+4,0)+IF(C5=5,B5-1,0)</f>
        <v>43196</v>
      </c>
    </row>
    <row r="6" spans="1:13" x14ac:dyDescent="0.35">
      <c r="A6" s="9"/>
      <c r="B6" s="10"/>
      <c r="C6" s="11"/>
      <c r="D6" s="10"/>
      <c r="E6" s="10">
        <f t="shared" ref="E6" si="10">IF(C5=3,B5+1,0)</f>
        <v>0</v>
      </c>
      <c r="F6" s="10">
        <f t="shared" ref="F6" si="11">IF(C5=3,B5+2,0)</f>
        <v>0</v>
      </c>
      <c r="G6" s="10"/>
      <c r="H6" s="10"/>
      <c r="I6" s="10"/>
      <c r="J6" s="10"/>
      <c r="K6" s="10"/>
      <c r="L6" s="10"/>
      <c r="M6" s="10"/>
    </row>
    <row r="7" spans="1:13" x14ac:dyDescent="0.35">
      <c r="A7" s="9" t="s">
        <v>12</v>
      </c>
      <c r="B7" s="10">
        <f>B3+39</f>
        <v>43230</v>
      </c>
      <c r="C7" s="11">
        <f t="shared" si="0"/>
        <v>4</v>
      </c>
      <c r="D7" s="10">
        <f t="shared" ref="D7" si="12">IF(C7=2,B7-1,0)+IF(C7=4,B7+1,0)</f>
        <v>43231</v>
      </c>
      <c r="E7" s="10">
        <f t="shared" ref="E7" si="13">IF(C7=3,B7-2,0)</f>
        <v>0</v>
      </c>
      <c r="F7" s="10">
        <f t="shared" ref="F7" si="14">IF(C7=3,B7-1,0)</f>
        <v>0</v>
      </c>
      <c r="G7" s="10">
        <f t="shared" ref="G7" si="15">IF(C7=2,B7+1,0)+IF(C7=4,B7-3,0)</f>
        <v>43227</v>
      </c>
      <c r="H7" s="10">
        <f t="shared" ref="H7" si="16">IF(G7&lt;&gt;0,G7+1,0)</f>
        <v>43228</v>
      </c>
      <c r="I7" s="10">
        <f t="shared" ref="I7" si="17">IF(C7=2,B7+3,0)+IF(C7=4,B7-1,0)</f>
        <v>43229</v>
      </c>
      <c r="J7" s="10">
        <f t="shared" ref="J7" si="18">IF(C7=1,B7+1,0)+IF(C7=5,B7-4,0)</f>
        <v>0</v>
      </c>
      <c r="K7" s="10">
        <f t="shared" ref="K7:L7" si="19">IF(J7&lt;&gt;0,J7+1,0)</f>
        <v>0</v>
      </c>
      <c r="L7" s="10">
        <f t="shared" si="19"/>
        <v>0</v>
      </c>
      <c r="M7" s="10">
        <f t="shared" ref="M7" si="20">IF(C7=1,B7+4,0)+IF(C7=5,B7-1,0)</f>
        <v>0</v>
      </c>
    </row>
    <row r="8" spans="1:13" x14ac:dyDescent="0.35">
      <c r="A8" s="9"/>
      <c r="B8" s="10"/>
      <c r="C8" s="11"/>
      <c r="D8" s="10"/>
      <c r="E8" s="10">
        <f t="shared" ref="E8" si="21">IF(C7=3,B7+1,0)</f>
        <v>0</v>
      </c>
      <c r="F8" s="10">
        <f t="shared" ref="F8" si="22">IF(C7=3,B7+2,0)</f>
        <v>0</v>
      </c>
      <c r="G8" s="10"/>
      <c r="H8" s="10"/>
      <c r="I8" s="10"/>
      <c r="J8" s="10"/>
      <c r="K8" s="10"/>
      <c r="L8" s="10"/>
      <c r="M8" s="10"/>
    </row>
    <row r="9" spans="1:13" x14ac:dyDescent="0.35">
      <c r="A9" s="9" t="s">
        <v>13</v>
      </c>
      <c r="B9" s="10">
        <f>B3+50</f>
        <v>43241</v>
      </c>
      <c r="C9" s="11">
        <f t="shared" si="0"/>
        <v>1</v>
      </c>
      <c r="D9" s="10">
        <f t="shared" ref="D9" si="23">IF(C9=2,B9-1,0)+IF(C9=4,B9+1,0)</f>
        <v>0</v>
      </c>
      <c r="E9" s="10">
        <f t="shared" ref="E9" si="24">IF(C9=3,B9-2,0)</f>
        <v>0</v>
      </c>
      <c r="F9" s="10">
        <f t="shared" ref="F9" si="25">IF(C9=3,B9-1,0)</f>
        <v>0</v>
      </c>
      <c r="G9" s="10">
        <f t="shared" ref="G9" si="26">IF(C9=2,B9+1,0)+IF(C9=4,B9-3,0)</f>
        <v>0</v>
      </c>
      <c r="H9" s="10">
        <f t="shared" ref="H9" si="27">IF(G9&lt;&gt;0,G9+1,0)</f>
        <v>0</v>
      </c>
      <c r="I9" s="10">
        <f t="shared" ref="I9" si="28">IF(C9=2,B9+3,0)+IF(C9=4,B9-1,0)</f>
        <v>0</v>
      </c>
      <c r="J9" s="10">
        <f t="shared" ref="J9" si="29">IF(C9=1,B9+1,0)+IF(C9=5,B9-4,0)</f>
        <v>43242</v>
      </c>
      <c r="K9" s="10">
        <f t="shared" ref="K9:L9" si="30">IF(J9&lt;&gt;0,J9+1,0)</f>
        <v>43243</v>
      </c>
      <c r="L9" s="10">
        <f t="shared" si="30"/>
        <v>43244</v>
      </c>
      <c r="M9" s="10">
        <f t="shared" ref="M9" si="31">IF(C9=1,B9+4,0)+IF(C9=5,B9-1,0)</f>
        <v>43245</v>
      </c>
    </row>
    <row r="10" spans="1:13" x14ac:dyDescent="0.35">
      <c r="A10" s="9"/>
      <c r="B10" s="10"/>
      <c r="C10" s="11"/>
      <c r="D10" s="10"/>
      <c r="E10" s="10">
        <f t="shared" ref="E10" si="32">IF(C9=3,B9+1,0)</f>
        <v>0</v>
      </c>
      <c r="F10" s="10">
        <f t="shared" ref="F10" si="33">IF(C9=3,B9+2,0)</f>
        <v>0</v>
      </c>
      <c r="G10" s="10"/>
      <c r="H10" s="10"/>
      <c r="I10" s="10"/>
      <c r="J10" s="10"/>
      <c r="K10" s="10"/>
      <c r="L10" s="10"/>
      <c r="M10" s="10"/>
    </row>
    <row r="11" spans="1:13" x14ac:dyDescent="0.35">
      <c r="A11" s="9" t="s">
        <v>14</v>
      </c>
      <c r="B11" s="10">
        <f>DATE(B1,5,1)</f>
        <v>43221</v>
      </c>
      <c r="C11" s="11">
        <f>WEEKDAY(B11,2)</f>
        <v>2</v>
      </c>
      <c r="D11" s="10">
        <f t="shared" ref="D11" si="34">IF(C11=2,B11-1,0)+IF(C11=4,B11+1,0)</f>
        <v>43220</v>
      </c>
      <c r="E11" s="10">
        <f t="shared" ref="E11" si="35">IF(C11=3,B11-2,0)</f>
        <v>0</v>
      </c>
      <c r="F11" s="10">
        <f t="shared" ref="F11" si="36">IF(C11=3,B11-1,0)</f>
        <v>0</v>
      </c>
      <c r="G11" s="10">
        <f t="shared" ref="G11" si="37">IF(C11=2,B11+1,0)+IF(C11=4,B11-3,0)</f>
        <v>43222</v>
      </c>
      <c r="H11" s="10">
        <f t="shared" ref="H11" si="38">IF(G11&lt;&gt;0,G11+1,0)</f>
        <v>43223</v>
      </c>
      <c r="I11" s="10">
        <f t="shared" ref="I11" si="39">IF(C11=2,B11+3,0)+IF(C11=4,B11-1,0)</f>
        <v>43224</v>
      </c>
      <c r="J11" s="10">
        <f t="shared" ref="J11" si="40">IF(C11=1,B11+1,0)+IF(C11=5,B11-4,0)</f>
        <v>0</v>
      </c>
      <c r="K11" s="10">
        <f t="shared" ref="K11:L11" si="41">IF(J11&lt;&gt;0,J11+1,0)</f>
        <v>0</v>
      </c>
      <c r="L11" s="10">
        <f t="shared" si="41"/>
        <v>0</v>
      </c>
      <c r="M11" s="10">
        <f t="shared" ref="M11" si="42">IF(C11=1,B11+4,0)+IF(C11=5,B11-1,0)</f>
        <v>0</v>
      </c>
    </row>
    <row r="12" spans="1:13" x14ac:dyDescent="0.35">
      <c r="A12" s="9"/>
      <c r="B12" s="10"/>
      <c r="C12" s="11"/>
      <c r="D12" s="10"/>
      <c r="E12" s="10">
        <f t="shared" ref="E12" si="43">IF(C11=3,B11+1,0)</f>
        <v>0</v>
      </c>
      <c r="F12" s="10">
        <f t="shared" ref="F12" si="44">IF(C11=3,B11+2,0)</f>
        <v>0</v>
      </c>
      <c r="G12" s="10"/>
      <c r="H12" s="10"/>
      <c r="I12" s="10"/>
      <c r="J12" s="10"/>
      <c r="K12" s="10"/>
      <c r="L12" s="10"/>
      <c r="M12" s="10"/>
    </row>
    <row r="13" spans="1:13" x14ac:dyDescent="0.35">
      <c r="A13" s="9" t="s">
        <v>15</v>
      </c>
      <c r="B13" s="10">
        <f>DATE(B1,5,8)</f>
        <v>43228</v>
      </c>
      <c r="C13" s="11">
        <f>WEEKDAY(B13,2)</f>
        <v>2</v>
      </c>
      <c r="D13" s="10">
        <f t="shared" ref="D13" si="45">IF(C13=2,B13-1,0)+IF(C13=4,B13+1,0)</f>
        <v>43227</v>
      </c>
      <c r="E13" s="10">
        <f t="shared" ref="E13" si="46">IF(C13=3,B13-2,0)</f>
        <v>0</v>
      </c>
      <c r="F13" s="10">
        <f t="shared" ref="F13" si="47">IF(C13=3,B13-1,0)</f>
        <v>0</v>
      </c>
      <c r="G13" s="10">
        <f t="shared" ref="G13" si="48">IF(C13=2,B13+1,0)+IF(C13=4,B13-3,0)</f>
        <v>43229</v>
      </c>
      <c r="H13" s="10">
        <f t="shared" ref="H13" si="49">IF(G13&lt;&gt;0,G13+1,0)</f>
        <v>43230</v>
      </c>
      <c r="I13" s="10">
        <f t="shared" ref="I13" si="50">IF(C13=2,B13+3,0)+IF(C13=4,B13-1,0)</f>
        <v>43231</v>
      </c>
      <c r="J13" s="10">
        <f t="shared" ref="J13" si="51">IF(C13=1,B13+1,0)+IF(C13=5,B13-4,0)</f>
        <v>0</v>
      </c>
      <c r="K13" s="10">
        <f t="shared" ref="K13:L13" si="52">IF(J13&lt;&gt;0,J13+1,0)</f>
        <v>0</v>
      </c>
      <c r="L13" s="10">
        <f t="shared" si="52"/>
        <v>0</v>
      </c>
      <c r="M13" s="10">
        <f t="shared" ref="M13" si="53">IF(C13=1,B13+4,0)+IF(C13=5,B13-1,0)</f>
        <v>0</v>
      </c>
    </row>
    <row r="14" spans="1:13" x14ac:dyDescent="0.35">
      <c r="A14" s="9"/>
      <c r="B14" s="10"/>
      <c r="C14" s="11"/>
      <c r="D14" s="10"/>
      <c r="E14" s="10">
        <f t="shared" ref="E14" si="54">IF(C13=3,B13+1,0)</f>
        <v>0</v>
      </c>
      <c r="F14" s="10">
        <f t="shared" ref="F14" si="55">IF(C13=3,B13+2,0)</f>
        <v>0</v>
      </c>
      <c r="G14" s="10"/>
      <c r="H14" s="10"/>
      <c r="I14" s="10"/>
      <c r="J14" s="10"/>
      <c r="K14" s="10"/>
      <c r="L14" s="10"/>
      <c r="M14" s="10"/>
    </row>
    <row r="15" spans="1:13" x14ac:dyDescent="0.35">
      <c r="A15" s="9" t="s">
        <v>16</v>
      </c>
      <c r="B15" s="10">
        <f>DATE(B1,1,1)</f>
        <v>43101</v>
      </c>
      <c r="C15" s="11">
        <f t="shared" si="0"/>
        <v>1</v>
      </c>
      <c r="D15" s="10">
        <f t="shared" ref="D15" si="56">IF(C15=2,B15-1,0)+IF(C15=4,B15+1,0)</f>
        <v>0</v>
      </c>
      <c r="E15" s="10">
        <f t="shared" ref="E15" si="57">IF(C15=3,B15-2,0)</f>
        <v>0</v>
      </c>
      <c r="F15" s="10">
        <f t="shared" ref="F15" si="58">IF(C15=3,B15-1,0)</f>
        <v>0</v>
      </c>
      <c r="G15" s="10">
        <f t="shared" ref="G15" si="59">IF(C15=2,B15+1,0)+IF(C15=4,B15-3,0)</f>
        <v>0</v>
      </c>
      <c r="H15" s="10">
        <f t="shared" ref="H15" si="60">IF(G15&lt;&gt;0,G15+1,0)</f>
        <v>0</v>
      </c>
      <c r="I15" s="10">
        <f t="shared" ref="I15" si="61">IF(C15=2,B15+3,0)+IF(C15=4,B15-1,0)</f>
        <v>0</v>
      </c>
      <c r="J15" s="10">
        <f t="shared" ref="J15" si="62">IF(C15=1,B15+1,0)+IF(C15=5,B15-4,0)</f>
        <v>43102</v>
      </c>
      <c r="K15" s="10">
        <f t="shared" ref="K15:L15" si="63">IF(J15&lt;&gt;0,J15+1,0)</f>
        <v>43103</v>
      </c>
      <c r="L15" s="10">
        <f t="shared" si="63"/>
        <v>43104</v>
      </c>
      <c r="M15" s="10">
        <f t="shared" ref="M15" si="64">IF(C15=1,B15+4,0)+IF(C15=5,B15-1,0)</f>
        <v>43105</v>
      </c>
    </row>
    <row r="16" spans="1:13" x14ac:dyDescent="0.35">
      <c r="A16" s="9"/>
      <c r="B16" s="10"/>
      <c r="C16" s="11"/>
      <c r="D16" s="10"/>
      <c r="E16" s="10">
        <f t="shared" ref="E16" si="65">IF(C15=3,B15+1,0)</f>
        <v>0</v>
      </c>
      <c r="F16" s="10">
        <f t="shared" ref="F16" si="66">IF(C15=3,B15+2,0)</f>
        <v>0</v>
      </c>
      <c r="G16" s="10"/>
      <c r="H16" s="10"/>
      <c r="I16" s="10"/>
      <c r="J16" s="10"/>
      <c r="K16" s="10"/>
      <c r="L16" s="10"/>
      <c r="M16" s="10"/>
    </row>
    <row r="17" spans="1:13" x14ac:dyDescent="0.35">
      <c r="A17" s="9" t="s">
        <v>17</v>
      </c>
      <c r="B17" s="10">
        <f>DATE(B1,7,14)</f>
        <v>43295</v>
      </c>
      <c r="C17" s="11">
        <f t="shared" si="0"/>
        <v>6</v>
      </c>
      <c r="D17" s="10">
        <f t="shared" ref="D17" si="67">IF(C17=2,B17-1,0)+IF(C17=4,B17+1,0)</f>
        <v>0</v>
      </c>
      <c r="E17" s="10">
        <f t="shared" ref="E17" si="68">IF(C17=3,B17-2,0)</f>
        <v>0</v>
      </c>
      <c r="F17" s="10">
        <f t="shared" ref="F17" si="69">IF(C17=3,B17-1,0)</f>
        <v>0</v>
      </c>
      <c r="G17" s="10">
        <f t="shared" ref="G17" si="70">IF(C17=2,B17+1,0)+IF(C17=4,B17-3,0)</f>
        <v>0</v>
      </c>
      <c r="H17" s="10">
        <f t="shared" ref="H17" si="71">IF(G17&lt;&gt;0,G17+1,0)</f>
        <v>0</v>
      </c>
      <c r="I17" s="10">
        <f t="shared" ref="I17" si="72">IF(C17=2,B17+3,0)+IF(C17=4,B17-1,0)</f>
        <v>0</v>
      </c>
      <c r="J17" s="10">
        <f t="shared" ref="J17" si="73">IF(C17=1,B17+1,0)+IF(C17=5,B17-4,0)</f>
        <v>0</v>
      </c>
      <c r="K17" s="10">
        <f t="shared" ref="K17:L17" si="74">IF(J17&lt;&gt;0,J17+1,0)</f>
        <v>0</v>
      </c>
      <c r="L17" s="10">
        <f t="shared" si="74"/>
        <v>0</v>
      </c>
      <c r="M17" s="10">
        <f t="shared" ref="M17" si="75">IF(C17=1,B17+4,0)+IF(C17=5,B17-1,0)</f>
        <v>0</v>
      </c>
    </row>
    <row r="18" spans="1:13" x14ac:dyDescent="0.35">
      <c r="A18" s="9"/>
      <c r="B18" s="10"/>
      <c r="C18" s="11"/>
      <c r="D18" s="10"/>
      <c r="E18" s="10">
        <f t="shared" ref="E18" si="76">IF(C17=3,B17+1,0)</f>
        <v>0</v>
      </c>
      <c r="F18" s="10">
        <f t="shared" ref="F18" si="77">IF(C17=3,B17+2,0)</f>
        <v>0</v>
      </c>
      <c r="G18" s="10"/>
      <c r="H18" s="10"/>
      <c r="I18" s="10"/>
      <c r="J18" s="10"/>
      <c r="K18" s="10"/>
      <c r="L18" s="10"/>
      <c r="M18" s="10"/>
    </row>
    <row r="19" spans="1:13" x14ac:dyDescent="0.35">
      <c r="A19" s="9" t="s">
        <v>18</v>
      </c>
      <c r="B19" s="10">
        <f>DATE(B1,8,15)</f>
        <v>43327</v>
      </c>
      <c r="C19" s="11">
        <f t="shared" si="0"/>
        <v>3</v>
      </c>
      <c r="D19" s="10">
        <f t="shared" ref="D19" si="78">IF(C19=2,B19-1,0)+IF(C19=4,B19+1,0)</f>
        <v>0</v>
      </c>
      <c r="E19" s="10">
        <f t="shared" ref="E19" si="79">IF(C19=3,B19-2,0)</f>
        <v>43325</v>
      </c>
      <c r="F19" s="10">
        <f t="shared" ref="F19" si="80">IF(C19=3,B19-1,0)</f>
        <v>43326</v>
      </c>
      <c r="G19" s="10">
        <f t="shared" ref="G19" si="81">IF(C19=2,B19+1,0)+IF(C19=4,B19-3,0)</f>
        <v>0</v>
      </c>
      <c r="H19" s="10">
        <f t="shared" ref="H19" si="82">IF(G19&lt;&gt;0,G19+1,0)</f>
        <v>0</v>
      </c>
      <c r="I19" s="10">
        <f t="shared" ref="I19" si="83">IF(C19=2,B19+3,0)+IF(C19=4,B19-1,0)</f>
        <v>0</v>
      </c>
      <c r="J19" s="10">
        <f t="shared" ref="J19" si="84">IF(C19=1,B19+1,0)+IF(C19=5,B19-4,0)</f>
        <v>0</v>
      </c>
      <c r="K19" s="10">
        <f t="shared" ref="K19:L19" si="85">IF(J19&lt;&gt;0,J19+1,0)</f>
        <v>0</v>
      </c>
      <c r="L19" s="10">
        <f t="shared" si="85"/>
        <v>0</v>
      </c>
      <c r="M19" s="10">
        <f t="shared" ref="M19" si="86">IF(C19=1,B19+4,0)+IF(C19=5,B19-1,0)</f>
        <v>0</v>
      </c>
    </row>
    <row r="20" spans="1:13" x14ac:dyDescent="0.35">
      <c r="A20" s="9"/>
      <c r="B20" s="10"/>
      <c r="C20" s="11"/>
      <c r="D20" s="10"/>
      <c r="E20" s="10">
        <f t="shared" ref="E20" si="87">IF(C19=3,B19+1,0)</f>
        <v>43328</v>
      </c>
      <c r="F20" s="10">
        <f t="shared" ref="F20" si="88">IF(C19=3,B19+2,0)</f>
        <v>43329</v>
      </c>
      <c r="G20" s="10"/>
      <c r="H20" s="10"/>
      <c r="I20" s="10"/>
      <c r="J20" s="10"/>
      <c r="K20" s="10"/>
      <c r="L20" s="10"/>
      <c r="M20" s="10"/>
    </row>
    <row r="21" spans="1:13" x14ac:dyDescent="0.35">
      <c r="A21" s="9" t="s">
        <v>19</v>
      </c>
      <c r="B21" s="10">
        <f>DATE(B1,11,1)</f>
        <v>43405</v>
      </c>
      <c r="C21" s="11">
        <f t="shared" si="0"/>
        <v>4</v>
      </c>
      <c r="D21" s="10">
        <f t="shared" ref="D21" si="89">IF(C21=2,B21-1,0)+IF(C21=4,B21+1,0)</f>
        <v>43406</v>
      </c>
      <c r="E21" s="10">
        <f t="shared" ref="E21" si="90">IF(C21=3,B21-2,0)</f>
        <v>0</v>
      </c>
      <c r="F21" s="10">
        <f t="shared" ref="F21" si="91">IF(C21=3,B21-1,0)</f>
        <v>0</v>
      </c>
      <c r="G21" s="10">
        <f t="shared" ref="G21" si="92">IF(C21=2,B21+1,0)+IF(C21=4,B21-3,0)</f>
        <v>43402</v>
      </c>
      <c r="H21" s="10">
        <f t="shared" ref="H21" si="93">IF(G21&lt;&gt;0,G21+1,0)</f>
        <v>43403</v>
      </c>
      <c r="I21" s="10">
        <f t="shared" ref="I21" si="94">IF(C21=2,B21+3,0)+IF(C21=4,B21-1,0)</f>
        <v>43404</v>
      </c>
      <c r="J21" s="10">
        <f t="shared" ref="J21" si="95">IF(C21=1,B21+1,0)+IF(C21=5,B21-4,0)</f>
        <v>0</v>
      </c>
      <c r="K21" s="10">
        <f t="shared" ref="K21:L21" si="96">IF(J21&lt;&gt;0,J21+1,0)</f>
        <v>0</v>
      </c>
      <c r="L21" s="10">
        <f t="shared" si="96"/>
        <v>0</v>
      </c>
      <c r="M21" s="10">
        <f t="shared" ref="M21" si="97">IF(C21=1,B21+4,0)+IF(C21=5,B21-1,0)</f>
        <v>0</v>
      </c>
    </row>
    <row r="22" spans="1:13" x14ac:dyDescent="0.35">
      <c r="A22" s="9"/>
      <c r="B22" s="10"/>
      <c r="C22" s="11"/>
      <c r="D22" s="10"/>
      <c r="E22" s="10">
        <f t="shared" ref="E22" si="98">IF(C21=3,B21+1,0)</f>
        <v>0</v>
      </c>
      <c r="F22" s="10">
        <f t="shared" ref="F22" si="99">IF(C21=3,B21+2,0)</f>
        <v>0</v>
      </c>
      <c r="G22" s="10"/>
      <c r="H22" s="10"/>
      <c r="I22" s="10"/>
      <c r="J22" s="10"/>
      <c r="K22" s="10"/>
      <c r="L22" s="10"/>
      <c r="M22" s="10"/>
    </row>
    <row r="23" spans="1:13" x14ac:dyDescent="0.35">
      <c r="A23" s="9" t="s">
        <v>20</v>
      </c>
      <c r="B23" s="10">
        <f>DATE(B1,11,11)</f>
        <v>43415</v>
      </c>
      <c r="C23" s="11">
        <f t="shared" si="0"/>
        <v>7</v>
      </c>
      <c r="D23" s="10">
        <f t="shared" ref="D23" si="100">IF(C23=2,B23-1,0)+IF(C23=4,B23+1,0)</f>
        <v>0</v>
      </c>
      <c r="E23" s="10">
        <f t="shared" ref="E23" si="101">IF(C23=3,B23-2,0)</f>
        <v>0</v>
      </c>
      <c r="F23" s="10">
        <f t="shared" ref="F23" si="102">IF(C23=3,B23-1,0)</f>
        <v>0</v>
      </c>
      <c r="G23" s="10">
        <f t="shared" ref="G23" si="103">IF(C23=2,B23+1,0)+IF(C23=4,B23-3,0)</f>
        <v>0</v>
      </c>
      <c r="H23" s="10">
        <f t="shared" ref="H23" si="104">IF(G23&lt;&gt;0,G23+1,0)</f>
        <v>0</v>
      </c>
      <c r="I23" s="10">
        <f t="shared" ref="I23" si="105">IF(C23=2,B23+3,0)+IF(C23=4,B23-1,0)</f>
        <v>0</v>
      </c>
      <c r="J23" s="10">
        <f t="shared" ref="J23" si="106">IF(C23=1,B23+1,0)+IF(C23=5,B23-4,0)</f>
        <v>0</v>
      </c>
      <c r="K23" s="10">
        <f t="shared" ref="K23:L23" si="107">IF(J23&lt;&gt;0,J23+1,0)</f>
        <v>0</v>
      </c>
      <c r="L23" s="10">
        <f t="shared" si="107"/>
        <v>0</v>
      </c>
      <c r="M23" s="10">
        <f t="shared" ref="M23" si="108">IF(C23=1,B23+4,0)+IF(C23=5,B23-1,0)</f>
        <v>0</v>
      </c>
    </row>
    <row r="24" spans="1:13" x14ac:dyDescent="0.35">
      <c r="A24" s="9"/>
      <c r="B24" s="10"/>
      <c r="C24" s="11"/>
      <c r="D24" s="10"/>
      <c r="E24" s="10">
        <f t="shared" ref="E24" si="109">IF(C23=3,B23+1,0)</f>
        <v>0</v>
      </c>
      <c r="F24" s="10">
        <f t="shared" ref="F24" si="110">IF(C23=3,B23+2,0)</f>
        <v>0</v>
      </c>
      <c r="G24" s="10"/>
      <c r="H24" s="10"/>
      <c r="I24" s="10"/>
      <c r="J24" s="10"/>
      <c r="K24" s="10"/>
      <c r="L24" s="10"/>
      <c r="M24" s="10"/>
    </row>
    <row r="25" spans="1:13" x14ac:dyDescent="0.35">
      <c r="A25" s="9" t="s">
        <v>21</v>
      </c>
      <c r="B25" s="10">
        <f>DATE(B1,12,25)</f>
        <v>43459</v>
      </c>
      <c r="C25" s="11">
        <f t="shared" si="0"/>
        <v>2</v>
      </c>
      <c r="D25" s="10">
        <f t="shared" ref="D25" si="111">IF(C25=2,B25-1,0)+IF(C25=4,B25+1,0)</f>
        <v>43458</v>
      </c>
      <c r="E25" s="10">
        <f t="shared" ref="E25" si="112">IF(C25=3,B25-2,0)</f>
        <v>0</v>
      </c>
      <c r="F25" s="10">
        <f t="shared" ref="F25" si="113">IF(C25=3,B25-1,0)</f>
        <v>0</v>
      </c>
      <c r="G25" s="10">
        <f t="shared" ref="G25" si="114">IF(C25=2,B25+1,0)+IF(C25=4,B25-3,0)</f>
        <v>43460</v>
      </c>
      <c r="H25" s="10">
        <f t="shared" ref="H25" si="115">IF(G25&lt;&gt;0,G25+1,0)</f>
        <v>43461</v>
      </c>
      <c r="I25" s="10">
        <f t="shared" ref="I25" si="116">IF(C25=2,B25+3,0)+IF(C25=4,B25-1,0)</f>
        <v>43462</v>
      </c>
      <c r="J25" s="10">
        <f t="shared" ref="J25" si="117">IF(C25=1,B25+1,0)+IF(C25=5,B25-4,0)</f>
        <v>0</v>
      </c>
      <c r="K25" s="10">
        <f t="shared" ref="K25:L25" si="118">IF(J25&lt;&gt;0,J25+1,0)</f>
        <v>0</v>
      </c>
      <c r="L25" s="10">
        <f t="shared" si="118"/>
        <v>0</v>
      </c>
      <c r="M25" s="10">
        <f t="shared" ref="M25" si="119">IF(C25=1,B25+4,0)+IF(C25=5,B25-1,0)</f>
        <v>0</v>
      </c>
    </row>
    <row r="26" spans="1:13" x14ac:dyDescent="0.35">
      <c r="A26" s="9"/>
      <c r="B26" s="10"/>
      <c r="C26" s="11"/>
      <c r="D26" s="10"/>
      <c r="E26" s="10">
        <f t="shared" ref="E26" si="120">IF(C25=3,B25+1,0)</f>
        <v>0</v>
      </c>
      <c r="F26" s="10">
        <f t="shared" ref="F26" si="121">IF(C25=3,B25+2,0)</f>
        <v>0</v>
      </c>
      <c r="G26" s="10"/>
      <c r="H26" s="10"/>
      <c r="I26" s="10"/>
      <c r="J26" s="10"/>
      <c r="K26" s="10"/>
      <c r="L26" s="10"/>
      <c r="M26" s="10"/>
    </row>
  </sheetData>
  <sheetProtection sheet="1" objects="1" scenarios="1"/>
  <mergeCells count="3">
    <mergeCell ref="E1:F1"/>
    <mergeCell ref="G1:I1"/>
    <mergeCell ref="J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 2017</vt:lpstr>
      <vt:lpstr>Feuil1</vt:lpstr>
      <vt:lpstr>An_ref</vt:lpstr>
      <vt:lpstr>JF</vt:lpstr>
      <vt:lpstr>Pont</vt:lpstr>
      <vt:lpstr>Viaduc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Target</dc:creator>
  <cp:lastModifiedBy>Michel</cp:lastModifiedBy>
  <dcterms:created xsi:type="dcterms:W3CDTF">2016-11-29T19:20:36Z</dcterms:created>
  <dcterms:modified xsi:type="dcterms:W3CDTF">2016-12-29T08:20:01Z</dcterms:modified>
</cp:coreProperties>
</file>