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TCD" sheetId="4" r:id="rId1"/>
    <sheet name="ENCODAGE" sheetId="1" r:id="rId2"/>
    <sheet name="STATS" sheetId="3" r:id="rId3"/>
    <sheet name="DATA" sheetId="2" r:id="rId4"/>
  </sheets>
  <definedNames>
    <definedName name="acheteur">DATA!$C$3:$C$40</definedName>
    <definedName name="client">DATA!$C$3:$C$20</definedName>
    <definedName name="client2">DATA!$C$3:$C$20</definedName>
    <definedName name="delaimaxdechargement">DATA!$G$3</definedName>
    <definedName name="dminute">DATA!$H$6</definedName>
    <definedName name="fournisseur">DATA!$A$3:$A$32</definedName>
    <definedName name="livraisonaheure">DATA!$H$4</definedName>
    <definedName name="minute">DATA!$H$5</definedName>
    <definedName name="miseenplace">DATA!$D$3:$D$20</definedName>
    <definedName name="place">DATA!$D$3:$D$66</definedName>
    <definedName name="produit">DATA!$B$3:$B$20</definedName>
    <definedName name="retardmaxlivraison">DATA!$H$3</definedName>
  </definedNames>
  <calcPr calcId="152511"/>
  <pivotCaches>
    <pivotCache cacheId="0" r:id="rId5"/>
  </pivotCaches>
  <fileRecoveryPr repairLoad="1"/>
</workbook>
</file>

<file path=xl/calcChain.xml><?xml version="1.0" encoding="utf-8"?>
<calcChain xmlns="http://schemas.openxmlformats.org/spreadsheetml/2006/main">
  <c r="N2" i="1" l="1"/>
  <c r="N3" i="1"/>
  <c r="N4" i="1"/>
  <c r="N5" i="1"/>
  <c r="O2" i="1"/>
  <c r="O3" i="1"/>
  <c r="O4" i="1"/>
  <c r="O5" i="1"/>
  <c r="M2" i="1"/>
  <c r="M3" i="1"/>
  <c r="M4" i="1"/>
  <c r="M5" i="1"/>
  <c r="P3" i="1"/>
  <c r="P4" i="1" l="1"/>
  <c r="P5" i="1"/>
  <c r="P2" i="1"/>
</calcChain>
</file>

<file path=xl/sharedStrings.xml><?xml version="1.0" encoding="utf-8"?>
<sst xmlns="http://schemas.openxmlformats.org/spreadsheetml/2006/main" count="147" uniqueCount="74">
  <si>
    <t>Date</t>
  </si>
  <si>
    <t>Heure arrivée</t>
  </si>
  <si>
    <t>heure départ</t>
  </si>
  <si>
    <t>Produit</t>
  </si>
  <si>
    <t>Mise en place</t>
  </si>
  <si>
    <t>mise en place</t>
  </si>
  <si>
    <t>Réf.</t>
  </si>
  <si>
    <t>Lieu</t>
  </si>
  <si>
    <t>Durée déchargement</t>
  </si>
  <si>
    <t>Heure commandée</t>
  </si>
  <si>
    <t>Acheteur</t>
  </si>
  <si>
    <t>Fournisseur</t>
  </si>
  <si>
    <t>N°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</si>
  <si>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</si>
  <si>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</si>
  <si>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</si>
  <si>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</si>
  <si>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</si>
  <si>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</si>
  <si>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</si>
  <si>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</si>
  <si>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</si>
  <si>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</si>
  <si>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</si>
  <si>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</si>
  <si>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Retard livraison</t>
  </si>
  <si>
    <t>Temps moyen de déchargement</t>
  </si>
  <si>
    <t>Retard moyen des camions</t>
  </si>
  <si>
    <t>fournisseur1</t>
  </si>
  <si>
    <t>Fournisseur2</t>
  </si>
  <si>
    <t>produit1</t>
  </si>
  <si>
    <t>produit2</t>
  </si>
  <si>
    <t>produit3</t>
  </si>
  <si>
    <t>produit4</t>
  </si>
  <si>
    <t>nous-même</t>
  </si>
  <si>
    <t>société1</t>
  </si>
  <si>
    <t>société2</t>
  </si>
  <si>
    <t>adresse</t>
  </si>
  <si>
    <t>Total quantité (t)</t>
  </si>
  <si>
    <t>Total produit 1 (t)</t>
  </si>
  <si>
    <t>Total produit 2(t)</t>
  </si>
  <si>
    <t>Total produit 3 (t)</t>
  </si>
  <si>
    <t>Total produit 4 (t)</t>
  </si>
  <si>
    <t>produit5</t>
  </si>
  <si>
    <t>délai déchargement</t>
  </si>
  <si>
    <t>délai retard</t>
  </si>
  <si>
    <t>Total fournisseur 1 (t)</t>
  </si>
  <si>
    <t>Total fournisseur 2 (t)</t>
  </si>
  <si>
    <t>Total produit 5 (t)</t>
  </si>
  <si>
    <t>Pourcentage de retard au déchargement</t>
  </si>
  <si>
    <t>abcd1234</t>
  </si>
  <si>
    <t>abcd1235</t>
  </si>
  <si>
    <t>abcd1236</t>
  </si>
  <si>
    <t>abcd1237</t>
  </si>
  <si>
    <t>Société2</t>
  </si>
  <si>
    <t>Pourcentage de camion en retard (= ou + 20 min de retard)</t>
  </si>
  <si>
    <t>Total par mise en place (t par mise en place)</t>
  </si>
  <si>
    <t>Total</t>
  </si>
  <si>
    <t>Quantité (t)</t>
  </si>
  <si>
    <t>Total pour acheteur nous-même (t)</t>
  </si>
  <si>
    <t>Retard moyen au déchargement par mise en place</t>
  </si>
  <si>
    <t>Retard</t>
  </si>
  <si>
    <t>Retard &gt; 20mn</t>
  </si>
  <si>
    <t>Total général</t>
  </si>
  <si>
    <t>Somme de Quantité (t)</t>
  </si>
  <si>
    <t>Total fournisseur1</t>
  </si>
  <si>
    <t>Total Fournisseur2</t>
  </si>
  <si>
    <t>Total nous-même</t>
  </si>
  <si>
    <t>Total société1</t>
  </si>
  <si>
    <t>OUI</t>
  </si>
  <si>
    <t>Total OUI</t>
  </si>
  <si>
    <t>Nombre de N°</t>
  </si>
  <si>
    <t>NON</t>
  </si>
  <si>
    <t>Total 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</si>
</sst>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&quot; h &quot;mm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0" xfId="0" applyFon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22">
    <dxf>
      <numFmt numFmtId="164" formatCode="h&quot; h &quot;mm;@"/>
      <alignment horizontal="center" vertical="bottom" textRotation="0" wrapText="0" indent="0" justifyLastLine="0" shrinkToFit="0" readingOrder="0"/>
    </dxf>
    <dxf>
      <numFmt numFmtId="164" formatCode="h&quot; h &quot;mm;@"/>
      <alignment horizontal="center" vertical="bottom" textRotation="0" wrapText="0" indent="0" justifyLastLine="0" shrinkToFit="0" readingOrder="0"/>
    </dxf>
    <dxf>
      <numFmt numFmtId="164" formatCode="h&quot; h &quot;mm;@"/>
      <alignment horizontal="center" vertical="bottom" textRotation="0" wrapText="0" indent="0" justifyLastLine="0" shrinkToFit="0" readingOrder="0"/>
    </dxf>
    <dxf>
      <numFmt numFmtId="164" formatCode="h&quot; h &quot;mm;@"/>
      <alignment horizontal="center" vertical="bottom" textRotation="0" wrapText="0" indent="0" justifyLastLine="0" shrinkToFit="0" readingOrder="0"/>
    </dxf>
    <dxf>
      <numFmt numFmtId="164" formatCode="h&quot; h &quot;mm;@"/>
      <alignment horizontal="center" vertical="bottom" textRotation="0" wrapText="0" indent="0" justifyLastLine="0" shrinkToFit="0" readingOrder="0"/>
    </dxf>
    <dxf>
      <numFmt numFmtId="164" formatCode="h&quot; h &quot;mm;@"/>
      <alignment horizontal="center" vertical="bottom" textRotation="0" wrapText="0" indent="0" justifyLastLine="0" shrinkToFit="0" readingOrder="0"/>
    </dxf>
    <dxf>
      <numFmt numFmtId="164" formatCode="h&quot; h &quot;mm;@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strike val="0"/>
        <color rgb="FFC00000"/>
      </font>
      <fill>
        <patternFill patternType="solid">
          <fgColor rgb="FFFF0000"/>
          <bgColor rgb="FFFFDA65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FFDA65"/>
      <color rgb="FFFFC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163.559063194443" createdVersion="5" refreshedVersion="5" minRefreshableVersion="3" recordCount="4">
  <cacheSource type="worksheet">
    <worksheetSource name="Tableau1"/>
  </cacheSource>
  <cacheFields count="16">
    <cacheField name="N°" numFmtId="0">
      <sharedItems containsSemiMixedTypes="0" containsString="0" containsNumber="1" containsInteger="1" minValue="1" maxValue="4"/>
    </cacheField>
    <cacheField name="Date" numFmtId="14">
      <sharedItems containsSemiMixedTypes="0" containsNonDate="0" containsDate="1" containsString="0" minDate="2017-02-15T00:00:00" maxDate="2017-02-17T00:00:00"/>
    </cacheField>
    <cacheField name="Réf." numFmtId="0">
      <sharedItems/>
    </cacheField>
    <cacheField name="Acheteur" numFmtId="0">
      <sharedItems count="2">
        <s v="nous-même"/>
        <s v="société1"/>
      </sharedItems>
    </cacheField>
    <cacheField name="Mise en place" numFmtId="0">
      <sharedItems/>
    </cacheField>
    <cacheField name="Fournisseur" numFmtId="0">
      <sharedItems count="2">
        <s v="fournisseur1"/>
        <s v="Fournisseur2"/>
      </sharedItems>
    </cacheField>
    <cacheField name="Produit" numFmtId="0">
      <sharedItems count="2">
        <s v="produit1"/>
        <s v="produit4"/>
      </sharedItems>
    </cacheField>
    <cacheField name="Quantité (t)" numFmtId="0">
      <sharedItems containsSemiMixedTypes="0" containsString="0" containsNumber="1" minValue="29.72" maxValue="30.34"/>
    </cacheField>
    <cacheField name="Lieu" numFmtId="0">
      <sharedItems/>
    </cacheField>
    <cacheField name="Heure commandée" numFmtId="164">
      <sharedItems containsSemiMixedTypes="0" containsNonDate="0" containsDate="1" containsString="0" minDate="1899-12-30T07:00:00" maxDate="1899-12-30T10:00:00"/>
    </cacheField>
    <cacheField name="Heure arrivée" numFmtId="164">
      <sharedItems containsSemiMixedTypes="0" containsNonDate="0" containsDate="1" containsString="0" minDate="1899-12-30T07:20:00" maxDate="1899-12-30T10:50:00"/>
    </cacheField>
    <cacheField name="heure départ" numFmtId="164">
      <sharedItems containsSemiMixedTypes="0" containsNonDate="0" containsDate="1" containsString="0" minDate="1899-12-30T08:45:00" maxDate="1899-12-30T14:00:00"/>
    </cacheField>
    <cacheField name="Retard livraison" numFmtId="164">
      <sharedItems containsSemiMixedTypes="0" containsNonDate="0" containsDate="1" containsString="0" minDate="1899-12-30T00:00:00" maxDate="1899-12-30T00:50:00"/>
    </cacheField>
    <cacheField name="Retard" numFmtId="164">
      <sharedItems count="3">
        <s v="OUI"/>
        <s v="NON"/>
        <s v="" u="1"/>
      </sharedItems>
    </cacheField>
    <cacheField name="Retard &gt; 20mn" numFmtId="164">
      <sharedItems count="3">
        <s v="NON"/>
        <s v="OUI"/>
        <s v="" u="1"/>
      </sharedItems>
    </cacheField>
    <cacheField name="Durée déchargement" numFmtId="164">
      <sharedItems containsSemiMixedTypes="0" containsNonDate="0" containsDate="1" containsString="0" minDate="1899-12-30T01:25:00" maxDate="1899-12-30T04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n v="1"/>
    <d v="2017-02-15T00:00:00"/>
    <s v="abcd1234"/>
    <x v="0"/>
    <s v="société2"/>
    <x v="0"/>
    <x v="0"/>
    <n v="29.72"/>
    <s v="adresse"/>
    <d v="1899-12-30T07:00:00"/>
    <d v="1899-12-30T07:20:00"/>
    <d v="1899-12-30T08:45:00"/>
    <d v="1899-12-30T00:20:00"/>
    <x v="0"/>
    <x v="0"/>
    <d v="1899-12-30T01:25:00"/>
  </r>
  <r>
    <n v="2"/>
    <d v="2017-02-15T00:00:00"/>
    <s v="abcd1235"/>
    <x v="1"/>
    <s v="société1"/>
    <x v="0"/>
    <x v="0"/>
    <n v="30.34"/>
    <s v="adresse"/>
    <d v="1899-12-30T10:00:00"/>
    <d v="1899-12-30T08:00:00"/>
    <d v="1899-12-30T14:00:00"/>
    <d v="1899-12-30T00:00:00"/>
    <x v="1"/>
    <x v="0"/>
    <d v="1899-12-30T04:00:00"/>
  </r>
  <r>
    <n v="3"/>
    <d v="2017-02-16T00:00:00"/>
    <s v="abcd1236"/>
    <x v="1"/>
    <s v="nous-même"/>
    <x v="0"/>
    <x v="0"/>
    <n v="30.02"/>
    <s v="adresse"/>
    <d v="1899-12-30T07:00:00"/>
    <d v="1899-12-30T07:21:00"/>
    <d v="1899-12-30T09:20:00"/>
    <d v="1899-12-30T00:21:00"/>
    <x v="0"/>
    <x v="1"/>
    <d v="1899-12-30T01:59:00"/>
  </r>
  <r>
    <n v="4"/>
    <d v="2017-02-16T00:00:00"/>
    <s v="abcd1237"/>
    <x v="1"/>
    <s v="nous-même"/>
    <x v="1"/>
    <x v="1"/>
    <n v="29.76"/>
    <s v="adresse"/>
    <d v="1899-12-30T10:00:00"/>
    <d v="1899-12-30T10:50:00"/>
    <d v="1899-12-30T12:51:00"/>
    <d v="1899-12-30T00:50:00"/>
    <x v="0"/>
    <x v="1"/>
    <d v="1899-12-30T02:01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I3:P10" firstHeaderRow="1" firstDataRow="3" firstDataCol="2"/>
  <pivotFields count="16">
    <pivotField dataField="1" compact="0" outline="0" showAll="0"/>
    <pivotField compact="0" numFmtId="14" outline="0" showAll="0"/>
    <pivotField compact="0" outline="0" showAll="0"/>
    <pivotField compact="0" outline="0" showAll="0"/>
    <pivotField compact="0" outline="0" showAll="0"/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3">
        <item x="0"/>
        <item x="1"/>
        <item t="default"/>
      </items>
    </pivotField>
    <pivotField compact="0" outline="0" showAll="0"/>
    <pivotField compact="0" outline="0" showAll="0"/>
    <pivotField compact="0" numFmtId="164" outline="0" showAll="0"/>
    <pivotField compact="0" numFmtId="164" outline="0" showAll="0"/>
    <pivotField compact="0" numFmtId="164" outline="0" showAll="0"/>
    <pivotField compact="0" numFmtId="164" outline="0" showAll="0"/>
    <pivotField axis="axisCol" compact="0" outline="0" showAll="0">
      <items count="4">
        <item m="1" x="2"/>
        <item x="0"/>
        <item x="1"/>
        <item t="default"/>
      </items>
    </pivotField>
    <pivotField axis="axisCol" compact="0" outline="0" showAll="0">
      <items count="4">
        <item m="1" x="2"/>
        <item x="1"/>
        <item x="0"/>
        <item t="default"/>
      </items>
    </pivotField>
    <pivotField compact="0" numFmtId="164" outline="0" showAll="0"/>
  </pivotFields>
  <rowFields count="2">
    <field x="5"/>
    <field x="6"/>
  </rowFields>
  <rowItems count="5">
    <i>
      <x/>
      <x/>
    </i>
    <i t="default">
      <x/>
    </i>
    <i>
      <x v="1"/>
      <x v="1"/>
    </i>
    <i t="default">
      <x v="1"/>
    </i>
    <i t="grand">
      <x/>
    </i>
  </rowItems>
  <colFields count="2">
    <field x="13"/>
    <field x="14"/>
  </colFields>
  <colItems count="6">
    <i>
      <x v="1"/>
      <x v="1"/>
    </i>
    <i r="1">
      <x v="2"/>
    </i>
    <i t="default">
      <x v="1"/>
    </i>
    <i>
      <x v="2"/>
      <x v="2"/>
    </i>
    <i t="default">
      <x v="2"/>
    </i>
    <i t="grand">
      <x/>
    </i>
  </colItems>
  <dataFields count="1">
    <dataField name="Nombre de N°" fld="0" subtotal="count" baseField="6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E3:G10" firstHeaderRow="2" firstDataRow="2" firstDataCol="2"/>
  <pivotFields count="16">
    <pivotField compact="0" outline="0" showAll="0"/>
    <pivotField compact="0" numFmtId="14" outline="0" showAll="0"/>
    <pivotField compact="0" outline="0" showAll="0"/>
    <pivotField axis="axisRow" compact="0" outline="0" showAll="0">
      <items count="3">
        <item x="0"/>
        <item x="1"/>
        <item t="default"/>
      </items>
    </pivotField>
    <pivotField compact="0" outline="0" showAll="0"/>
    <pivotField compact="0" outline="0" showAll="0"/>
    <pivotField axis="axisRow" compact="0" outline="0" showAll="0">
      <items count="3">
        <item x="0"/>
        <item x="1"/>
        <item t="default"/>
      </items>
    </pivotField>
    <pivotField dataField="1" compact="0" outline="0" showAll="0"/>
    <pivotField compact="0" outline="0" showAll="0"/>
    <pivotField compact="0" numFmtId="164" outline="0" showAll="0"/>
    <pivotField compact="0" numFmtId="164" outline="0" showAll="0"/>
    <pivotField compact="0" numFmtId="164" outline="0" showAll="0"/>
    <pivotField compact="0" numFmtId="164" outline="0" showAll="0"/>
    <pivotField compact="0" outline="0" showAll="0"/>
    <pivotField compact="0" outline="0" showAll="0"/>
    <pivotField compact="0" numFmtId="164" outline="0" showAll="0"/>
  </pivotFields>
  <rowFields count="2">
    <field x="3"/>
    <field x="6"/>
  </rowFields>
  <rowItems count="6">
    <i>
      <x/>
      <x/>
    </i>
    <i t="default">
      <x/>
    </i>
    <i>
      <x v="1"/>
      <x/>
    </i>
    <i r="1">
      <x v="1"/>
    </i>
    <i t="default">
      <x v="1"/>
    </i>
    <i t="grand">
      <x/>
    </i>
  </rowItems>
  <colItems count="1">
    <i/>
  </colItems>
  <dataFields count="1">
    <dataField name="Somme de Quantité (t)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C9" firstHeaderRow="2" firstDataRow="2" firstDataCol="2"/>
  <pivotFields count="16">
    <pivotField compact="0" outline="0" showAll="0"/>
    <pivotField compact="0" numFmtId="14" outline="0" showAll="0"/>
    <pivotField compact="0" outline="0" showAll="0"/>
    <pivotField compact="0" outline="0" showAll="0"/>
    <pivotField compact="0" outline="0" showAll="0"/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3">
        <item x="0"/>
        <item x="1"/>
        <item t="default"/>
      </items>
    </pivotField>
    <pivotField dataField="1" compact="0" outline="0" showAll="0"/>
    <pivotField compact="0" outline="0" showAll="0"/>
    <pivotField compact="0" numFmtId="164" outline="0" showAll="0"/>
    <pivotField compact="0" numFmtId="164" outline="0" showAll="0"/>
    <pivotField compact="0" numFmtId="164" outline="0" showAll="0"/>
    <pivotField compact="0" numFmtId="164" outline="0" showAll="0"/>
    <pivotField compact="0" outline="0" showAll="0"/>
    <pivotField compact="0" outline="0" showAll="0"/>
    <pivotField compact="0" numFmtId="164" outline="0" showAll="0"/>
  </pivotFields>
  <rowFields count="2">
    <field x="5"/>
    <field x="6"/>
  </rowFields>
  <rowItems count="5">
    <i>
      <x/>
      <x/>
    </i>
    <i t="default">
      <x/>
    </i>
    <i>
      <x v="1"/>
      <x v="1"/>
    </i>
    <i t="default">
      <x v="1"/>
    </i>
    <i t="grand">
      <x/>
    </i>
  </rowItems>
  <colItems count="1">
    <i/>
  </colItems>
  <dataFields count="1">
    <dataField name="Somme de Quantité (t)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P5" totalsRowShown="0" headerRowDxfId="16" dataDxfId="15">
  <autoFilter ref="A1:P5"/>
  <tableColumns count="16">
    <tableColumn id="1" name="N°"/>
    <tableColumn id="2" name="Date" dataDxfId="14"/>
    <tableColumn id="3" name="Réf." dataDxfId="13"/>
    <tableColumn id="4" name="Acheteur" dataDxfId="12"/>
    <tableColumn id="5" name="Mise en place" dataDxfId="11"/>
    <tableColumn id="6" name="Fournisseur" dataDxfId="10"/>
    <tableColumn id="7" name="Produit" dataDxfId="9"/>
    <tableColumn id="8" name="Quantité (t)" dataDxfId="8"/>
    <tableColumn id="9" name="Lieu" dataDxfId="7"/>
    <tableColumn id="10" name="Heure commandée" dataDxfId="6"/>
    <tableColumn id="11" name="Heure arrivée" dataDxfId="5"/>
    <tableColumn id="12" name="heure départ" dataDxfId="4"/>
    <tableColumn id="13" name="Retard livraison" dataDxfId="3">
      <calculatedColumnFormula>IF(Tableau1[[#This Row],[Heure arrivée]]-Tableau1[[#This Row],[Heure commandée]]&gt;0,Tableau1[[#This Row],[Heure arrivée]]-Tableau1[[#This Row],[Heure commandée]],0)</calculatedColumnFormula>
    </tableColumn>
    <tableColumn id="15" name="Retard" dataDxfId="2">
      <calculatedColumnFormula>IF(Tableau1[[#This Row],[Retard livraison]]&gt;0,"OUI","NON")</calculatedColumnFormula>
    </tableColumn>
    <tableColumn id="16" name="Retard &gt; 20mn" dataDxfId="1">
      <calculatedColumnFormula>IF(Tableau1[[#This Row],[Retard livraison]]&gt;20/60/24,"OUI","NON")</calculatedColumnFormula>
    </tableColumn>
    <tableColumn id="14" name="Durée déchargement" dataDxfId="0">
      <calculatedColumnFormula>(L2-(IF((K2-J2)&lt;0,J2,K2)))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10"/>
  <sheetViews>
    <sheetView tabSelected="1" workbookViewId="0">
      <selection activeCell="O6" sqref="O6"/>
    </sheetView>
  </sheetViews>
  <sheetFormatPr baseColWidth="10" defaultRowHeight="14.5" x14ac:dyDescent="0.35"/>
  <cols>
    <col min="1" max="1" width="17.26953125" bestFit="1" customWidth="1"/>
    <col min="2" max="2" width="9.36328125" customWidth="1"/>
    <col min="3" max="4" width="6.81640625" customWidth="1"/>
    <col min="5" max="5" width="17.26953125" bestFit="1" customWidth="1"/>
    <col min="6" max="6" width="9.36328125" customWidth="1"/>
    <col min="7" max="7" width="6.81640625" customWidth="1"/>
    <col min="9" max="9" width="19.54296875" bestFit="1" customWidth="1"/>
    <col min="10" max="10" width="9.36328125" customWidth="1"/>
    <col min="11" max="12" width="15.36328125" customWidth="1"/>
    <col min="13" max="13" width="8.7265625" customWidth="1"/>
    <col min="14" max="14" width="6.54296875" customWidth="1"/>
    <col min="15" max="15" width="9.453125" customWidth="1"/>
    <col min="16" max="16" width="11.7265625" bestFit="1" customWidth="1"/>
  </cols>
  <sheetData>
    <row r="3" spans="1:16" x14ac:dyDescent="0.35">
      <c r="A3" s="13" t="s">
        <v>64</v>
      </c>
      <c r="E3" s="13" t="s">
        <v>64</v>
      </c>
      <c r="I3" s="13" t="s">
        <v>71</v>
      </c>
      <c r="K3" s="13" t="s">
        <v>61</v>
      </c>
      <c r="L3" s="13" t="s">
        <v>62</v>
      </c>
    </row>
    <row r="4" spans="1:16" x14ac:dyDescent="0.35">
      <c r="A4" s="13" t="s">
        <v>11</v>
      </c>
      <c r="B4" s="13" t="s">
        <v>3</v>
      </c>
      <c r="C4" t="s">
        <v>57</v>
      </c>
      <c r="E4" s="13" t="s">
        <v>10</v>
      </c>
      <c r="F4" s="13" t="s">
        <v>3</v>
      </c>
      <c r="G4" t="s">
        <v>57</v>
      </c>
      <c r="K4" t="s">
        <v>69</v>
      </c>
      <c r="M4" t="s">
        <v>70</v>
      </c>
      <c r="N4" t="s">
        <v>72</v>
      </c>
      <c r="O4" t="s">
        <v>73</v>
      </c>
      <c r="P4" t="s">
        <v>63</v>
      </c>
    </row>
    <row r="5" spans="1:16" x14ac:dyDescent="0.35">
      <c r="A5" t="s">
        <v>28</v>
      </c>
      <c r="B5" t="s">
        <v>30</v>
      </c>
      <c r="C5" s="14">
        <v>90.08</v>
      </c>
      <c r="D5" s="14"/>
      <c r="E5" t="s">
        <v>34</v>
      </c>
      <c r="F5" t="s">
        <v>30</v>
      </c>
      <c r="G5" s="14">
        <v>29.72</v>
      </c>
      <c r="I5" s="13" t="s">
        <v>11</v>
      </c>
      <c r="J5" s="13" t="s">
        <v>3</v>
      </c>
      <c r="K5" t="s">
        <v>69</v>
      </c>
      <c r="L5" t="s">
        <v>72</v>
      </c>
      <c r="N5" t="s">
        <v>72</v>
      </c>
    </row>
    <row r="6" spans="1:16" x14ac:dyDescent="0.35">
      <c r="A6" t="s">
        <v>65</v>
      </c>
      <c r="C6" s="14">
        <v>90.08</v>
      </c>
      <c r="D6" s="14"/>
      <c r="E6" t="s">
        <v>67</v>
      </c>
      <c r="G6" s="14">
        <v>29.72</v>
      </c>
      <c r="I6" t="s">
        <v>28</v>
      </c>
      <c r="J6" t="s">
        <v>30</v>
      </c>
      <c r="K6" s="14">
        <v>1</v>
      </c>
      <c r="L6" s="14">
        <v>1</v>
      </c>
      <c r="M6" s="14">
        <v>2</v>
      </c>
      <c r="N6" s="14">
        <v>1</v>
      </c>
      <c r="O6" s="14">
        <v>1</v>
      </c>
      <c r="P6" s="14">
        <v>3</v>
      </c>
    </row>
    <row r="7" spans="1:16" x14ac:dyDescent="0.35">
      <c r="A7" t="s">
        <v>29</v>
      </c>
      <c r="B7" t="s">
        <v>33</v>
      </c>
      <c r="C7" s="14">
        <v>29.76</v>
      </c>
      <c r="D7" s="14"/>
      <c r="E7" t="s">
        <v>35</v>
      </c>
      <c r="F7" t="s">
        <v>30</v>
      </c>
      <c r="G7" s="14">
        <v>60.36</v>
      </c>
      <c r="I7" t="s">
        <v>65</v>
      </c>
      <c r="K7" s="14">
        <v>1</v>
      </c>
      <c r="L7" s="14">
        <v>1</v>
      </c>
      <c r="M7" s="14">
        <v>2</v>
      </c>
      <c r="N7" s="14">
        <v>1</v>
      </c>
      <c r="O7" s="14">
        <v>1</v>
      </c>
      <c r="P7" s="14">
        <v>3</v>
      </c>
    </row>
    <row r="8" spans="1:16" x14ac:dyDescent="0.35">
      <c r="A8" t="s">
        <v>66</v>
      </c>
      <c r="C8" s="14">
        <v>29.76</v>
      </c>
      <c r="D8" s="14"/>
      <c r="F8" t="s">
        <v>33</v>
      </c>
      <c r="G8" s="14">
        <v>29.76</v>
      </c>
      <c r="I8" t="s">
        <v>29</v>
      </c>
      <c r="J8" t="s">
        <v>33</v>
      </c>
      <c r="K8" s="14">
        <v>1</v>
      </c>
      <c r="L8" s="14"/>
      <c r="M8" s="14">
        <v>1</v>
      </c>
      <c r="N8" s="14"/>
      <c r="O8" s="14"/>
      <c r="P8" s="14">
        <v>1</v>
      </c>
    </row>
    <row r="9" spans="1:16" x14ac:dyDescent="0.35">
      <c r="A9" t="s">
        <v>63</v>
      </c>
      <c r="C9" s="14">
        <v>119.84</v>
      </c>
      <c r="D9" s="14"/>
      <c r="E9" t="s">
        <v>68</v>
      </c>
      <c r="G9" s="14">
        <v>90.12</v>
      </c>
      <c r="I9" t="s">
        <v>66</v>
      </c>
      <c r="K9" s="14">
        <v>1</v>
      </c>
      <c r="L9" s="14"/>
      <c r="M9" s="14">
        <v>1</v>
      </c>
      <c r="N9" s="14"/>
      <c r="O9" s="14"/>
      <c r="P9" s="14">
        <v>1</v>
      </c>
    </row>
    <row r="10" spans="1:16" x14ac:dyDescent="0.35">
      <c r="E10" t="s">
        <v>63</v>
      </c>
      <c r="G10" s="14">
        <v>119.84</v>
      </c>
      <c r="I10" t="s">
        <v>63</v>
      </c>
      <c r="K10" s="14">
        <v>2</v>
      </c>
      <c r="L10" s="14">
        <v>1</v>
      </c>
      <c r="M10" s="14">
        <v>3</v>
      </c>
      <c r="N10" s="14">
        <v>1</v>
      </c>
      <c r="O10" s="14">
        <v>1</v>
      </c>
      <c r="P10" s="14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Views>
    <sheetView topLeftCell="F1" zoomScale="90" zoomScaleNormal="90" workbookViewId="0">
      <pane ySplit="1" topLeftCell="A2" activePane="bottomLeft" state="frozen"/>
      <selection pane="bottomLeft" activeCell="N3" sqref="N3"/>
    </sheetView>
  </sheetViews>
  <sheetFormatPr baseColWidth="10" defaultRowHeight="14.5" x14ac:dyDescent="0.35"/>
  <cols>
    <col min="1" max="1" width="7.36328125" bestFit="1" customWidth="1"/>
    <col min="2" max="2" width="10.453125" bestFit="1" customWidth="1"/>
    <col min="3" max="3" width="8.81640625" style="2" bestFit="1" customWidth="1"/>
    <col min="4" max="4" width="13" bestFit="1" customWidth="1"/>
    <col min="5" max="5" width="16.7265625" bestFit="1" customWidth="1"/>
    <col min="6" max="6" width="15.1796875" bestFit="1" customWidth="1"/>
    <col min="7" max="7" width="11.6328125" bestFit="1" customWidth="1"/>
    <col min="8" max="8" width="15.26953125" bestFit="1" customWidth="1"/>
    <col min="9" max="9" width="8.7265625" bestFit="1" customWidth="1"/>
    <col min="10" max="10" width="21.36328125" bestFit="1" customWidth="1"/>
    <col min="11" max="11" width="16.7265625" bestFit="1" customWidth="1"/>
    <col min="12" max="12" width="16.36328125" bestFit="1" customWidth="1"/>
    <col min="13" max="13" width="18.453125" bestFit="1" customWidth="1"/>
    <col min="14" max="15" width="18.453125" customWidth="1"/>
    <col min="16" max="16" width="23.08984375" bestFit="1" customWidth="1"/>
  </cols>
  <sheetData>
    <row r="1" spans="1:16" x14ac:dyDescent="0.35">
      <c r="A1" s="8" t="s">
        <v>12</v>
      </c>
      <c r="B1" s="3" t="s">
        <v>0</v>
      </c>
      <c r="C1" s="4" t="s">
        <v>6</v>
      </c>
      <c r="D1" s="3" t="s">
        <v>10</v>
      </c>
      <c r="E1" s="3" t="s">
        <v>4</v>
      </c>
      <c r="F1" s="3" t="s">
        <v>11</v>
      </c>
      <c r="G1" s="3" t="s">
        <v>3</v>
      </c>
      <c r="H1" s="3" t="s">
        <v>58</v>
      </c>
      <c r="I1" s="3" t="s">
        <v>7</v>
      </c>
      <c r="J1" s="3" t="s">
        <v>9</v>
      </c>
      <c r="K1" s="3" t="s">
        <v>1</v>
      </c>
      <c r="L1" s="3" t="s">
        <v>2</v>
      </c>
      <c r="M1" s="9" t="s">
        <v>25</v>
      </c>
      <c r="N1" s="9" t="s">
        <v>61</v>
      </c>
      <c r="O1" s="9" t="s">
        <v>62</v>
      </c>
      <c r="P1" s="6" t="s">
        <v>8</v>
      </c>
    </row>
    <row r="2" spans="1:16" x14ac:dyDescent="0.35">
      <c r="A2">
        <v>1</v>
      </c>
      <c r="B2" s="5">
        <v>42781</v>
      </c>
      <c r="C2" s="2" t="s">
        <v>50</v>
      </c>
      <c r="D2" s="1" t="s">
        <v>34</v>
      </c>
      <c r="E2" s="1" t="s">
        <v>36</v>
      </c>
      <c r="F2" s="1" t="s">
        <v>28</v>
      </c>
      <c r="G2" s="1" t="s">
        <v>30</v>
      </c>
      <c r="H2" s="1">
        <v>29.72</v>
      </c>
      <c r="I2" s="1" t="s">
        <v>37</v>
      </c>
      <c r="J2" s="10">
        <v>0.29166666666666669</v>
      </c>
      <c r="K2" s="10">
        <v>0.30555555555555552</v>
      </c>
      <c r="L2" s="10">
        <v>0.36458333333333331</v>
      </c>
      <c r="M2" s="10">
        <f>IF(Tableau1[[#This Row],[Heure arrivée]]-Tableau1[[#This Row],[Heure commandée]]&gt;0,Tableau1[[#This Row],[Heure arrivée]]-Tableau1[[#This Row],[Heure commandée]],0)</f>
        <v>1.388888888888884E-2</v>
      </c>
      <c r="N2" s="10" t="str">
        <f>IF(Tableau1[[#This Row],[Retard livraison]]&gt;0,"OUI","NON")</f>
        <v>OUI</v>
      </c>
      <c r="O2" s="10" t="str">
        <f>IF(Tableau1[[#This Row],[Retard livraison]]&gt;20/60/24,"OUI","NON")</f>
        <v>NON</v>
      </c>
      <c r="P2" s="10">
        <f>(L2-(IF((K2-J2)&lt;0,J2,K2)))</f>
        <v>5.902777777777779E-2</v>
      </c>
    </row>
    <row r="3" spans="1:16" x14ac:dyDescent="0.35">
      <c r="A3">
        <v>2</v>
      </c>
      <c r="B3" s="5">
        <v>42781</v>
      </c>
      <c r="C3" s="2" t="s">
        <v>51</v>
      </c>
      <c r="D3" s="1" t="s">
        <v>35</v>
      </c>
      <c r="E3" s="1" t="s">
        <v>35</v>
      </c>
      <c r="F3" s="1" t="s">
        <v>28</v>
      </c>
      <c r="G3" s="1" t="s">
        <v>30</v>
      </c>
      <c r="H3" s="1">
        <v>30.34</v>
      </c>
      <c r="I3" s="1" t="s">
        <v>37</v>
      </c>
      <c r="J3" s="10">
        <v>0.41666666666666669</v>
      </c>
      <c r="K3" s="10">
        <v>0.33333333333333331</v>
      </c>
      <c r="L3" s="10">
        <v>0.58333333333333337</v>
      </c>
      <c r="M3" s="10">
        <f>IF(Tableau1[[#This Row],[Heure arrivée]]-Tableau1[[#This Row],[Heure commandée]]&gt;0,Tableau1[[#This Row],[Heure arrivée]]-Tableau1[[#This Row],[Heure commandée]],0)</f>
        <v>0</v>
      </c>
      <c r="N3" s="10" t="str">
        <f>IF(Tableau1[[#This Row],[Retard livraison]]&gt;0,"OUI","NON")</f>
        <v>NON</v>
      </c>
      <c r="O3" s="10" t="str">
        <f>IF(Tableau1[[#This Row],[Retard livraison]]&gt;20/60/24,"OUI","NON")</f>
        <v>NON</v>
      </c>
      <c r="P3" s="10">
        <f>(L3-(IF((K3-J3)&lt;0,J3,K3)))</f>
        <v>0.16666666666666669</v>
      </c>
    </row>
    <row r="4" spans="1:16" x14ac:dyDescent="0.35">
      <c r="A4">
        <v>3</v>
      </c>
      <c r="B4" s="5">
        <v>42782</v>
      </c>
      <c r="C4" s="2" t="s">
        <v>52</v>
      </c>
      <c r="D4" s="1" t="s">
        <v>35</v>
      </c>
      <c r="E4" s="1" t="s">
        <v>34</v>
      </c>
      <c r="F4" s="1" t="s">
        <v>28</v>
      </c>
      <c r="G4" s="1" t="s">
        <v>30</v>
      </c>
      <c r="H4" s="1">
        <v>30.02</v>
      </c>
      <c r="I4" s="1" t="s">
        <v>37</v>
      </c>
      <c r="J4" s="10">
        <v>0.29166666666666669</v>
      </c>
      <c r="K4" s="10">
        <v>0.30624999999999997</v>
      </c>
      <c r="L4" s="10">
        <v>0.3888888888888889</v>
      </c>
      <c r="M4" s="10">
        <f>IF(Tableau1[[#This Row],[Heure arrivée]]-Tableau1[[#This Row],[Heure commandée]]&gt;0,Tableau1[[#This Row],[Heure arrivée]]-Tableau1[[#This Row],[Heure commandée]],0)</f>
        <v>1.4583333333333282E-2</v>
      </c>
      <c r="N4" s="10" t="str">
        <f>IF(Tableau1[[#This Row],[Retard livraison]]&gt;0,"OUI","NON")</f>
        <v>OUI</v>
      </c>
      <c r="O4" s="10" t="str">
        <f>IF(Tableau1[[#This Row],[Retard livraison]]&gt;20/60/24,"OUI","NON")</f>
        <v>OUI</v>
      </c>
      <c r="P4" s="10">
        <f>(L4-(IF((K4-J4)&lt;0,J4,K4)))</f>
        <v>8.2638888888888928E-2</v>
      </c>
    </row>
    <row r="5" spans="1:16" x14ac:dyDescent="0.35">
      <c r="A5">
        <v>4</v>
      </c>
      <c r="B5" s="5">
        <v>42782</v>
      </c>
      <c r="C5" s="2" t="s">
        <v>53</v>
      </c>
      <c r="D5" s="1" t="s">
        <v>35</v>
      </c>
      <c r="E5" s="1" t="s">
        <v>34</v>
      </c>
      <c r="F5" s="1" t="s">
        <v>29</v>
      </c>
      <c r="G5" s="1" t="s">
        <v>33</v>
      </c>
      <c r="H5" s="1">
        <v>29.76</v>
      </c>
      <c r="I5" s="1" t="s">
        <v>37</v>
      </c>
      <c r="J5" s="10">
        <v>0.41666666666666669</v>
      </c>
      <c r="K5" s="10">
        <v>0.4513888888888889</v>
      </c>
      <c r="L5" s="10">
        <v>0.53541666666666665</v>
      </c>
      <c r="M5" s="10">
        <f>IF(Tableau1[[#This Row],[Heure arrivée]]-Tableau1[[#This Row],[Heure commandée]]&gt;0,Tableau1[[#This Row],[Heure arrivée]]-Tableau1[[#This Row],[Heure commandée]],0)</f>
        <v>3.472222222222221E-2</v>
      </c>
      <c r="N5" s="10" t="str">
        <f>IF(Tableau1[[#This Row],[Retard livraison]]&gt;0,"OUI","NON")</f>
        <v>OUI</v>
      </c>
      <c r="O5" s="10" t="str">
        <f>IF(Tableau1[[#This Row],[Retard livraison]]&gt;20/60/24,"OUI","NON")</f>
        <v>OUI</v>
      </c>
      <c r="P5" s="10">
        <f>(L5-(IF((K5-J5)&lt;0,J5,K5)))</f>
        <v>8.4027777777777757E-2</v>
      </c>
    </row>
  </sheetData>
  <conditionalFormatting sqref="P2:P5">
    <cfRule type="cellIs" dxfId="21" priority="7" operator="lessThanOrEqual">
      <formula>delaimaxdechargement</formula>
    </cfRule>
    <cfRule type="cellIs" dxfId="20" priority="8" operator="greaterThan">
      <formula>delaimaxdechargement</formula>
    </cfRule>
  </conditionalFormatting>
  <conditionalFormatting sqref="M2:O5">
    <cfRule type="cellIs" dxfId="19" priority="1" operator="equal">
      <formula>livraisonaheure</formula>
    </cfRule>
    <cfRule type="cellIs" dxfId="18" priority="2" operator="lessThan">
      <formula>minute</formula>
    </cfRule>
    <cfRule type="cellIs" dxfId="17" priority="5" operator="greaterThan">
      <formula>retardmaxlivraison</formula>
    </cfRule>
  </conditionalFormatting>
  <dataValidations count="7">
    <dataValidation type="list" allowBlank="1" showInputMessage="1" showErrorMessage="1" sqref="G2:G5">
      <formula1>produit</formula1>
    </dataValidation>
    <dataValidation type="time" allowBlank="1" showInputMessage="1" showErrorMessage="1" sqref="J2:M1048576 P2:P1048576">
      <formula1>0</formula1>
      <formula2>0.999305555555556</formula2>
    </dataValidation>
    <dataValidation type="list" allowBlank="1" showInputMessage="1" showErrorMessage="1" sqref="F2:F334">
      <formula1>fournisseur</formula1>
    </dataValidation>
    <dataValidation type="list" allowBlank="1" showInputMessage="1" showErrorMessage="1" sqref="E2:E376">
      <formula1>place</formula1>
    </dataValidation>
    <dataValidation type="list" allowBlank="1" showInputMessage="1" showErrorMessage="1" sqref="D2:D366">
      <formula1>acheteur</formula1>
    </dataValidation>
    <dataValidation type="decimal" allowBlank="1" showInputMessage="1" showErrorMessage="1" sqref="H2:H467">
      <formula1>0</formula1>
      <formula2>32</formula2>
    </dataValidation>
    <dataValidation type="date" allowBlank="1" showInputMessage="1" showErrorMessage="1" sqref="B2:B157">
      <formula1>42736</formula1>
      <formula2>239600</formula2>
    </dataValidation>
  </dataValidation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workbookViewId="0">
      <selection activeCell="A9" sqref="A9"/>
    </sheetView>
  </sheetViews>
  <sheetFormatPr baseColWidth="10" defaultRowHeight="14.5" x14ac:dyDescent="0.35"/>
  <cols>
    <col min="1" max="1" width="57.7265625" customWidth="1"/>
  </cols>
  <sheetData>
    <row r="1" spans="1:15" x14ac:dyDescent="0.35">
      <c r="B1" s="8" t="s">
        <v>13</v>
      </c>
      <c r="C1" s="8" t="s">
        <v>14</v>
      </c>
      <c r="D1" s="8" t="s">
        <v>15</v>
      </c>
      <c r="E1" s="8" t="s">
        <v>16</v>
      </c>
      <c r="F1" s="8" t="s">
        <v>17</v>
      </c>
      <c r="G1" s="8" t="s">
        <v>18</v>
      </c>
      <c r="H1" s="8" t="s">
        <v>19</v>
      </c>
      <c r="I1" s="8" t="s">
        <v>20</v>
      </c>
      <c r="J1" s="8" t="s">
        <v>21</v>
      </c>
      <c r="K1" s="8" t="s">
        <v>22</v>
      </c>
      <c r="L1" s="8" t="s">
        <v>23</v>
      </c>
      <c r="M1" s="8" t="s">
        <v>24</v>
      </c>
      <c r="O1" s="8" t="s">
        <v>57</v>
      </c>
    </row>
    <row r="3" spans="1:15" x14ac:dyDescent="0.35">
      <c r="A3" s="7" t="s">
        <v>38</v>
      </c>
      <c r="B3" s="7"/>
    </row>
    <row r="4" spans="1:15" x14ac:dyDescent="0.35">
      <c r="A4" s="7"/>
      <c r="B4" s="7"/>
    </row>
    <row r="5" spans="1:15" x14ac:dyDescent="0.35">
      <c r="A5" t="s">
        <v>46</v>
      </c>
    </row>
    <row r="6" spans="1:15" x14ac:dyDescent="0.35">
      <c r="A6" t="s">
        <v>39</v>
      </c>
    </row>
    <row r="7" spans="1:15" x14ac:dyDescent="0.35">
      <c r="A7" t="s">
        <v>40</v>
      </c>
    </row>
    <row r="8" spans="1:15" x14ac:dyDescent="0.35">
      <c r="A8" t="s">
        <v>41</v>
      </c>
    </row>
    <row r="9" spans="1:15" x14ac:dyDescent="0.35">
      <c r="A9" t="s">
        <v>55</v>
      </c>
    </row>
    <row r="10" spans="1:15" x14ac:dyDescent="0.35">
      <c r="A10" t="s">
        <v>27</v>
      </c>
    </row>
    <row r="11" spans="1:15" x14ac:dyDescent="0.35">
      <c r="A11" t="s">
        <v>49</v>
      </c>
    </row>
    <row r="12" spans="1:15" x14ac:dyDescent="0.35">
      <c r="A12" t="s">
        <v>26</v>
      </c>
    </row>
    <row r="14" spans="1:15" x14ac:dyDescent="0.35">
      <c r="A14" t="s">
        <v>47</v>
      </c>
    </row>
    <row r="15" spans="1:15" x14ac:dyDescent="0.35">
      <c r="A15" t="s">
        <v>42</v>
      </c>
    </row>
    <row r="16" spans="1:15" x14ac:dyDescent="0.35">
      <c r="A16" t="s">
        <v>48</v>
      </c>
    </row>
    <row r="17" spans="1:1" x14ac:dyDescent="0.35">
      <c r="A17" t="s">
        <v>55</v>
      </c>
    </row>
    <row r="18" spans="1:1" x14ac:dyDescent="0.35">
      <c r="A18" t="s">
        <v>27</v>
      </c>
    </row>
    <row r="19" spans="1:1" x14ac:dyDescent="0.35">
      <c r="A19" t="s">
        <v>49</v>
      </c>
    </row>
    <row r="20" spans="1:1" x14ac:dyDescent="0.35">
      <c r="A20" t="s">
        <v>26</v>
      </c>
    </row>
    <row r="22" spans="1:1" x14ac:dyDescent="0.35">
      <c r="A22" s="7" t="s">
        <v>59</v>
      </c>
    </row>
    <row r="23" spans="1:1" x14ac:dyDescent="0.35">
      <c r="A23" s="12" t="s">
        <v>46</v>
      </c>
    </row>
    <row r="24" spans="1:1" x14ac:dyDescent="0.35">
      <c r="A24" s="12" t="s">
        <v>47</v>
      </c>
    </row>
    <row r="25" spans="1:1" x14ac:dyDescent="0.35">
      <c r="A25" t="s">
        <v>39</v>
      </c>
    </row>
    <row r="26" spans="1:1" x14ac:dyDescent="0.35">
      <c r="A26" t="s">
        <v>40</v>
      </c>
    </row>
    <row r="27" spans="1:1" x14ac:dyDescent="0.35">
      <c r="A27" t="s">
        <v>41</v>
      </c>
    </row>
    <row r="28" spans="1:1" x14ac:dyDescent="0.35">
      <c r="A28" t="s">
        <v>42</v>
      </c>
    </row>
    <row r="29" spans="1:1" x14ac:dyDescent="0.35">
      <c r="A29" t="s">
        <v>48</v>
      </c>
    </row>
    <row r="31" spans="1:1" x14ac:dyDescent="0.35">
      <c r="A31" s="7" t="s">
        <v>56</v>
      </c>
    </row>
    <row r="32" spans="1:1" x14ac:dyDescent="0.35">
      <c r="A32" t="s">
        <v>34</v>
      </c>
    </row>
    <row r="33" spans="1:1" x14ac:dyDescent="0.35">
      <c r="A33" t="s">
        <v>35</v>
      </c>
    </row>
    <row r="34" spans="1:1" x14ac:dyDescent="0.35">
      <c r="A34" t="s">
        <v>54</v>
      </c>
    </row>
    <row r="36" spans="1:1" x14ac:dyDescent="0.35">
      <c r="A36" s="7" t="s">
        <v>60</v>
      </c>
    </row>
    <row r="37" spans="1:1" x14ac:dyDescent="0.35">
      <c r="A37" t="s">
        <v>34</v>
      </c>
    </row>
    <row r="38" spans="1:1" x14ac:dyDescent="0.35">
      <c r="A38" t="s">
        <v>35</v>
      </c>
    </row>
    <row r="39" spans="1:1" x14ac:dyDescent="0.35">
      <c r="A39" t="s">
        <v>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H6" sqref="H6"/>
    </sheetView>
  </sheetViews>
  <sheetFormatPr baseColWidth="10" defaultColWidth="15" defaultRowHeight="14.5" x14ac:dyDescent="0.35"/>
  <cols>
    <col min="7" max="7" width="19.81640625" customWidth="1"/>
  </cols>
  <sheetData>
    <row r="1" spans="1:8" x14ac:dyDescent="0.35">
      <c r="A1" s="8" t="s">
        <v>11</v>
      </c>
      <c r="B1" s="8" t="s">
        <v>3</v>
      </c>
      <c r="C1" s="8" t="s">
        <v>10</v>
      </c>
      <c r="D1" s="8" t="s">
        <v>5</v>
      </c>
      <c r="G1" s="8" t="s">
        <v>44</v>
      </c>
      <c r="H1" s="8" t="s">
        <v>45</v>
      </c>
    </row>
    <row r="3" spans="1:8" x14ac:dyDescent="0.35">
      <c r="A3" t="s">
        <v>28</v>
      </c>
      <c r="B3" t="s">
        <v>30</v>
      </c>
      <c r="C3" t="s">
        <v>34</v>
      </c>
      <c r="D3" t="s">
        <v>34</v>
      </c>
      <c r="G3" s="11">
        <v>8.3333333333333329E-2</v>
      </c>
      <c r="H3" s="11">
        <v>1.3888888888888888E-2</v>
      </c>
    </row>
    <row r="4" spans="1:8" x14ac:dyDescent="0.35">
      <c r="A4" t="s">
        <v>29</v>
      </c>
      <c r="B4" t="s">
        <v>31</v>
      </c>
      <c r="C4" t="s">
        <v>35</v>
      </c>
      <c r="D4" t="s">
        <v>35</v>
      </c>
      <c r="H4" s="10">
        <v>0</v>
      </c>
    </row>
    <row r="5" spans="1:8" x14ac:dyDescent="0.35">
      <c r="B5" t="s">
        <v>32</v>
      </c>
      <c r="C5" t="s">
        <v>36</v>
      </c>
      <c r="D5" t="s">
        <v>36</v>
      </c>
      <c r="H5" s="10">
        <v>1.3888888888888888E-2</v>
      </c>
    </row>
    <row r="6" spans="1:8" x14ac:dyDescent="0.35">
      <c r="B6" t="s">
        <v>33</v>
      </c>
      <c r="H6" s="10">
        <v>1.3194444444444444E-2</v>
      </c>
    </row>
    <row r="7" spans="1:8" x14ac:dyDescent="0.35">
      <c r="B7" t="s">
        <v>43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TCD</vt:lpstr>
      <vt:lpstr>ENCODAGE</vt:lpstr>
      <vt:lpstr>STATS</vt:lpstr>
      <vt:lpstr>DATA</vt:lpstr>
      <vt:lpstr>acheteur</vt:lpstr>
      <vt:lpstr>client</vt:lpstr>
      <vt:lpstr>client2</vt:lpstr>
      <vt:lpstr>delaimaxdechargement</vt:lpstr>
      <vt:lpstr>dminute</vt:lpstr>
      <vt:lpstr>fournisseur</vt:lpstr>
      <vt:lpstr>livraisonaheure</vt:lpstr>
      <vt:lpstr>minute</vt:lpstr>
      <vt:lpstr>miseenplace</vt:lpstr>
      <vt:lpstr>place</vt:lpstr>
      <vt:lpstr>produit</vt:lpstr>
      <vt:lpstr>retardmaxlivraison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Michel</cp:lastModifiedBy>
  <dcterms:created xsi:type="dcterms:W3CDTF">2018-02-18T11:28:42Z</dcterms:created>
  <dcterms:modified xsi:type="dcterms:W3CDTF">2018-03-04T12:30:44Z</dcterms:modified>
</cp:coreProperties>
</file>