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omulaire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2" l="1"/>
  <c r="B3" i="2"/>
  <c r="I5" i="2"/>
  <c r="I4" i="2"/>
  <c r="E5" i="2"/>
  <c r="J5" i="2"/>
  <c r="G5" i="2"/>
  <c r="F5" i="2"/>
  <c r="C5" i="2"/>
  <c r="J4" i="2"/>
  <c r="H4" i="2"/>
  <c r="F4" i="2"/>
  <c r="D4" i="2"/>
  <c r="C4" i="2"/>
  <c r="B4" i="2"/>
  <c r="J3" i="2"/>
  <c r="I3" i="2"/>
  <c r="G3" i="2"/>
  <c r="F3" i="2"/>
  <c r="D3" i="2"/>
  <c r="C3" i="2"/>
  <c r="D5" i="2" l="1"/>
  <c r="E3" i="2"/>
  <c r="E4" i="2"/>
  <c r="B5" i="2"/>
  <c r="H3" i="2"/>
  <c r="H5" i="2"/>
</calcChain>
</file>

<file path=xl/sharedStrings.xml><?xml version="1.0" encoding="utf-8"?>
<sst xmlns="http://schemas.openxmlformats.org/spreadsheetml/2006/main" count="42" uniqueCount="32">
  <si>
    <t>Voltage</t>
  </si>
  <si>
    <t>AP</t>
  </si>
  <si>
    <t>AN</t>
  </si>
  <si>
    <t>RP</t>
  </si>
  <si>
    <t>Date</t>
  </si>
  <si>
    <t>RN</t>
  </si>
  <si>
    <t>LEM Status</t>
  </si>
  <si>
    <t>LEM Error</t>
  </si>
  <si>
    <t>Internal temperature</t>
  </si>
  <si>
    <t>Heading</t>
  </si>
  <si>
    <t>Speed (km/h)</t>
  </si>
  <si>
    <t>Latitude</t>
  </si>
  <si>
    <t>Longitude</t>
  </si>
  <si>
    <t>Colonne1</t>
  </si>
  <si>
    <t>Locomotive</t>
  </si>
  <si>
    <t>Coordonnées GPS</t>
  </si>
  <si>
    <t>Filtre pays / DC</t>
  </si>
  <si>
    <t>Compteur AP</t>
  </si>
  <si>
    <t>Compteur AN</t>
  </si>
  <si>
    <t>Compteur RP</t>
  </si>
  <si>
    <t>50 Hz</t>
  </si>
  <si>
    <t>16.7 Hz</t>
  </si>
  <si>
    <t>DC</t>
  </si>
  <si>
    <t>Compteur</t>
  </si>
  <si>
    <t>Ouvrir le fichier de relevé de compteurs d'énergie d'une BR186, puis cliquer sur le bouton ci-dessous) --&gt;</t>
  </si>
  <si>
    <t>France</t>
  </si>
  <si>
    <t>Allemagne</t>
  </si>
  <si>
    <t>Belgique</t>
  </si>
  <si>
    <t>N° BR186</t>
  </si>
  <si>
    <t>Asset</t>
  </si>
  <si>
    <t>LEM Serial Number</t>
  </si>
  <si>
    <t>Locomotives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</si>
</sst>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141414"/>
      <name val="Verdana"/>
      <family val="2"/>
    </font>
    <font>
      <sz val="10"/>
      <color rgb="FF4F595F"/>
      <name val="Courier New"/>
      <family val="3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Fill="1" applyBorder="1"/>
    <xf numFmtId="0" fontId="2" fillId="2" borderId="9" xfId="0" applyFont="1" applyFill="1" applyBorder="1"/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0" fillId="0" borderId="18" xfId="0" applyBorder="1"/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6" xfId="0" applyBorder="1"/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/>
    <xf numFmtId="0" fontId="0" fillId="0" borderId="32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15" xfId="0" applyBorder="1"/>
    <xf numFmtId="0" fontId="0" fillId="0" borderId="17" xfId="0" applyBorder="1"/>
    <xf numFmtId="0" fontId="0" fillId="4" borderId="7" xfId="0" applyFill="1" applyBorder="1"/>
    <xf numFmtId="0" fontId="4" fillId="0" borderId="0" xfId="0" applyFont="1"/>
    <xf numFmtId="0" fontId="0" fillId="0" borderId="23" xfId="0" applyBorder="1"/>
    <xf numFmtId="0" fontId="0" fillId="0" borderId="25" xfId="0" applyBorder="1"/>
    <xf numFmtId="0" fontId="5" fillId="0" borderId="0" xfId="0" applyFont="1"/>
    <xf numFmtId="0" fontId="0" fillId="3" borderId="0" xfId="0" applyFill="1"/>
    <xf numFmtId="0" fontId="0" fillId="0" borderId="0" xfId="0" applyNumberFormat="1"/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3" fillId="3" borderId="15" xfId="0" applyFont="1" applyFill="1" applyBorder="1" applyAlignment="1">
      <alignment horizontal="left" wrapText="1"/>
    </xf>
    <xf numFmtId="0" fontId="3" fillId="3" borderId="16" xfId="0" applyFont="1" applyFill="1" applyBorder="1" applyAlignment="1">
      <alignment horizontal="left" wrapText="1"/>
    </xf>
    <xf numFmtId="0" fontId="3" fillId="3" borderId="17" xfId="0" applyFont="1" applyFill="1" applyBorder="1" applyAlignment="1">
      <alignment horizontal="left" wrapText="1"/>
    </xf>
    <xf numFmtId="0" fontId="3" fillId="3" borderId="23" xfId="0" applyFont="1" applyFill="1" applyBorder="1" applyAlignment="1">
      <alignment horizontal="left" wrapText="1"/>
    </xf>
    <xf numFmtId="0" fontId="3" fillId="3" borderId="24" xfId="0" applyFont="1" applyFill="1" applyBorder="1" applyAlignment="1">
      <alignment horizontal="left" wrapText="1"/>
    </xf>
    <xf numFmtId="0" fontId="3" fillId="3" borderId="25" xfId="0" applyFont="1" applyFill="1" applyBorder="1" applyAlignment="1">
      <alignment horizontal="left" wrapText="1"/>
    </xf>
    <xf numFmtId="22" fontId="0" fillId="0" borderId="0" xfId="0" applyNumberFormat="1"/>
    <xf numFmtId="0" fontId="0" fillId="5" borderId="0" xfId="0" applyFill="1"/>
  </cellXfs>
  <cellStyles count="1">
    <cellStyle name="Normal" xfId="0" builtinId="0"/>
  </cellStyles>
  <dxfs count="7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numFmt numFmtId="27" formatCode="dd/mm/yyyy\ hh:mm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1" displayName="Tableau1" ref="A11:U12" insertRow="1" totalsRowShown="0">
  <autoFilter ref="A11:U12"/>
  <tableColumns count="21">
    <tableColumn id="1" name="Date" dataDxfId="2"/>
    <tableColumn id="2" name="AP"/>
    <tableColumn id="3" name="AN"/>
    <tableColumn id="4" name="RP"/>
    <tableColumn id="5" name="RN"/>
    <tableColumn id="6" name="Voltage"/>
    <tableColumn id="7" name="LEM Status"/>
    <tableColumn id="8" name="LEM Error"/>
    <tableColumn id="9" name="Internal temperature"/>
    <tableColumn id="10" name="Heading"/>
    <tableColumn id="11" name="Speed (km/h)"/>
    <tableColumn id="12" name="Latitude"/>
    <tableColumn id="13" name="Longitude"/>
    <tableColumn id="20" name="Colonne1"/>
    <tableColumn id="21" name="Locomotives"/>
    <tableColumn id="16" name="Locomotive" dataDxfId="6">
      <calculatedColumnFormula>IF(ISBLANK(Tableau1[[#This Row],[Date]]),"",$C$8)</calculatedColumnFormula>
    </tableColumn>
    <tableColumn id="14" name="Coordonnées GPS">
      <calculatedColumnFormula>Tableau1[[#This Row],[Latitude]]&amp;" "&amp;Tableau1[[#This Row],[Longitude]]</calculatedColumnFormula>
    </tableColumn>
    <tableColumn id="19" name="Filtre pays / DC">
      <calculatedColumnFormula>IF(ISBLANK(Tableau1[[#This Row],[Date]]),"",IF(AND(LEFT(Tableau1[Latitude],5)&gt;"+49.2",Tableau1[Voltage]="DC"),"BELGIQUE",IF(AND(LEFT(Tableau1[Latitude],5)&gt;"+49.2",Tableau1[Voltage]="16.7 Hz"),"Allemagne","France")))</calculatedColumnFormula>
    </tableColumn>
    <tableColumn id="15" name="Compteur AP" dataDxfId="5">
      <calculatedColumnFormula>IF(ISBLANK(Tableau1[[#This Row],[Date]]),"",IF(ISBLANK(Tableau1[[#This Row],[AP]]),OFFSET(Tableau1[[#This Row],[AP]],1,0),Tableau1[[#This Row],[AP]])-IF(ISBLANK(OFFSET(Tableau1[[#This Row],[AP]],1,0)),Tableau1[[#This Row],[AP]],OFFSET(Tableau1[[#This Row],[AP]],1,0)))</calculatedColumnFormula>
    </tableColumn>
    <tableColumn id="17" name="Compteur AN" dataDxfId="4">
      <calculatedColumnFormula>IF(ISBLANK(Tableau1[[#This Row],[Date]]),"",IF(ISBLANK(Tableau1[[#This Row],[AN]]),OFFSET(Tableau1[[#This Row],[AN]],1,0),Tableau1[[#This Row],[AN]])-IF(ISBLANK(OFFSET(Tableau1[[#This Row],[AN]],1,0)),Tableau1[[#This Row],[AN]],OFFSET(Tableau1[[#This Row],[AN]],1,0)))</calculatedColumnFormula>
    </tableColumn>
    <tableColumn id="18" name="Compteur RP" dataDxfId="3">
      <calculatedColumnFormula>IF(ISBLANK(Tableau1[[#This Row],[Date]]),"",IF(ISBLANK(Tableau1[[#This Row],[RP]]),OFFSET(Tableau1[[#This Row],[RP]],1,0),Tableau1[[#This Row],[RP]])-IF(ISBLANK(OFFSET(Tableau1[[#This Row],[RP]],1,0)),Tableau1[[#This Row],[RP]],OFFSET(Tableau1[[#This Row],[RP]],1,0)))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12"/>
  <sheetViews>
    <sheetView tabSelected="1" workbookViewId="0">
      <pane ySplit="11" topLeftCell="A12" activePane="bottomLeft" state="frozen"/>
      <selection pane="bottomLeft" activeCell="A12" sqref="A12"/>
    </sheetView>
  </sheetViews>
  <sheetFormatPr baseColWidth="10" defaultRowHeight="14.5" x14ac:dyDescent="0.35"/>
  <cols>
    <col min="1" max="1" width="16.7265625" bestFit="1" customWidth="1"/>
    <col min="2" max="2" width="12.7265625" bestFit="1" customWidth="1"/>
    <col min="3" max="3" width="13" bestFit="1" customWidth="1"/>
    <col min="4" max="4" width="12.54296875" bestFit="1" customWidth="1"/>
    <col min="13" max="13" width="12.1796875" customWidth="1"/>
    <col min="14" max="14" width="12.1796875" hidden="1" customWidth="1"/>
    <col min="15" max="15" width="13.54296875" bestFit="1" customWidth="1"/>
    <col min="19" max="19" width="15" bestFit="1" customWidth="1"/>
    <col min="20" max="20" width="15.26953125" bestFit="1" customWidth="1"/>
    <col min="21" max="21" width="14.81640625" bestFit="1" customWidth="1"/>
  </cols>
  <sheetData>
    <row r="1" spans="1:21" ht="15" thickBot="1" x14ac:dyDescent="0.4">
      <c r="A1" s="1" t="s">
        <v>0</v>
      </c>
      <c r="B1" s="33" t="s">
        <v>22</v>
      </c>
      <c r="C1" s="34"/>
      <c r="D1" s="35"/>
      <c r="E1" s="36" t="s">
        <v>21</v>
      </c>
      <c r="F1" s="37"/>
      <c r="G1" s="38"/>
      <c r="H1" s="33" t="s">
        <v>20</v>
      </c>
      <c r="I1" s="34"/>
      <c r="J1" s="39"/>
    </row>
    <row r="2" spans="1:21" ht="15" thickBot="1" x14ac:dyDescent="0.4">
      <c r="A2" s="2" t="s">
        <v>23</v>
      </c>
      <c r="B2" s="3" t="s">
        <v>1</v>
      </c>
      <c r="C2" s="4" t="s">
        <v>2</v>
      </c>
      <c r="D2" s="5" t="s">
        <v>3</v>
      </c>
      <c r="E2" s="6" t="s">
        <v>1</v>
      </c>
      <c r="F2" s="4" t="s">
        <v>2</v>
      </c>
      <c r="G2" s="7" t="s">
        <v>3</v>
      </c>
      <c r="H2" s="3" t="s">
        <v>1</v>
      </c>
      <c r="I2" s="4" t="s">
        <v>2</v>
      </c>
      <c r="J2" s="7" t="s">
        <v>3</v>
      </c>
      <c r="Q2" s="40" t="s">
        <v>24</v>
      </c>
      <c r="R2" s="41"/>
      <c r="S2" s="41"/>
      <c r="T2" s="42"/>
    </row>
    <row r="3" spans="1:21" ht="15" thickBot="1" x14ac:dyDescent="0.4">
      <c r="A3" s="8" t="s">
        <v>25</v>
      </c>
      <c r="B3" s="9">
        <f>SUMIFS(Tableau1[Compteur AP],Tableau1[Voltage],$B$1,Tableau1[Filtre pays / DC],$A3)</f>
        <v>0</v>
      </c>
      <c r="C3" s="9">
        <f>SUMIFS(Tableau1[Compteur AN],Tableau1[Voltage],$B$1,Tableau1[Filtre pays / DC],$A3)</f>
        <v>0</v>
      </c>
      <c r="D3" s="10">
        <f>SUMIFS(Tableau1[Compteur RP],Tableau1[Voltage],$B$1,Tableau1[Filtre pays / DC],$A3)</f>
        <v>0</v>
      </c>
      <c r="E3" s="11">
        <f>SUMIFS(Tableau1[Compteur AP],Tableau1[Voltage],$E$1,Tableau1[Filtre pays / DC],$A3)</f>
        <v>0</v>
      </c>
      <c r="F3" s="9">
        <f>SUMIFS(Tableau1[Compteur AN],Tableau1[Voltage],$E$1,Tableau1[Filtre pays / DC],$A3)</f>
        <v>0</v>
      </c>
      <c r="G3" s="12">
        <f>SUMIFS(Tableau1[Compteur RP],Tableau1[Voltage],$E$1,Tableau1[Filtre pays / DC],$A3)</f>
        <v>0</v>
      </c>
      <c r="H3" s="9">
        <f>SUMIFS(Tableau1[Compteur AP],Tableau1[Voltage],$H$1,Tableau1[Filtre pays / DC],$A3)</f>
        <v>0</v>
      </c>
      <c r="I3" s="9">
        <f>SUMIFS(Tableau1[Compteur AN],Tableau1[Voltage],$H$1,Tableau1[Filtre pays / DC],$A3)</f>
        <v>0</v>
      </c>
      <c r="J3" s="12">
        <f>SUMIFS(Tableau1[Compteur RP],Tableau1[Voltage],$H$1,Tableau1[Filtre pays / DC],$A3)</f>
        <v>0</v>
      </c>
      <c r="Q3" s="43"/>
      <c r="R3" s="44"/>
      <c r="S3" s="44"/>
      <c r="T3" s="45"/>
    </row>
    <row r="4" spans="1:21" x14ac:dyDescent="0.35">
      <c r="A4" s="13" t="s">
        <v>26</v>
      </c>
      <c r="B4" s="14">
        <f>SUMIFS(Tableau1[Compteur AP],Tableau1[Voltage],$B$1,Tableau1[Filtre pays / DC],$A4)</f>
        <v>0</v>
      </c>
      <c r="C4" s="14">
        <f>SUMIFS(Tableau1[Compteur AN],Tableau1[Voltage],$B$1,Tableau1[Filtre pays / DC],$A4)</f>
        <v>0</v>
      </c>
      <c r="D4" s="15">
        <f>SUMIFS(Tableau1[Compteur RP],Tableau1[Voltage],$B$1,Tableau1[Filtre pays / DC],$A4)</f>
        <v>0</v>
      </c>
      <c r="E4" s="16">
        <f>SUMIFS(Tableau1[Compteur AP],Tableau1[Voltage],$E$1,Tableau1[Filtre pays / DC],$A4)</f>
        <v>0</v>
      </c>
      <c r="F4" s="14">
        <f>SUMIFS(Tableau1[Compteur AN],Tableau1[Voltage],$E$1,Tableau1[Filtre pays / DC],$A4)</f>
        <v>0</v>
      </c>
      <c r="G4" s="17">
        <f>SUMIFS(Tableau1[Compteur RP],Tableau1[Voltage],$E$1,Tableau1[Filtre pays / DC],$A4)</f>
        <v>0</v>
      </c>
      <c r="H4" s="14">
        <f>SUMIFS(Tableau1[Compteur AP],Tableau1[Voltage],$H$1,Tableau1[Filtre pays / DC],$A4)</f>
        <v>0</v>
      </c>
      <c r="I4" s="14">
        <f>SUMIFS(Tableau1[Compteur AN],Tableau1[Voltage],$H$1,Tableau1[Filtre pays / DC],$A4)</f>
        <v>0</v>
      </c>
      <c r="J4" s="17">
        <f>SUMIFS(Tableau1[Compteur RP],Tableau1[Voltage],$H$1,Tableau1[Filtre pays / DC],$A4)</f>
        <v>0</v>
      </c>
    </row>
    <row r="5" spans="1:21" ht="15" thickBot="1" x14ac:dyDescent="0.4">
      <c r="A5" s="18" t="s">
        <v>27</v>
      </c>
      <c r="B5" s="19">
        <f>SUMIFS(Tableau1[Compteur AP],Tableau1[Voltage],$B$1,Tableau1[Filtre pays / DC],$A5)</f>
        <v>0</v>
      </c>
      <c r="C5" s="19">
        <f>SUMIFS(Tableau1[Compteur AN],Tableau1[Voltage],$B$1,Tableau1[Filtre pays / DC],$A5)</f>
        <v>0</v>
      </c>
      <c r="D5" s="20">
        <f>SUMIFS(Tableau1[Compteur RP],Tableau1[Voltage],$B$1,Tableau1[Filtre pays / DC],$A5)</f>
        <v>0</v>
      </c>
      <c r="E5" s="21">
        <f>SUMIFS(Tableau1[Compteur AP],Tableau1[Voltage],$E$1,Tableau1[Filtre pays / DC],$A5)</f>
        <v>0</v>
      </c>
      <c r="F5" s="19">
        <f>SUMIFS(Tableau1[Compteur AN],Tableau1[Voltage],$E$1,Tableau1[Filtre pays / DC],$A5)</f>
        <v>0</v>
      </c>
      <c r="G5" s="22">
        <f>SUMIFS(Tableau1[Compteur RP],Tableau1[Voltage],$E$1,Tableau1[Filtre pays / DC],$A5)</f>
        <v>0</v>
      </c>
      <c r="H5" s="19">
        <f>SUMIFS(Tableau1[Compteur AP],Tableau1[Voltage],$H$1,Tableau1[Filtre pays / DC],$A5)</f>
        <v>0</v>
      </c>
      <c r="I5" s="19">
        <f>SUMIFS(Tableau1[Compteur AN],Tableau1[Voltage],$H$1,Tableau1[Filtre pays / DC],$A5)</f>
        <v>0</v>
      </c>
      <c r="J5" s="22">
        <f>SUMIFS(Tableau1[Compteur RP],Tableau1[Voltage],$H$1,Tableau1[Filtre pays / DC],$A5)</f>
        <v>0</v>
      </c>
    </row>
    <row r="6" spans="1:21" ht="15" thickBot="1" x14ac:dyDescent="0.4"/>
    <row r="7" spans="1:21" ht="15" thickBot="1" x14ac:dyDescent="0.4">
      <c r="C7" s="23" t="s">
        <v>28</v>
      </c>
    </row>
    <row r="8" spans="1:21" ht="15" thickBot="1" x14ac:dyDescent="0.4">
      <c r="A8" s="24" t="s">
        <v>29</v>
      </c>
      <c r="B8" s="25"/>
      <c r="C8" s="26"/>
      <c r="U8" s="27"/>
    </row>
    <row r="9" spans="1:21" ht="15" thickBot="1" x14ac:dyDescent="0.4">
      <c r="A9" s="28" t="s">
        <v>30</v>
      </c>
      <c r="B9" s="29"/>
      <c r="C9" s="29"/>
      <c r="U9" s="30"/>
    </row>
    <row r="11" spans="1:21" x14ac:dyDescent="0.35">
      <c r="A11" t="s">
        <v>4</v>
      </c>
      <c r="B11" t="s">
        <v>1</v>
      </c>
      <c r="C11" t="s">
        <v>2</v>
      </c>
      <c r="D11" t="s">
        <v>3</v>
      </c>
      <c r="E11" t="s">
        <v>5</v>
      </c>
      <c r="F11" t="s">
        <v>0</v>
      </c>
      <c r="G11" t="s">
        <v>6</v>
      </c>
      <c r="H11" t="s">
        <v>7</v>
      </c>
      <c r="I11" t="s">
        <v>8</v>
      </c>
      <c r="J11" t="s">
        <v>9</v>
      </c>
      <c r="K11" t="s">
        <v>10</v>
      </c>
      <c r="L11" t="s">
        <v>11</v>
      </c>
      <c r="M11" t="s">
        <v>12</v>
      </c>
      <c r="N11" t="s">
        <v>13</v>
      </c>
      <c r="O11" s="47" t="s">
        <v>31</v>
      </c>
      <c r="P11" s="31" t="s">
        <v>14</v>
      </c>
      <c r="Q11" s="31" t="s">
        <v>15</v>
      </c>
      <c r="R11" s="31" t="s">
        <v>16</v>
      </c>
      <c r="S11" s="31" t="s">
        <v>17</v>
      </c>
      <c r="T11" s="31" t="s">
        <v>18</v>
      </c>
      <c r="U11" s="31" t="s">
        <v>19</v>
      </c>
    </row>
    <row r="12" spans="1:21" x14ac:dyDescent="0.35">
      <c r="A12" s="46"/>
      <c r="P12" s="32"/>
      <c r="S12" s="32"/>
      <c r="T12" s="32"/>
      <c r="U12" s="32"/>
    </row>
  </sheetData>
  <mergeCells count="4">
    <mergeCell ref="B1:D1"/>
    <mergeCell ref="E1:G1"/>
    <mergeCell ref="H1:J1"/>
    <mergeCell ref="Q2:T3"/>
  </mergeCells>
  <conditionalFormatting sqref="B3:J5">
    <cfRule type="cellIs" dxfId="1" priority="1" operator="greaterThan">
      <formula>0</formula>
    </cfRule>
    <cfRule type="cellIs" dxfId="0" priority="2" operator="equal">
      <formula>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Fomulaire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2020-05-19T19:24:37Z</dcterms:created>
  <dcterms:modified xsi:type="dcterms:W3CDTF">2020-05-20T02:48:02Z</dcterms:modified>
</cp:coreProperties>
</file>