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 tabRatio="764" firstSheet="3" activeTab="6"/>
  </bookViews>
  <sheets>
    <sheet name="HORAIRES" sheetId="7" state="hidden" r:id="rId1"/>
    <sheet name="CALENDRIER" sheetId="5" state="hidden" r:id="rId2"/>
    <sheet name="BASE DE DONNEES" sheetId="2" state="veryHidden" r:id="rId3"/>
    <sheet name="EQUIPES" sheetId="10" r:id="rId4"/>
    <sheet name="ROTATIONS" sheetId="14" state="hidden" r:id="rId5"/>
    <sheet name="ABSENCES" sheetId="8" r:id="rId6"/>
    <sheet name="SAISIES" sheetId="12" r:id="rId7"/>
    <sheet name="QUARTS" sheetId="3" r:id="rId8"/>
    <sheet name="HEURES JOUR" sheetId="13" r:id="rId9"/>
    <sheet name="HEURES MOIS" sheetId="6" r:id="rId10"/>
  </sheets>
  <definedNames>
    <definedName name="_R3">ROTATIONS!$B$1</definedName>
    <definedName name="_R4">ROTATIONS!$F$1</definedName>
    <definedName name="_R5">ROTATIONS!$K$1</definedName>
    <definedName name="_R6">ROTATIONS!$Q$1</definedName>
    <definedName name="depuis">SAISIES!$B$3</definedName>
    <definedName name="icisaisie">SAISIES!$C$4</definedName>
    <definedName name="JF">CALENDRIER!$B$2:$F$13</definedName>
    <definedName name="jusque">SAISIES!$C$3</definedName>
    <definedName name="moisannee">CALENDRIER!$I$1:$I$24</definedName>
  </definedNames>
  <calcPr calcId="152511"/>
  <pivotCaches>
    <pivotCache cacheId="0" r:id="rId11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E20" i="2"/>
  <c r="F20" i="2"/>
  <c r="G20" i="2"/>
  <c r="H20" i="2"/>
  <c r="L20" i="2"/>
  <c r="M20" i="2"/>
  <c r="D14" i="2"/>
  <c r="E14" i="2"/>
  <c r="F14" i="2"/>
  <c r="G14" i="2"/>
  <c r="H14" i="2"/>
  <c r="L14" i="2"/>
  <c r="M14" i="2"/>
  <c r="D8" i="2"/>
  <c r="E8" i="2"/>
  <c r="F8" i="2"/>
  <c r="G8" i="2"/>
  <c r="H8" i="2"/>
  <c r="L8" i="2"/>
  <c r="M8" i="2"/>
  <c r="D19" i="2"/>
  <c r="E19" i="2"/>
  <c r="F19" i="2"/>
  <c r="G19" i="2"/>
  <c r="H19" i="2"/>
  <c r="L19" i="2"/>
  <c r="M19" i="2"/>
  <c r="D13" i="2"/>
  <c r="E13" i="2"/>
  <c r="F13" i="2"/>
  <c r="G13" i="2"/>
  <c r="H13" i="2"/>
  <c r="L13" i="2"/>
  <c r="M13" i="2"/>
  <c r="D7" i="2"/>
  <c r="E7" i="2"/>
  <c r="F7" i="2"/>
  <c r="G7" i="2"/>
  <c r="H7" i="2"/>
  <c r="L7" i="2"/>
  <c r="M7" i="2"/>
  <c r="D18" i="2"/>
  <c r="E18" i="2"/>
  <c r="F18" i="2"/>
  <c r="G18" i="2"/>
  <c r="H18" i="2"/>
  <c r="L18" i="2"/>
  <c r="M18" i="2"/>
  <c r="D12" i="2"/>
  <c r="E12" i="2"/>
  <c r="F12" i="2"/>
  <c r="G12" i="2"/>
  <c r="H12" i="2"/>
  <c r="L12" i="2"/>
  <c r="M12" i="2"/>
  <c r="D6" i="2"/>
  <c r="E6" i="2"/>
  <c r="F6" i="2"/>
  <c r="G6" i="2"/>
  <c r="H6" i="2"/>
  <c r="L6" i="2"/>
  <c r="M6" i="2"/>
  <c r="D17" i="2"/>
  <c r="E17" i="2"/>
  <c r="F17" i="2"/>
  <c r="G17" i="2"/>
  <c r="H17" i="2"/>
  <c r="L17" i="2"/>
  <c r="M17" i="2"/>
  <c r="D11" i="2"/>
  <c r="E11" i="2"/>
  <c r="F11" i="2"/>
  <c r="G11" i="2"/>
  <c r="H11" i="2"/>
  <c r="L11" i="2"/>
  <c r="M11" i="2"/>
  <c r="D5" i="2"/>
  <c r="E5" i="2"/>
  <c r="F5" i="2"/>
  <c r="G5" i="2"/>
  <c r="H5" i="2"/>
  <c r="L5" i="2"/>
  <c r="M5" i="2"/>
  <c r="D16" i="2"/>
  <c r="E16" i="2"/>
  <c r="F16" i="2"/>
  <c r="G16" i="2"/>
  <c r="H16" i="2"/>
  <c r="L16" i="2"/>
  <c r="M16" i="2"/>
  <c r="D10" i="2"/>
  <c r="E10" i="2"/>
  <c r="F10" i="2"/>
  <c r="G10" i="2"/>
  <c r="H10" i="2"/>
  <c r="L10" i="2"/>
  <c r="M10" i="2"/>
  <c r="D4" i="2"/>
  <c r="E4" i="2"/>
  <c r="F4" i="2"/>
  <c r="G4" i="2"/>
  <c r="H4" i="2"/>
  <c r="L4" i="2"/>
  <c r="M4" i="2"/>
  <c r="D15" i="2"/>
  <c r="E15" i="2"/>
  <c r="F15" i="2"/>
  <c r="G15" i="2"/>
  <c r="H15" i="2"/>
  <c r="L15" i="2"/>
  <c r="M15" i="2"/>
  <c r="D9" i="2"/>
  <c r="E9" i="2"/>
  <c r="F9" i="2"/>
  <c r="G9" i="2"/>
  <c r="H9" i="2"/>
  <c r="J9" i="2" s="1"/>
  <c r="L9" i="2"/>
  <c r="M9" i="2"/>
  <c r="D3" i="2"/>
  <c r="E3" i="2"/>
  <c r="F3" i="2"/>
  <c r="G3" i="2"/>
  <c r="H3" i="2"/>
  <c r="L3" i="2"/>
  <c r="M3" i="2"/>
  <c r="J20" i="2" l="1"/>
  <c r="I20" i="2" s="1"/>
  <c r="J14" i="2"/>
  <c r="I14" i="2" s="1"/>
  <c r="J8" i="2"/>
  <c r="I8" i="2" s="1"/>
  <c r="J19" i="2"/>
  <c r="I19" i="2" s="1"/>
  <c r="J13" i="2"/>
  <c r="I13" i="2" s="1"/>
  <c r="J7" i="2"/>
  <c r="I7" i="2" s="1"/>
  <c r="J18" i="2"/>
  <c r="I18" i="2" s="1"/>
  <c r="J12" i="2"/>
  <c r="I12" i="2" s="1"/>
  <c r="J6" i="2"/>
  <c r="I6" i="2" s="1"/>
  <c r="J17" i="2"/>
  <c r="I17" i="2" s="1"/>
  <c r="J11" i="2"/>
  <c r="I11" i="2" s="1"/>
  <c r="J5" i="2"/>
  <c r="I5" i="2" s="1"/>
  <c r="J16" i="2"/>
  <c r="I16" i="2" s="1"/>
  <c r="J10" i="2"/>
  <c r="I10" i="2" s="1"/>
  <c r="J4" i="2"/>
  <c r="I4" i="2" s="1"/>
  <c r="J15" i="2"/>
  <c r="I15" i="2" s="1"/>
  <c r="I9" i="2"/>
  <c r="J3" i="2"/>
  <c r="I3" i="2" s="1"/>
  <c r="D2" i="2"/>
  <c r="E2" i="2"/>
  <c r="F2" i="2"/>
  <c r="G2" i="2"/>
  <c r="H2" i="2"/>
  <c r="L2" i="2"/>
  <c r="M2" i="2"/>
  <c r="A10" i="12"/>
  <c r="C10" i="12" s="1"/>
  <c r="A9" i="12"/>
  <c r="B9" i="12" s="1"/>
  <c r="A8" i="12"/>
  <c r="C8" i="12" s="1"/>
  <c r="A7" i="12"/>
  <c r="C7" i="12" s="1"/>
  <c r="A6" i="12"/>
  <c r="C6" i="12" s="1"/>
  <c r="C9" i="12" l="1"/>
  <c r="J2" i="2"/>
  <c r="I2" i="2" s="1"/>
  <c r="B8" i="12"/>
  <c r="B7" i="12"/>
  <c r="B10" i="12"/>
  <c r="B6" i="12"/>
  <c r="B3" i="12"/>
  <c r="A11" i="13" l="1"/>
  <c r="B11" i="13" s="1"/>
  <c r="A10" i="13"/>
  <c r="B10" i="13" s="1"/>
  <c r="B9" i="13"/>
  <c r="A9" i="13"/>
  <c r="A8" i="13"/>
  <c r="B8" i="13" s="1"/>
  <c r="A7" i="13"/>
  <c r="B7" i="13" s="1"/>
  <c r="A21" i="13"/>
  <c r="B21" i="13" s="1"/>
  <c r="A20" i="13"/>
  <c r="B20" i="13" s="1"/>
  <c r="A19" i="13"/>
  <c r="B19" i="13" s="1"/>
  <c r="A18" i="13"/>
  <c r="B18" i="13" s="1"/>
  <c r="A17" i="13"/>
  <c r="B17" i="13" s="1"/>
  <c r="A31" i="13"/>
  <c r="B31" i="13" s="1"/>
  <c r="A30" i="13"/>
  <c r="B30" i="13" s="1"/>
  <c r="A29" i="13"/>
  <c r="B29" i="13" s="1"/>
  <c r="A28" i="13"/>
  <c r="B28" i="13" s="1"/>
  <c r="A27" i="13"/>
  <c r="B27" i="13" s="1"/>
  <c r="A41" i="13"/>
  <c r="B41" i="13" s="1"/>
  <c r="A40" i="13"/>
  <c r="B40" i="13" s="1"/>
  <c r="A39" i="13"/>
  <c r="B39" i="13" s="1"/>
  <c r="A38" i="13"/>
  <c r="B38" i="13" s="1"/>
  <c r="A37" i="13"/>
  <c r="B37" i="13" s="1"/>
  <c r="A51" i="13"/>
  <c r="B51" i="13" s="1"/>
  <c r="A50" i="13"/>
  <c r="B50" i="13" s="1"/>
  <c r="A49" i="13"/>
  <c r="B49" i="13" s="1"/>
  <c r="A48" i="13"/>
  <c r="B48" i="13" s="1"/>
  <c r="A47" i="13"/>
  <c r="B47" i="13" s="1"/>
  <c r="A61" i="13"/>
  <c r="B61" i="13" s="1"/>
  <c r="A60" i="13"/>
  <c r="B60" i="13" s="1"/>
  <c r="A59" i="13"/>
  <c r="B59" i="13" s="1"/>
  <c r="A58" i="13"/>
  <c r="B58" i="13" s="1"/>
  <c r="A57" i="13"/>
  <c r="B57" i="13" s="1"/>
  <c r="A11" i="3"/>
  <c r="B11" i="3" s="1"/>
  <c r="A10" i="3"/>
  <c r="B10" i="3" s="1"/>
  <c r="A9" i="3"/>
  <c r="B9" i="3" s="1"/>
  <c r="A8" i="3"/>
  <c r="B8" i="3" s="1"/>
  <c r="A7" i="3"/>
  <c r="B7" i="3" s="1"/>
  <c r="A21" i="3"/>
  <c r="B21" i="3" s="1"/>
  <c r="A20" i="3"/>
  <c r="B20" i="3" s="1"/>
  <c r="A19" i="3"/>
  <c r="B19" i="3" s="1"/>
  <c r="A18" i="3"/>
  <c r="B18" i="3" s="1"/>
  <c r="A17" i="3"/>
  <c r="B17" i="3" s="1"/>
  <c r="A31" i="3"/>
  <c r="B31" i="3" s="1"/>
  <c r="A30" i="3"/>
  <c r="B30" i="3" s="1"/>
  <c r="A29" i="3"/>
  <c r="B29" i="3" s="1"/>
  <c r="A28" i="3"/>
  <c r="B28" i="3" s="1"/>
  <c r="A27" i="3"/>
  <c r="B27" i="3" s="1"/>
  <c r="A41" i="3"/>
  <c r="B41" i="3" s="1"/>
  <c r="A40" i="3"/>
  <c r="B40" i="3" s="1"/>
  <c r="A39" i="3"/>
  <c r="B39" i="3" s="1"/>
  <c r="A38" i="3"/>
  <c r="B38" i="3" s="1"/>
  <c r="A37" i="3"/>
  <c r="B37" i="3" s="1"/>
  <c r="A51" i="3"/>
  <c r="B51" i="3" s="1"/>
  <c r="A50" i="3"/>
  <c r="B50" i="3" s="1"/>
  <c r="A49" i="3"/>
  <c r="B49" i="3" s="1"/>
  <c r="A48" i="3"/>
  <c r="B48" i="3" s="1"/>
  <c r="A47" i="3"/>
  <c r="B47" i="3" s="1"/>
  <c r="A61" i="3"/>
  <c r="B61" i="3" s="1"/>
  <c r="A60" i="3"/>
  <c r="B60" i="3" s="1"/>
  <c r="A59" i="3"/>
  <c r="B59" i="3" s="1"/>
  <c r="A58" i="3"/>
  <c r="B58" i="3" s="1"/>
  <c r="A57" i="3"/>
  <c r="B57" i="3" s="1"/>
  <c r="C4" i="3" l="1"/>
  <c r="A5" i="12" l="1"/>
  <c r="C5" i="12" s="1"/>
  <c r="B5" i="12" l="1"/>
  <c r="A56" i="13" l="1"/>
  <c r="B56" i="13" s="1"/>
  <c r="A46" i="13"/>
  <c r="B46" i="13" s="1"/>
  <c r="A36" i="13"/>
  <c r="B36" i="13" s="1"/>
  <c r="A26" i="13"/>
  <c r="B26" i="13" s="1"/>
  <c r="A16" i="13"/>
  <c r="B16" i="13" s="1"/>
  <c r="E14" i="13"/>
  <c r="E24" i="13" s="1"/>
  <c r="A6" i="13"/>
  <c r="B6" i="13" s="1"/>
  <c r="F15" i="13"/>
  <c r="E15" i="13"/>
  <c r="E25" i="13" s="1"/>
  <c r="D15" i="13"/>
  <c r="G5" i="13"/>
  <c r="K5" i="13" s="1"/>
  <c r="O5" i="13" s="1"/>
  <c r="S5" i="13" s="1"/>
  <c r="W5" i="13" s="1"/>
  <c r="AA5" i="13" s="1"/>
  <c r="F14" i="13"/>
  <c r="J14" i="13" s="1"/>
  <c r="N14" i="13" s="1"/>
  <c r="R14" i="13" s="1"/>
  <c r="V14" i="13" s="1"/>
  <c r="Z14" i="13" s="1"/>
  <c r="AD14" i="13" s="1"/>
  <c r="I4" i="13"/>
  <c r="M4" i="13" s="1"/>
  <c r="Q4" i="13" s="1"/>
  <c r="U4" i="13" s="1"/>
  <c r="Y4" i="13" s="1"/>
  <c r="AC4" i="13" s="1"/>
  <c r="D14" i="13"/>
  <c r="C14" i="13"/>
  <c r="C3" i="13"/>
  <c r="C13" i="13" l="1"/>
  <c r="J15" i="13"/>
  <c r="N15" i="13" s="1"/>
  <c r="R15" i="13" s="1"/>
  <c r="V15" i="13" s="1"/>
  <c r="Z15" i="13" s="1"/>
  <c r="AD15" i="13" s="1"/>
  <c r="F25" i="13"/>
  <c r="I15" i="13"/>
  <c r="M15" i="13" s="1"/>
  <c r="Q15" i="13" s="1"/>
  <c r="U15" i="13" s="1"/>
  <c r="Y15" i="13" s="1"/>
  <c r="AC15" i="13" s="1"/>
  <c r="C24" i="13"/>
  <c r="G14" i="13"/>
  <c r="K14" i="13" s="1"/>
  <c r="O14" i="13" s="1"/>
  <c r="S14" i="13" s="1"/>
  <c r="W14" i="13" s="1"/>
  <c r="AA14" i="13" s="1"/>
  <c r="H14" i="13"/>
  <c r="L14" i="13" s="1"/>
  <c r="P14" i="13" s="1"/>
  <c r="T14" i="13" s="1"/>
  <c r="X14" i="13" s="1"/>
  <c r="AB14" i="13" s="1"/>
  <c r="D24" i="13"/>
  <c r="H15" i="13"/>
  <c r="L15" i="13" s="1"/>
  <c r="P15" i="13" s="1"/>
  <c r="T15" i="13" s="1"/>
  <c r="X15" i="13" s="1"/>
  <c r="AB15" i="13" s="1"/>
  <c r="D25" i="13"/>
  <c r="H5" i="13"/>
  <c r="L5" i="13" s="1"/>
  <c r="P5" i="13" s="1"/>
  <c r="T5" i="13" s="1"/>
  <c r="X5" i="13" s="1"/>
  <c r="AB5" i="13" s="1"/>
  <c r="E34" i="13"/>
  <c r="I24" i="13"/>
  <c r="M24" i="13" s="1"/>
  <c r="Q24" i="13" s="1"/>
  <c r="U24" i="13" s="1"/>
  <c r="Y24" i="13" s="1"/>
  <c r="AC24" i="13" s="1"/>
  <c r="G3" i="13"/>
  <c r="I5" i="13"/>
  <c r="M5" i="13" s="1"/>
  <c r="Q5" i="13" s="1"/>
  <c r="U5" i="13" s="1"/>
  <c r="Y5" i="13" s="1"/>
  <c r="AC5" i="13" s="1"/>
  <c r="C15" i="13"/>
  <c r="H4" i="13"/>
  <c r="L4" i="13" s="1"/>
  <c r="P4" i="13" s="1"/>
  <c r="T4" i="13" s="1"/>
  <c r="X4" i="13" s="1"/>
  <c r="AB4" i="13" s="1"/>
  <c r="J4" i="13"/>
  <c r="N4" i="13" s="1"/>
  <c r="R4" i="13" s="1"/>
  <c r="V4" i="13" s="1"/>
  <c r="Z4" i="13" s="1"/>
  <c r="AD4" i="13" s="1"/>
  <c r="J5" i="13"/>
  <c r="N5" i="13" s="1"/>
  <c r="R5" i="13" s="1"/>
  <c r="V5" i="13" s="1"/>
  <c r="Z5" i="13" s="1"/>
  <c r="AD5" i="13" s="1"/>
  <c r="I14" i="13"/>
  <c r="M14" i="13" s="1"/>
  <c r="Q14" i="13" s="1"/>
  <c r="U14" i="13" s="1"/>
  <c r="Y14" i="13" s="1"/>
  <c r="AC14" i="13" s="1"/>
  <c r="F24" i="13"/>
  <c r="G4" i="13"/>
  <c r="K4" i="13" s="1"/>
  <c r="O4" i="13" s="1"/>
  <c r="S4" i="13" s="1"/>
  <c r="W4" i="13" s="1"/>
  <c r="AA4" i="13" s="1"/>
  <c r="A56" i="3"/>
  <c r="A46" i="3"/>
  <c r="A36" i="3"/>
  <c r="G13" i="13" l="1"/>
  <c r="C23" i="13"/>
  <c r="C25" i="13"/>
  <c r="G15" i="13"/>
  <c r="K15" i="13" s="1"/>
  <c r="O15" i="13" s="1"/>
  <c r="S15" i="13" s="1"/>
  <c r="W15" i="13" s="1"/>
  <c r="AA15" i="13" s="1"/>
  <c r="H25" i="13"/>
  <c r="L25" i="13" s="1"/>
  <c r="P25" i="13" s="1"/>
  <c r="T25" i="13" s="1"/>
  <c r="X25" i="13" s="1"/>
  <c r="AB25" i="13" s="1"/>
  <c r="D35" i="13"/>
  <c r="F35" i="13"/>
  <c r="J25" i="13"/>
  <c r="N25" i="13" s="1"/>
  <c r="R25" i="13" s="1"/>
  <c r="V25" i="13" s="1"/>
  <c r="Z25" i="13" s="1"/>
  <c r="AD25" i="13" s="1"/>
  <c r="F34" i="13"/>
  <c r="J24" i="13"/>
  <c r="N24" i="13" s="1"/>
  <c r="R24" i="13" s="1"/>
  <c r="V24" i="13" s="1"/>
  <c r="Z24" i="13" s="1"/>
  <c r="AD24" i="13" s="1"/>
  <c r="C34" i="13"/>
  <c r="G24" i="13"/>
  <c r="K24" i="13" s="1"/>
  <c r="O24" i="13" s="1"/>
  <c r="S24" i="13" s="1"/>
  <c r="W24" i="13" s="1"/>
  <c r="AA24" i="13" s="1"/>
  <c r="K13" i="13"/>
  <c r="K3" i="13"/>
  <c r="E44" i="13"/>
  <c r="I34" i="13"/>
  <c r="M34" i="13" s="1"/>
  <c r="Q34" i="13" s="1"/>
  <c r="U34" i="13" s="1"/>
  <c r="Y34" i="13" s="1"/>
  <c r="AC34" i="13" s="1"/>
  <c r="D34" i="13"/>
  <c r="H24" i="13"/>
  <c r="L24" i="13" s="1"/>
  <c r="P24" i="13" s="1"/>
  <c r="T24" i="13" s="1"/>
  <c r="X24" i="13" s="1"/>
  <c r="AB24" i="13" s="1"/>
  <c r="E35" i="13"/>
  <c r="I25" i="13"/>
  <c r="M25" i="13" s="1"/>
  <c r="Q25" i="13" s="1"/>
  <c r="U25" i="13" s="1"/>
  <c r="Y25" i="13" s="1"/>
  <c r="AC25" i="13" s="1"/>
  <c r="A26" i="3"/>
  <c r="B26" i="3" s="1"/>
  <c r="A16" i="3"/>
  <c r="B16" i="3" s="1"/>
  <c r="B56" i="3"/>
  <c r="B46" i="3"/>
  <c r="B36" i="3"/>
  <c r="A6" i="3"/>
  <c r="B6" i="3" s="1"/>
  <c r="G23" i="13" l="1"/>
  <c r="C33" i="13"/>
  <c r="O3" i="13"/>
  <c r="C44" i="13"/>
  <c r="G34" i="13"/>
  <c r="K34" i="13" s="1"/>
  <c r="O34" i="13" s="1"/>
  <c r="S34" i="13" s="1"/>
  <c r="W34" i="13" s="1"/>
  <c r="AA34" i="13" s="1"/>
  <c r="O13" i="13"/>
  <c r="D45" i="13"/>
  <c r="H35" i="13"/>
  <c r="L35" i="13" s="1"/>
  <c r="P35" i="13" s="1"/>
  <c r="T35" i="13" s="1"/>
  <c r="X35" i="13" s="1"/>
  <c r="AB35" i="13" s="1"/>
  <c r="E54" i="13"/>
  <c r="I54" i="13" s="1"/>
  <c r="M54" i="13" s="1"/>
  <c r="Q54" i="13" s="1"/>
  <c r="U54" i="13" s="1"/>
  <c r="Y54" i="13" s="1"/>
  <c r="AC54" i="13" s="1"/>
  <c r="I44" i="13"/>
  <c r="M44" i="13" s="1"/>
  <c r="Q44" i="13" s="1"/>
  <c r="U44" i="13" s="1"/>
  <c r="Y44" i="13" s="1"/>
  <c r="AC44" i="13" s="1"/>
  <c r="J34" i="13"/>
  <c r="N34" i="13" s="1"/>
  <c r="R34" i="13" s="1"/>
  <c r="V34" i="13" s="1"/>
  <c r="Z34" i="13" s="1"/>
  <c r="AD34" i="13" s="1"/>
  <c r="F44" i="13"/>
  <c r="E45" i="13"/>
  <c r="I35" i="13"/>
  <c r="M35" i="13" s="1"/>
  <c r="Q35" i="13" s="1"/>
  <c r="U35" i="13" s="1"/>
  <c r="Y35" i="13" s="1"/>
  <c r="AC35" i="13" s="1"/>
  <c r="D44" i="13"/>
  <c r="H34" i="13"/>
  <c r="L34" i="13" s="1"/>
  <c r="P34" i="13" s="1"/>
  <c r="T34" i="13" s="1"/>
  <c r="X34" i="13" s="1"/>
  <c r="AB34" i="13" s="1"/>
  <c r="J35" i="13"/>
  <c r="N35" i="13" s="1"/>
  <c r="R35" i="13" s="1"/>
  <c r="V35" i="13" s="1"/>
  <c r="Z35" i="13" s="1"/>
  <c r="AD35" i="13" s="1"/>
  <c r="F45" i="13"/>
  <c r="G25" i="13"/>
  <c r="K25" i="13" s="1"/>
  <c r="O25" i="13" s="1"/>
  <c r="S25" i="13" s="1"/>
  <c r="W25" i="13" s="1"/>
  <c r="AA25" i="13" s="1"/>
  <c r="C35" i="13"/>
  <c r="C43" i="13" l="1"/>
  <c r="G33" i="13"/>
  <c r="K23" i="13"/>
  <c r="F55" i="13"/>
  <c r="J55" i="13" s="1"/>
  <c r="N55" i="13" s="1"/>
  <c r="R55" i="13" s="1"/>
  <c r="V55" i="13" s="1"/>
  <c r="Z55" i="13" s="1"/>
  <c r="AD55" i="13" s="1"/>
  <c r="J45" i="13"/>
  <c r="N45" i="13" s="1"/>
  <c r="R45" i="13" s="1"/>
  <c r="V45" i="13" s="1"/>
  <c r="Z45" i="13" s="1"/>
  <c r="AD45" i="13" s="1"/>
  <c r="D54" i="13"/>
  <c r="H54" i="13" s="1"/>
  <c r="L54" i="13" s="1"/>
  <c r="P54" i="13" s="1"/>
  <c r="T54" i="13" s="1"/>
  <c r="X54" i="13" s="1"/>
  <c r="AB54" i="13" s="1"/>
  <c r="H44" i="13"/>
  <c r="L44" i="13" s="1"/>
  <c r="P44" i="13" s="1"/>
  <c r="T44" i="13" s="1"/>
  <c r="X44" i="13" s="1"/>
  <c r="AB44" i="13" s="1"/>
  <c r="S13" i="13"/>
  <c r="C45" i="13"/>
  <c r="G35" i="13"/>
  <c r="K35" i="13" s="1"/>
  <c r="O35" i="13" s="1"/>
  <c r="S35" i="13" s="1"/>
  <c r="W35" i="13" s="1"/>
  <c r="AA35" i="13" s="1"/>
  <c r="E55" i="13"/>
  <c r="I55" i="13" s="1"/>
  <c r="M55" i="13" s="1"/>
  <c r="Q55" i="13" s="1"/>
  <c r="U55" i="13" s="1"/>
  <c r="Y55" i="13" s="1"/>
  <c r="AC55" i="13" s="1"/>
  <c r="I45" i="13"/>
  <c r="M45" i="13" s="1"/>
  <c r="Q45" i="13" s="1"/>
  <c r="U45" i="13" s="1"/>
  <c r="Y45" i="13" s="1"/>
  <c r="AC45" i="13" s="1"/>
  <c r="D55" i="13"/>
  <c r="H55" i="13" s="1"/>
  <c r="L55" i="13" s="1"/>
  <c r="P55" i="13" s="1"/>
  <c r="T55" i="13" s="1"/>
  <c r="X55" i="13" s="1"/>
  <c r="AB55" i="13" s="1"/>
  <c r="H45" i="13"/>
  <c r="L45" i="13" s="1"/>
  <c r="P45" i="13" s="1"/>
  <c r="T45" i="13" s="1"/>
  <c r="X45" i="13" s="1"/>
  <c r="AB45" i="13" s="1"/>
  <c r="C54" i="13"/>
  <c r="G54" i="13" s="1"/>
  <c r="K54" i="13" s="1"/>
  <c r="O54" i="13" s="1"/>
  <c r="S54" i="13" s="1"/>
  <c r="W54" i="13" s="1"/>
  <c r="AA54" i="13" s="1"/>
  <c r="G44" i="13"/>
  <c r="K44" i="13" s="1"/>
  <c r="O44" i="13" s="1"/>
  <c r="S44" i="13" s="1"/>
  <c r="W44" i="13" s="1"/>
  <c r="AA44" i="13" s="1"/>
  <c r="F54" i="13"/>
  <c r="J54" i="13" s="1"/>
  <c r="N54" i="13" s="1"/>
  <c r="R54" i="13" s="1"/>
  <c r="V54" i="13" s="1"/>
  <c r="Z54" i="13" s="1"/>
  <c r="AD54" i="13" s="1"/>
  <c r="J44" i="13"/>
  <c r="N44" i="13" s="1"/>
  <c r="R44" i="13" s="1"/>
  <c r="V44" i="13" s="1"/>
  <c r="Z44" i="13" s="1"/>
  <c r="AD44" i="13" s="1"/>
  <c r="S3" i="13"/>
  <c r="O23" i="13" l="1"/>
  <c r="K33" i="13"/>
  <c r="C53" i="13"/>
  <c r="G43" i="13"/>
  <c r="W13" i="13"/>
  <c r="W3" i="13"/>
  <c r="C55" i="13"/>
  <c r="G55" i="13" s="1"/>
  <c r="K55" i="13" s="1"/>
  <c r="O55" i="13" s="1"/>
  <c r="S55" i="13" s="1"/>
  <c r="W55" i="13" s="1"/>
  <c r="AA55" i="13" s="1"/>
  <c r="G45" i="13"/>
  <c r="K45" i="13" s="1"/>
  <c r="O45" i="13" s="1"/>
  <c r="S45" i="13" s="1"/>
  <c r="W45" i="13" s="1"/>
  <c r="AA45" i="13" s="1"/>
  <c r="O33" i="13" l="1"/>
  <c r="S23" i="13"/>
  <c r="K43" i="13"/>
  <c r="G53" i="13"/>
  <c r="AA13" i="13"/>
  <c r="AA3" i="13"/>
  <c r="S33" i="13" l="1"/>
  <c r="K53" i="13"/>
  <c r="W23" i="13"/>
  <c r="O43" i="13"/>
  <c r="D4" i="12"/>
  <c r="D2" i="12" s="1"/>
  <c r="W33" i="13" l="1"/>
  <c r="AA23" i="13"/>
  <c r="S43" i="13"/>
  <c r="O53" i="13"/>
  <c r="D3" i="12"/>
  <c r="C4" i="12"/>
  <c r="E4" i="12"/>
  <c r="E2" i="12" s="1"/>
  <c r="W43" i="13" l="1"/>
  <c r="S53" i="13"/>
  <c r="AA33" i="13"/>
  <c r="F4" i="12"/>
  <c r="F2" i="12" s="1"/>
  <c r="E3" i="12"/>
  <c r="C3" i="3"/>
  <c r="G4" i="3"/>
  <c r="K4" i="3" s="1"/>
  <c r="D4" i="3"/>
  <c r="D14" i="3" s="1"/>
  <c r="D24" i="3" s="1"/>
  <c r="H24" i="3" s="1"/>
  <c r="L24" i="3" s="1"/>
  <c r="P24" i="3" s="1"/>
  <c r="T24" i="3" s="1"/>
  <c r="X24" i="3" s="1"/>
  <c r="AB24" i="3" s="1"/>
  <c r="E4" i="3"/>
  <c r="I4" i="3" s="1"/>
  <c r="M4" i="3" s="1"/>
  <c r="Q4" i="3" s="1"/>
  <c r="U4" i="3" s="1"/>
  <c r="Y4" i="3" s="1"/>
  <c r="AC4" i="3" s="1"/>
  <c r="F4" i="3"/>
  <c r="J4" i="3" s="1"/>
  <c r="N4" i="3" s="1"/>
  <c r="R4" i="3" s="1"/>
  <c r="V4" i="3" s="1"/>
  <c r="Z4" i="3" s="1"/>
  <c r="AD4" i="3" s="1"/>
  <c r="C5" i="3"/>
  <c r="D5" i="3"/>
  <c r="D15" i="3" s="1"/>
  <c r="D25" i="3" s="1"/>
  <c r="E5" i="3"/>
  <c r="E15" i="3" s="1"/>
  <c r="F5" i="3"/>
  <c r="F15" i="3" s="1"/>
  <c r="AA43" i="13" l="1"/>
  <c r="W53" i="13"/>
  <c r="F14" i="3"/>
  <c r="F24" i="3" s="1"/>
  <c r="F34" i="3" s="1"/>
  <c r="H4" i="3"/>
  <c r="L4" i="3" s="1"/>
  <c r="P4" i="3" s="1"/>
  <c r="T4" i="3" s="1"/>
  <c r="X4" i="3" s="1"/>
  <c r="AB4" i="3" s="1"/>
  <c r="G3" i="3"/>
  <c r="E14" i="3"/>
  <c r="E24" i="3" s="1"/>
  <c r="E34" i="3" s="1"/>
  <c r="E44" i="3" s="1"/>
  <c r="O4" i="3"/>
  <c r="C14" i="3"/>
  <c r="C15" i="3"/>
  <c r="G15" i="3" s="1"/>
  <c r="K15" i="3" s="1"/>
  <c r="O15" i="3" s="1"/>
  <c r="S15" i="3" s="1"/>
  <c r="W15" i="3" s="1"/>
  <c r="AA15" i="3" s="1"/>
  <c r="G5" i="3"/>
  <c r="H5" i="3"/>
  <c r="L5" i="3" s="1"/>
  <c r="P5" i="3" s="1"/>
  <c r="T5" i="3" s="1"/>
  <c r="X5" i="3" s="1"/>
  <c r="AB5" i="3" s="1"/>
  <c r="G4" i="12"/>
  <c r="G2" i="12" s="1"/>
  <c r="F3" i="12"/>
  <c r="J5" i="3"/>
  <c r="N5" i="3" s="1"/>
  <c r="R5" i="3" s="1"/>
  <c r="V5" i="3" s="1"/>
  <c r="Z5" i="3" s="1"/>
  <c r="AD5" i="3" s="1"/>
  <c r="C13" i="3"/>
  <c r="H25" i="3"/>
  <c r="L25" i="3" s="1"/>
  <c r="P25" i="3" s="1"/>
  <c r="T25" i="3" s="1"/>
  <c r="X25" i="3" s="1"/>
  <c r="AB25" i="3" s="1"/>
  <c r="D35" i="3"/>
  <c r="J15" i="3"/>
  <c r="N15" i="3" s="1"/>
  <c r="R15" i="3" s="1"/>
  <c r="V15" i="3" s="1"/>
  <c r="Z15" i="3" s="1"/>
  <c r="AD15" i="3" s="1"/>
  <c r="F25" i="3"/>
  <c r="E25" i="3"/>
  <c r="I15" i="3"/>
  <c r="M15" i="3" s="1"/>
  <c r="Q15" i="3" s="1"/>
  <c r="U15" i="3" s="1"/>
  <c r="Y15" i="3" s="1"/>
  <c r="AC15" i="3" s="1"/>
  <c r="I5" i="3"/>
  <c r="M5" i="3" s="1"/>
  <c r="Q5" i="3" s="1"/>
  <c r="U5" i="3" s="1"/>
  <c r="Y5" i="3" s="1"/>
  <c r="AC5" i="3" s="1"/>
  <c r="H15" i="3"/>
  <c r="L15" i="3" s="1"/>
  <c r="P15" i="3" s="1"/>
  <c r="T15" i="3" s="1"/>
  <c r="X15" i="3" s="1"/>
  <c r="AB15" i="3" s="1"/>
  <c r="D34" i="3"/>
  <c r="H14" i="3"/>
  <c r="L14" i="3" s="1"/>
  <c r="P14" i="3" s="1"/>
  <c r="T14" i="3" s="1"/>
  <c r="X14" i="3" s="1"/>
  <c r="AB14" i="3" s="1"/>
  <c r="B1" i="5"/>
  <c r="C1" i="5" s="1"/>
  <c r="D1" i="5" s="1"/>
  <c r="E1" i="5" s="1"/>
  <c r="F1" i="5" s="1"/>
  <c r="F2" i="5" s="1"/>
  <c r="AA53" i="13" l="1"/>
  <c r="J14" i="3"/>
  <c r="N14" i="3" s="1"/>
  <c r="R14" i="3" s="1"/>
  <c r="V14" i="3" s="1"/>
  <c r="Z14" i="3" s="1"/>
  <c r="AD14" i="3" s="1"/>
  <c r="J24" i="3"/>
  <c r="N24" i="3" s="1"/>
  <c r="R24" i="3" s="1"/>
  <c r="V24" i="3" s="1"/>
  <c r="Z24" i="3" s="1"/>
  <c r="AD24" i="3" s="1"/>
  <c r="C25" i="3"/>
  <c r="C35" i="3" s="1"/>
  <c r="G35" i="3" s="1"/>
  <c r="K35" i="3" s="1"/>
  <c r="O35" i="3" s="1"/>
  <c r="S35" i="3" s="1"/>
  <c r="W35" i="3" s="1"/>
  <c r="AA35" i="3" s="1"/>
  <c r="K3" i="3"/>
  <c r="C23" i="3"/>
  <c r="G13" i="3"/>
  <c r="I14" i="3"/>
  <c r="M14" i="3" s="1"/>
  <c r="Q14" i="3" s="1"/>
  <c r="U14" i="3" s="1"/>
  <c r="Y14" i="3" s="1"/>
  <c r="AC14" i="3" s="1"/>
  <c r="I24" i="3"/>
  <c r="M24" i="3" s="1"/>
  <c r="Q24" i="3" s="1"/>
  <c r="U24" i="3" s="1"/>
  <c r="Y24" i="3" s="1"/>
  <c r="AC24" i="3" s="1"/>
  <c r="I34" i="3"/>
  <c r="M34" i="3" s="1"/>
  <c r="Q34" i="3" s="1"/>
  <c r="U34" i="3" s="1"/>
  <c r="Y34" i="3" s="1"/>
  <c r="AC34" i="3" s="1"/>
  <c r="K5" i="3"/>
  <c r="G14" i="3"/>
  <c r="K14" i="3" s="1"/>
  <c r="O14" i="3" s="1"/>
  <c r="S14" i="3" s="1"/>
  <c r="W14" i="3" s="1"/>
  <c r="AA14" i="3" s="1"/>
  <c r="C24" i="3"/>
  <c r="S4" i="3"/>
  <c r="H4" i="12"/>
  <c r="H2" i="12" s="1"/>
  <c r="G3" i="12"/>
  <c r="F35" i="3"/>
  <c r="J25" i="3"/>
  <c r="N25" i="3" s="1"/>
  <c r="R25" i="3" s="1"/>
  <c r="V25" i="3" s="1"/>
  <c r="Z25" i="3" s="1"/>
  <c r="AD25" i="3" s="1"/>
  <c r="D44" i="3"/>
  <c r="H34" i="3"/>
  <c r="L34" i="3" s="1"/>
  <c r="P34" i="3" s="1"/>
  <c r="T34" i="3" s="1"/>
  <c r="X34" i="3" s="1"/>
  <c r="AB34" i="3" s="1"/>
  <c r="H35" i="3"/>
  <c r="L35" i="3" s="1"/>
  <c r="P35" i="3" s="1"/>
  <c r="T35" i="3" s="1"/>
  <c r="X35" i="3" s="1"/>
  <c r="AB35" i="3" s="1"/>
  <c r="D45" i="3"/>
  <c r="I25" i="3"/>
  <c r="M25" i="3" s="1"/>
  <c r="Q25" i="3" s="1"/>
  <c r="U25" i="3" s="1"/>
  <c r="Y25" i="3" s="1"/>
  <c r="AC25" i="3" s="1"/>
  <c r="E35" i="3"/>
  <c r="I44" i="3"/>
  <c r="M44" i="3" s="1"/>
  <c r="Q44" i="3" s="1"/>
  <c r="U44" i="3" s="1"/>
  <c r="Y44" i="3" s="1"/>
  <c r="AC44" i="3" s="1"/>
  <c r="E54" i="3"/>
  <c r="I54" i="3" s="1"/>
  <c r="M54" i="3" s="1"/>
  <c r="Q54" i="3" s="1"/>
  <c r="U54" i="3" s="1"/>
  <c r="Y54" i="3" s="1"/>
  <c r="AC54" i="3" s="1"/>
  <c r="J34" i="3"/>
  <c r="N34" i="3" s="1"/>
  <c r="R34" i="3" s="1"/>
  <c r="V34" i="3" s="1"/>
  <c r="Z34" i="3" s="1"/>
  <c r="AD34" i="3" s="1"/>
  <c r="F44" i="3"/>
  <c r="F12" i="5"/>
  <c r="F6" i="5"/>
  <c r="F11" i="5"/>
  <c r="F5" i="5"/>
  <c r="F10" i="5"/>
  <c r="F3" i="5"/>
  <c r="F4" i="5" s="1"/>
  <c r="F13" i="5"/>
  <c r="F9" i="5"/>
  <c r="E13" i="5"/>
  <c r="E12" i="5"/>
  <c r="E11" i="5"/>
  <c r="E10" i="5"/>
  <c r="E9" i="5"/>
  <c r="E6" i="5"/>
  <c r="E5" i="5"/>
  <c r="E3" i="5"/>
  <c r="E2" i="5"/>
  <c r="D13" i="5"/>
  <c r="D12" i="5"/>
  <c r="D11" i="5"/>
  <c r="D10" i="5"/>
  <c r="D9" i="5"/>
  <c r="D6" i="5"/>
  <c r="D5" i="5"/>
  <c r="D3" i="5"/>
  <c r="D2" i="5"/>
  <c r="C13" i="5"/>
  <c r="C12" i="5"/>
  <c r="C11" i="5"/>
  <c r="C10" i="5"/>
  <c r="C9" i="5"/>
  <c r="C6" i="5"/>
  <c r="C5" i="5"/>
  <c r="C3" i="5"/>
  <c r="C2" i="5"/>
  <c r="O3" i="3" l="1"/>
  <c r="G25" i="3"/>
  <c r="K25" i="3" s="1"/>
  <c r="O25" i="3" s="1"/>
  <c r="S25" i="3" s="1"/>
  <c r="W25" i="3" s="1"/>
  <c r="AA25" i="3" s="1"/>
  <c r="C45" i="3"/>
  <c r="K13" i="3"/>
  <c r="C33" i="3"/>
  <c r="G23" i="3"/>
  <c r="W4" i="3"/>
  <c r="O5" i="3"/>
  <c r="G24" i="3"/>
  <c r="K24" i="3" s="1"/>
  <c r="O24" i="3" s="1"/>
  <c r="S24" i="3" s="1"/>
  <c r="W24" i="3" s="1"/>
  <c r="AA24" i="3" s="1"/>
  <c r="C34" i="3"/>
  <c r="I4" i="12"/>
  <c r="I2" i="12" s="1"/>
  <c r="H3" i="12"/>
  <c r="E45" i="3"/>
  <c r="I35" i="3"/>
  <c r="M35" i="3" s="1"/>
  <c r="Q35" i="3" s="1"/>
  <c r="U35" i="3" s="1"/>
  <c r="Y35" i="3" s="1"/>
  <c r="AC35" i="3" s="1"/>
  <c r="H45" i="3"/>
  <c r="L45" i="3" s="1"/>
  <c r="P45" i="3" s="1"/>
  <c r="T45" i="3" s="1"/>
  <c r="X45" i="3" s="1"/>
  <c r="AB45" i="3" s="1"/>
  <c r="D55" i="3"/>
  <c r="H55" i="3" s="1"/>
  <c r="L55" i="3" s="1"/>
  <c r="P55" i="3" s="1"/>
  <c r="T55" i="3" s="1"/>
  <c r="X55" i="3" s="1"/>
  <c r="AB55" i="3" s="1"/>
  <c r="J35" i="3"/>
  <c r="N35" i="3" s="1"/>
  <c r="R35" i="3" s="1"/>
  <c r="V35" i="3" s="1"/>
  <c r="Z35" i="3" s="1"/>
  <c r="AD35" i="3" s="1"/>
  <c r="F45" i="3"/>
  <c r="D54" i="3"/>
  <c r="H54" i="3" s="1"/>
  <c r="L54" i="3" s="1"/>
  <c r="P54" i="3" s="1"/>
  <c r="T54" i="3" s="1"/>
  <c r="X54" i="3" s="1"/>
  <c r="AB54" i="3" s="1"/>
  <c r="H44" i="3"/>
  <c r="L44" i="3" s="1"/>
  <c r="P44" i="3" s="1"/>
  <c r="T44" i="3" s="1"/>
  <c r="X44" i="3" s="1"/>
  <c r="AB44" i="3" s="1"/>
  <c r="J44" i="3"/>
  <c r="N44" i="3" s="1"/>
  <c r="R44" i="3" s="1"/>
  <c r="V44" i="3" s="1"/>
  <c r="Z44" i="3" s="1"/>
  <c r="AD44" i="3" s="1"/>
  <c r="F54" i="3"/>
  <c r="J54" i="3" s="1"/>
  <c r="N54" i="3" s="1"/>
  <c r="R54" i="3" s="1"/>
  <c r="V54" i="3" s="1"/>
  <c r="Z54" i="3" s="1"/>
  <c r="AD54" i="3" s="1"/>
  <c r="F7" i="5"/>
  <c r="F8" i="5"/>
  <c r="D4" i="5"/>
  <c r="D7" i="5"/>
  <c r="D8" i="5"/>
  <c r="E4" i="5"/>
  <c r="E7" i="5"/>
  <c r="E8" i="5"/>
  <c r="C4" i="5"/>
  <c r="C7" i="5"/>
  <c r="C8" i="5"/>
  <c r="S3" i="3" l="1"/>
  <c r="G33" i="3"/>
  <c r="C43" i="3"/>
  <c r="G45" i="3"/>
  <c r="K45" i="3" s="1"/>
  <c r="O45" i="3" s="1"/>
  <c r="S45" i="3" s="1"/>
  <c r="W45" i="3" s="1"/>
  <c r="AA45" i="3" s="1"/>
  <c r="C55" i="3"/>
  <c r="G55" i="3" s="1"/>
  <c r="K55" i="3" s="1"/>
  <c r="O55" i="3" s="1"/>
  <c r="S55" i="3" s="1"/>
  <c r="W55" i="3" s="1"/>
  <c r="AA55" i="3" s="1"/>
  <c r="O13" i="3"/>
  <c r="K23" i="3"/>
  <c r="C44" i="3"/>
  <c r="G34" i="3"/>
  <c r="K34" i="3" s="1"/>
  <c r="O34" i="3" s="1"/>
  <c r="S34" i="3" s="1"/>
  <c r="W34" i="3" s="1"/>
  <c r="AA34" i="3" s="1"/>
  <c r="S5" i="3"/>
  <c r="AA4" i="3"/>
  <c r="J4" i="12"/>
  <c r="J2" i="12" s="1"/>
  <c r="I3" i="12"/>
  <c r="J45" i="3"/>
  <c r="N45" i="3" s="1"/>
  <c r="R45" i="3" s="1"/>
  <c r="V45" i="3" s="1"/>
  <c r="Z45" i="3" s="1"/>
  <c r="AD45" i="3" s="1"/>
  <c r="F55" i="3"/>
  <c r="J55" i="3" s="1"/>
  <c r="N55" i="3" s="1"/>
  <c r="R55" i="3" s="1"/>
  <c r="V55" i="3" s="1"/>
  <c r="Z55" i="3" s="1"/>
  <c r="AD55" i="3" s="1"/>
  <c r="I45" i="3"/>
  <c r="M45" i="3" s="1"/>
  <c r="Q45" i="3" s="1"/>
  <c r="U45" i="3" s="1"/>
  <c r="Y45" i="3" s="1"/>
  <c r="AC45" i="3" s="1"/>
  <c r="E55" i="3"/>
  <c r="I55" i="3" s="1"/>
  <c r="M55" i="3" s="1"/>
  <c r="Q55" i="3" s="1"/>
  <c r="U55" i="3" s="1"/>
  <c r="Y55" i="3" s="1"/>
  <c r="AC55" i="3" s="1"/>
  <c r="C5" i="7"/>
  <c r="D5" i="7"/>
  <c r="E5" i="7"/>
  <c r="B5" i="7"/>
  <c r="C6" i="7"/>
  <c r="D6" i="7"/>
  <c r="E6" i="7"/>
  <c r="B6" i="7"/>
  <c r="W3" i="3" l="1"/>
  <c r="K33" i="3"/>
  <c r="C53" i="3"/>
  <c r="O23" i="3"/>
  <c r="S13" i="3"/>
  <c r="G43" i="3"/>
  <c r="W5" i="3"/>
  <c r="C54" i="3"/>
  <c r="G54" i="3" s="1"/>
  <c r="K54" i="3" s="1"/>
  <c r="O54" i="3" s="1"/>
  <c r="S54" i="3" s="1"/>
  <c r="W54" i="3" s="1"/>
  <c r="AA54" i="3" s="1"/>
  <c r="G44" i="3"/>
  <c r="K44" i="3" s="1"/>
  <c r="O44" i="3" s="1"/>
  <c r="S44" i="3" s="1"/>
  <c r="W44" i="3" s="1"/>
  <c r="AA44" i="3" s="1"/>
  <c r="K4" i="12"/>
  <c r="K2" i="12" s="1"/>
  <c r="J3" i="12"/>
  <c r="C3" i="12" l="1"/>
  <c r="L10" i="13"/>
  <c r="D10" i="13"/>
  <c r="X10" i="13"/>
  <c r="D8" i="13"/>
  <c r="X8" i="13"/>
  <c r="L8" i="13"/>
  <c r="X11" i="13"/>
  <c r="AA11" i="13"/>
  <c r="W11" i="13"/>
  <c r="O11" i="13"/>
  <c r="W9" i="13"/>
  <c r="T9" i="13"/>
  <c r="X9" i="13"/>
  <c r="AA9" i="13"/>
  <c r="G10" i="13"/>
  <c r="AA10" i="13"/>
  <c r="S10" i="13"/>
  <c r="P7" i="13"/>
  <c r="AB8" i="13"/>
  <c r="S8" i="13"/>
  <c r="P8" i="13"/>
  <c r="S11" i="13"/>
  <c r="P11" i="13"/>
  <c r="L11" i="13"/>
  <c r="D11" i="13"/>
  <c r="AB9" i="13"/>
  <c r="AD9" i="13" s="1"/>
  <c r="C9" i="13"/>
  <c r="K9" i="13"/>
  <c r="AB10" i="13"/>
  <c r="T10" i="13"/>
  <c r="P10" i="13"/>
  <c r="H10" i="13"/>
  <c r="H7" i="13"/>
  <c r="T8" i="13"/>
  <c r="W8" i="13"/>
  <c r="H8" i="13"/>
  <c r="AA8" i="13"/>
  <c r="H11" i="13"/>
  <c r="K11" i="13"/>
  <c r="G11" i="13"/>
  <c r="G9" i="13"/>
  <c r="D9" i="13"/>
  <c r="H9" i="13"/>
  <c r="P9" i="13"/>
  <c r="C10" i="13"/>
  <c r="O8" i="13"/>
  <c r="C11" i="13"/>
  <c r="O9" i="13"/>
  <c r="AB8" i="3"/>
  <c r="L8" i="3"/>
  <c r="V8" i="3"/>
  <c r="Q8" i="3"/>
  <c r="S8" i="3"/>
  <c r="C8" i="3"/>
  <c r="AC8" i="3"/>
  <c r="AD9" i="3"/>
  <c r="N9" i="3"/>
  <c r="X9" i="3"/>
  <c r="W9" i="3"/>
  <c r="C9" i="3"/>
  <c r="Q9" i="3"/>
  <c r="T9" i="3"/>
  <c r="AB10" i="3"/>
  <c r="L10" i="3"/>
  <c r="Z10" i="3"/>
  <c r="AC10" i="3"/>
  <c r="AA10" i="3"/>
  <c r="K10" i="3"/>
  <c r="J10" i="3"/>
  <c r="AD7" i="3"/>
  <c r="N7" i="3"/>
  <c r="H7" i="3"/>
  <c r="Q7" i="3"/>
  <c r="AB7" i="3"/>
  <c r="D7" i="3"/>
  <c r="O7" i="3"/>
  <c r="AD11" i="3"/>
  <c r="N11" i="3"/>
  <c r="X11" i="3"/>
  <c r="D11" i="3"/>
  <c r="K11" i="3"/>
  <c r="U11" i="3"/>
  <c r="E11" i="3"/>
  <c r="W10" i="13"/>
  <c r="G8" i="13"/>
  <c r="AB11" i="13"/>
  <c r="S9" i="13"/>
  <c r="X8" i="3"/>
  <c r="H8" i="3"/>
  <c r="R8" i="3"/>
  <c r="I8" i="3"/>
  <c r="O8" i="3"/>
  <c r="Z8" i="3"/>
  <c r="U8" i="3"/>
  <c r="Z9" i="3"/>
  <c r="J9" i="3"/>
  <c r="P9" i="3"/>
  <c r="S9" i="3"/>
  <c r="AC9" i="3"/>
  <c r="M9" i="3"/>
  <c r="L9" i="3"/>
  <c r="X10" i="3"/>
  <c r="H10" i="3"/>
  <c r="R10" i="3"/>
  <c r="U10" i="3"/>
  <c r="W10" i="3"/>
  <c r="G10" i="3"/>
  <c r="Y10" i="3"/>
  <c r="Z7" i="3"/>
  <c r="J7" i="3"/>
  <c r="AC7" i="3"/>
  <c r="M7" i="3"/>
  <c r="X7" i="3"/>
  <c r="AA7" i="3"/>
  <c r="K7" i="3"/>
  <c r="Z11" i="3"/>
  <c r="J11" i="3"/>
  <c r="T11" i="3"/>
  <c r="O10" i="13"/>
  <c r="R10" i="13" s="1"/>
  <c r="C8" i="13"/>
  <c r="T11" i="13"/>
  <c r="T8" i="3"/>
  <c r="D8" i="3"/>
  <c r="J8" i="3"/>
  <c r="AA8" i="3"/>
  <c r="K8" i="3"/>
  <c r="N8" i="3"/>
  <c r="M8" i="3"/>
  <c r="V9" i="3"/>
  <c r="F9" i="3"/>
  <c r="H9" i="3"/>
  <c r="O9" i="3"/>
  <c r="Y9" i="3"/>
  <c r="I9" i="3"/>
  <c r="D9" i="3"/>
  <c r="T10" i="3"/>
  <c r="D10" i="3"/>
  <c r="N10" i="3"/>
  <c r="M10" i="3"/>
  <c r="S10" i="3"/>
  <c r="C10" i="3"/>
  <c r="Q10" i="3"/>
  <c r="V7" i="3"/>
  <c r="F7" i="3"/>
  <c r="Y7" i="3"/>
  <c r="I7" i="3"/>
  <c r="P7" i="3"/>
  <c r="W7" i="3"/>
  <c r="G7" i="3"/>
  <c r="V11" i="3"/>
  <c r="F11" i="3"/>
  <c r="L11" i="3"/>
  <c r="W11" i="3"/>
  <c r="AC11" i="3"/>
  <c r="M11" i="3"/>
  <c r="S11" i="3"/>
  <c r="K10" i="13"/>
  <c r="P8" i="3"/>
  <c r="G8" i="3"/>
  <c r="AB9" i="3"/>
  <c r="E9" i="3"/>
  <c r="F10" i="3"/>
  <c r="I10" i="3"/>
  <c r="E7" i="3"/>
  <c r="R11" i="3"/>
  <c r="O11" i="3"/>
  <c r="I11" i="3"/>
  <c r="AD8" i="3"/>
  <c r="F8" i="3"/>
  <c r="AA9" i="3"/>
  <c r="G9" i="3"/>
  <c r="E10" i="3"/>
  <c r="R7" i="3"/>
  <c r="L7" i="3"/>
  <c r="AB11" i="3"/>
  <c r="G11" i="3"/>
  <c r="P11" i="3"/>
  <c r="K8" i="13"/>
  <c r="N8" i="13" s="1"/>
  <c r="Y8" i="3"/>
  <c r="E8" i="3"/>
  <c r="K9" i="3"/>
  <c r="P10" i="3"/>
  <c r="O10" i="3"/>
  <c r="T7" i="3"/>
  <c r="S7" i="3"/>
  <c r="H11" i="3"/>
  <c r="Y11" i="3"/>
  <c r="C11" i="3"/>
  <c r="L9" i="13"/>
  <c r="R9" i="3"/>
  <c r="U7" i="3"/>
  <c r="W8" i="3"/>
  <c r="U9" i="3"/>
  <c r="C7" i="3"/>
  <c r="V10" i="3"/>
  <c r="AD10" i="3"/>
  <c r="AA11" i="3"/>
  <c r="Q11" i="3"/>
  <c r="D17" i="13"/>
  <c r="D20" i="13"/>
  <c r="C19" i="13"/>
  <c r="C21" i="13"/>
  <c r="C20" i="13"/>
  <c r="D19" i="13"/>
  <c r="D18" i="13"/>
  <c r="C18" i="13"/>
  <c r="D21" i="13"/>
  <c r="K18" i="13"/>
  <c r="L18" i="13"/>
  <c r="K20" i="13"/>
  <c r="G18" i="13"/>
  <c r="H20" i="13"/>
  <c r="D30" i="13"/>
  <c r="C28" i="13"/>
  <c r="D31" i="13"/>
  <c r="L19" i="13"/>
  <c r="K21" i="13"/>
  <c r="G21" i="13"/>
  <c r="H18" i="13"/>
  <c r="C30" i="13"/>
  <c r="C31" i="13"/>
  <c r="C29" i="13"/>
  <c r="G20" i="13"/>
  <c r="D27" i="13"/>
  <c r="K19" i="13"/>
  <c r="L20" i="13"/>
  <c r="H19" i="13"/>
  <c r="G19" i="13"/>
  <c r="D29" i="13"/>
  <c r="D28" i="13"/>
  <c r="L17" i="13"/>
  <c r="L21" i="13"/>
  <c r="H21" i="13"/>
  <c r="C27" i="13"/>
  <c r="H28" i="13"/>
  <c r="G30" i="13"/>
  <c r="G31" i="13"/>
  <c r="O20" i="13"/>
  <c r="P18" i="13"/>
  <c r="C37" i="13"/>
  <c r="D41" i="13"/>
  <c r="D38" i="13"/>
  <c r="O19" i="13"/>
  <c r="D40" i="13"/>
  <c r="H31" i="13"/>
  <c r="H27" i="13"/>
  <c r="G29" i="13"/>
  <c r="O21" i="13"/>
  <c r="P21" i="13"/>
  <c r="C40" i="13"/>
  <c r="D39" i="13"/>
  <c r="C38" i="13"/>
  <c r="P19" i="13"/>
  <c r="H29" i="13"/>
  <c r="G28" i="13"/>
  <c r="O18" i="13"/>
  <c r="C39" i="13"/>
  <c r="D37" i="13"/>
  <c r="G27" i="13"/>
  <c r="H30" i="13"/>
  <c r="P20" i="13"/>
  <c r="C41" i="13"/>
  <c r="D50" i="13"/>
  <c r="D49" i="13"/>
  <c r="C48" i="13"/>
  <c r="T20" i="13"/>
  <c r="S19" i="13"/>
  <c r="H41" i="13"/>
  <c r="H38" i="13"/>
  <c r="G37" i="13"/>
  <c r="K31" i="13"/>
  <c r="K27" i="13"/>
  <c r="C50" i="13"/>
  <c r="D51" i="13"/>
  <c r="D47" i="13"/>
  <c r="S20" i="13"/>
  <c r="T19" i="13"/>
  <c r="G39" i="13"/>
  <c r="G41" i="13"/>
  <c r="H40" i="13"/>
  <c r="L29" i="13"/>
  <c r="L31" i="13"/>
  <c r="C51" i="13"/>
  <c r="G40" i="13"/>
  <c r="L30" i="13"/>
  <c r="D48" i="13"/>
  <c r="C49" i="13"/>
  <c r="S18" i="13"/>
  <c r="S21" i="13"/>
  <c r="H39" i="13"/>
  <c r="H37" i="13"/>
  <c r="L27" i="13"/>
  <c r="L28" i="13"/>
  <c r="K29" i="13"/>
  <c r="C47" i="13"/>
  <c r="T18" i="13"/>
  <c r="G38" i="13"/>
  <c r="J38" i="13" s="1"/>
  <c r="K30" i="13"/>
  <c r="T21" i="13"/>
  <c r="K28" i="13"/>
  <c r="D57" i="13"/>
  <c r="D58" i="13"/>
  <c r="D61" i="13"/>
  <c r="G50" i="13"/>
  <c r="H50" i="13"/>
  <c r="K40" i="13"/>
  <c r="L41" i="13"/>
  <c r="L39" i="13"/>
  <c r="W17" i="13"/>
  <c r="X19" i="13"/>
  <c r="O27" i="13"/>
  <c r="O28" i="13"/>
  <c r="O30" i="13"/>
  <c r="C60" i="13"/>
  <c r="C57" i="13"/>
  <c r="C58" i="13"/>
  <c r="H47" i="13"/>
  <c r="G47" i="13"/>
  <c r="K41" i="13"/>
  <c r="L37" i="13"/>
  <c r="K37" i="13"/>
  <c r="W20" i="13"/>
  <c r="X20" i="13"/>
  <c r="P28" i="13"/>
  <c r="O29" i="13"/>
  <c r="P31" i="13"/>
  <c r="C61" i="13"/>
  <c r="D60" i="13"/>
  <c r="G48" i="13"/>
  <c r="H48" i="13"/>
  <c r="H49" i="13"/>
  <c r="K39" i="13"/>
  <c r="N39" i="13" s="1"/>
  <c r="L38" i="13"/>
  <c r="X21" i="13"/>
  <c r="W18" i="13"/>
  <c r="X17" i="13"/>
  <c r="P29" i="13"/>
  <c r="P30" i="13"/>
  <c r="C59" i="13"/>
  <c r="D59" i="13"/>
  <c r="G51" i="13"/>
  <c r="H51" i="13"/>
  <c r="G49" i="13"/>
  <c r="L40" i="13"/>
  <c r="K38" i="13"/>
  <c r="N38" i="13" s="1"/>
  <c r="W19" i="13"/>
  <c r="Z19" i="13" s="1"/>
  <c r="W21" i="13"/>
  <c r="X18" i="13"/>
  <c r="P27" i="13"/>
  <c r="O31" i="13"/>
  <c r="R31" i="13" s="1"/>
  <c r="T28" i="13"/>
  <c r="T30" i="13"/>
  <c r="S28" i="13"/>
  <c r="AA17" i="13"/>
  <c r="AB21" i="13"/>
  <c r="O40" i="13"/>
  <c r="P39" i="13"/>
  <c r="P40" i="13"/>
  <c r="G58" i="13"/>
  <c r="G57" i="13"/>
  <c r="L50" i="13"/>
  <c r="K48" i="13"/>
  <c r="L48" i="13"/>
  <c r="S27" i="13"/>
  <c r="S30" i="13"/>
  <c r="S31" i="13"/>
  <c r="AB20" i="13"/>
  <c r="AA21" i="13"/>
  <c r="O41" i="13"/>
  <c r="P37" i="13"/>
  <c r="P41" i="13"/>
  <c r="H59" i="13"/>
  <c r="G59" i="13"/>
  <c r="K47" i="13"/>
  <c r="L51" i="13"/>
  <c r="L49" i="13"/>
  <c r="T31" i="13"/>
  <c r="T29" i="13"/>
  <c r="AA19" i="13"/>
  <c r="AA20" i="13"/>
  <c r="AB19" i="13"/>
  <c r="O37" i="13"/>
  <c r="O38" i="13"/>
  <c r="G60" i="13"/>
  <c r="H60" i="13"/>
  <c r="H61" i="13"/>
  <c r="L47" i="13"/>
  <c r="K50" i="13"/>
  <c r="S29" i="13"/>
  <c r="T27" i="13"/>
  <c r="AB17" i="13"/>
  <c r="AB18" i="13"/>
  <c r="AA18" i="13"/>
  <c r="P38" i="13"/>
  <c r="O39" i="13"/>
  <c r="H57" i="13"/>
  <c r="H58" i="13"/>
  <c r="G61" i="13"/>
  <c r="K51" i="13"/>
  <c r="K49" i="13"/>
  <c r="N49" i="13" s="1"/>
  <c r="O47" i="13"/>
  <c r="O48" i="13"/>
  <c r="O50" i="13"/>
  <c r="X30" i="13"/>
  <c r="X31" i="13"/>
  <c r="K58" i="13"/>
  <c r="L59" i="13"/>
  <c r="L58" i="13"/>
  <c r="T38" i="13"/>
  <c r="S39" i="13"/>
  <c r="O51" i="13"/>
  <c r="P51" i="13"/>
  <c r="P47" i="13"/>
  <c r="W31" i="13"/>
  <c r="X29" i="13"/>
  <c r="K61" i="13"/>
  <c r="K59" i="13"/>
  <c r="K57" i="13"/>
  <c r="S38" i="13"/>
  <c r="T39" i="13"/>
  <c r="P50" i="13"/>
  <c r="O49" i="13"/>
  <c r="X27" i="13"/>
  <c r="W29" i="13"/>
  <c r="W27" i="13"/>
  <c r="L57" i="13"/>
  <c r="K60" i="13"/>
  <c r="T37" i="13"/>
  <c r="S37" i="13"/>
  <c r="T40" i="13"/>
  <c r="P48" i="13"/>
  <c r="P49" i="13"/>
  <c r="W28" i="13"/>
  <c r="X28" i="13"/>
  <c r="W30" i="13"/>
  <c r="L61" i="13"/>
  <c r="L60" i="13"/>
  <c r="S41" i="13"/>
  <c r="S40" i="13"/>
  <c r="T41" i="13"/>
  <c r="O58" i="13"/>
  <c r="P61" i="13"/>
  <c r="O57" i="13"/>
  <c r="AA30" i="13"/>
  <c r="AA31" i="13"/>
  <c r="S47" i="13"/>
  <c r="T47" i="13"/>
  <c r="S51" i="13"/>
  <c r="W41" i="13"/>
  <c r="W38" i="13"/>
  <c r="O59" i="13"/>
  <c r="P60" i="13"/>
  <c r="P59" i="13"/>
  <c r="AA29" i="13"/>
  <c r="AB29" i="13"/>
  <c r="T50" i="13"/>
  <c r="S48" i="13"/>
  <c r="S49" i="13"/>
  <c r="X37" i="13"/>
  <c r="X39" i="13"/>
  <c r="P57" i="13"/>
  <c r="O61" i="13"/>
  <c r="R61" i="13" s="1"/>
  <c r="AA27" i="13"/>
  <c r="AB27" i="13"/>
  <c r="AA28" i="13"/>
  <c r="S50" i="13"/>
  <c r="T51" i="13"/>
  <c r="W40" i="13"/>
  <c r="W37" i="13"/>
  <c r="W39" i="13"/>
  <c r="O60" i="13"/>
  <c r="P58" i="13"/>
  <c r="AB31" i="13"/>
  <c r="AB30" i="13"/>
  <c r="AB28" i="13"/>
  <c r="T48" i="13"/>
  <c r="T49" i="13"/>
  <c r="X38" i="13"/>
  <c r="X40" i="13"/>
  <c r="X41" i="13"/>
  <c r="AA39" i="13"/>
  <c r="AB39" i="13"/>
  <c r="AB40" i="13"/>
  <c r="S58" i="13"/>
  <c r="T61" i="13"/>
  <c r="X47" i="13"/>
  <c r="W48" i="13"/>
  <c r="W47" i="13"/>
  <c r="AB37" i="13"/>
  <c r="AA37" i="13"/>
  <c r="AB41" i="13"/>
  <c r="T59" i="13"/>
  <c r="S59" i="13"/>
  <c r="X48" i="13"/>
  <c r="W51" i="13"/>
  <c r="W50" i="13"/>
  <c r="AB38" i="13"/>
  <c r="AA40" i="13"/>
  <c r="S57" i="13"/>
  <c r="T57" i="13"/>
  <c r="T58" i="13"/>
  <c r="X51" i="13"/>
  <c r="W49" i="13"/>
  <c r="AA38" i="13"/>
  <c r="AA41" i="13"/>
  <c r="T60" i="13"/>
  <c r="S61" i="13"/>
  <c r="S60" i="13"/>
  <c r="X50" i="13"/>
  <c r="X49" i="13"/>
  <c r="X58" i="13"/>
  <c r="W61" i="13"/>
  <c r="X57" i="13"/>
  <c r="AA51" i="13"/>
  <c r="AB48" i="13"/>
  <c r="E19" i="3"/>
  <c r="F17" i="3"/>
  <c r="C19" i="3"/>
  <c r="F18" i="3"/>
  <c r="E18" i="3"/>
  <c r="W57" i="13"/>
  <c r="X59" i="13"/>
  <c r="W59" i="13"/>
  <c r="AA50" i="13"/>
  <c r="AA48" i="13"/>
  <c r="F19" i="3"/>
  <c r="E17" i="3"/>
  <c r="F20" i="3"/>
  <c r="C17" i="3"/>
  <c r="D17" i="3"/>
  <c r="X60" i="13"/>
  <c r="W60" i="13"/>
  <c r="AA47" i="13"/>
  <c r="AB50" i="13"/>
  <c r="AB51" i="13"/>
  <c r="C20" i="3"/>
  <c r="F21" i="3"/>
  <c r="E20" i="3"/>
  <c r="C21" i="3"/>
  <c r="D19" i="3"/>
  <c r="X61" i="13"/>
  <c r="W58" i="13"/>
  <c r="AB47" i="13"/>
  <c r="AA49" i="13"/>
  <c r="AB49" i="13"/>
  <c r="D18" i="3"/>
  <c r="D21" i="3"/>
  <c r="C18" i="3"/>
  <c r="D20" i="3"/>
  <c r="E21" i="3"/>
  <c r="H19" i="3"/>
  <c r="H17" i="3"/>
  <c r="I20" i="3"/>
  <c r="I21" i="3"/>
  <c r="J20" i="3"/>
  <c r="F27" i="3"/>
  <c r="F31" i="3"/>
  <c r="E30" i="3"/>
  <c r="F30" i="3"/>
  <c r="C30" i="3"/>
  <c r="AA59" i="13"/>
  <c r="AB61" i="13"/>
  <c r="AA60" i="13"/>
  <c r="G19" i="3"/>
  <c r="G21" i="3"/>
  <c r="I18" i="3"/>
  <c r="G20" i="3"/>
  <c r="J21" i="3"/>
  <c r="D28" i="3"/>
  <c r="C27" i="3"/>
  <c r="D27" i="3"/>
  <c r="D31" i="3"/>
  <c r="C31" i="3"/>
  <c r="AB57" i="13"/>
  <c r="AA61" i="13"/>
  <c r="AA58" i="13"/>
  <c r="G18" i="3"/>
  <c r="J19" i="3"/>
  <c r="I19" i="3"/>
  <c r="J18" i="3"/>
  <c r="J17" i="3"/>
  <c r="F29" i="3"/>
  <c r="E28" i="3"/>
  <c r="F28" i="3"/>
  <c r="E29" i="3"/>
  <c r="E27" i="3"/>
  <c r="AA57" i="13"/>
  <c r="AB59" i="13"/>
  <c r="G17" i="3"/>
  <c r="H20" i="3"/>
  <c r="H21" i="3"/>
  <c r="H18" i="3"/>
  <c r="I17" i="3"/>
  <c r="D30" i="3"/>
  <c r="C29" i="3"/>
  <c r="D29" i="3"/>
  <c r="C28" i="3"/>
  <c r="E31" i="3"/>
  <c r="AB58" i="13"/>
  <c r="AB60" i="13"/>
  <c r="G27" i="3"/>
  <c r="G31" i="3"/>
  <c r="J30" i="3"/>
  <c r="I29" i="3"/>
  <c r="J31" i="3"/>
  <c r="D38" i="3"/>
  <c r="C41" i="3"/>
  <c r="D37" i="3"/>
  <c r="E39" i="3"/>
  <c r="F39" i="3"/>
  <c r="N19" i="3"/>
  <c r="N20" i="3"/>
  <c r="K17" i="3"/>
  <c r="N17" i="3"/>
  <c r="K19" i="3"/>
  <c r="I28" i="3"/>
  <c r="H27" i="3"/>
  <c r="H31" i="3"/>
  <c r="G30" i="3"/>
  <c r="H30" i="3"/>
  <c r="E38" i="3"/>
  <c r="C40" i="3"/>
  <c r="F40" i="3"/>
  <c r="C39" i="3"/>
  <c r="D40" i="3"/>
  <c r="L19" i="3"/>
  <c r="M20" i="3"/>
  <c r="M21" i="3"/>
  <c r="L17" i="3"/>
  <c r="K21" i="3"/>
  <c r="G29" i="3"/>
  <c r="J28" i="3"/>
  <c r="I27" i="3"/>
  <c r="I31" i="3"/>
  <c r="H28" i="3"/>
  <c r="F38" i="3"/>
  <c r="F41" i="3"/>
  <c r="F37" i="3"/>
  <c r="C37" i="3"/>
  <c r="E37" i="3"/>
  <c r="L20" i="3"/>
  <c r="N18" i="3"/>
  <c r="K20" i="3"/>
  <c r="M17" i="3"/>
  <c r="K18" i="3"/>
  <c r="I30" i="3"/>
  <c r="H29" i="3"/>
  <c r="G28" i="3"/>
  <c r="J27" i="3"/>
  <c r="J29" i="3"/>
  <c r="E40" i="3"/>
  <c r="D39" i="3"/>
  <c r="E41" i="3"/>
  <c r="C38" i="3"/>
  <c r="D41" i="3"/>
  <c r="M19" i="3"/>
  <c r="M18" i="3"/>
  <c r="L18" i="3"/>
  <c r="N21" i="3"/>
  <c r="L21" i="3"/>
  <c r="Q27" i="3"/>
  <c r="O28" i="3"/>
  <c r="Q29" i="3"/>
  <c r="O30" i="3"/>
  <c r="Q31" i="3"/>
  <c r="R27" i="3"/>
  <c r="P28" i="3"/>
  <c r="R29" i="3"/>
  <c r="P30" i="3"/>
  <c r="R31" i="3"/>
  <c r="O27" i="3"/>
  <c r="Q28" i="3"/>
  <c r="O29" i="3"/>
  <c r="Q30" i="3"/>
  <c r="O31" i="3"/>
  <c r="R30" i="3"/>
  <c r="P27" i="3"/>
  <c r="P29" i="3"/>
  <c r="R28" i="3"/>
  <c r="P31" i="3"/>
  <c r="H41" i="3"/>
  <c r="J37" i="3"/>
  <c r="J39" i="3"/>
  <c r="G41" i="3"/>
  <c r="G39" i="3"/>
  <c r="P17" i="3"/>
  <c r="O18" i="3"/>
  <c r="Q17" i="3"/>
  <c r="Q19" i="3"/>
  <c r="P20" i="3"/>
  <c r="C49" i="3"/>
  <c r="E48" i="3"/>
  <c r="E47" i="3"/>
  <c r="C51" i="3"/>
  <c r="D51" i="3"/>
  <c r="K29" i="3"/>
  <c r="M28" i="3"/>
  <c r="L28" i="3"/>
  <c r="M29" i="3"/>
  <c r="N30" i="3"/>
  <c r="C59" i="3"/>
  <c r="D57" i="3"/>
  <c r="E57" i="3"/>
  <c r="D61" i="3"/>
  <c r="E60" i="3"/>
  <c r="D58" i="3"/>
  <c r="C57" i="3"/>
  <c r="E61" i="3"/>
  <c r="D60" i="3"/>
  <c r="E58" i="3"/>
  <c r="C60" i="3"/>
  <c r="C58" i="3"/>
  <c r="D59" i="3"/>
  <c r="C61" i="3"/>
  <c r="F60" i="3"/>
  <c r="F58" i="3"/>
  <c r="F59" i="3"/>
  <c r="E59" i="3"/>
  <c r="F57" i="3"/>
  <c r="F61" i="3"/>
  <c r="I41" i="3"/>
  <c r="J40" i="3"/>
  <c r="H38" i="3"/>
  <c r="G37" i="3"/>
  <c r="H39" i="3"/>
  <c r="O17" i="3"/>
  <c r="R18" i="3"/>
  <c r="R17" i="3"/>
  <c r="Q21" i="3"/>
  <c r="P19" i="3"/>
  <c r="F47" i="3"/>
  <c r="E50" i="3"/>
  <c r="D47" i="3"/>
  <c r="E51" i="3"/>
  <c r="F48" i="3"/>
  <c r="K31" i="3"/>
  <c r="N31" i="3"/>
  <c r="N27" i="3"/>
  <c r="K28" i="3"/>
  <c r="L29" i="3"/>
  <c r="G47" i="3"/>
  <c r="G49" i="3"/>
  <c r="I50" i="3"/>
  <c r="H47" i="3"/>
  <c r="G48" i="3"/>
  <c r="J48" i="3"/>
  <c r="J47" i="3"/>
  <c r="H48" i="3"/>
  <c r="I48" i="3"/>
  <c r="J49" i="3"/>
  <c r="H49" i="3"/>
  <c r="I49" i="3"/>
  <c r="J51" i="3"/>
  <c r="I51" i="3"/>
  <c r="G51" i="3"/>
  <c r="H50" i="3"/>
  <c r="J50" i="3"/>
  <c r="G50" i="3"/>
  <c r="I47" i="3"/>
  <c r="H51" i="3"/>
  <c r="L38" i="3"/>
  <c r="M38" i="3"/>
  <c r="M39" i="3"/>
  <c r="M40" i="3"/>
  <c r="K37" i="3"/>
  <c r="K41" i="3"/>
  <c r="N38" i="3"/>
  <c r="L39" i="3"/>
  <c r="L37" i="3"/>
  <c r="N39" i="3"/>
  <c r="K39" i="3"/>
  <c r="L40" i="3"/>
  <c r="K40" i="3"/>
  <c r="N40" i="3"/>
  <c r="N37" i="3"/>
  <c r="M37" i="3"/>
  <c r="N41" i="3"/>
  <c r="M41" i="3"/>
  <c r="L41" i="3"/>
  <c r="K38" i="3"/>
  <c r="J41" i="3"/>
  <c r="G40" i="3"/>
  <c r="I39" i="3"/>
  <c r="H37" i="3"/>
  <c r="J38" i="3"/>
  <c r="P21" i="3"/>
  <c r="R20" i="3"/>
  <c r="P18" i="3"/>
  <c r="Q18" i="3"/>
  <c r="R19" i="3"/>
  <c r="F50" i="3"/>
  <c r="E49" i="3"/>
  <c r="C50" i="3"/>
  <c r="F51" i="3"/>
  <c r="C48" i="3"/>
  <c r="M30" i="3"/>
  <c r="L30" i="3"/>
  <c r="M31" i="3"/>
  <c r="M27" i="3"/>
  <c r="N28" i="3"/>
  <c r="U19" i="3"/>
  <c r="V20" i="3"/>
  <c r="V19" i="3"/>
  <c r="S20" i="3"/>
  <c r="T18" i="3"/>
  <c r="U18" i="3"/>
  <c r="V17" i="3"/>
  <c r="U17" i="3"/>
  <c r="V21" i="3"/>
  <c r="S18" i="3"/>
  <c r="S21" i="3"/>
  <c r="T21" i="3"/>
  <c r="T19" i="3"/>
  <c r="S19" i="3"/>
  <c r="S17" i="3"/>
  <c r="T17" i="3"/>
  <c r="T20" i="3"/>
  <c r="U21" i="3"/>
  <c r="U20" i="3"/>
  <c r="V18" i="3"/>
  <c r="I37" i="3"/>
  <c r="H40" i="3"/>
  <c r="I38" i="3"/>
  <c r="I40" i="3"/>
  <c r="G38" i="3"/>
  <c r="O21" i="3"/>
  <c r="R21" i="3"/>
  <c r="O20" i="3"/>
  <c r="Q20" i="3"/>
  <c r="O19" i="3"/>
  <c r="D49" i="3"/>
  <c r="F49" i="3"/>
  <c r="D50" i="3"/>
  <c r="D48" i="3"/>
  <c r="C47" i="3"/>
  <c r="K27" i="3"/>
  <c r="N29" i="3"/>
  <c r="K30" i="3"/>
  <c r="L31" i="3"/>
  <c r="L27" i="3"/>
  <c r="AA3" i="3"/>
  <c r="C26" i="13"/>
  <c r="D26" i="13"/>
  <c r="D36" i="13"/>
  <c r="H26" i="13"/>
  <c r="C36" i="13"/>
  <c r="G26" i="13"/>
  <c r="G36" i="13"/>
  <c r="C46" i="13"/>
  <c r="L26" i="13"/>
  <c r="H36" i="13"/>
  <c r="K26" i="13"/>
  <c r="D46" i="13"/>
  <c r="H46" i="13"/>
  <c r="D56" i="13"/>
  <c r="W16" i="13"/>
  <c r="X16" i="13"/>
  <c r="P26" i="13"/>
  <c r="C56" i="13"/>
  <c r="K36" i="13"/>
  <c r="O26" i="13"/>
  <c r="G46" i="13"/>
  <c r="L36" i="13"/>
  <c r="P36" i="13"/>
  <c r="S26" i="13"/>
  <c r="AA16" i="13"/>
  <c r="L46" i="13"/>
  <c r="O36" i="13"/>
  <c r="H56" i="13"/>
  <c r="K46" i="13"/>
  <c r="AB16" i="13"/>
  <c r="T26" i="13"/>
  <c r="G56" i="13"/>
  <c r="S36" i="13"/>
  <c r="W26" i="13"/>
  <c r="P46" i="13"/>
  <c r="X26" i="13"/>
  <c r="K56" i="13"/>
  <c r="L56" i="13"/>
  <c r="T36" i="13"/>
  <c r="O46" i="13"/>
  <c r="O56" i="13"/>
  <c r="X36" i="13"/>
  <c r="W36" i="13"/>
  <c r="S46" i="13"/>
  <c r="T46" i="13"/>
  <c r="P56" i="13"/>
  <c r="AB26" i="13"/>
  <c r="AA26" i="13"/>
  <c r="AA36" i="13"/>
  <c r="AB36" i="13"/>
  <c r="W46" i="13"/>
  <c r="T56" i="13"/>
  <c r="X46" i="13"/>
  <c r="S56" i="13"/>
  <c r="X56" i="13"/>
  <c r="W56" i="13"/>
  <c r="AB46" i="13"/>
  <c r="AA46" i="13"/>
  <c r="AA56" i="13"/>
  <c r="AB56" i="13"/>
  <c r="P6" i="13"/>
  <c r="AB6" i="13"/>
  <c r="D16" i="13"/>
  <c r="O33" i="3"/>
  <c r="W13" i="3"/>
  <c r="S23" i="3"/>
  <c r="G53" i="3"/>
  <c r="K43" i="3"/>
  <c r="F56" i="3"/>
  <c r="L36" i="3"/>
  <c r="H46" i="3"/>
  <c r="F36" i="3"/>
  <c r="C36" i="3"/>
  <c r="D36" i="3"/>
  <c r="E36" i="3"/>
  <c r="D46" i="3"/>
  <c r="H36" i="3"/>
  <c r="I36" i="3"/>
  <c r="E46" i="3"/>
  <c r="J36" i="3"/>
  <c r="F46" i="3"/>
  <c r="G36" i="3"/>
  <c r="C46" i="3"/>
  <c r="K36" i="3"/>
  <c r="J46" i="3"/>
  <c r="D56" i="3"/>
  <c r="N36" i="3"/>
  <c r="G46" i="3"/>
  <c r="E56" i="3"/>
  <c r="M36" i="3"/>
  <c r="I46" i="3"/>
  <c r="C56" i="3"/>
  <c r="W6" i="3"/>
  <c r="Z6" i="3"/>
  <c r="Y6" i="3"/>
  <c r="C16" i="3"/>
  <c r="S16" i="3"/>
  <c r="P26" i="3"/>
  <c r="K16" i="3"/>
  <c r="M26" i="3"/>
  <c r="N26" i="3"/>
  <c r="D16" i="3"/>
  <c r="T16" i="3"/>
  <c r="I16" i="3"/>
  <c r="N16" i="3"/>
  <c r="U16" i="3"/>
  <c r="G26" i="3"/>
  <c r="K26" i="3"/>
  <c r="D26" i="3"/>
  <c r="Q26" i="3"/>
  <c r="O16" i="3"/>
  <c r="R26" i="3"/>
  <c r="H16" i="3"/>
  <c r="M16" i="3"/>
  <c r="R16" i="3"/>
  <c r="G16" i="3"/>
  <c r="I26" i="3"/>
  <c r="E16" i="3"/>
  <c r="C26" i="3"/>
  <c r="H26" i="3"/>
  <c r="E26" i="3"/>
  <c r="F26" i="3"/>
  <c r="L16" i="3"/>
  <c r="Q16" i="3"/>
  <c r="F16" i="3"/>
  <c r="V16" i="3"/>
  <c r="O26" i="3"/>
  <c r="L26" i="3"/>
  <c r="J26" i="3"/>
  <c r="P16" i="3"/>
  <c r="J16" i="3"/>
  <c r="E6" i="3"/>
  <c r="F6" i="3"/>
  <c r="D6" i="3"/>
  <c r="C6" i="3"/>
  <c r="N6" i="3"/>
  <c r="I6" i="3"/>
  <c r="M6" i="3"/>
  <c r="J6" i="3"/>
  <c r="K6" i="3"/>
  <c r="L6" i="3"/>
  <c r="G6" i="3"/>
  <c r="H6" i="3"/>
  <c r="Q6" i="3"/>
  <c r="O6" i="3"/>
  <c r="R6" i="3"/>
  <c r="P6" i="3"/>
  <c r="V6" i="3"/>
  <c r="T6" i="3"/>
  <c r="S6" i="3"/>
  <c r="U6" i="3"/>
  <c r="X6" i="3"/>
  <c r="AA5" i="3"/>
  <c r="L4" i="12"/>
  <c r="L2" i="12" s="1"/>
  <c r="K3" i="12"/>
  <c r="C16" i="13"/>
  <c r="O6" i="13"/>
  <c r="C17" i="13"/>
  <c r="F17" i="13" s="1"/>
  <c r="O7" i="13"/>
  <c r="AA6" i="13"/>
  <c r="K17" i="13"/>
  <c r="G7" i="13"/>
  <c r="T7" i="13"/>
  <c r="H17" i="13"/>
  <c r="T16" i="13"/>
  <c r="L7" i="13"/>
  <c r="L16" i="13"/>
  <c r="X7" i="13"/>
  <c r="H16" i="13"/>
  <c r="T6" i="13"/>
  <c r="D6" i="13"/>
  <c r="AB7" i="13"/>
  <c r="H6" i="13"/>
  <c r="P17" i="13"/>
  <c r="X6" i="13"/>
  <c r="P16" i="13"/>
  <c r="L6" i="13"/>
  <c r="T17" i="13"/>
  <c r="D7" i="13"/>
  <c r="B13" i="5"/>
  <c r="R37" i="13" l="1"/>
  <c r="F47" i="13"/>
  <c r="J7" i="13"/>
  <c r="N10" i="13"/>
  <c r="J28" i="13"/>
  <c r="F8" i="13"/>
  <c r="F61" i="13"/>
  <c r="J49" i="13"/>
  <c r="N41" i="13"/>
  <c r="R7" i="13"/>
  <c r="N17" i="13"/>
  <c r="J40" i="13"/>
  <c r="Z10" i="13"/>
  <c r="J61" i="13"/>
  <c r="Z8" i="13"/>
  <c r="F10" i="13"/>
  <c r="Z57" i="13"/>
  <c r="N51" i="13"/>
  <c r="F11" i="13"/>
  <c r="R8" i="13"/>
  <c r="N50" i="13"/>
  <c r="F38" i="13"/>
  <c r="R18" i="13"/>
  <c r="F58" i="13"/>
  <c r="Z29" i="13"/>
  <c r="J60" i="13"/>
  <c r="AD20" i="13"/>
  <c r="AD21" i="13"/>
  <c r="R9" i="13"/>
  <c r="N29" i="13"/>
  <c r="F41" i="13"/>
  <c r="F50" i="13"/>
  <c r="F39" i="13"/>
  <c r="AD8" i="13"/>
  <c r="Z11" i="13"/>
  <c r="AD50" i="13"/>
  <c r="V60" i="13"/>
  <c r="Z47" i="13"/>
  <c r="AD57" i="13"/>
  <c r="AD61" i="13"/>
  <c r="Z59" i="13"/>
  <c r="AD29" i="13"/>
  <c r="V40" i="13"/>
  <c r="R39" i="13"/>
  <c r="Z21" i="13"/>
  <c r="F57" i="13"/>
  <c r="J27" i="13"/>
  <c r="Z28" i="13"/>
  <c r="V29" i="13"/>
  <c r="J51" i="13"/>
  <c r="J48" i="13"/>
  <c r="AD30" i="13"/>
  <c r="V27" i="13"/>
  <c r="R40" i="13"/>
  <c r="J50" i="13"/>
  <c r="N28" i="13"/>
  <c r="R21" i="13"/>
  <c r="J19" i="13"/>
  <c r="Z49" i="13"/>
  <c r="Z51" i="13"/>
  <c r="Z48" i="13"/>
  <c r="R38" i="13"/>
  <c r="AD59" i="13"/>
  <c r="AD58" i="13"/>
  <c r="Z60" i="13"/>
  <c r="Z61" i="13"/>
  <c r="AD38" i="13"/>
  <c r="Z50" i="13"/>
  <c r="V58" i="13"/>
  <c r="Z40" i="13"/>
  <c r="V51" i="13"/>
  <c r="J30" i="13"/>
  <c r="V61" i="13"/>
  <c r="R59" i="13"/>
  <c r="N60" i="13"/>
  <c r="V38" i="13"/>
  <c r="F49" i="13"/>
  <c r="J41" i="13"/>
  <c r="J20" i="13"/>
  <c r="J18" i="13"/>
  <c r="F20" i="13"/>
  <c r="V9" i="13"/>
  <c r="N11" i="13"/>
  <c r="Z58" i="13"/>
  <c r="J39" i="13"/>
  <c r="J37" i="13"/>
  <c r="R20" i="13"/>
  <c r="F27" i="13"/>
  <c r="N19" i="13"/>
  <c r="F31" i="13"/>
  <c r="J8" i="13"/>
  <c r="J9" i="13"/>
  <c r="I60" i="3"/>
  <c r="I58" i="3"/>
  <c r="G59" i="3"/>
  <c r="G57" i="3"/>
  <c r="I61" i="3"/>
  <c r="G61" i="3"/>
  <c r="H59" i="3"/>
  <c r="G60" i="3"/>
  <c r="J60" i="3"/>
  <c r="G58" i="3"/>
  <c r="J58" i="3"/>
  <c r="H60" i="3"/>
  <c r="H58" i="3"/>
  <c r="J59" i="3"/>
  <c r="I59" i="3"/>
  <c r="J57" i="3"/>
  <c r="H57" i="3"/>
  <c r="J61" i="3"/>
  <c r="H61" i="3"/>
  <c r="I57" i="3"/>
  <c r="N61" i="13"/>
  <c r="J57" i="13"/>
  <c r="R28" i="13"/>
  <c r="V18" i="13"/>
  <c r="F37" i="13"/>
  <c r="N21" i="13"/>
  <c r="AD10" i="13"/>
  <c r="AD11" i="13"/>
  <c r="V27" i="3"/>
  <c r="T28" i="3"/>
  <c r="V29" i="3"/>
  <c r="T30" i="3"/>
  <c r="V31" i="3"/>
  <c r="S27" i="3"/>
  <c r="U28" i="3"/>
  <c r="S29" i="3"/>
  <c r="U30" i="3"/>
  <c r="T27" i="3"/>
  <c r="V28" i="3"/>
  <c r="T29" i="3"/>
  <c r="V30" i="3"/>
  <c r="T31" i="3"/>
  <c r="S28" i="3"/>
  <c r="U29" i="3"/>
  <c r="U27" i="3"/>
  <c r="U31" i="3"/>
  <c r="S31" i="3"/>
  <c r="S30" i="3"/>
  <c r="AD60" i="13"/>
  <c r="V57" i="13"/>
  <c r="R60" i="13"/>
  <c r="AD27" i="13"/>
  <c r="R57" i="13"/>
  <c r="Z30" i="13"/>
  <c r="R51" i="13"/>
  <c r="R50" i="13"/>
  <c r="J58" i="13"/>
  <c r="F59" i="13"/>
  <c r="Z18" i="13"/>
  <c r="R27" i="13"/>
  <c r="F48" i="13"/>
  <c r="J29" i="13"/>
  <c r="R19" i="13"/>
  <c r="F30" i="13"/>
  <c r="F28" i="13"/>
  <c r="N20" i="13"/>
  <c r="F18" i="13"/>
  <c r="F21" i="13"/>
  <c r="N9" i="13"/>
  <c r="V8" i="13"/>
  <c r="J10" i="13"/>
  <c r="Z9" i="13"/>
  <c r="Y20" i="3"/>
  <c r="X19" i="3"/>
  <c r="W19" i="3"/>
  <c r="Y19" i="3"/>
  <c r="W18" i="3"/>
  <c r="W21" i="3"/>
  <c r="Z20" i="3"/>
  <c r="Z18" i="3"/>
  <c r="X17" i="3"/>
  <c r="W17" i="3"/>
  <c r="X21" i="3"/>
  <c r="X20" i="3"/>
  <c r="Y21" i="3"/>
  <c r="Z19" i="3"/>
  <c r="Y18" i="3"/>
  <c r="Z21" i="3"/>
  <c r="Z17" i="3"/>
  <c r="Y17" i="3"/>
  <c r="X18" i="3"/>
  <c r="W20" i="3"/>
  <c r="AD51" i="13"/>
  <c r="AD40" i="13"/>
  <c r="AD37" i="13"/>
  <c r="AD39" i="13"/>
  <c r="Z39" i="13"/>
  <c r="V50" i="13"/>
  <c r="V49" i="13"/>
  <c r="Z38" i="13"/>
  <c r="V47" i="13"/>
  <c r="V41" i="13"/>
  <c r="R49" i="13"/>
  <c r="N57" i="13"/>
  <c r="Z31" i="13"/>
  <c r="V39" i="13"/>
  <c r="N58" i="13"/>
  <c r="R48" i="13"/>
  <c r="N47" i="13"/>
  <c r="V31" i="13"/>
  <c r="N48" i="13"/>
  <c r="AD17" i="13"/>
  <c r="Z20" i="13"/>
  <c r="J47" i="13"/>
  <c r="F60" i="13"/>
  <c r="N40" i="13"/>
  <c r="N30" i="13"/>
  <c r="V20" i="13"/>
  <c r="N27" i="13"/>
  <c r="F40" i="13"/>
  <c r="F9" i="13"/>
  <c r="R11" i="13"/>
  <c r="L49" i="3"/>
  <c r="N47" i="3"/>
  <c r="K47" i="3"/>
  <c r="L48" i="3"/>
  <c r="M48" i="3"/>
  <c r="N49" i="3"/>
  <c r="M49" i="3"/>
  <c r="N51" i="3"/>
  <c r="M51" i="3"/>
  <c r="K51" i="3"/>
  <c r="L50" i="3"/>
  <c r="K50" i="3"/>
  <c r="N50" i="3"/>
  <c r="M47" i="3"/>
  <c r="L47" i="3"/>
  <c r="K48" i="3"/>
  <c r="N48" i="3"/>
  <c r="K49" i="3"/>
  <c r="L51" i="3"/>
  <c r="M50" i="3"/>
  <c r="R38" i="3"/>
  <c r="O38" i="3"/>
  <c r="Q38" i="3"/>
  <c r="R39" i="3"/>
  <c r="P40" i="3"/>
  <c r="O40" i="3"/>
  <c r="R40" i="3"/>
  <c r="R37" i="3"/>
  <c r="Q37" i="3"/>
  <c r="R41" i="3"/>
  <c r="Q41" i="3"/>
  <c r="P41" i="3"/>
  <c r="Q39" i="3"/>
  <c r="Q40" i="3"/>
  <c r="P38" i="3"/>
  <c r="O37" i="3"/>
  <c r="O39" i="3"/>
  <c r="O41" i="3"/>
  <c r="P39" i="3"/>
  <c r="P37" i="3"/>
  <c r="AD49" i="13"/>
  <c r="AD47" i="13"/>
  <c r="AD48" i="13"/>
  <c r="AD41" i="13"/>
  <c r="V59" i="13"/>
  <c r="Z37" i="13"/>
  <c r="AD28" i="13"/>
  <c r="V48" i="13"/>
  <c r="Z41" i="13"/>
  <c r="AD31" i="13"/>
  <c r="R58" i="13"/>
  <c r="V37" i="13"/>
  <c r="Z27" i="13"/>
  <c r="N59" i="13"/>
  <c r="R47" i="13"/>
  <c r="AD18" i="13"/>
  <c r="AD19" i="13"/>
  <c r="J59" i="13"/>
  <c r="R41" i="13"/>
  <c r="V30" i="13"/>
  <c r="V28" i="13"/>
  <c r="R29" i="13"/>
  <c r="N37" i="13"/>
  <c r="R30" i="13"/>
  <c r="Z17" i="13"/>
  <c r="V21" i="13"/>
  <c r="F51" i="13"/>
  <c r="N31" i="13"/>
  <c r="V19" i="13"/>
  <c r="J31" i="13"/>
  <c r="F29" i="13"/>
  <c r="J21" i="13"/>
  <c r="N18" i="13"/>
  <c r="F19" i="13"/>
  <c r="J11" i="13"/>
  <c r="V11" i="13"/>
  <c r="V10" i="13"/>
  <c r="AB6" i="3"/>
  <c r="AC6" i="3"/>
  <c r="AA6" i="3"/>
  <c r="AD6" i="3"/>
  <c r="F56" i="13"/>
  <c r="J56" i="13"/>
  <c r="J46" i="13"/>
  <c r="AD26" i="13"/>
  <c r="R46" i="13"/>
  <c r="AD6" i="13"/>
  <c r="F16" i="13"/>
  <c r="F36" i="13"/>
  <c r="J26" i="13"/>
  <c r="V56" i="13"/>
  <c r="R6" i="13"/>
  <c r="Z56" i="13"/>
  <c r="F46" i="13"/>
  <c r="AD56" i="13"/>
  <c r="V46" i="13"/>
  <c r="R36" i="13"/>
  <c r="AD16" i="13"/>
  <c r="V26" i="13"/>
  <c r="R26" i="13"/>
  <c r="N26" i="13"/>
  <c r="J36" i="13"/>
  <c r="P36" i="3"/>
  <c r="AD46" i="13"/>
  <c r="Z46" i="13"/>
  <c r="AD36" i="13"/>
  <c r="N36" i="13"/>
  <c r="Z16" i="13"/>
  <c r="F26" i="13"/>
  <c r="Z36" i="13"/>
  <c r="R56" i="13"/>
  <c r="N56" i="13"/>
  <c r="Z26" i="13"/>
  <c r="V36" i="13"/>
  <c r="N46" i="13"/>
  <c r="S33" i="3"/>
  <c r="R36" i="3"/>
  <c r="Q36" i="3"/>
  <c r="O36" i="3"/>
  <c r="X16" i="3"/>
  <c r="AA13" i="3"/>
  <c r="J56" i="3"/>
  <c r="W23" i="3"/>
  <c r="W16" i="3"/>
  <c r="H56" i="3"/>
  <c r="Y16" i="3"/>
  <c r="Z16" i="3"/>
  <c r="V26" i="3"/>
  <c r="I56" i="3"/>
  <c r="U26" i="3"/>
  <c r="S26" i="3"/>
  <c r="T26" i="3"/>
  <c r="G56" i="3"/>
  <c r="K53" i="3"/>
  <c r="O43" i="3"/>
  <c r="K46" i="3"/>
  <c r="L46" i="3"/>
  <c r="M46" i="3"/>
  <c r="N46" i="3"/>
  <c r="S36" i="3"/>
  <c r="M4" i="12"/>
  <c r="M2" i="12" s="1"/>
  <c r="L3" i="12"/>
  <c r="G6" i="13"/>
  <c r="J6" i="13" s="1"/>
  <c r="C6" i="13"/>
  <c r="F6" i="13" s="1"/>
  <c r="S6" i="13"/>
  <c r="V6" i="13" s="1"/>
  <c r="S17" i="13"/>
  <c r="V17" i="13" s="1"/>
  <c r="K6" i="13"/>
  <c r="N6" i="13" s="1"/>
  <c r="AA7" i="13"/>
  <c r="AD7" i="13" s="1"/>
  <c r="W7" i="13"/>
  <c r="Z7" i="13" s="1"/>
  <c r="S16" i="13"/>
  <c r="V16" i="13" s="1"/>
  <c r="O16" i="13"/>
  <c r="R16" i="13" s="1"/>
  <c r="G17" i="13"/>
  <c r="J17" i="13" s="1"/>
  <c r="K16" i="13"/>
  <c r="N16" i="13" s="1"/>
  <c r="K7" i="13"/>
  <c r="N7" i="13" s="1"/>
  <c r="C7" i="13"/>
  <c r="F7" i="13" s="1"/>
  <c r="O17" i="13"/>
  <c r="R17" i="13" s="1"/>
  <c r="W6" i="13"/>
  <c r="Z6" i="13" s="1"/>
  <c r="G16" i="13"/>
  <c r="J16" i="13" s="1"/>
  <c r="S7" i="13"/>
  <c r="V7" i="13" s="1"/>
  <c r="B6" i="5"/>
  <c r="B10" i="5"/>
  <c r="B3" i="5"/>
  <c r="B11" i="5"/>
  <c r="B2" i="5"/>
  <c r="B12" i="5"/>
  <c r="B5" i="5"/>
  <c r="B9" i="5"/>
  <c r="K60" i="3" l="1"/>
  <c r="K58" i="3"/>
  <c r="K57" i="3"/>
  <c r="L61" i="3"/>
  <c r="L60" i="3"/>
  <c r="L58" i="3"/>
  <c r="N59" i="3"/>
  <c r="M59" i="3"/>
  <c r="L59" i="3"/>
  <c r="N57" i="3"/>
  <c r="N61" i="3"/>
  <c r="K61" i="3"/>
  <c r="N60" i="3"/>
  <c r="M60" i="3"/>
  <c r="N58" i="3"/>
  <c r="M58" i="3"/>
  <c r="M57" i="3"/>
  <c r="L57" i="3"/>
  <c r="K59" i="3"/>
  <c r="M61" i="3"/>
  <c r="AD19" i="3"/>
  <c r="AB20" i="3"/>
  <c r="AC19" i="3"/>
  <c r="AA17" i="3"/>
  <c r="AB21" i="3"/>
  <c r="AA19" i="3"/>
  <c r="AB17" i="3"/>
  <c r="AC21" i="3"/>
  <c r="AC20" i="3"/>
  <c r="AA20" i="3"/>
  <c r="AB18" i="3"/>
  <c r="AD18" i="3"/>
  <c r="AC18" i="3"/>
  <c r="AD17" i="3"/>
  <c r="AC17" i="3"/>
  <c r="AD21" i="3"/>
  <c r="AD20" i="3"/>
  <c r="AA18" i="3"/>
  <c r="AB19" i="3"/>
  <c r="AA21" i="3"/>
  <c r="T38" i="3"/>
  <c r="V39" i="3"/>
  <c r="S39" i="3"/>
  <c r="U38" i="3"/>
  <c r="T40" i="3"/>
  <c r="U37" i="3"/>
  <c r="T41" i="3"/>
  <c r="S38" i="3"/>
  <c r="T39" i="3"/>
  <c r="T37" i="3"/>
  <c r="S40" i="3"/>
  <c r="V41" i="3"/>
  <c r="V38" i="3"/>
  <c r="U39" i="3"/>
  <c r="U40" i="3"/>
  <c r="S41" i="3"/>
  <c r="V40" i="3"/>
  <c r="V37" i="3"/>
  <c r="S37" i="3"/>
  <c r="U41" i="3"/>
  <c r="R47" i="3"/>
  <c r="P47" i="3"/>
  <c r="P48" i="3"/>
  <c r="O48" i="3"/>
  <c r="R49" i="3"/>
  <c r="Q49" i="3"/>
  <c r="R51" i="3"/>
  <c r="Q51" i="3"/>
  <c r="P51" i="3"/>
  <c r="O51" i="3"/>
  <c r="P50" i="3"/>
  <c r="O50" i="3"/>
  <c r="O47" i="3"/>
  <c r="O49" i="3"/>
  <c r="Q48" i="3"/>
  <c r="P49" i="3"/>
  <c r="R50" i="3"/>
  <c r="Q50" i="3"/>
  <c r="Q47" i="3"/>
  <c r="R48" i="3"/>
  <c r="W27" i="3"/>
  <c r="Y28" i="3"/>
  <c r="W29" i="3"/>
  <c r="Y30" i="3"/>
  <c r="W31" i="3"/>
  <c r="X27" i="3"/>
  <c r="Z28" i="3"/>
  <c r="X29" i="3"/>
  <c r="Z30" i="3"/>
  <c r="X31" i="3"/>
  <c r="Y27" i="3"/>
  <c r="W28" i="3"/>
  <c r="Y29" i="3"/>
  <c r="W30" i="3"/>
  <c r="Y31" i="3"/>
  <c r="X30" i="3"/>
  <c r="Z31" i="3"/>
  <c r="Z29" i="3"/>
  <c r="X28" i="3"/>
  <c r="Z27" i="3"/>
  <c r="U36" i="3"/>
  <c r="AD16" i="3"/>
  <c r="X26" i="3"/>
  <c r="T36" i="3"/>
  <c r="AB16" i="3"/>
  <c r="V36" i="3"/>
  <c r="W33" i="3"/>
  <c r="AC16" i="3"/>
  <c r="AA16" i="3"/>
  <c r="Y26" i="3"/>
  <c r="P46" i="3"/>
  <c r="W26" i="3"/>
  <c r="Z26" i="3"/>
  <c r="R46" i="3"/>
  <c r="AA23" i="3"/>
  <c r="S43" i="3"/>
  <c r="K56" i="3"/>
  <c r="O46" i="3"/>
  <c r="Q46" i="3"/>
  <c r="L56" i="3"/>
  <c r="N56" i="3"/>
  <c r="O53" i="3"/>
  <c r="M56" i="3"/>
  <c r="W43" i="3"/>
  <c r="N4" i="12"/>
  <c r="N2" i="12" s="1"/>
  <c r="M3" i="12"/>
  <c r="I1" i="5"/>
  <c r="I24" i="5" s="1"/>
  <c r="B8" i="5"/>
  <c r="B4" i="5"/>
  <c r="B7" i="5"/>
  <c r="K8" i="2" l="1"/>
  <c r="K20" i="2"/>
  <c r="K14" i="2"/>
  <c r="K19" i="2"/>
  <c r="K13" i="2"/>
  <c r="K18" i="2"/>
  <c r="K7" i="2"/>
  <c r="K12" i="2"/>
  <c r="K17" i="2"/>
  <c r="K6" i="2"/>
  <c r="K11" i="2"/>
  <c r="K5" i="2"/>
  <c r="K16" i="2"/>
  <c r="K10" i="2"/>
  <c r="K4" i="2"/>
  <c r="K15" i="2"/>
  <c r="K3" i="2"/>
  <c r="K9" i="2"/>
  <c r="K2" i="2"/>
  <c r="W48" i="3"/>
  <c r="X49" i="3"/>
  <c r="W49" i="3"/>
  <c r="X51" i="3"/>
  <c r="Z50" i="3"/>
  <c r="Y47" i="3"/>
  <c r="Z48" i="3"/>
  <c r="W47" i="3"/>
  <c r="Y48" i="3"/>
  <c r="Z47" i="3"/>
  <c r="X47" i="3"/>
  <c r="X48" i="3"/>
  <c r="Z49" i="3"/>
  <c r="Y49" i="3"/>
  <c r="Z51" i="3"/>
  <c r="Y51" i="3"/>
  <c r="W51" i="3"/>
  <c r="X50" i="3"/>
  <c r="W50" i="3"/>
  <c r="Y50" i="3"/>
  <c r="S47" i="3"/>
  <c r="U48" i="3"/>
  <c r="U50" i="3"/>
  <c r="V50" i="3"/>
  <c r="V47" i="3"/>
  <c r="V48" i="3"/>
  <c r="U47" i="3"/>
  <c r="T47" i="3"/>
  <c r="S48" i="3"/>
  <c r="T49" i="3"/>
  <c r="S49" i="3"/>
  <c r="T51" i="3"/>
  <c r="V51" i="3"/>
  <c r="S51" i="3"/>
  <c r="T50" i="3"/>
  <c r="S50" i="3"/>
  <c r="T48" i="3"/>
  <c r="V49" i="3"/>
  <c r="U49" i="3"/>
  <c r="U51" i="3"/>
  <c r="P60" i="3"/>
  <c r="R60" i="3"/>
  <c r="P58" i="3"/>
  <c r="R58" i="3"/>
  <c r="R59" i="3"/>
  <c r="Q59" i="3"/>
  <c r="R57" i="3"/>
  <c r="R61" i="3"/>
  <c r="Q57" i="3"/>
  <c r="P61" i="3"/>
  <c r="O58" i="3"/>
  <c r="Q60" i="3"/>
  <c r="O60" i="3"/>
  <c r="Q58" i="3"/>
  <c r="O59" i="3"/>
  <c r="P59" i="3"/>
  <c r="P57" i="3"/>
  <c r="Q61" i="3"/>
  <c r="O57" i="3"/>
  <c r="O61" i="3"/>
  <c r="AB27" i="3"/>
  <c r="AD28" i="3"/>
  <c r="AB29" i="3"/>
  <c r="AD30" i="3"/>
  <c r="AB31" i="3"/>
  <c r="AC27" i="3"/>
  <c r="AA28" i="3"/>
  <c r="AC29" i="3"/>
  <c r="AA30" i="3"/>
  <c r="AC31" i="3"/>
  <c r="AD27" i="3"/>
  <c r="AB28" i="3"/>
  <c r="AD29" i="3"/>
  <c r="AB30" i="3"/>
  <c r="AD31" i="3"/>
  <c r="AA27" i="3"/>
  <c r="AA31" i="3"/>
  <c r="AC30" i="3"/>
  <c r="AA29" i="3"/>
  <c r="AC28" i="3"/>
  <c r="W38" i="3"/>
  <c r="Y38" i="3"/>
  <c r="Z38" i="3"/>
  <c r="X38" i="3"/>
  <c r="X39" i="3"/>
  <c r="W37" i="3"/>
  <c r="X37" i="3"/>
  <c r="Y39" i="3"/>
  <c r="Y40" i="3"/>
  <c r="W41" i="3"/>
  <c r="Z39" i="3"/>
  <c r="W39" i="3"/>
  <c r="X40" i="3"/>
  <c r="W40" i="3"/>
  <c r="Z40" i="3"/>
  <c r="Z37" i="3"/>
  <c r="Y37" i="3"/>
  <c r="Z41" i="3"/>
  <c r="Y41" i="3"/>
  <c r="X41" i="3"/>
  <c r="Z36" i="3"/>
  <c r="AA33" i="3"/>
  <c r="X36" i="3"/>
  <c r="V46" i="3"/>
  <c r="W36" i="3"/>
  <c r="Y36" i="3"/>
  <c r="S46" i="3"/>
  <c r="U46" i="3"/>
  <c r="T46" i="3"/>
  <c r="AC26" i="3"/>
  <c r="Q56" i="3"/>
  <c r="P56" i="3"/>
  <c r="O56" i="3"/>
  <c r="S53" i="3"/>
  <c r="R56" i="3"/>
  <c r="AB26" i="3"/>
  <c r="AD26" i="3"/>
  <c r="AA26" i="3"/>
  <c r="AA43" i="3"/>
  <c r="Z46" i="3"/>
  <c r="Y46" i="3"/>
  <c r="W46" i="3"/>
  <c r="X46" i="3"/>
  <c r="O4" i="12"/>
  <c r="O2" i="12" s="1"/>
  <c r="N3" i="12"/>
  <c r="I5" i="5"/>
  <c r="I8" i="5"/>
  <c r="I11" i="5"/>
  <c r="I6" i="5"/>
  <c r="I21" i="5"/>
  <c r="I17" i="5"/>
  <c r="I10" i="5"/>
  <c r="I4" i="5"/>
  <c r="I7" i="5"/>
  <c r="I20" i="5"/>
  <c r="I13" i="5"/>
  <c r="I16" i="5"/>
  <c r="I14" i="5"/>
  <c r="I3" i="5"/>
  <c r="I19" i="5"/>
  <c r="I9" i="5"/>
  <c r="I12" i="5"/>
  <c r="I15" i="5"/>
  <c r="I2" i="5"/>
  <c r="I18" i="5"/>
  <c r="I23" i="5"/>
  <c r="I22" i="5"/>
  <c r="AC47" i="3" l="1"/>
  <c r="AB47" i="3"/>
  <c r="AC48" i="3"/>
  <c r="AB49" i="3"/>
  <c r="AB51" i="3"/>
  <c r="AD50" i="3"/>
  <c r="AA49" i="3"/>
  <c r="AD47" i="3"/>
  <c r="AB48" i="3"/>
  <c r="AD48" i="3"/>
  <c r="AD49" i="3"/>
  <c r="AC49" i="3"/>
  <c r="AD51" i="3"/>
  <c r="AC51" i="3"/>
  <c r="AA51" i="3"/>
  <c r="AB50" i="3"/>
  <c r="AA50" i="3"/>
  <c r="AA47" i="3"/>
  <c r="AA48" i="3"/>
  <c r="AC50" i="3"/>
  <c r="T59" i="3"/>
  <c r="U57" i="3"/>
  <c r="S61" i="3"/>
  <c r="U61" i="3"/>
  <c r="T60" i="3"/>
  <c r="U60" i="3"/>
  <c r="V59" i="3"/>
  <c r="V60" i="3"/>
  <c r="V58" i="3"/>
  <c r="U58" i="3"/>
  <c r="T57" i="3"/>
  <c r="T58" i="3"/>
  <c r="S60" i="3"/>
  <c r="S58" i="3"/>
  <c r="S59" i="3"/>
  <c r="U59" i="3"/>
  <c r="V61" i="3"/>
  <c r="S57" i="3"/>
  <c r="V57" i="3"/>
  <c r="T61" i="3"/>
  <c r="AC38" i="3"/>
  <c r="AB38" i="3"/>
  <c r="AA38" i="3"/>
  <c r="AC39" i="3"/>
  <c r="AC40" i="3"/>
  <c r="AA41" i="3"/>
  <c r="AD38" i="3"/>
  <c r="AB40" i="3"/>
  <c r="AA40" i="3"/>
  <c r="AD40" i="3"/>
  <c r="AD37" i="3"/>
  <c r="AC37" i="3"/>
  <c r="AD41" i="3"/>
  <c r="AC41" i="3"/>
  <c r="AB41" i="3"/>
  <c r="AA39" i="3"/>
  <c r="AB37" i="3"/>
  <c r="AD39" i="3"/>
  <c r="AA37" i="3"/>
  <c r="AB39" i="3"/>
  <c r="AB36" i="3"/>
  <c r="AD36" i="3"/>
  <c r="AC36" i="3"/>
  <c r="AA36" i="3"/>
  <c r="T56" i="3"/>
  <c r="V56" i="3"/>
  <c r="S56" i="3"/>
  <c r="W53" i="3"/>
  <c r="U56" i="3"/>
  <c r="AD46" i="3"/>
  <c r="AC46" i="3"/>
  <c r="AA46" i="3"/>
  <c r="AB46" i="3"/>
  <c r="P4" i="12"/>
  <c r="P2" i="12" s="1"/>
  <c r="O3" i="12"/>
  <c r="Y60" i="3" l="1"/>
  <c r="Y61" i="3"/>
  <c r="W60" i="3"/>
  <c r="W58" i="3"/>
  <c r="X59" i="3"/>
  <c r="W59" i="3"/>
  <c r="X57" i="3"/>
  <c r="X60" i="3"/>
  <c r="X58" i="3"/>
  <c r="Y58" i="3"/>
  <c r="Z59" i="3"/>
  <c r="Y59" i="3"/>
  <c r="Z57" i="3"/>
  <c r="W57" i="3"/>
  <c r="Z61" i="3"/>
  <c r="X61" i="3"/>
  <c r="Z60" i="3"/>
  <c r="Z58" i="3"/>
  <c r="W61" i="3"/>
  <c r="Y57" i="3"/>
  <c r="X56" i="3"/>
  <c r="Y56" i="3"/>
  <c r="W56" i="3"/>
  <c r="Z56" i="3"/>
  <c r="AA53" i="3"/>
  <c r="Q4" i="12"/>
  <c r="Q2" i="12" s="1"/>
  <c r="P3" i="12"/>
  <c r="AD60" i="3" l="1"/>
  <c r="AA60" i="3"/>
  <c r="AD58" i="3"/>
  <c r="AC58" i="3"/>
  <c r="AA58" i="3"/>
  <c r="AB59" i="3"/>
  <c r="AA59" i="3"/>
  <c r="AB57" i="3"/>
  <c r="AB61" i="3"/>
  <c r="AA57" i="3"/>
  <c r="AD61" i="3"/>
  <c r="AB60" i="3"/>
  <c r="AB58" i="3"/>
  <c r="AD59" i="3"/>
  <c r="AC59" i="3"/>
  <c r="AD57" i="3"/>
  <c r="AC60" i="3"/>
  <c r="AC57" i="3"/>
  <c r="AA61" i="3"/>
  <c r="AC61" i="3"/>
  <c r="AD56" i="3"/>
  <c r="AB56" i="3"/>
  <c r="AC56" i="3"/>
  <c r="AA56" i="3"/>
  <c r="R4" i="12"/>
  <c r="R2" i="12" s="1"/>
  <c r="Q3" i="12"/>
  <c r="S4" i="12" l="1"/>
  <c r="S2" i="12" s="1"/>
  <c r="R3" i="12"/>
  <c r="T4" i="12" l="1"/>
  <c r="T2" i="12" s="1"/>
  <c r="S3" i="12"/>
  <c r="T3" i="12" l="1"/>
  <c r="U4" i="12"/>
  <c r="U2" i="12" s="1"/>
  <c r="U3" i="12" l="1"/>
  <c r="V4" i="12"/>
  <c r="V2" i="12" s="1"/>
  <c r="W4" i="12" l="1"/>
  <c r="W2" i="12" s="1"/>
  <c r="V3" i="12"/>
  <c r="W3" i="12" l="1"/>
  <c r="X4" i="12"/>
  <c r="X2" i="12" s="1"/>
  <c r="Y4" i="12" l="1"/>
  <c r="Y2" i="12" s="1"/>
  <c r="X3" i="12"/>
  <c r="Z4" i="12" l="1"/>
  <c r="Z2" i="12" s="1"/>
  <c r="Y3" i="12"/>
  <c r="AA4" i="12" l="1"/>
  <c r="AA2" i="12" s="1"/>
  <c r="Z3" i="12"/>
  <c r="AB4" i="12" l="1"/>
  <c r="AB2" i="12" s="1"/>
  <c r="AA3" i="12"/>
  <c r="AC4" i="12" l="1"/>
  <c r="AC2" i="12" s="1"/>
  <c r="AB3" i="12"/>
  <c r="AC3" i="12" l="1"/>
  <c r="AD4" i="12"/>
  <c r="AD2" i="12" s="1"/>
  <c r="AE4" i="12" l="1"/>
  <c r="AE2" i="12" s="1"/>
  <c r="AD3" i="12"/>
  <c r="AF4" i="12" l="1"/>
  <c r="AF2" i="12" s="1"/>
  <c r="AE3" i="12"/>
  <c r="AG4" i="12" l="1"/>
  <c r="AG2" i="12" s="1"/>
  <c r="AF3" i="12"/>
  <c r="AG3" i="12" l="1"/>
  <c r="AH4" i="12"/>
  <c r="AH2" i="12" s="1"/>
  <c r="AI4" i="12" l="1"/>
  <c r="AI2" i="12" s="1"/>
  <c r="AH3" i="12"/>
  <c r="AJ4" i="12" l="1"/>
  <c r="AJ2" i="12" s="1"/>
  <c r="AI3" i="12"/>
  <c r="AK4" i="12" l="1"/>
  <c r="AK2" i="12" s="1"/>
  <c r="AJ3" i="12"/>
  <c r="AK3" i="12" l="1"/>
  <c r="AL4" i="12"/>
  <c r="AL2" i="12" s="1"/>
  <c r="AL3" i="12" l="1"/>
  <c r="AM4" i="12"/>
  <c r="AM2" i="12" s="1"/>
  <c r="AM3" i="12" l="1"/>
  <c r="AN4" i="12"/>
  <c r="AN2" i="12" s="1"/>
  <c r="AO4" i="12" l="1"/>
  <c r="AO2" i="12" s="1"/>
  <c r="AN3" i="12"/>
  <c r="AP4" i="12" l="1"/>
  <c r="AP2" i="12" s="1"/>
  <c r="AO3" i="12"/>
  <c r="AP3" i="12" l="1"/>
  <c r="AQ4" i="12"/>
  <c r="AQ2" i="12" s="1"/>
  <c r="AQ3" i="12" l="1"/>
  <c r="AR4" i="12"/>
  <c r="AR2" i="12" s="1"/>
  <c r="AR3" i="12" l="1"/>
  <c r="AS4" i="12"/>
  <c r="AT4" i="12" s="1"/>
  <c r="AT3" i="12" l="1"/>
  <c r="AT2" i="12"/>
  <c r="AS3" i="12"/>
  <c r="AS2" i="12"/>
</calcChain>
</file>

<file path=xl/sharedStrings.xml><?xml version="1.0" encoding="utf-8"?>
<sst xmlns="http://schemas.openxmlformats.org/spreadsheetml/2006/main" count="274" uniqueCount="80">
  <si>
    <t>agent</t>
  </si>
  <si>
    <t>date</t>
  </si>
  <si>
    <t>Q1</t>
  </si>
  <si>
    <t>Q2</t>
  </si>
  <si>
    <t>Q3</t>
  </si>
  <si>
    <t>Q4</t>
  </si>
  <si>
    <t>heures jour</t>
  </si>
  <si>
    <t>heures nuit</t>
  </si>
  <si>
    <t>jour férié</t>
  </si>
  <si>
    <t>Total général</t>
  </si>
  <si>
    <t>2018</t>
  </si>
  <si>
    <t>janv</t>
  </si>
  <si>
    <t>Somme de heures jour</t>
  </si>
  <si>
    <t>Somme de heures nuit</t>
  </si>
  <si>
    <t>période</t>
  </si>
  <si>
    <t>jour</t>
  </si>
  <si>
    <t>nuit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</si>
  <si>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</si>
  <si>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</si>
  <si>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</si>
  <si>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</si>
  <si>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</si>
  <si>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</si>
  <si>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</si>
  <si>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</si>
  <si>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</si>
  <si>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</si>
  <si>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</si>
  <si>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</si>
  <si>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Agents</t>
  </si>
  <si>
    <t>depart</t>
  </si>
  <si>
    <t>retour</t>
  </si>
  <si>
    <t>clé</t>
  </si>
  <si>
    <t>absence</t>
  </si>
  <si>
    <t>Années</t>
  </si>
  <si>
    <t>Valeurs</t>
  </si>
  <si>
    <t>férié</t>
  </si>
  <si>
    <t>de :</t>
  </si>
  <si>
    <t>à :</t>
  </si>
  <si>
    <t>Total janv</t>
  </si>
  <si>
    <t>saisie</t>
  </si>
  <si>
    <t>1</t>
  </si>
  <si>
    <t>2</t>
  </si>
  <si>
    <t>3</t>
  </si>
  <si>
    <t>4</t>
  </si>
  <si>
    <t>x___</t>
  </si>
  <si>
    <t>____</t>
  </si>
  <si>
    <t>__x_</t>
  </si>
  <si>
    <t>_x_x</t>
  </si>
  <si>
    <t>Equipe 1</t>
  </si>
  <si>
    <t>h</t>
  </si>
  <si>
    <t>Total Somme de heures jour</t>
  </si>
  <si>
    <t>Total Somme de heures nuit</t>
  </si>
  <si>
    <t>Agent1</t>
  </si>
  <si>
    <t>Agent2</t>
  </si>
  <si>
    <t>Agent3</t>
  </si>
  <si>
    <t>actif</t>
  </si>
  <si>
    <t>Equipes</t>
  </si>
  <si>
    <t>VRAI</t>
  </si>
  <si>
    <t>total</t>
  </si>
  <si>
    <t>Agent4</t>
  </si>
  <si>
    <t>Agent5</t>
  </si>
  <si>
    <t>Equipe 2</t>
  </si>
  <si>
    <t>Equipe 3</t>
  </si>
  <si>
    <t>Agent6</t>
  </si>
  <si>
    <t>R=3</t>
  </si>
  <si>
    <t>R=4</t>
  </si>
  <si>
    <t>Equipe 4</t>
  </si>
  <si>
    <t>R=5</t>
  </si>
  <si>
    <t>Equipe 5</t>
  </si>
  <si>
    <t xml:space="preserve">
</t>
  </si>
  <si>
    <t>J1</t>
  </si>
  <si>
    <t>J2</t>
  </si>
  <si>
    <t>J3</t>
  </si>
  <si>
    <t>J4</t>
  </si>
  <si>
    <t>J5</t>
  </si>
  <si>
    <t>X</t>
  </si>
  <si>
    <t>Equipe 6</t>
  </si>
  <si>
    <t>J6</t>
  </si>
  <si>
    <t>R=6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</si>
</sst>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\ dd/mm/yyyy"/>
    <numFmt numFmtId="165" formatCode="[hh]:mm"/>
    <numFmt numFmtId="166" formatCode="[hh]:"/>
    <numFmt numFmtId="167" formatCode="ddd\ dd\-mmm"/>
    <numFmt numFmtId="168" formatCode="mmmm\-yyyy"/>
    <numFmt numFmtId="169" formatCode="ddd"/>
    <numFmt numFmtId="170" formatCode="[h]"/>
  </numFmts>
  <fonts count="9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3" fillId="0" borderId="1" xfId="0" applyFont="1" applyFill="1" applyBorder="1"/>
    <xf numFmtId="0" fontId="4" fillId="0" borderId="2" xfId="0" applyFont="1" applyFill="1" applyBorder="1"/>
    <xf numFmtId="14" fontId="4" fillId="0" borderId="2" xfId="0" applyNumberFormat="1" applyFont="1" applyFill="1" applyBorder="1"/>
    <xf numFmtId="0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0" fillId="0" borderId="0" xfId="0" pivotButton="1" applyAlignment="1">
      <alignment wrapText="1"/>
    </xf>
    <xf numFmtId="14" fontId="0" fillId="0" borderId="0" xfId="0" applyNumberFormat="1" applyAlignment="1">
      <alignment wrapText="1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8" fontId="0" fillId="0" borderId="0" xfId="0" applyNumberFormat="1"/>
    <xf numFmtId="166" fontId="0" fillId="0" borderId="6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66" fontId="0" fillId="0" borderId="7" xfId="0" applyNumberFormat="1" applyFill="1" applyBorder="1" applyAlignment="1">
      <alignment horizontal="center"/>
    </xf>
    <xf numFmtId="166" fontId="0" fillId="0" borderId="6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7" xfId="0" applyNumberFormat="1" applyFill="1" applyBorder="1" applyAlignment="1">
      <alignment horizontal="center" vertical="center"/>
    </xf>
    <xf numFmtId="166" fontId="0" fillId="0" borderId="8" xfId="0" applyNumberFormat="1" applyFill="1" applyBorder="1" applyAlignment="1">
      <alignment horizontal="center"/>
    </xf>
    <xf numFmtId="166" fontId="0" fillId="0" borderId="9" xfId="0" applyNumberFormat="1" applyFill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166" fontId="0" fillId="0" borderId="8" xfId="0" applyNumberFormat="1" applyFill="1" applyBorder="1" applyAlignment="1">
      <alignment horizontal="center" vertical="center"/>
    </xf>
    <xf numFmtId="166" fontId="0" fillId="0" borderId="9" xfId="0" applyNumberFormat="1" applyFill="1" applyBorder="1" applyAlignment="1">
      <alignment horizontal="center" vertical="center"/>
    </xf>
    <xf numFmtId="166" fontId="0" fillId="0" borderId="10" xfId="0" applyNumberFormat="1" applyFill="1" applyBorder="1" applyAlignment="1">
      <alignment horizontal="center" vertical="center"/>
    </xf>
    <xf numFmtId="168" fontId="5" fillId="3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0" fontId="0" fillId="0" borderId="0" xfId="0" applyFont="1" applyAlignment="1" applyProtection="1">
      <alignment textRotation="90"/>
    </xf>
    <xf numFmtId="0" fontId="4" fillId="0" borderId="0" xfId="0" applyFont="1" applyFill="1" applyBorder="1"/>
    <xf numFmtId="168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 wrapText="1"/>
    </xf>
    <xf numFmtId="0" fontId="4" fillId="0" borderId="0" xfId="0" applyFont="1" applyFill="1" applyBorder="1" applyProtection="1">
      <protection locked="0"/>
    </xf>
    <xf numFmtId="0" fontId="0" fillId="0" borderId="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0" fontId="0" fillId="0" borderId="11" xfId="0" applyNumberFormat="1" applyBorder="1" applyAlignment="1">
      <alignment horizontal="center" vertical="center"/>
    </xf>
    <xf numFmtId="170" fontId="0" fillId="0" borderId="12" xfId="0" applyNumberFormat="1" applyBorder="1" applyAlignment="1">
      <alignment horizontal="center" vertical="center"/>
    </xf>
    <xf numFmtId="170" fontId="0" fillId="0" borderId="13" xfId="0" applyNumberFormat="1" applyBorder="1" applyAlignment="1">
      <alignment horizontal="center" vertical="center"/>
    </xf>
    <xf numFmtId="170" fontId="0" fillId="0" borderId="0" xfId="0" applyNumberFormat="1" applyAlignment="1">
      <alignment wrapText="1"/>
    </xf>
    <xf numFmtId="0" fontId="7" fillId="0" borderId="0" xfId="0" applyNumberFormat="1" applyFont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0" xfId="0" applyFont="1" applyProtection="1"/>
    <xf numFmtId="0" fontId="0" fillId="0" borderId="0" xfId="0" applyBorder="1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textRotation="90"/>
    </xf>
    <xf numFmtId="0" fontId="0" fillId="0" borderId="0" xfId="0" applyProtection="1">
      <protection locked="0"/>
    </xf>
    <xf numFmtId="169" fontId="0" fillId="0" borderId="0" xfId="0" applyNumberFormat="1" applyAlignment="1" applyProtection="1">
      <alignment horizontal="center" vertical="center"/>
    </xf>
    <xf numFmtId="1" fontId="6" fillId="0" borderId="0" xfId="0" applyNumberFormat="1" applyFont="1" applyAlignment="1" applyProtection="1">
      <alignment textRotation="90"/>
    </xf>
    <xf numFmtId="16" fontId="0" fillId="0" borderId="0" xfId="0" applyNumberFormat="1" applyFont="1" applyAlignment="1" applyProtection="1">
      <alignment horizontal="center" vertical="center" textRotation="90"/>
    </xf>
    <xf numFmtId="0" fontId="0" fillId="0" borderId="0" xfId="0" applyAlignment="1" applyProtection="1">
      <alignment wrapText="1"/>
    </xf>
    <xf numFmtId="0" fontId="8" fillId="0" borderId="0" xfId="0" applyFont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8" fillId="4" borderId="0" xfId="0" applyFont="1" applyFill="1" applyAlignment="1" applyProtection="1">
      <alignment horizontal="center" vertical="center"/>
    </xf>
    <xf numFmtId="169" fontId="0" fillId="4" borderId="0" xfId="0" applyNumberFormat="1" applyFill="1" applyAlignment="1" applyProtection="1">
      <alignment horizontal="center" vertical="center"/>
    </xf>
    <xf numFmtId="16" fontId="0" fillId="4" borderId="0" xfId="0" applyNumberFormat="1" applyFont="1" applyFill="1" applyAlignment="1" applyProtection="1">
      <alignment horizontal="center" vertical="center" textRotation="90"/>
    </xf>
    <xf numFmtId="167" fontId="0" fillId="0" borderId="3" xfId="0" applyNumberFormat="1" applyFill="1" applyBorder="1" applyAlignment="1">
      <alignment horizontal="center" vertical="center"/>
    </xf>
    <xf numFmtId="167" fontId="0" fillId="0" borderId="4" xfId="0" applyNumberFormat="1" applyFill="1" applyBorder="1" applyAlignment="1">
      <alignment horizontal="center" vertical="center"/>
    </xf>
    <xf numFmtId="167" fontId="0" fillId="0" borderId="5" xfId="0" applyNumberFormat="1" applyFill="1" applyBorder="1" applyAlignment="1">
      <alignment horizontal="center" vertical="center"/>
    </xf>
    <xf numFmtId="0" fontId="0" fillId="5" borderId="0" xfId="0" applyFill="1" applyAlignment="1">
      <alignment vertical="center"/>
    </xf>
  </cellXfs>
  <cellStyles count="1">
    <cellStyle name="Normal" xfId="0" builtinId="0"/>
  </cellStyles>
  <dxfs count="80"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b/>
        <i val="0"/>
      </font>
      <fill>
        <patternFill>
          <bgColor theme="7" tint="0.79998168889431442"/>
        </patternFill>
      </fill>
    </dxf>
    <dxf>
      <font>
        <color rgb="FFFF0000"/>
      </font>
    </dxf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</dxf>
    <dxf>
      <numFmt numFmtId="170" formatCode="[h]"/>
    </dxf>
    <dxf>
      <numFmt numFmtId="170" formatCode="[h]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166" formatCode="[hh]: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352778</xdr:colOff>
      <xdr:row>1</xdr:row>
      <xdr:rowOff>35278</xdr:rowOff>
    </xdr:from>
    <xdr:to>
      <xdr:col>20</xdr:col>
      <xdr:colOff>1</xdr:colOff>
      <xdr:row>1</xdr:row>
      <xdr:rowOff>797278</xdr:rowOff>
    </xdr:to>
    <xdr:sp macro="" textlink="">
      <xdr:nvSpPr>
        <xdr:cNvPr id="2" name="Rectangle à coins arrondis 1"/>
        <xdr:cNvSpPr/>
      </xdr:nvSpPr>
      <xdr:spPr>
        <a:xfrm>
          <a:off x="2575278" y="218722"/>
          <a:ext cx="6364112" cy="7620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  <a:r>
            <a:rPr lang="fr-FR" sz="1100" baseline="0"/>
            <a:t> UNE COLONNE AVANT DE GENERER LES ROTATIONS A PARTIR DE LA DATE SELECTIONNEE</a:t>
          </a:r>
          <a:endParaRPr lang="fr-FR" sz="1100"/>
        </a:p>
      </xdr:txBody>
    </xdr:sp>
    <xdr:clientData/>
  </xdr:twoCellAnchor>
  <xdr:twoCellAnchor>
    <xdr:from>
      <xdr:col>4</xdr:col>
      <xdr:colOff>317500</xdr:colOff>
      <xdr:row>1</xdr:row>
      <xdr:rowOff>381000</xdr:rowOff>
    </xdr:from>
    <xdr:to>
      <xdr:col>7</xdr:col>
      <xdr:colOff>148167</xdr:colOff>
      <xdr:row>1</xdr:row>
      <xdr:rowOff>649112</xdr:rowOff>
    </xdr:to>
    <xdr:sp macro="[0]!roter" textlink="">
      <xdr:nvSpPr>
        <xdr:cNvPr id="3" name="Rectangle à coins arrondis 2"/>
        <xdr:cNvSpPr/>
      </xdr:nvSpPr>
      <xdr:spPr>
        <a:xfrm>
          <a:off x="2935111" y="564444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3</a:t>
          </a:r>
          <a:endParaRPr lang="fr-FR" sz="1100"/>
        </a:p>
      </xdr:txBody>
    </xdr:sp>
    <xdr:clientData/>
  </xdr:twoCellAnchor>
  <xdr:twoCellAnchor>
    <xdr:from>
      <xdr:col>8</xdr:col>
      <xdr:colOff>166511</xdr:colOff>
      <xdr:row>1</xdr:row>
      <xdr:rowOff>371120</xdr:rowOff>
    </xdr:from>
    <xdr:to>
      <xdr:col>10</xdr:col>
      <xdr:colOff>392289</xdr:colOff>
      <xdr:row>1</xdr:row>
      <xdr:rowOff>639232</xdr:rowOff>
    </xdr:to>
    <xdr:sp macro="[0]!roter" textlink="">
      <xdr:nvSpPr>
        <xdr:cNvPr id="4" name="Rectangle à coins arrondis 3"/>
        <xdr:cNvSpPr/>
      </xdr:nvSpPr>
      <xdr:spPr>
        <a:xfrm>
          <a:off x="4364567" y="554564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4</a:t>
          </a:r>
          <a:endParaRPr lang="fr-FR" sz="1100"/>
        </a:p>
      </xdr:txBody>
    </xdr:sp>
    <xdr:clientData/>
  </xdr:twoCellAnchor>
  <xdr:twoCellAnchor>
    <xdr:from>
      <xdr:col>11</xdr:col>
      <xdr:colOff>311855</xdr:colOff>
      <xdr:row>1</xdr:row>
      <xdr:rowOff>375355</xdr:rowOff>
    </xdr:from>
    <xdr:to>
      <xdr:col>14</xdr:col>
      <xdr:colOff>142522</xdr:colOff>
      <xdr:row>1</xdr:row>
      <xdr:rowOff>643467</xdr:rowOff>
    </xdr:to>
    <xdr:sp macro="[0]!roter" textlink="">
      <xdr:nvSpPr>
        <xdr:cNvPr id="5" name="Rectangle à coins arrondis 4"/>
        <xdr:cNvSpPr/>
      </xdr:nvSpPr>
      <xdr:spPr>
        <a:xfrm>
          <a:off x="5695244" y="558799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5</a:t>
          </a:r>
          <a:endParaRPr lang="fr-FR" sz="1100"/>
        </a:p>
      </xdr:txBody>
    </xdr:sp>
    <xdr:clientData/>
  </xdr:twoCellAnchor>
  <xdr:twoCellAnchor>
    <xdr:from>
      <xdr:col>25</xdr:col>
      <xdr:colOff>112889</xdr:colOff>
      <xdr:row>1</xdr:row>
      <xdr:rowOff>42334</xdr:rowOff>
    </xdr:from>
    <xdr:to>
      <xdr:col>41</xdr:col>
      <xdr:colOff>155223</xdr:colOff>
      <xdr:row>1</xdr:row>
      <xdr:rowOff>804334</xdr:rowOff>
    </xdr:to>
    <xdr:sp macro="" textlink="">
      <xdr:nvSpPr>
        <xdr:cNvPr id="6" name="Rectangle à coins arrondis 5"/>
        <xdr:cNvSpPr/>
      </xdr:nvSpPr>
      <xdr:spPr>
        <a:xfrm>
          <a:off x="11027833" y="225778"/>
          <a:ext cx="6364112" cy="7620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SELECTIONNER</a:t>
          </a:r>
          <a:r>
            <a:rPr lang="fr-FR" sz="1100" baseline="0"/>
            <a:t> UNE COLONNE AVANT DE GENERER LES ROTATIONS A PARTIR DE LA DATE SELECTIONNEE</a:t>
          </a:r>
          <a:endParaRPr lang="fr-FR" sz="1100"/>
        </a:p>
      </xdr:txBody>
    </xdr:sp>
    <xdr:clientData/>
  </xdr:twoCellAnchor>
  <xdr:twoCellAnchor>
    <xdr:from>
      <xdr:col>26</xdr:col>
      <xdr:colOff>77610</xdr:colOff>
      <xdr:row>1</xdr:row>
      <xdr:rowOff>388056</xdr:rowOff>
    </xdr:from>
    <xdr:to>
      <xdr:col>28</xdr:col>
      <xdr:colOff>303388</xdr:colOff>
      <xdr:row>1</xdr:row>
      <xdr:rowOff>656168</xdr:rowOff>
    </xdr:to>
    <xdr:sp macro="[0]!roter" textlink="">
      <xdr:nvSpPr>
        <xdr:cNvPr id="7" name="Rectangle à coins arrondis 6"/>
        <xdr:cNvSpPr/>
      </xdr:nvSpPr>
      <xdr:spPr>
        <a:xfrm>
          <a:off x="11387666" y="571500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3</a:t>
          </a:r>
          <a:endParaRPr lang="fr-FR" sz="1100"/>
        </a:p>
      </xdr:txBody>
    </xdr:sp>
    <xdr:clientData/>
  </xdr:twoCellAnchor>
  <xdr:twoCellAnchor>
    <xdr:from>
      <xdr:col>30</xdr:col>
      <xdr:colOff>25400</xdr:colOff>
      <xdr:row>1</xdr:row>
      <xdr:rowOff>385232</xdr:rowOff>
    </xdr:from>
    <xdr:to>
      <xdr:col>32</xdr:col>
      <xdr:colOff>251178</xdr:colOff>
      <xdr:row>1</xdr:row>
      <xdr:rowOff>653344</xdr:rowOff>
    </xdr:to>
    <xdr:sp macro="[0]!roter" textlink="">
      <xdr:nvSpPr>
        <xdr:cNvPr id="8" name="Rectangle à coins arrondis 7"/>
        <xdr:cNvSpPr/>
      </xdr:nvSpPr>
      <xdr:spPr>
        <a:xfrm>
          <a:off x="12915900" y="568676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4</a:t>
          </a:r>
          <a:endParaRPr lang="fr-FR" sz="1100"/>
        </a:p>
      </xdr:txBody>
    </xdr:sp>
    <xdr:clientData/>
  </xdr:twoCellAnchor>
  <xdr:twoCellAnchor>
    <xdr:from>
      <xdr:col>33</xdr:col>
      <xdr:colOff>241299</xdr:colOff>
      <xdr:row>1</xdr:row>
      <xdr:rowOff>382411</xdr:rowOff>
    </xdr:from>
    <xdr:to>
      <xdr:col>36</xdr:col>
      <xdr:colOff>71965</xdr:colOff>
      <xdr:row>1</xdr:row>
      <xdr:rowOff>650523</xdr:rowOff>
    </xdr:to>
    <xdr:sp macro="[0]!roter" textlink="">
      <xdr:nvSpPr>
        <xdr:cNvPr id="9" name="Rectangle à coins arrondis 8"/>
        <xdr:cNvSpPr/>
      </xdr:nvSpPr>
      <xdr:spPr>
        <a:xfrm>
          <a:off x="14317132" y="565855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5</a:t>
          </a:r>
          <a:endParaRPr lang="fr-FR" sz="1100"/>
        </a:p>
      </xdr:txBody>
    </xdr:sp>
    <xdr:clientData/>
  </xdr:twoCellAnchor>
  <xdr:twoCellAnchor>
    <xdr:from>
      <xdr:col>15</xdr:col>
      <xdr:colOff>83256</xdr:colOff>
      <xdr:row>1</xdr:row>
      <xdr:rowOff>372532</xdr:rowOff>
    </xdr:from>
    <xdr:to>
      <xdr:col>17</xdr:col>
      <xdr:colOff>309033</xdr:colOff>
      <xdr:row>1</xdr:row>
      <xdr:rowOff>640644</xdr:rowOff>
    </xdr:to>
    <xdr:sp macro="[0]!roter" textlink="">
      <xdr:nvSpPr>
        <xdr:cNvPr id="10" name="Rectangle à coins arrondis 9"/>
        <xdr:cNvSpPr/>
      </xdr:nvSpPr>
      <xdr:spPr>
        <a:xfrm>
          <a:off x="7047089" y="555976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6</a:t>
          </a:r>
          <a:endParaRPr lang="fr-FR" sz="1100"/>
        </a:p>
      </xdr:txBody>
    </xdr:sp>
    <xdr:clientData/>
  </xdr:twoCellAnchor>
  <xdr:twoCellAnchor>
    <xdr:from>
      <xdr:col>37</xdr:col>
      <xdr:colOff>59267</xdr:colOff>
      <xdr:row>1</xdr:row>
      <xdr:rowOff>362654</xdr:rowOff>
    </xdr:from>
    <xdr:to>
      <xdr:col>39</xdr:col>
      <xdr:colOff>285045</xdr:colOff>
      <xdr:row>1</xdr:row>
      <xdr:rowOff>630766</xdr:rowOff>
    </xdr:to>
    <xdr:sp macro="[0]!roter" textlink="">
      <xdr:nvSpPr>
        <xdr:cNvPr id="11" name="Rectangle à coins arrondis 10"/>
        <xdr:cNvSpPr/>
      </xdr:nvSpPr>
      <xdr:spPr>
        <a:xfrm>
          <a:off x="15715545" y="546098"/>
          <a:ext cx="1016000" cy="268112"/>
        </a:xfrm>
        <a:prstGeom prst="roundRect">
          <a:avLst/>
        </a:prstGeom>
        <a:solidFill>
          <a:schemeClr val="accent2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</a:t>
          </a:r>
          <a:r>
            <a:rPr lang="fr-FR" sz="1100" baseline="0"/>
            <a:t> = 6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32.241343634261" createdVersion="5" refreshedVersion="5" minRefreshableVersion="3" recordCount="19">
  <cacheSource type="worksheet">
    <worksheetSource name="data"/>
  </cacheSource>
  <cacheFields count="14">
    <cacheField name="agent" numFmtId="0">
      <sharedItems containsBlank="1" count="11">
        <s v="X"/>
        <s v="Agent1"/>
        <s v="Agent2"/>
        <s v="Agent3"/>
        <s v="Agent4"/>
        <s v="Agent5"/>
        <s v="Agent6"/>
        <m u="1"/>
        <s v="agent7" u="1"/>
        <s v="agent8" u="1"/>
        <s v="Agent9" u="1"/>
      </sharedItems>
    </cacheField>
    <cacheField name="date" numFmtId="14">
      <sharedItems containsSemiMixedTypes="0" containsNonDate="0" containsDate="1" containsString="0" minDate="2017-12-31T00:00:00" maxDate="2018-01-04T00:00:00" count="4">
        <d v="2017-12-31T00:00:00"/>
        <d v="2018-01-01T00:00:00"/>
        <d v="2018-01-02T00:00:00"/>
        <d v="2018-01-03T00:00:00"/>
      </sharedItems>
      <fieldGroup par="13" base="1">
        <rangePr groupBy="months" startDate="2017-12-31T00:00:00" endDate="2018-01-04T00:00:00"/>
        <groupItems count="14">
          <s v="&lt;31/12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1/2018"/>
        </groupItems>
      </fieldGroup>
    </cacheField>
    <cacheField name="saisie" numFmtId="14">
      <sharedItems containsBlank="1"/>
    </cacheField>
    <cacheField name="1" numFmtId="0">
      <sharedItems/>
    </cacheField>
    <cacheField name="2" numFmtId="0">
      <sharedItems/>
    </cacheField>
    <cacheField name="3" numFmtId="0">
      <sharedItems/>
    </cacheField>
    <cacheField name="4" numFmtId="0">
      <sharedItems/>
    </cacheField>
    <cacheField name="absence" numFmtId="0">
      <sharedItems containsSemiMixedTypes="0" containsString="0" containsNumber="1" containsInteger="1" minValue="0" maxValue="1"/>
    </cacheField>
    <cacheField name="heures jour" numFmtId="166">
      <sharedItems containsSemiMixedTypes="0" containsNonDate="0" containsDate="1" containsString="0" minDate="1899-12-30T00:00:00" maxDate="1899-12-31T00:00:00"/>
    </cacheField>
    <cacheField name="heures nuit" numFmtId="166">
      <sharedItems containsSemiMixedTypes="0" containsNonDate="0" containsDate="1" containsString="0" minDate="1899-12-30T00:00:00" maxDate="1899-12-31T00:00:00"/>
    </cacheField>
    <cacheField name="jour férié" numFmtId="0">
      <sharedItems count="2">
        <s v=""/>
        <s v="férié"/>
      </sharedItems>
    </cacheField>
    <cacheField name="clé" numFmtId="0">
      <sharedItems/>
    </cacheField>
    <cacheField name="actif" numFmtId="0">
      <sharedItems containsMixedTypes="1" containsNumber="1" containsInteger="1" minValue="1" maxValue="1" count="3">
        <b v="0"/>
        <b v="1"/>
        <n v="1" u="1"/>
      </sharedItems>
    </cacheField>
    <cacheField name="Années" numFmtId="0" databaseField="0">
      <fieldGroup base="1">
        <rangePr groupBy="years" startDate="2017-12-31T00:00:00" endDate="2018-01-04T00:00:00"/>
        <groupItems count="4">
          <s v="&lt;31/12/2017"/>
          <s v="2017"/>
          <s v="2018"/>
          <s v="&gt;04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m/>
    <s v=""/>
    <s v=""/>
    <s v=""/>
    <s v=""/>
    <n v="0"/>
    <d v="1899-12-30T00:00:00"/>
    <d v="1899-12-30T00:00:00"/>
    <x v="0"/>
    <s v="X|43100"/>
    <x v="0"/>
  </r>
  <r>
    <x v="1"/>
    <x v="1"/>
    <s v="x___"/>
    <s v="X"/>
    <s v=""/>
    <s v=""/>
    <s v=""/>
    <n v="0"/>
    <d v="1899-12-30T01:00:00"/>
    <d v="1899-12-30T06:00:00"/>
    <x v="1"/>
    <s v="Agent1|43101"/>
    <x v="1"/>
  </r>
  <r>
    <x v="1"/>
    <x v="2"/>
    <s v="__x_"/>
    <s v=""/>
    <s v=""/>
    <s v="X"/>
    <s v=""/>
    <n v="1"/>
    <d v="1899-12-30T00:00:00"/>
    <d v="1899-12-30T00:00:00"/>
    <x v="0"/>
    <s v="Agent1|43102"/>
    <x v="1"/>
  </r>
  <r>
    <x v="1"/>
    <x v="3"/>
    <s v="_x_x"/>
    <s v=""/>
    <s v="X"/>
    <s v=""/>
    <s v="X"/>
    <n v="1"/>
    <d v="1899-12-30T00:00:00"/>
    <d v="1899-12-30T00:00:00"/>
    <x v="0"/>
    <s v="Agent1|43103"/>
    <x v="1"/>
  </r>
  <r>
    <x v="2"/>
    <x v="1"/>
    <s v="x___"/>
    <s v="X"/>
    <s v=""/>
    <s v=""/>
    <s v=""/>
    <n v="0"/>
    <d v="1899-12-30T01:00:00"/>
    <d v="1899-12-30T06:00:00"/>
    <x v="1"/>
    <s v="Agent2|43101"/>
    <x v="1"/>
  </r>
  <r>
    <x v="2"/>
    <x v="2"/>
    <s v="__x_"/>
    <s v=""/>
    <s v=""/>
    <s v="X"/>
    <s v=""/>
    <n v="0"/>
    <d v="1899-12-30T06:00:00"/>
    <d v="1899-12-30T00:00:00"/>
    <x v="0"/>
    <s v="Agent2|43102"/>
    <x v="1"/>
  </r>
  <r>
    <x v="2"/>
    <x v="3"/>
    <s v="_x_x"/>
    <s v=""/>
    <s v="X"/>
    <s v=""/>
    <s v="X"/>
    <n v="0"/>
    <d v="1899-12-30T10:00:00"/>
    <d v="1899-12-30T01:00:00"/>
    <x v="0"/>
    <s v="Agent2|43103"/>
    <x v="1"/>
  </r>
  <r>
    <x v="3"/>
    <x v="1"/>
    <s v="_x_x"/>
    <s v=""/>
    <s v="X"/>
    <s v=""/>
    <s v="X"/>
    <n v="0"/>
    <d v="1899-12-30T10:00:00"/>
    <d v="1899-12-30T01:00:00"/>
    <x v="1"/>
    <s v="Agent3|43101"/>
    <x v="1"/>
  </r>
  <r>
    <x v="3"/>
    <x v="2"/>
    <s v="x___"/>
    <s v="X"/>
    <s v=""/>
    <s v=""/>
    <s v=""/>
    <n v="0"/>
    <d v="1899-12-30T01:00:00"/>
    <d v="1899-12-30T06:00:00"/>
    <x v="0"/>
    <s v="Agent3|43102"/>
    <x v="1"/>
  </r>
  <r>
    <x v="3"/>
    <x v="3"/>
    <s v="__x_"/>
    <s v=""/>
    <s v=""/>
    <s v="X"/>
    <s v=""/>
    <n v="0"/>
    <d v="1899-12-30T06:00:00"/>
    <d v="1899-12-30T00:00:00"/>
    <x v="0"/>
    <s v="Agent3|43103"/>
    <x v="1"/>
  </r>
  <r>
    <x v="4"/>
    <x v="1"/>
    <s v="_x_x"/>
    <s v=""/>
    <s v="X"/>
    <s v=""/>
    <s v="X"/>
    <n v="0"/>
    <d v="1899-12-30T10:00:00"/>
    <d v="1899-12-30T01:00:00"/>
    <x v="1"/>
    <s v="Agent4|43101"/>
    <x v="1"/>
  </r>
  <r>
    <x v="4"/>
    <x v="2"/>
    <s v="x___"/>
    <s v="X"/>
    <s v=""/>
    <s v=""/>
    <s v=""/>
    <n v="0"/>
    <d v="1899-12-30T01:00:00"/>
    <d v="1899-12-30T06:00:00"/>
    <x v="0"/>
    <s v="Agent4|43102"/>
    <x v="1"/>
  </r>
  <r>
    <x v="4"/>
    <x v="3"/>
    <s v="__x_"/>
    <s v=""/>
    <s v=""/>
    <s v="X"/>
    <s v=""/>
    <n v="0"/>
    <d v="1899-12-30T06:00:00"/>
    <d v="1899-12-30T00:00:00"/>
    <x v="0"/>
    <s v="Agent4|43103"/>
    <x v="1"/>
  </r>
  <r>
    <x v="5"/>
    <x v="1"/>
    <s v="__x_"/>
    <s v=""/>
    <s v=""/>
    <s v="X"/>
    <s v=""/>
    <n v="0"/>
    <d v="1899-12-30T06:00:00"/>
    <d v="1899-12-30T00:00:00"/>
    <x v="1"/>
    <s v="Agent5|43101"/>
    <x v="1"/>
  </r>
  <r>
    <x v="5"/>
    <x v="2"/>
    <s v="_x_x"/>
    <s v=""/>
    <s v="X"/>
    <s v=""/>
    <s v="X"/>
    <n v="0"/>
    <d v="1899-12-30T10:00:00"/>
    <d v="1899-12-30T01:00:00"/>
    <x v="0"/>
    <s v="Agent5|43102"/>
    <x v="1"/>
  </r>
  <r>
    <x v="5"/>
    <x v="3"/>
    <s v="x___"/>
    <s v="X"/>
    <s v=""/>
    <s v=""/>
    <s v=""/>
    <n v="0"/>
    <d v="1899-12-30T01:00:00"/>
    <d v="1899-12-30T06:00:00"/>
    <x v="0"/>
    <s v="Agent5|43103"/>
    <x v="1"/>
  </r>
  <r>
    <x v="6"/>
    <x v="1"/>
    <s v="__x_"/>
    <s v=""/>
    <s v=""/>
    <s v="X"/>
    <s v=""/>
    <n v="0"/>
    <d v="1899-12-30T06:00:00"/>
    <d v="1899-12-30T00:00:00"/>
    <x v="1"/>
    <s v="Agent6|43101"/>
    <x v="1"/>
  </r>
  <r>
    <x v="6"/>
    <x v="2"/>
    <s v="_x_x"/>
    <s v=""/>
    <s v="X"/>
    <s v=""/>
    <s v="X"/>
    <n v="0"/>
    <d v="1899-12-30T10:00:00"/>
    <d v="1899-12-30T01:00:00"/>
    <x v="0"/>
    <s v="Agent6|43102"/>
    <x v="1"/>
  </r>
  <r>
    <x v="6"/>
    <x v="3"/>
    <s v="x___"/>
    <s v="X"/>
    <s v=""/>
    <s v=""/>
    <s v=""/>
    <n v="0"/>
    <d v="1899-12-30T01:00:00"/>
    <d v="1899-12-30T06:00:00"/>
    <x v="0"/>
    <s v="Agent6|4310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5" minRefreshableVersion="3" itemPrintTitles="1" createdVersion="5" indent="0" compact="0" compactData="0" multipleFieldFilters="0">
  <location ref="A3:I13" firstHeaderRow="1" firstDataRow="3" firstDataCol="3" rowPageCount="1" colPageCount="1"/>
  <pivotFields count="14">
    <pivotField axis="axisRow" compact="0" outline="0" showAll="0">
      <items count="12">
        <item x="1"/>
        <item x="2"/>
        <item x="3"/>
        <item x="4"/>
        <item x="5"/>
        <item x="6"/>
        <item m="1" x="8"/>
        <item m="1" x="9"/>
        <item m="1" x="10"/>
        <item x="0"/>
        <item m="1" x="7"/>
        <item t="default"/>
      </items>
    </pivotField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/>
    <pivotField dataField="1" compact="0" outline="0" showAll="0"/>
    <pivotField axis="axisCol" compact="0" outline="0" showAll="0">
      <items count="3">
        <item x="0"/>
        <item x="1"/>
        <item t="default"/>
      </items>
    </pivotField>
    <pivotField compact="0" outline="0" showAll="0" defaultSubtotal="0"/>
    <pivotField axis="axisPage" compact="0" outline="0" showAll="0" defaultSubtotal="0">
      <items count="3">
        <item m="1" x="2"/>
        <item x="1"/>
        <item x="0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3">
    <field x="13"/>
    <field x="1"/>
    <field x="0"/>
  </rowFields>
  <rowItems count="8">
    <i>
      <x v="2"/>
      <x v="1"/>
      <x/>
    </i>
    <i r="2">
      <x v="1"/>
    </i>
    <i r="2">
      <x v="2"/>
    </i>
    <i r="2">
      <x v="3"/>
    </i>
    <i r="2">
      <x v="4"/>
    </i>
    <i r="2">
      <x v="5"/>
    </i>
    <i t="default" r="1">
      <x v="1"/>
    </i>
    <i t="grand">
      <x/>
    </i>
  </rowItems>
  <colFields count="2">
    <field x="1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pageFields count="1">
    <pageField fld="12" item="1" hier="-1"/>
  </pageFields>
  <dataFields count="2">
    <dataField name="Somme de heures jour" fld="8" baseField="0" baseItem="0" numFmtId="170"/>
    <dataField name="Somme de heures nuit" fld="9" baseField="0" baseItem="0" numFmtId="170"/>
  </dataFields>
  <formats count="6">
    <format dxfId="56">
      <pivotArea type="all" dataOnly="0" outline="0" fieldPosition="0"/>
    </format>
    <format dxfId="55">
      <pivotArea outline="0" collapsedLevelsAreSubtotals="1" fieldPosition="0"/>
    </format>
    <format dxfId="54">
      <pivotArea dataOnly="0" labelOnly="1" outline="0" fieldPosition="0">
        <references count="1">
          <reference field="0" count="0"/>
        </references>
      </pivotArea>
    </format>
    <format dxfId="53">
      <pivotArea dataOnly="0" labelOnly="1" grandRow="1" outline="0" fieldPosition="0"/>
    </format>
    <format dxfId="52">
      <pivotArea outline="0" fieldPosition="0">
        <references count="1">
          <reference field="4294967294" count="1">
            <x v="0"/>
          </reference>
        </references>
      </pivotArea>
    </format>
    <format dxfId="51">
      <pivotArea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ata" displayName="data" ref="A1:M20" totalsRowShown="0">
  <autoFilter ref="A1:M20"/>
  <sortState ref="A2:M20">
    <sortCondition ref="B2"/>
  </sortState>
  <tableColumns count="13">
    <tableColumn id="1" name="agent"/>
    <tableColumn id="2" name="date" dataDxfId="79"/>
    <tableColumn id="12" name="saisie" dataDxfId="78"/>
    <tableColumn id="3" name="1" dataDxfId="77">
      <calculatedColumnFormula>IF(MID(data[[#This Row],[saisie]],1,1)="x","X","")</calculatedColumnFormula>
    </tableColumn>
    <tableColumn id="4" name="2" dataDxfId="76">
      <calculatedColumnFormula>IF(MID(data[[#This Row],[saisie]],2,1)="x","X","")</calculatedColumnFormula>
    </tableColumn>
    <tableColumn id="5" name="3" dataDxfId="75">
      <calculatedColumnFormula>IF(MID(data[[#This Row],[saisie]],3,1)="x","X","")</calculatedColumnFormula>
    </tableColumn>
    <tableColumn id="6" name="4" dataDxfId="74">
      <calculatedColumnFormula>IF(MID(data[[#This Row],[saisie]],4,1)="x","X","")</calculatedColumnFormula>
    </tableColumn>
    <tableColumn id="11" name="absence" dataDxfId="73">
      <calculatedColumnFormula>SUMPRODUCT((leave[Agents]=data[[#This Row],[agent]])*(leave[depart]&lt;=data[[#This Row],[date]])*(leave[retour]&gt;data[[#This Row],[date]]))</calculatedColumnFormula>
    </tableColumn>
    <tableColumn id="8" name="heures jour" dataDxfId="72">
      <calculatedColumnFormula>IF(data[[#This Row],[absence]]=0,SUMPRODUCT((data[[#This Row],[1]:[4]]="X")*HORAIRES!$B$5:$E$5),0)-data[[#This Row],[heures nuit]]</calculatedColumnFormula>
    </tableColumn>
    <tableColumn id="9" name="heures nuit" dataDxfId="71">
      <calculatedColumnFormula>IF(data[[#This Row],[absence]]=0,SUMPRODUCT((data[[#This Row],[1]:[4]]="X")*HORAIRES!$B$6:$E$6),0)</calculatedColumnFormula>
    </tableColumn>
    <tableColumn id="10" name="jour férié" dataDxfId="70">
      <calculatedColumnFormula>IF(COUNTIF(JF,data[[#This Row],[date]])&gt;0,"férié","")</calculatedColumnFormula>
    </tableColumn>
    <tableColumn id="7" name="clé" dataDxfId="69">
      <calculatedColumnFormula>data[[#This Row],[agent]]&amp;"|"&amp;data[[#This Row],[date]]</calculatedColumnFormula>
    </tableColumn>
    <tableColumn id="13" name="actif" dataDxfId="68">
      <calculatedColumnFormula>COUNTIF(agents[Agents],data[[#This Row],[agent]])&gt;0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agents" displayName="agents" ref="B2:C8" totalsRowShown="0" headerRowDxfId="67" dataDxfId="66">
  <autoFilter ref="B2:C8"/>
  <tableColumns count="2">
    <tableColumn id="1" name="Agents" dataDxfId="65"/>
    <tableColumn id="2" name="Equipes" dataDxfId="6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eave" displayName="leave" ref="B3:D5" totalsRowShown="0" headerRowDxfId="63" headerRowBorderDxfId="62" tableBorderDxfId="61" totalsRowBorderDxfId="60">
  <autoFilter ref="B3:D5"/>
  <tableColumns count="3">
    <tableColumn id="1" name="Agents" dataDxfId="59"/>
    <tableColumn id="2" name="depart" dataDxfId="58"/>
    <tableColumn id="3" name="retour" dataDxfId="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6"/>
  <sheetViews>
    <sheetView workbookViewId="0">
      <selection activeCell="E26" sqref="E26"/>
    </sheetView>
  </sheetViews>
  <sheetFormatPr baseColWidth="10" defaultRowHeight="14.5" x14ac:dyDescent="0.35"/>
  <cols>
    <col min="2" max="5" width="10.90625" style="2"/>
  </cols>
  <sheetData>
    <row r="1" spans="1:5" x14ac:dyDescent="0.35">
      <c r="A1" t="s">
        <v>14</v>
      </c>
      <c r="B1" s="2" t="s">
        <v>2</v>
      </c>
      <c r="C1" s="2" t="s">
        <v>3</v>
      </c>
      <c r="D1" s="2" t="s">
        <v>4</v>
      </c>
      <c r="E1" s="2" t="s">
        <v>5</v>
      </c>
    </row>
    <row r="2" spans="1:5" x14ac:dyDescent="0.35">
      <c r="B2" s="13">
        <v>0</v>
      </c>
      <c r="C2" s="13">
        <v>0.29166666666666669</v>
      </c>
      <c r="D2" s="13">
        <v>0.58333333333333337</v>
      </c>
      <c r="E2" s="13">
        <v>0.83333333333333337</v>
      </c>
    </row>
    <row r="3" spans="1:5" x14ac:dyDescent="0.35">
      <c r="B3" s="13">
        <v>0.25</v>
      </c>
      <c r="C3" s="13"/>
      <c r="D3" s="13"/>
      <c r="E3" s="13">
        <v>0.875</v>
      </c>
    </row>
    <row r="4" spans="1:5" x14ac:dyDescent="0.35">
      <c r="B4" s="13">
        <v>0.29166666666666669</v>
      </c>
      <c r="C4" s="13">
        <v>0.58333333333333337</v>
      </c>
      <c r="D4" s="13">
        <v>0.83333333333333337</v>
      </c>
      <c r="E4" s="13">
        <v>1</v>
      </c>
    </row>
    <row r="5" spans="1:5" x14ac:dyDescent="0.35">
      <c r="A5" t="s">
        <v>15</v>
      </c>
      <c r="B5" s="13">
        <f>B4-B2</f>
        <v>0.29166666666666669</v>
      </c>
      <c r="C5" s="13">
        <f>C4-C2</f>
        <v>0.29166666666666669</v>
      </c>
      <c r="D5" s="13">
        <f>D4-D2</f>
        <v>0.25</v>
      </c>
      <c r="E5" s="13">
        <f>E4-E2</f>
        <v>0.16666666666666663</v>
      </c>
    </row>
    <row r="6" spans="1:5" x14ac:dyDescent="0.35">
      <c r="A6" t="s">
        <v>16</v>
      </c>
      <c r="B6" s="13">
        <f>MAX(0,B3-B2)</f>
        <v>0.25</v>
      </c>
      <c r="C6" s="13">
        <f>MAX(0,C3-C2)</f>
        <v>0</v>
      </c>
      <c r="D6" s="13">
        <f>MAX(0,D3-D2)</f>
        <v>0</v>
      </c>
      <c r="E6" s="13">
        <f>MAX(0,E3-E2)</f>
        <v>4.166666666666663E-2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4"/>
  <sheetViews>
    <sheetView workbookViewId="0"/>
  </sheetViews>
  <sheetFormatPr baseColWidth="10" defaultRowHeight="14.5" x14ac:dyDescent="0.35"/>
  <cols>
    <col min="1" max="1" width="13.26953125" bestFit="1" customWidth="1"/>
    <col min="2" max="6" width="14.54296875" customWidth="1"/>
    <col min="9" max="9" width="15.36328125" customWidth="1"/>
  </cols>
  <sheetData>
    <row r="1" spans="1:9" x14ac:dyDescent="0.35">
      <c r="B1" s="3">
        <f ca="1">YEAR(TODAY())</f>
        <v>2018</v>
      </c>
      <c r="C1" s="3">
        <f ca="1">B1+1</f>
        <v>2019</v>
      </c>
      <c r="D1" s="3">
        <f ca="1">C1+1</f>
        <v>2020</v>
      </c>
      <c r="E1" s="3">
        <f ca="1">D1+1</f>
        <v>2021</v>
      </c>
      <c r="F1" s="3">
        <f ca="1">E1+1</f>
        <v>2022</v>
      </c>
      <c r="I1" s="18">
        <f ca="1">B2</f>
        <v>43101</v>
      </c>
    </row>
    <row r="2" spans="1:9" x14ac:dyDescent="0.35">
      <c r="A2" s="4" t="s">
        <v>17</v>
      </c>
      <c r="B2" s="5">
        <f ca="1">DATE(B1,1,1)</f>
        <v>43101</v>
      </c>
      <c r="C2" s="5">
        <f ca="1">DATE(C1,1,1)</f>
        <v>43466</v>
      </c>
      <c r="D2" s="5">
        <f ca="1">DATE(D1,1,1)</f>
        <v>43831</v>
      </c>
      <c r="E2" s="5">
        <f ca="1">DATE(E1,1,1)</f>
        <v>44197</v>
      </c>
      <c r="F2" s="5">
        <f ca="1">DATE(F1,1,1)</f>
        <v>44562</v>
      </c>
      <c r="I2" s="18">
        <f ca="1">EOMONTH($I$1,ROW()-2)+1</f>
        <v>43132</v>
      </c>
    </row>
    <row r="3" spans="1:9" x14ac:dyDescent="0.35">
      <c r="A3" s="4" t="s">
        <v>18</v>
      </c>
      <c r="B3" s="5">
        <f ca="1">ROUND(DATE(B1,4,MOD(234-11*MOD(B1,19),30))/7,0)*7-6</f>
        <v>43191</v>
      </c>
      <c r="C3" s="5">
        <f ca="1">ROUND(DATE(C1,4,MOD(234-11*MOD(C1,19),30))/7,0)*7-6</f>
        <v>43576</v>
      </c>
      <c r="D3" s="5">
        <f ca="1">ROUND(DATE(D1,4,MOD(234-11*MOD(D1,19),30))/7,0)*7-6</f>
        <v>43933</v>
      </c>
      <c r="E3" s="5">
        <f ca="1">ROUND(DATE(E1,4,MOD(234-11*MOD(E1,19),30))/7,0)*7-6</f>
        <v>44290</v>
      </c>
      <c r="F3" s="5">
        <f ca="1">ROUND(DATE(F1,4,MOD(234-11*MOD(F1,19),30))/7,0)*7-6</f>
        <v>44668</v>
      </c>
      <c r="I3" s="18">
        <f t="shared" ref="I3:I23" ca="1" si="0">EOMONTH($I$1,ROW()-2)+1</f>
        <v>43160</v>
      </c>
    </row>
    <row r="4" spans="1:9" x14ac:dyDescent="0.35">
      <c r="A4" s="4" t="s">
        <v>19</v>
      </c>
      <c r="B4" s="5">
        <f ca="1">B3+1</f>
        <v>43192</v>
      </c>
      <c r="C4" s="5">
        <f ca="1">C3+1</f>
        <v>43577</v>
      </c>
      <c r="D4" s="5">
        <f ca="1">D3+1</f>
        <v>43934</v>
      </c>
      <c r="E4" s="5">
        <f ca="1">E3+1</f>
        <v>44291</v>
      </c>
      <c r="F4" s="5">
        <f ca="1">F3+1</f>
        <v>44669</v>
      </c>
      <c r="I4" s="18">
        <f t="shared" ca="1" si="0"/>
        <v>43191</v>
      </c>
    </row>
    <row r="5" spans="1:9" x14ac:dyDescent="0.35">
      <c r="A5" s="4" t="s">
        <v>20</v>
      </c>
      <c r="B5" s="5">
        <f ca="1">DATE(B1,5,1)</f>
        <v>43221</v>
      </c>
      <c r="C5" s="5">
        <f ca="1">DATE(C1,5,1)</f>
        <v>43586</v>
      </c>
      <c r="D5" s="5">
        <f ca="1">DATE(D1,5,1)</f>
        <v>43952</v>
      </c>
      <c r="E5" s="5">
        <f ca="1">DATE(E1,5,1)</f>
        <v>44317</v>
      </c>
      <c r="F5" s="5">
        <f ca="1">DATE(F1,5,1)</f>
        <v>44682</v>
      </c>
      <c r="I5" s="18">
        <f t="shared" ca="1" si="0"/>
        <v>43221</v>
      </c>
    </row>
    <row r="6" spans="1:9" x14ac:dyDescent="0.35">
      <c r="A6" s="4" t="s">
        <v>21</v>
      </c>
      <c r="B6" s="5">
        <f ca="1">DATE(B1,5,8)</f>
        <v>43228</v>
      </c>
      <c r="C6" s="5">
        <f ca="1">DATE(C1,5,8)</f>
        <v>43593</v>
      </c>
      <c r="D6" s="5">
        <f ca="1">DATE(D1,5,8)</f>
        <v>43959</v>
      </c>
      <c r="E6" s="5">
        <f ca="1">DATE(E1,5,8)</f>
        <v>44324</v>
      </c>
      <c r="F6" s="5">
        <f ca="1">DATE(F1,5,8)</f>
        <v>44689</v>
      </c>
      <c r="I6" s="18">
        <f t="shared" ca="1" si="0"/>
        <v>43252</v>
      </c>
    </row>
    <row r="7" spans="1:9" x14ac:dyDescent="0.35">
      <c r="A7" s="4" t="s">
        <v>22</v>
      </c>
      <c r="B7" s="5">
        <f ca="1">B3+39</f>
        <v>43230</v>
      </c>
      <c r="C7" s="5">
        <f ca="1">C3+39</f>
        <v>43615</v>
      </c>
      <c r="D7" s="5">
        <f ca="1">D3+39</f>
        <v>43972</v>
      </c>
      <c r="E7" s="5">
        <f ca="1">E3+39</f>
        <v>44329</v>
      </c>
      <c r="F7" s="5">
        <f ca="1">F3+39</f>
        <v>44707</v>
      </c>
      <c r="I7" s="18">
        <f t="shared" ca="1" si="0"/>
        <v>43282</v>
      </c>
    </row>
    <row r="8" spans="1:9" x14ac:dyDescent="0.35">
      <c r="A8" s="4" t="s">
        <v>23</v>
      </c>
      <c r="B8" s="5">
        <f ca="1">B3+50</f>
        <v>43241</v>
      </c>
      <c r="C8" s="5">
        <f ca="1">C3+50</f>
        <v>43626</v>
      </c>
      <c r="D8" s="5">
        <f ca="1">D3+50</f>
        <v>43983</v>
      </c>
      <c r="E8" s="5">
        <f ca="1">E3+50</f>
        <v>44340</v>
      </c>
      <c r="F8" s="5">
        <f ca="1">F3+50</f>
        <v>44718</v>
      </c>
      <c r="I8" s="18">
        <f t="shared" ca="1" si="0"/>
        <v>43313</v>
      </c>
    </row>
    <row r="9" spans="1:9" x14ac:dyDescent="0.35">
      <c r="A9" s="4" t="s">
        <v>24</v>
      </c>
      <c r="B9" s="5">
        <f ca="1">DATE(B1,7,14)</f>
        <v>43295</v>
      </c>
      <c r="C9" s="5">
        <f ca="1">DATE(C1,7,14)</f>
        <v>43660</v>
      </c>
      <c r="D9" s="5">
        <f ca="1">DATE(D1,7,14)</f>
        <v>44026</v>
      </c>
      <c r="E9" s="5">
        <f ca="1">DATE(E1,7,14)</f>
        <v>44391</v>
      </c>
      <c r="F9" s="5">
        <f ca="1">DATE(F1,7,14)</f>
        <v>44756</v>
      </c>
      <c r="I9" s="18">
        <f t="shared" ca="1" si="0"/>
        <v>43344</v>
      </c>
    </row>
    <row r="10" spans="1:9" x14ac:dyDescent="0.35">
      <c r="A10" s="4" t="s">
        <v>25</v>
      </c>
      <c r="B10" s="5">
        <f ca="1">DATE(B1,8,15)</f>
        <v>43327</v>
      </c>
      <c r="C10" s="5">
        <f ca="1">DATE(C1,8,15)</f>
        <v>43692</v>
      </c>
      <c r="D10" s="5">
        <f ca="1">DATE(D1,8,15)</f>
        <v>44058</v>
      </c>
      <c r="E10" s="5">
        <f ca="1">DATE(E1,8,15)</f>
        <v>44423</v>
      </c>
      <c r="F10" s="5">
        <f ca="1">DATE(F1,8,15)</f>
        <v>44788</v>
      </c>
      <c r="I10" s="18">
        <f t="shared" ca="1" si="0"/>
        <v>43374</v>
      </c>
    </row>
    <row r="11" spans="1:9" x14ac:dyDescent="0.35">
      <c r="A11" s="4" t="s">
        <v>26</v>
      </c>
      <c r="B11" s="5">
        <f ca="1">DATE(B1,11,1)</f>
        <v>43405</v>
      </c>
      <c r="C11" s="5">
        <f ca="1">DATE(C1,11,1)</f>
        <v>43770</v>
      </c>
      <c r="D11" s="5">
        <f ca="1">DATE(D1,11,1)</f>
        <v>44136</v>
      </c>
      <c r="E11" s="5">
        <f ca="1">DATE(E1,11,1)</f>
        <v>44501</v>
      </c>
      <c r="F11" s="5">
        <f ca="1">DATE(F1,11,1)</f>
        <v>44866</v>
      </c>
      <c r="I11" s="18">
        <f t="shared" ca="1" si="0"/>
        <v>43405</v>
      </c>
    </row>
    <row r="12" spans="1:9" x14ac:dyDescent="0.35">
      <c r="A12" s="4" t="s">
        <v>27</v>
      </c>
      <c r="B12" s="5">
        <f ca="1">DATE(B1,11,11)</f>
        <v>43415</v>
      </c>
      <c r="C12" s="5">
        <f ca="1">DATE(C1,11,11)</f>
        <v>43780</v>
      </c>
      <c r="D12" s="5">
        <f ca="1">DATE(D1,11,11)</f>
        <v>44146</v>
      </c>
      <c r="E12" s="5">
        <f ca="1">DATE(E1,11,11)</f>
        <v>44511</v>
      </c>
      <c r="F12" s="5">
        <f ca="1">DATE(F1,11,11)</f>
        <v>44876</v>
      </c>
      <c r="I12" s="18">
        <f t="shared" ca="1" si="0"/>
        <v>43435</v>
      </c>
    </row>
    <row r="13" spans="1:9" x14ac:dyDescent="0.35">
      <c r="A13" s="4" t="s">
        <v>28</v>
      </c>
      <c r="B13" s="5">
        <f ca="1">DATE(B1,12,25)</f>
        <v>43459</v>
      </c>
      <c r="C13" s="5">
        <f ca="1">DATE(C1,12,25)</f>
        <v>43824</v>
      </c>
      <c r="D13" s="5">
        <f ca="1">DATE(D1,12,25)</f>
        <v>44190</v>
      </c>
      <c r="E13" s="5">
        <f ca="1">DATE(E1,12,25)</f>
        <v>44555</v>
      </c>
      <c r="F13" s="5">
        <f ca="1">DATE(F1,12,25)</f>
        <v>44920</v>
      </c>
      <c r="I13" s="18">
        <f t="shared" ca="1" si="0"/>
        <v>43466</v>
      </c>
    </row>
    <row r="14" spans="1:9" x14ac:dyDescent="0.35">
      <c r="I14" s="18">
        <f t="shared" ca="1" si="0"/>
        <v>43497</v>
      </c>
    </row>
    <row r="15" spans="1:9" x14ac:dyDescent="0.35">
      <c r="I15" s="18">
        <f t="shared" ca="1" si="0"/>
        <v>43525</v>
      </c>
    </row>
    <row r="16" spans="1:9" x14ac:dyDescent="0.35">
      <c r="I16" s="18">
        <f t="shared" ca="1" si="0"/>
        <v>43556</v>
      </c>
    </row>
    <row r="17" spans="9:9" x14ac:dyDescent="0.35">
      <c r="I17" s="18">
        <f t="shared" ca="1" si="0"/>
        <v>43586</v>
      </c>
    </row>
    <row r="18" spans="9:9" x14ac:dyDescent="0.35">
      <c r="I18" s="18">
        <f ca="1">EOMONTH($I$1,ROW()-2)+1</f>
        <v>43617</v>
      </c>
    </row>
    <row r="19" spans="9:9" x14ac:dyDescent="0.35">
      <c r="I19" s="18">
        <f t="shared" ca="1" si="0"/>
        <v>43647</v>
      </c>
    </row>
    <row r="20" spans="9:9" x14ac:dyDescent="0.35">
      <c r="I20" s="18">
        <f t="shared" ca="1" si="0"/>
        <v>43678</v>
      </c>
    </row>
    <row r="21" spans="9:9" x14ac:dyDescent="0.35">
      <c r="I21" s="18">
        <f t="shared" ca="1" si="0"/>
        <v>43709</v>
      </c>
    </row>
    <row r="22" spans="9:9" x14ac:dyDescent="0.35">
      <c r="I22" s="18">
        <f ca="1">EOMONTH($I$1,ROW()-2)+1</f>
        <v>43739</v>
      </c>
    </row>
    <row r="23" spans="9:9" x14ac:dyDescent="0.35">
      <c r="I23" s="18">
        <f t="shared" ca="1" si="0"/>
        <v>43770</v>
      </c>
    </row>
    <row r="24" spans="9:9" x14ac:dyDescent="0.35">
      <c r="I24" s="18">
        <f ca="1">EOMONTH($I$1,ROW()-2)+1</f>
        <v>43800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0"/>
  <sheetViews>
    <sheetView workbookViewId="0">
      <pane ySplit="1" topLeftCell="A226" activePane="bottomLeft" state="frozen"/>
      <selection pane="bottomLeft" activeCell="A2" sqref="A2:M20"/>
    </sheetView>
  </sheetViews>
  <sheetFormatPr baseColWidth="10" defaultRowHeight="14.5" x14ac:dyDescent="0.35"/>
  <cols>
    <col min="1" max="1" width="7.81640625" bestFit="1" customWidth="1"/>
    <col min="2" max="2" width="10.453125" style="1" bestFit="1" customWidth="1"/>
    <col min="3" max="3" width="7.6328125" style="1" bestFit="1" customWidth="1"/>
    <col min="4" max="7" width="6.36328125" style="2" bestFit="1" customWidth="1"/>
    <col min="8" max="8" width="9.90625" bestFit="1" customWidth="1"/>
    <col min="9" max="9" width="12.7265625" style="14" bestFit="1" customWidth="1"/>
    <col min="10" max="10" width="12.6328125" style="14" bestFit="1" customWidth="1"/>
    <col min="11" max="11" width="10.81640625" bestFit="1" customWidth="1"/>
    <col min="12" max="12" width="12.54296875" bestFit="1" customWidth="1"/>
    <col min="13" max="13" width="6.7265625" bestFit="1" customWidth="1"/>
  </cols>
  <sheetData>
    <row r="1" spans="1:13" x14ac:dyDescent="0.35">
      <c r="A1" t="s">
        <v>0</v>
      </c>
      <c r="B1" s="1" t="s">
        <v>1</v>
      </c>
      <c r="C1" s="1" t="s">
        <v>40</v>
      </c>
      <c r="D1" s="2" t="s">
        <v>41</v>
      </c>
      <c r="E1" s="2" t="s">
        <v>42</v>
      </c>
      <c r="F1" s="2" t="s">
        <v>43</v>
      </c>
      <c r="G1" s="2" t="s">
        <v>44</v>
      </c>
      <c r="H1" t="s">
        <v>33</v>
      </c>
      <c r="I1" s="14" t="s">
        <v>6</v>
      </c>
      <c r="J1" s="14" t="s">
        <v>7</v>
      </c>
      <c r="K1" t="s">
        <v>8</v>
      </c>
      <c r="L1" t="s">
        <v>32</v>
      </c>
      <c r="M1" t="s">
        <v>56</v>
      </c>
    </row>
    <row r="2" spans="1:13" x14ac:dyDescent="0.35">
      <c r="A2" t="s">
        <v>76</v>
      </c>
      <c r="B2" s="1">
        <v>43100</v>
      </c>
      <c r="D2" s="9" t="str">
        <f>IF(MID(data[[#This Row],[saisie]],1,1)="x","X","")</f>
        <v/>
      </c>
      <c r="E2" s="9" t="str">
        <f>IF(MID(data[[#This Row],[saisie]],2,1)="x","X","")</f>
        <v/>
      </c>
      <c r="F2" s="9" t="str">
        <f>IF(MID(data[[#This Row],[saisie]],3,1)="x","X","")</f>
        <v/>
      </c>
      <c r="G2" s="9" t="str">
        <f>IF(MID(data[[#This Row],[saisie]],4,1)="x","X","")</f>
        <v/>
      </c>
      <c r="H2" s="9">
        <f>SUMPRODUCT((leave[Agents]=data[[#This Row],[agent]])*(leave[depart]&lt;=data[[#This Row],[date]])*(leave[retour]&gt;data[[#This Row],[date]]))</f>
        <v>0</v>
      </c>
      <c r="I2" s="15">
        <f>IF(data[[#This Row],[absence]]=0,SUMPRODUCT((data[[#This Row],[1]:[4]]="X")*HORAIRES!$B$5:$E$5),0)-data[[#This Row],[heures nuit]]</f>
        <v>0</v>
      </c>
      <c r="J2" s="15">
        <f>IF(data[[#This Row],[absence]]=0,SUMPRODUCT((data[[#This Row],[1]:[4]]="X")*HORAIRES!$B$6:$E$6),0)</f>
        <v>0</v>
      </c>
      <c r="K2" s="9" t="str">
        <f ca="1">IF(COUNTIF(JF,data[[#This Row],[date]])&gt;0,"férié","")</f>
        <v/>
      </c>
      <c r="L2" s="9" t="str">
        <f>data[[#This Row],[agent]]&amp;"|"&amp;data[[#This Row],[date]]</f>
        <v>X|43100</v>
      </c>
      <c r="M2" s="9" t="b">
        <f>COUNTIF(agents[Agents],data[[#This Row],[agent]])&gt;0</f>
        <v>0</v>
      </c>
    </row>
    <row r="3" spans="1:13" x14ac:dyDescent="0.35">
      <c r="A3" t="s">
        <v>53</v>
      </c>
      <c r="B3" s="1">
        <v>43101</v>
      </c>
      <c r="C3" s="1" t="s">
        <v>45</v>
      </c>
      <c r="D3" s="9" t="str">
        <f>IF(MID(data[[#This Row],[saisie]],1,1)="x","X","")</f>
        <v>X</v>
      </c>
      <c r="E3" s="9" t="str">
        <f>IF(MID(data[[#This Row],[saisie]],2,1)="x","X","")</f>
        <v/>
      </c>
      <c r="F3" s="9" t="str">
        <f>IF(MID(data[[#This Row],[saisie]],3,1)="x","X","")</f>
        <v/>
      </c>
      <c r="G3" s="9" t="str">
        <f>IF(MID(data[[#This Row],[saisie]],4,1)="x","X","")</f>
        <v/>
      </c>
      <c r="H3" s="9">
        <f>SUMPRODUCT((leave[Agents]=data[[#This Row],[agent]])*(leave[depart]&lt;=data[[#This Row],[date]])*(leave[retour]&gt;data[[#This Row],[date]]))</f>
        <v>0</v>
      </c>
      <c r="I3" s="15">
        <f>IF(data[[#This Row],[absence]]=0,SUMPRODUCT((data[[#This Row],[1]:[4]]="X")*HORAIRES!$B$5:$E$5),0)-data[[#This Row],[heures nuit]]</f>
        <v>4.1666666666666685E-2</v>
      </c>
      <c r="J3" s="15">
        <f>IF(data[[#This Row],[absence]]=0,SUMPRODUCT((data[[#This Row],[1]:[4]]="X")*HORAIRES!$B$6:$E$6),0)</f>
        <v>0.25</v>
      </c>
      <c r="K3" s="9" t="str">
        <f ca="1">IF(COUNTIF(JF,data[[#This Row],[date]])&gt;0,"férié","")</f>
        <v>férié</v>
      </c>
      <c r="L3" s="9" t="str">
        <f>data[[#This Row],[agent]]&amp;"|"&amp;data[[#This Row],[date]]</f>
        <v>Agent1|43101</v>
      </c>
      <c r="M3" s="9" t="b">
        <f>COUNTIF(agents[Agents],data[[#This Row],[agent]])&gt;0</f>
        <v>1</v>
      </c>
    </row>
    <row r="4" spans="1:13" x14ac:dyDescent="0.35">
      <c r="A4" t="s">
        <v>54</v>
      </c>
      <c r="B4" s="1">
        <v>43101</v>
      </c>
      <c r="C4" s="1" t="s">
        <v>45</v>
      </c>
      <c r="D4" s="9" t="str">
        <f>IF(MID(data[[#This Row],[saisie]],1,1)="x","X","")</f>
        <v>X</v>
      </c>
      <c r="E4" s="9" t="str">
        <f>IF(MID(data[[#This Row],[saisie]],2,1)="x","X","")</f>
        <v/>
      </c>
      <c r="F4" s="9" t="str">
        <f>IF(MID(data[[#This Row],[saisie]],3,1)="x","X","")</f>
        <v/>
      </c>
      <c r="G4" s="9" t="str">
        <f>IF(MID(data[[#This Row],[saisie]],4,1)="x","X","")</f>
        <v/>
      </c>
      <c r="H4" s="9">
        <f>SUMPRODUCT((leave[Agents]=data[[#This Row],[agent]])*(leave[depart]&lt;=data[[#This Row],[date]])*(leave[retour]&gt;data[[#This Row],[date]]))</f>
        <v>0</v>
      </c>
      <c r="I4" s="15">
        <f>IF(data[[#This Row],[absence]]=0,SUMPRODUCT((data[[#This Row],[1]:[4]]="X")*HORAIRES!$B$5:$E$5),0)-data[[#This Row],[heures nuit]]</f>
        <v>4.1666666666666685E-2</v>
      </c>
      <c r="J4" s="15">
        <f>IF(data[[#This Row],[absence]]=0,SUMPRODUCT((data[[#This Row],[1]:[4]]="X")*HORAIRES!$B$6:$E$6),0)</f>
        <v>0.25</v>
      </c>
      <c r="K4" s="9" t="str">
        <f ca="1">IF(COUNTIF(JF,data[[#This Row],[date]])&gt;0,"férié","")</f>
        <v>férié</v>
      </c>
      <c r="L4" s="9" t="str">
        <f>data[[#This Row],[agent]]&amp;"|"&amp;data[[#This Row],[date]]</f>
        <v>Agent2|43101</v>
      </c>
      <c r="M4" s="9" t="b">
        <f>COUNTIF(agents[Agents],data[[#This Row],[agent]])&gt;0</f>
        <v>1</v>
      </c>
    </row>
    <row r="5" spans="1:13" x14ac:dyDescent="0.35">
      <c r="A5" t="s">
        <v>55</v>
      </c>
      <c r="B5" s="1">
        <v>43101</v>
      </c>
      <c r="C5" s="1" t="s">
        <v>48</v>
      </c>
      <c r="D5" s="9" t="str">
        <f>IF(MID(data[[#This Row],[saisie]],1,1)="x","X","")</f>
        <v/>
      </c>
      <c r="E5" s="9" t="str">
        <f>IF(MID(data[[#This Row],[saisie]],2,1)="x","X","")</f>
        <v>X</v>
      </c>
      <c r="F5" s="9" t="str">
        <f>IF(MID(data[[#This Row],[saisie]],3,1)="x","X","")</f>
        <v/>
      </c>
      <c r="G5" s="9" t="str">
        <f>IF(MID(data[[#This Row],[saisie]],4,1)="x","X","")</f>
        <v>X</v>
      </c>
      <c r="H5" s="9">
        <f>SUMPRODUCT((leave[Agents]=data[[#This Row],[agent]])*(leave[depart]&lt;=data[[#This Row],[date]])*(leave[retour]&gt;data[[#This Row],[date]]))</f>
        <v>0</v>
      </c>
      <c r="I5" s="15">
        <f>IF(data[[#This Row],[absence]]=0,SUMPRODUCT((data[[#This Row],[1]:[4]]="X")*HORAIRES!$B$5:$E$5),0)-data[[#This Row],[heures nuit]]</f>
        <v>0.41666666666666669</v>
      </c>
      <c r="J5" s="15">
        <f>IF(data[[#This Row],[absence]]=0,SUMPRODUCT((data[[#This Row],[1]:[4]]="X")*HORAIRES!$B$6:$E$6),0)</f>
        <v>4.166666666666663E-2</v>
      </c>
      <c r="K5" s="9" t="str">
        <f ca="1">IF(COUNTIF(JF,data[[#This Row],[date]])&gt;0,"férié","")</f>
        <v>férié</v>
      </c>
      <c r="L5" s="9" t="str">
        <f>data[[#This Row],[agent]]&amp;"|"&amp;data[[#This Row],[date]]</f>
        <v>Agent3|43101</v>
      </c>
      <c r="M5" s="9" t="b">
        <f>COUNTIF(agents[Agents],data[[#This Row],[agent]])&gt;0</f>
        <v>1</v>
      </c>
    </row>
    <row r="6" spans="1:13" x14ac:dyDescent="0.35">
      <c r="A6" t="s">
        <v>60</v>
      </c>
      <c r="B6" s="1">
        <v>43101</v>
      </c>
      <c r="C6" s="1" t="s">
        <v>48</v>
      </c>
      <c r="D6" s="9" t="str">
        <f>IF(MID(data[[#This Row],[saisie]],1,1)="x","X","")</f>
        <v/>
      </c>
      <c r="E6" s="9" t="str">
        <f>IF(MID(data[[#This Row],[saisie]],2,1)="x","X","")</f>
        <v>X</v>
      </c>
      <c r="F6" s="9" t="str">
        <f>IF(MID(data[[#This Row],[saisie]],3,1)="x","X","")</f>
        <v/>
      </c>
      <c r="G6" s="9" t="str">
        <f>IF(MID(data[[#This Row],[saisie]],4,1)="x","X","")</f>
        <v>X</v>
      </c>
      <c r="H6" s="9">
        <f>SUMPRODUCT((leave[Agents]=data[[#This Row],[agent]])*(leave[depart]&lt;=data[[#This Row],[date]])*(leave[retour]&gt;data[[#This Row],[date]]))</f>
        <v>0</v>
      </c>
      <c r="I6" s="15">
        <f>IF(data[[#This Row],[absence]]=0,SUMPRODUCT((data[[#This Row],[1]:[4]]="X")*HORAIRES!$B$5:$E$5),0)-data[[#This Row],[heures nuit]]</f>
        <v>0.41666666666666669</v>
      </c>
      <c r="J6" s="15">
        <f>IF(data[[#This Row],[absence]]=0,SUMPRODUCT((data[[#This Row],[1]:[4]]="X")*HORAIRES!$B$6:$E$6),0)</f>
        <v>4.166666666666663E-2</v>
      </c>
      <c r="K6" s="9" t="str">
        <f ca="1">IF(COUNTIF(JF,data[[#This Row],[date]])&gt;0,"férié","")</f>
        <v>férié</v>
      </c>
      <c r="L6" s="9" t="str">
        <f>data[[#This Row],[agent]]&amp;"|"&amp;data[[#This Row],[date]]</f>
        <v>Agent4|43101</v>
      </c>
      <c r="M6" s="9" t="b">
        <f>COUNTIF(agents[Agents],data[[#This Row],[agent]])&gt;0</f>
        <v>1</v>
      </c>
    </row>
    <row r="7" spans="1:13" x14ac:dyDescent="0.35">
      <c r="A7" t="s">
        <v>61</v>
      </c>
      <c r="B7" s="1">
        <v>43101</v>
      </c>
      <c r="C7" s="1" t="s">
        <v>47</v>
      </c>
      <c r="D7" s="9" t="str">
        <f>IF(MID(data[[#This Row],[saisie]],1,1)="x","X","")</f>
        <v/>
      </c>
      <c r="E7" s="9" t="str">
        <f>IF(MID(data[[#This Row],[saisie]],2,1)="x","X","")</f>
        <v/>
      </c>
      <c r="F7" s="9" t="str">
        <f>IF(MID(data[[#This Row],[saisie]],3,1)="x","X","")</f>
        <v>X</v>
      </c>
      <c r="G7" s="9" t="str">
        <f>IF(MID(data[[#This Row],[saisie]],4,1)="x","X","")</f>
        <v/>
      </c>
      <c r="H7" s="9">
        <f>SUMPRODUCT((leave[Agents]=data[[#This Row],[agent]])*(leave[depart]&lt;=data[[#This Row],[date]])*(leave[retour]&gt;data[[#This Row],[date]]))</f>
        <v>0</v>
      </c>
      <c r="I7" s="15">
        <f>IF(data[[#This Row],[absence]]=0,SUMPRODUCT((data[[#This Row],[1]:[4]]="X")*HORAIRES!$B$5:$E$5),0)-data[[#This Row],[heures nuit]]</f>
        <v>0.25</v>
      </c>
      <c r="J7" s="15">
        <f>IF(data[[#This Row],[absence]]=0,SUMPRODUCT((data[[#This Row],[1]:[4]]="X")*HORAIRES!$B$6:$E$6),0)</f>
        <v>0</v>
      </c>
      <c r="K7" s="9" t="str">
        <f ca="1">IF(COUNTIF(JF,data[[#This Row],[date]])&gt;0,"férié","")</f>
        <v>férié</v>
      </c>
      <c r="L7" s="9" t="str">
        <f>data[[#This Row],[agent]]&amp;"|"&amp;data[[#This Row],[date]]</f>
        <v>Agent5|43101</v>
      </c>
      <c r="M7" s="9" t="b">
        <f>COUNTIF(agents[Agents],data[[#This Row],[agent]])&gt;0</f>
        <v>1</v>
      </c>
    </row>
    <row r="8" spans="1:13" x14ac:dyDescent="0.35">
      <c r="A8" t="s">
        <v>64</v>
      </c>
      <c r="B8" s="1">
        <v>43101</v>
      </c>
      <c r="C8" s="1" t="s">
        <v>47</v>
      </c>
      <c r="D8" s="9" t="str">
        <f>IF(MID(data[[#This Row],[saisie]],1,1)="x","X","")</f>
        <v/>
      </c>
      <c r="E8" s="9" t="str">
        <f>IF(MID(data[[#This Row],[saisie]],2,1)="x","X","")</f>
        <v/>
      </c>
      <c r="F8" s="9" t="str">
        <f>IF(MID(data[[#This Row],[saisie]],3,1)="x","X","")</f>
        <v>X</v>
      </c>
      <c r="G8" s="9" t="str">
        <f>IF(MID(data[[#This Row],[saisie]],4,1)="x","X","")</f>
        <v/>
      </c>
      <c r="H8" s="9">
        <f>SUMPRODUCT((leave[Agents]=data[[#This Row],[agent]])*(leave[depart]&lt;=data[[#This Row],[date]])*(leave[retour]&gt;data[[#This Row],[date]]))</f>
        <v>0</v>
      </c>
      <c r="I8" s="15">
        <f>IF(data[[#This Row],[absence]]=0,SUMPRODUCT((data[[#This Row],[1]:[4]]="X")*HORAIRES!$B$5:$E$5),0)-data[[#This Row],[heures nuit]]</f>
        <v>0.25</v>
      </c>
      <c r="J8" s="15">
        <f>IF(data[[#This Row],[absence]]=0,SUMPRODUCT((data[[#This Row],[1]:[4]]="X")*HORAIRES!$B$6:$E$6),0)</f>
        <v>0</v>
      </c>
      <c r="K8" s="9" t="str">
        <f ca="1">IF(COUNTIF(JF,data[[#This Row],[date]])&gt;0,"férié","")</f>
        <v>férié</v>
      </c>
      <c r="L8" s="9" t="str">
        <f>data[[#This Row],[agent]]&amp;"|"&amp;data[[#This Row],[date]]</f>
        <v>Agent6|43101</v>
      </c>
      <c r="M8" s="9" t="b">
        <f>COUNTIF(agents[Agents],data[[#This Row],[agent]])&gt;0</f>
        <v>1</v>
      </c>
    </row>
    <row r="9" spans="1:13" x14ac:dyDescent="0.35">
      <c r="A9" t="s">
        <v>53</v>
      </c>
      <c r="B9" s="1">
        <v>43102</v>
      </c>
      <c r="C9" s="1" t="s">
        <v>47</v>
      </c>
      <c r="D9" s="9" t="str">
        <f>IF(MID(data[[#This Row],[saisie]],1,1)="x","X","")</f>
        <v/>
      </c>
      <c r="E9" s="9" t="str">
        <f>IF(MID(data[[#This Row],[saisie]],2,1)="x","X","")</f>
        <v/>
      </c>
      <c r="F9" s="9" t="str">
        <f>IF(MID(data[[#This Row],[saisie]],3,1)="x","X","")</f>
        <v>X</v>
      </c>
      <c r="G9" s="9" t="str">
        <f>IF(MID(data[[#This Row],[saisie]],4,1)="x","X","")</f>
        <v/>
      </c>
      <c r="H9" s="9">
        <f>SUMPRODUCT((leave[Agents]=data[[#This Row],[agent]])*(leave[depart]&lt;=data[[#This Row],[date]])*(leave[retour]&gt;data[[#This Row],[date]]))</f>
        <v>1</v>
      </c>
      <c r="I9" s="15">
        <f>IF(data[[#This Row],[absence]]=0,SUMPRODUCT((data[[#This Row],[1]:[4]]="X")*HORAIRES!$B$5:$E$5),0)-data[[#This Row],[heures nuit]]</f>
        <v>0</v>
      </c>
      <c r="J9" s="15">
        <f>IF(data[[#This Row],[absence]]=0,SUMPRODUCT((data[[#This Row],[1]:[4]]="X")*HORAIRES!$B$6:$E$6),0)</f>
        <v>0</v>
      </c>
      <c r="K9" s="9" t="str">
        <f ca="1">IF(COUNTIF(JF,data[[#This Row],[date]])&gt;0,"férié","")</f>
        <v/>
      </c>
      <c r="L9" s="9" t="str">
        <f>data[[#This Row],[agent]]&amp;"|"&amp;data[[#This Row],[date]]</f>
        <v>Agent1|43102</v>
      </c>
      <c r="M9" s="9" t="b">
        <f>COUNTIF(agents[Agents],data[[#This Row],[agent]])&gt;0</f>
        <v>1</v>
      </c>
    </row>
    <row r="10" spans="1:13" x14ac:dyDescent="0.35">
      <c r="A10" t="s">
        <v>54</v>
      </c>
      <c r="B10" s="1">
        <v>43102</v>
      </c>
      <c r="C10" s="1" t="s">
        <v>47</v>
      </c>
      <c r="D10" s="9" t="str">
        <f>IF(MID(data[[#This Row],[saisie]],1,1)="x","X","")</f>
        <v/>
      </c>
      <c r="E10" s="9" t="str">
        <f>IF(MID(data[[#This Row],[saisie]],2,1)="x","X","")</f>
        <v/>
      </c>
      <c r="F10" s="9" t="str">
        <f>IF(MID(data[[#This Row],[saisie]],3,1)="x","X","")</f>
        <v>X</v>
      </c>
      <c r="G10" s="9" t="str">
        <f>IF(MID(data[[#This Row],[saisie]],4,1)="x","X","")</f>
        <v/>
      </c>
      <c r="H10" s="9">
        <f>SUMPRODUCT((leave[Agents]=data[[#This Row],[agent]])*(leave[depart]&lt;=data[[#This Row],[date]])*(leave[retour]&gt;data[[#This Row],[date]]))</f>
        <v>0</v>
      </c>
      <c r="I10" s="15">
        <f>IF(data[[#This Row],[absence]]=0,SUMPRODUCT((data[[#This Row],[1]:[4]]="X")*HORAIRES!$B$5:$E$5),0)-data[[#This Row],[heures nuit]]</f>
        <v>0.25</v>
      </c>
      <c r="J10" s="15">
        <f>IF(data[[#This Row],[absence]]=0,SUMPRODUCT((data[[#This Row],[1]:[4]]="X")*HORAIRES!$B$6:$E$6),0)</f>
        <v>0</v>
      </c>
      <c r="K10" s="9" t="str">
        <f ca="1">IF(COUNTIF(JF,data[[#This Row],[date]])&gt;0,"férié","")</f>
        <v/>
      </c>
      <c r="L10" s="9" t="str">
        <f>data[[#This Row],[agent]]&amp;"|"&amp;data[[#This Row],[date]]</f>
        <v>Agent2|43102</v>
      </c>
      <c r="M10" s="9" t="b">
        <f>COUNTIF(agents[Agents],data[[#This Row],[agent]])&gt;0</f>
        <v>1</v>
      </c>
    </row>
    <row r="11" spans="1:13" x14ac:dyDescent="0.35">
      <c r="A11" t="s">
        <v>55</v>
      </c>
      <c r="B11" s="1">
        <v>43102</v>
      </c>
      <c r="C11" s="1" t="s">
        <v>45</v>
      </c>
      <c r="D11" s="9" t="str">
        <f>IF(MID(data[[#This Row],[saisie]],1,1)="x","X","")</f>
        <v>X</v>
      </c>
      <c r="E11" s="9" t="str">
        <f>IF(MID(data[[#This Row],[saisie]],2,1)="x","X","")</f>
        <v/>
      </c>
      <c r="F11" s="9" t="str">
        <f>IF(MID(data[[#This Row],[saisie]],3,1)="x","X","")</f>
        <v/>
      </c>
      <c r="G11" s="9" t="str">
        <f>IF(MID(data[[#This Row],[saisie]],4,1)="x","X","")</f>
        <v/>
      </c>
      <c r="H11" s="9">
        <f>SUMPRODUCT((leave[Agents]=data[[#This Row],[agent]])*(leave[depart]&lt;=data[[#This Row],[date]])*(leave[retour]&gt;data[[#This Row],[date]]))</f>
        <v>0</v>
      </c>
      <c r="I11" s="15">
        <f>IF(data[[#This Row],[absence]]=0,SUMPRODUCT((data[[#This Row],[1]:[4]]="X")*HORAIRES!$B$5:$E$5),0)-data[[#This Row],[heures nuit]]</f>
        <v>4.1666666666666685E-2</v>
      </c>
      <c r="J11" s="15">
        <f>IF(data[[#This Row],[absence]]=0,SUMPRODUCT((data[[#This Row],[1]:[4]]="X")*HORAIRES!$B$6:$E$6),0)</f>
        <v>0.25</v>
      </c>
      <c r="K11" s="9" t="str">
        <f ca="1">IF(COUNTIF(JF,data[[#This Row],[date]])&gt;0,"férié","")</f>
        <v/>
      </c>
      <c r="L11" s="9" t="str">
        <f>data[[#This Row],[agent]]&amp;"|"&amp;data[[#This Row],[date]]</f>
        <v>Agent3|43102</v>
      </c>
      <c r="M11" s="9" t="b">
        <f>COUNTIF(agents[Agents],data[[#This Row],[agent]])&gt;0</f>
        <v>1</v>
      </c>
    </row>
    <row r="12" spans="1:13" x14ac:dyDescent="0.35">
      <c r="A12" t="s">
        <v>60</v>
      </c>
      <c r="B12" s="1">
        <v>43102</v>
      </c>
      <c r="C12" s="1" t="s">
        <v>45</v>
      </c>
      <c r="D12" s="9" t="str">
        <f>IF(MID(data[[#This Row],[saisie]],1,1)="x","X","")</f>
        <v>X</v>
      </c>
      <c r="E12" s="9" t="str">
        <f>IF(MID(data[[#This Row],[saisie]],2,1)="x","X","")</f>
        <v/>
      </c>
      <c r="F12" s="9" t="str">
        <f>IF(MID(data[[#This Row],[saisie]],3,1)="x","X","")</f>
        <v/>
      </c>
      <c r="G12" s="9" t="str">
        <f>IF(MID(data[[#This Row],[saisie]],4,1)="x","X","")</f>
        <v/>
      </c>
      <c r="H12" s="9">
        <f>SUMPRODUCT((leave[Agents]=data[[#This Row],[agent]])*(leave[depart]&lt;=data[[#This Row],[date]])*(leave[retour]&gt;data[[#This Row],[date]]))</f>
        <v>0</v>
      </c>
      <c r="I12" s="15">
        <f>IF(data[[#This Row],[absence]]=0,SUMPRODUCT((data[[#This Row],[1]:[4]]="X")*HORAIRES!$B$5:$E$5),0)-data[[#This Row],[heures nuit]]</f>
        <v>4.1666666666666685E-2</v>
      </c>
      <c r="J12" s="15">
        <f>IF(data[[#This Row],[absence]]=0,SUMPRODUCT((data[[#This Row],[1]:[4]]="X")*HORAIRES!$B$6:$E$6),0)</f>
        <v>0.25</v>
      </c>
      <c r="K12" s="9" t="str">
        <f ca="1">IF(COUNTIF(JF,data[[#This Row],[date]])&gt;0,"férié","")</f>
        <v/>
      </c>
      <c r="L12" s="9" t="str">
        <f>data[[#This Row],[agent]]&amp;"|"&amp;data[[#This Row],[date]]</f>
        <v>Agent4|43102</v>
      </c>
      <c r="M12" s="9" t="b">
        <f>COUNTIF(agents[Agents],data[[#This Row],[agent]])&gt;0</f>
        <v>1</v>
      </c>
    </row>
    <row r="13" spans="1:13" x14ac:dyDescent="0.35">
      <c r="A13" t="s">
        <v>61</v>
      </c>
      <c r="B13" s="1">
        <v>43102</v>
      </c>
      <c r="C13" s="1" t="s">
        <v>48</v>
      </c>
      <c r="D13" s="9" t="str">
        <f>IF(MID(data[[#This Row],[saisie]],1,1)="x","X","")</f>
        <v/>
      </c>
      <c r="E13" s="9" t="str">
        <f>IF(MID(data[[#This Row],[saisie]],2,1)="x","X","")</f>
        <v>X</v>
      </c>
      <c r="F13" s="9" t="str">
        <f>IF(MID(data[[#This Row],[saisie]],3,1)="x","X","")</f>
        <v/>
      </c>
      <c r="G13" s="9" t="str">
        <f>IF(MID(data[[#This Row],[saisie]],4,1)="x","X","")</f>
        <v>X</v>
      </c>
      <c r="H13" s="9">
        <f>SUMPRODUCT((leave[Agents]=data[[#This Row],[agent]])*(leave[depart]&lt;=data[[#This Row],[date]])*(leave[retour]&gt;data[[#This Row],[date]]))</f>
        <v>0</v>
      </c>
      <c r="I13" s="15">
        <f>IF(data[[#This Row],[absence]]=0,SUMPRODUCT((data[[#This Row],[1]:[4]]="X")*HORAIRES!$B$5:$E$5),0)-data[[#This Row],[heures nuit]]</f>
        <v>0.41666666666666669</v>
      </c>
      <c r="J13" s="15">
        <f>IF(data[[#This Row],[absence]]=0,SUMPRODUCT((data[[#This Row],[1]:[4]]="X")*HORAIRES!$B$6:$E$6),0)</f>
        <v>4.166666666666663E-2</v>
      </c>
      <c r="K13" s="9" t="str">
        <f ca="1">IF(COUNTIF(JF,data[[#This Row],[date]])&gt;0,"férié","")</f>
        <v/>
      </c>
      <c r="L13" s="9" t="str">
        <f>data[[#This Row],[agent]]&amp;"|"&amp;data[[#This Row],[date]]</f>
        <v>Agent5|43102</v>
      </c>
      <c r="M13" s="9" t="b">
        <f>COUNTIF(agents[Agents],data[[#This Row],[agent]])&gt;0</f>
        <v>1</v>
      </c>
    </row>
    <row r="14" spans="1:13" x14ac:dyDescent="0.35">
      <c r="A14" t="s">
        <v>64</v>
      </c>
      <c r="B14" s="1">
        <v>43102</v>
      </c>
      <c r="C14" s="1" t="s">
        <v>48</v>
      </c>
      <c r="D14" s="9" t="str">
        <f>IF(MID(data[[#This Row],[saisie]],1,1)="x","X","")</f>
        <v/>
      </c>
      <c r="E14" s="9" t="str">
        <f>IF(MID(data[[#This Row],[saisie]],2,1)="x","X","")</f>
        <v>X</v>
      </c>
      <c r="F14" s="9" t="str">
        <f>IF(MID(data[[#This Row],[saisie]],3,1)="x","X","")</f>
        <v/>
      </c>
      <c r="G14" s="9" t="str">
        <f>IF(MID(data[[#This Row],[saisie]],4,1)="x","X","")</f>
        <v>X</v>
      </c>
      <c r="H14" s="9">
        <f>SUMPRODUCT((leave[Agents]=data[[#This Row],[agent]])*(leave[depart]&lt;=data[[#This Row],[date]])*(leave[retour]&gt;data[[#This Row],[date]]))</f>
        <v>0</v>
      </c>
      <c r="I14" s="15">
        <f>IF(data[[#This Row],[absence]]=0,SUMPRODUCT((data[[#This Row],[1]:[4]]="X")*HORAIRES!$B$5:$E$5),0)-data[[#This Row],[heures nuit]]</f>
        <v>0.41666666666666669</v>
      </c>
      <c r="J14" s="15">
        <f>IF(data[[#This Row],[absence]]=0,SUMPRODUCT((data[[#This Row],[1]:[4]]="X")*HORAIRES!$B$6:$E$6),0)</f>
        <v>4.166666666666663E-2</v>
      </c>
      <c r="K14" s="9" t="str">
        <f ca="1">IF(COUNTIF(JF,data[[#This Row],[date]])&gt;0,"férié","")</f>
        <v/>
      </c>
      <c r="L14" s="9" t="str">
        <f>data[[#This Row],[agent]]&amp;"|"&amp;data[[#This Row],[date]]</f>
        <v>Agent6|43102</v>
      </c>
      <c r="M14" s="9" t="b">
        <f>COUNTIF(agents[Agents],data[[#This Row],[agent]])&gt;0</f>
        <v>1</v>
      </c>
    </row>
    <row r="15" spans="1:13" x14ac:dyDescent="0.35">
      <c r="A15" t="s">
        <v>53</v>
      </c>
      <c r="B15" s="1">
        <v>43103</v>
      </c>
      <c r="C15" s="1" t="s">
        <v>48</v>
      </c>
      <c r="D15" s="9" t="str">
        <f>IF(MID(data[[#This Row],[saisie]],1,1)="x","X","")</f>
        <v/>
      </c>
      <c r="E15" s="9" t="str">
        <f>IF(MID(data[[#This Row],[saisie]],2,1)="x","X","")</f>
        <v>X</v>
      </c>
      <c r="F15" s="9" t="str">
        <f>IF(MID(data[[#This Row],[saisie]],3,1)="x","X","")</f>
        <v/>
      </c>
      <c r="G15" s="9" t="str">
        <f>IF(MID(data[[#This Row],[saisie]],4,1)="x","X","")</f>
        <v>X</v>
      </c>
      <c r="H15" s="9">
        <f>SUMPRODUCT((leave[Agents]=data[[#This Row],[agent]])*(leave[depart]&lt;=data[[#This Row],[date]])*(leave[retour]&gt;data[[#This Row],[date]]))</f>
        <v>1</v>
      </c>
      <c r="I15" s="15">
        <f>IF(data[[#This Row],[absence]]=0,SUMPRODUCT((data[[#This Row],[1]:[4]]="X")*HORAIRES!$B$5:$E$5),0)-data[[#This Row],[heures nuit]]</f>
        <v>0</v>
      </c>
      <c r="J15" s="15">
        <f>IF(data[[#This Row],[absence]]=0,SUMPRODUCT((data[[#This Row],[1]:[4]]="X")*HORAIRES!$B$6:$E$6),0)</f>
        <v>0</v>
      </c>
      <c r="K15" s="9" t="str">
        <f ca="1">IF(COUNTIF(JF,data[[#This Row],[date]])&gt;0,"férié","")</f>
        <v/>
      </c>
      <c r="L15" s="9" t="str">
        <f>data[[#This Row],[agent]]&amp;"|"&amp;data[[#This Row],[date]]</f>
        <v>Agent1|43103</v>
      </c>
      <c r="M15" s="9" t="b">
        <f>COUNTIF(agents[Agents],data[[#This Row],[agent]])&gt;0</f>
        <v>1</v>
      </c>
    </row>
    <row r="16" spans="1:13" x14ac:dyDescent="0.35">
      <c r="A16" t="s">
        <v>54</v>
      </c>
      <c r="B16" s="1">
        <v>43103</v>
      </c>
      <c r="C16" s="1" t="s">
        <v>48</v>
      </c>
      <c r="D16" s="9" t="str">
        <f>IF(MID(data[[#This Row],[saisie]],1,1)="x","X","")</f>
        <v/>
      </c>
      <c r="E16" s="9" t="str">
        <f>IF(MID(data[[#This Row],[saisie]],2,1)="x","X","")</f>
        <v>X</v>
      </c>
      <c r="F16" s="9" t="str">
        <f>IF(MID(data[[#This Row],[saisie]],3,1)="x","X","")</f>
        <v/>
      </c>
      <c r="G16" s="9" t="str">
        <f>IF(MID(data[[#This Row],[saisie]],4,1)="x","X","")</f>
        <v>X</v>
      </c>
      <c r="H16" s="9">
        <f>SUMPRODUCT((leave[Agents]=data[[#This Row],[agent]])*(leave[depart]&lt;=data[[#This Row],[date]])*(leave[retour]&gt;data[[#This Row],[date]]))</f>
        <v>0</v>
      </c>
      <c r="I16" s="15">
        <f>IF(data[[#This Row],[absence]]=0,SUMPRODUCT((data[[#This Row],[1]:[4]]="X")*HORAIRES!$B$5:$E$5),0)-data[[#This Row],[heures nuit]]</f>
        <v>0.41666666666666669</v>
      </c>
      <c r="J16" s="15">
        <f>IF(data[[#This Row],[absence]]=0,SUMPRODUCT((data[[#This Row],[1]:[4]]="X")*HORAIRES!$B$6:$E$6),0)</f>
        <v>4.166666666666663E-2</v>
      </c>
      <c r="K16" s="9" t="str">
        <f ca="1">IF(COUNTIF(JF,data[[#This Row],[date]])&gt;0,"férié","")</f>
        <v/>
      </c>
      <c r="L16" s="9" t="str">
        <f>data[[#This Row],[agent]]&amp;"|"&amp;data[[#This Row],[date]]</f>
        <v>Agent2|43103</v>
      </c>
      <c r="M16" s="9" t="b">
        <f>COUNTIF(agents[Agents],data[[#This Row],[agent]])&gt;0</f>
        <v>1</v>
      </c>
    </row>
    <row r="17" spans="1:13" x14ac:dyDescent="0.35">
      <c r="A17" t="s">
        <v>55</v>
      </c>
      <c r="B17" s="1">
        <v>43103</v>
      </c>
      <c r="C17" s="1" t="s">
        <v>47</v>
      </c>
      <c r="D17" s="9" t="str">
        <f>IF(MID(data[[#This Row],[saisie]],1,1)="x","X","")</f>
        <v/>
      </c>
      <c r="E17" s="9" t="str">
        <f>IF(MID(data[[#This Row],[saisie]],2,1)="x","X","")</f>
        <v/>
      </c>
      <c r="F17" s="9" t="str">
        <f>IF(MID(data[[#This Row],[saisie]],3,1)="x","X","")</f>
        <v>X</v>
      </c>
      <c r="G17" s="9" t="str">
        <f>IF(MID(data[[#This Row],[saisie]],4,1)="x","X","")</f>
        <v/>
      </c>
      <c r="H17" s="9">
        <f>SUMPRODUCT((leave[Agents]=data[[#This Row],[agent]])*(leave[depart]&lt;=data[[#This Row],[date]])*(leave[retour]&gt;data[[#This Row],[date]]))</f>
        <v>0</v>
      </c>
      <c r="I17" s="15">
        <f>IF(data[[#This Row],[absence]]=0,SUMPRODUCT((data[[#This Row],[1]:[4]]="X")*HORAIRES!$B$5:$E$5),0)-data[[#This Row],[heures nuit]]</f>
        <v>0.25</v>
      </c>
      <c r="J17" s="15">
        <f>IF(data[[#This Row],[absence]]=0,SUMPRODUCT((data[[#This Row],[1]:[4]]="X")*HORAIRES!$B$6:$E$6),0)</f>
        <v>0</v>
      </c>
      <c r="K17" s="9" t="str">
        <f ca="1">IF(COUNTIF(JF,data[[#This Row],[date]])&gt;0,"férié","")</f>
        <v/>
      </c>
      <c r="L17" s="9" t="str">
        <f>data[[#This Row],[agent]]&amp;"|"&amp;data[[#This Row],[date]]</f>
        <v>Agent3|43103</v>
      </c>
      <c r="M17" s="9" t="b">
        <f>COUNTIF(agents[Agents],data[[#This Row],[agent]])&gt;0</f>
        <v>1</v>
      </c>
    </row>
    <row r="18" spans="1:13" x14ac:dyDescent="0.35">
      <c r="A18" t="s">
        <v>60</v>
      </c>
      <c r="B18" s="1">
        <v>43103</v>
      </c>
      <c r="C18" s="1" t="s">
        <v>47</v>
      </c>
      <c r="D18" s="9" t="str">
        <f>IF(MID(data[[#This Row],[saisie]],1,1)="x","X","")</f>
        <v/>
      </c>
      <c r="E18" s="9" t="str">
        <f>IF(MID(data[[#This Row],[saisie]],2,1)="x","X","")</f>
        <v/>
      </c>
      <c r="F18" s="9" t="str">
        <f>IF(MID(data[[#This Row],[saisie]],3,1)="x","X","")</f>
        <v>X</v>
      </c>
      <c r="G18" s="9" t="str">
        <f>IF(MID(data[[#This Row],[saisie]],4,1)="x","X","")</f>
        <v/>
      </c>
      <c r="H18" s="9">
        <f>SUMPRODUCT((leave[Agents]=data[[#This Row],[agent]])*(leave[depart]&lt;=data[[#This Row],[date]])*(leave[retour]&gt;data[[#This Row],[date]]))</f>
        <v>0</v>
      </c>
      <c r="I18" s="15">
        <f>IF(data[[#This Row],[absence]]=0,SUMPRODUCT((data[[#This Row],[1]:[4]]="X")*HORAIRES!$B$5:$E$5),0)-data[[#This Row],[heures nuit]]</f>
        <v>0.25</v>
      </c>
      <c r="J18" s="15">
        <f>IF(data[[#This Row],[absence]]=0,SUMPRODUCT((data[[#This Row],[1]:[4]]="X")*HORAIRES!$B$6:$E$6),0)</f>
        <v>0</v>
      </c>
      <c r="K18" s="9" t="str">
        <f ca="1">IF(COUNTIF(JF,data[[#This Row],[date]])&gt;0,"férié","")</f>
        <v/>
      </c>
      <c r="L18" s="9" t="str">
        <f>data[[#This Row],[agent]]&amp;"|"&amp;data[[#This Row],[date]]</f>
        <v>Agent4|43103</v>
      </c>
      <c r="M18" s="9" t="b">
        <f>COUNTIF(agents[Agents],data[[#This Row],[agent]])&gt;0</f>
        <v>1</v>
      </c>
    </row>
    <row r="19" spans="1:13" x14ac:dyDescent="0.35">
      <c r="A19" t="s">
        <v>61</v>
      </c>
      <c r="B19" s="1">
        <v>43103</v>
      </c>
      <c r="C19" s="1" t="s">
        <v>45</v>
      </c>
      <c r="D19" s="9" t="str">
        <f>IF(MID(data[[#This Row],[saisie]],1,1)="x","X","")</f>
        <v>X</v>
      </c>
      <c r="E19" s="9" t="str">
        <f>IF(MID(data[[#This Row],[saisie]],2,1)="x","X","")</f>
        <v/>
      </c>
      <c r="F19" s="9" t="str">
        <f>IF(MID(data[[#This Row],[saisie]],3,1)="x","X","")</f>
        <v/>
      </c>
      <c r="G19" s="9" t="str">
        <f>IF(MID(data[[#This Row],[saisie]],4,1)="x","X","")</f>
        <v/>
      </c>
      <c r="H19" s="9">
        <f>SUMPRODUCT((leave[Agents]=data[[#This Row],[agent]])*(leave[depart]&lt;=data[[#This Row],[date]])*(leave[retour]&gt;data[[#This Row],[date]]))</f>
        <v>0</v>
      </c>
      <c r="I19" s="15">
        <f>IF(data[[#This Row],[absence]]=0,SUMPRODUCT((data[[#This Row],[1]:[4]]="X")*HORAIRES!$B$5:$E$5),0)-data[[#This Row],[heures nuit]]</f>
        <v>4.1666666666666685E-2</v>
      </c>
      <c r="J19" s="15">
        <f>IF(data[[#This Row],[absence]]=0,SUMPRODUCT((data[[#This Row],[1]:[4]]="X")*HORAIRES!$B$6:$E$6),0)</f>
        <v>0.25</v>
      </c>
      <c r="K19" s="9" t="str">
        <f ca="1">IF(COUNTIF(JF,data[[#This Row],[date]])&gt;0,"férié","")</f>
        <v/>
      </c>
      <c r="L19" s="9" t="str">
        <f>data[[#This Row],[agent]]&amp;"|"&amp;data[[#This Row],[date]]</f>
        <v>Agent5|43103</v>
      </c>
      <c r="M19" s="9" t="b">
        <f>COUNTIF(agents[Agents],data[[#This Row],[agent]])&gt;0</f>
        <v>1</v>
      </c>
    </row>
    <row r="20" spans="1:13" x14ac:dyDescent="0.35">
      <c r="A20" t="s">
        <v>64</v>
      </c>
      <c r="B20" s="1">
        <v>43103</v>
      </c>
      <c r="C20" s="1" t="s">
        <v>45</v>
      </c>
      <c r="D20" s="9" t="str">
        <f>IF(MID(data[[#This Row],[saisie]],1,1)="x","X","")</f>
        <v>X</v>
      </c>
      <c r="E20" s="9" t="str">
        <f>IF(MID(data[[#This Row],[saisie]],2,1)="x","X","")</f>
        <v/>
      </c>
      <c r="F20" s="9" t="str">
        <f>IF(MID(data[[#This Row],[saisie]],3,1)="x","X","")</f>
        <v/>
      </c>
      <c r="G20" s="9" t="str">
        <f>IF(MID(data[[#This Row],[saisie]],4,1)="x","X","")</f>
        <v/>
      </c>
      <c r="H20" s="9">
        <f>SUMPRODUCT((leave[Agents]=data[[#This Row],[agent]])*(leave[depart]&lt;=data[[#This Row],[date]])*(leave[retour]&gt;data[[#This Row],[date]]))</f>
        <v>0</v>
      </c>
      <c r="I20" s="15">
        <f>IF(data[[#This Row],[absence]]=0,SUMPRODUCT((data[[#This Row],[1]:[4]]="X")*HORAIRES!$B$5:$E$5),0)-data[[#This Row],[heures nuit]]</f>
        <v>4.1666666666666685E-2</v>
      </c>
      <c r="J20" s="15">
        <f>IF(data[[#This Row],[absence]]=0,SUMPRODUCT((data[[#This Row],[1]:[4]]="X")*HORAIRES!$B$6:$E$6),0)</f>
        <v>0.25</v>
      </c>
      <c r="K20" s="9" t="str">
        <f ca="1">IF(COUNTIF(JF,data[[#This Row],[date]])&gt;0,"férié","")</f>
        <v/>
      </c>
      <c r="L20" s="9" t="str">
        <f>data[[#This Row],[agent]]&amp;"|"&amp;data[[#This Row],[date]]</f>
        <v>Agent6|43103</v>
      </c>
      <c r="M20" s="9" t="b">
        <f>COUNTIF(agents[Agents],data[[#This Row],[agent]])&gt;0</f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8"/>
  <sheetViews>
    <sheetView workbookViewId="0">
      <selection activeCell="C8" sqref="C8"/>
    </sheetView>
  </sheetViews>
  <sheetFormatPr baseColWidth="10" defaultRowHeight="14.5" x14ac:dyDescent="0.35"/>
  <sheetData>
    <row r="2" spans="2:3" x14ac:dyDescent="0.35">
      <c r="B2" s="35" t="s">
        <v>29</v>
      </c>
      <c r="C2" s="35" t="s">
        <v>57</v>
      </c>
    </row>
    <row r="3" spans="2:3" x14ac:dyDescent="0.35">
      <c r="B3" s="38" t="s">
        <v>53</v>
      </c>
      <c r="C3" s="38" t="s">
        <v>49</v>
      </c>
    </row>
    <row r="4" spans="2:3" x14ac:dyDescent="0.35">
      <c r="B4" s="38" t="s">
        <v>54</v>
      </c>
      <c r="C4" s="38" t="s">
        <v>49</v>
      </c>
    </row>
    <row r="5" spans="2:3" x14ac:dyDescent="0.35">
      <c r="B5" s="38" t="s">
        <v>55</v>
      </c>
      <c r="C5" s="38" t="s">
        <v>62</v>
      </c>
    </row>
    <row r="6" spans="2:3" x14ac:dyDescent="0.35">
      <c r="B6" s="38" t="s">
        <v>60</v>
      </c>
      <c r="C6" s="38" t="s">
        <v>62</v>
      </c>
    </row>
    <row r="7" spans="2:3" x14ac:dyDescent="0.35">
      <c r="B7" s="38" t="s">
        <v>61</v>
      </c>
      <c r="C7" s="38" t="s">
        <v>63</v>
      </c>
    </row>
    <row r="8" spans="2:3" x14ac:dyDescent="0.35">
      <c r="B8" s="38" t="s">
        <v>64</v>
      </c>
      <c r="C8" s="38" t="s">
        <v>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W9"/>
  <sheetViews>
    <sheetView zoomScale="140" zoomScaleNormal="140" workbookViewId="0"/>
  </sheetViews>
  <sheetFormatPr baseColWidth="10" defaultColWidth="8.08984375" defaultRowHeight="14.5" x14ac:dyDescent="0.35"/>
  <cols>
    <col min="1" max="1" width="8" bestFit="1" customWidth="1"/>
    <col min="2" max="2" width="3.90625" bestFit="1" customWidth="1"/>
    <col min="3" max="5" width="4.7265625" bestFit="1" customWidth="1"/>
    <col min="6" max="6" width="3.90625" bestFit="1" customWidth="1"/>
    <col min="7" max="10" width="4.81640625" bestFit="1" customWidth="1"/>
    <col min="11" max="11" width="3.90625" bestFit="1" customWidth="1"/>
    <col min="12" max="16" width="4.81640625" bestFit="1" customWidth="1"/>
    <col min="17" max="17" width="3.90625" bestFit="1" customWidth="1"/>
    <col min="18" max="23" width="4.81640625" bestFit="1" customWidth="1"/>
  </cols>
  <sheetData>
    <row r="1" spans="1:23" x14ac:dyDescent="0.35">
      <c r="B1" s="66" t="s">
        <v>65</v>
      </c>
      <c r="C1" t="s">
        <v>71</v>
      </c>
      <c r="D1" t="s">
        <v>72</v>
      </c>
      <c r="E1" t="s">
        <v>73</v>
      </c>
      <c r="F1" s="66" t="s">
        <v>66</v>
      </c>
      <c r="G1" t="s">
        <v>71</v>
      </c>
      <c r="H1" t="s">
        <v>72</v>
      </c>
      <c r="I1" t="s">
        <v>73</v>
      </c>
      <c r="J1" s="16" t="s">
        <v>74</v>
      </c>
      <c r="K1" s="66" t="s">
        <v>68</v>
      </c>
      <c r="L1" t="s">
        <v>71</v>
      </c>
      <c r="M1" t="s">
        <v>72</v>
      </c>
      <c r="N1" t="s">
        <v>73</v>
      </c>
      <c r="O1" s="16" t="s">
        <v>74</v>
      </c>
      <c r="P1" s="16" t="s">
        <v>75</v>
      </c>
      <c r="Q1" s="66" t="s">
        <v>79</v>
      </c>
      <c r="R1" t="s">
        <v>71</v>
      </c>
      <c r="S1" t="s">
        <v>72</v>
      </c>
      <c r="T1" t="s">
        <v>73</v>
      </c>
      <c r="U1" s="16" t="s">
        <v>74</v>
      </c>
      <c r="V1" s="16" t="s">
        <v>75</v>
      </c>
      <c r="W1" t="s">
        <v>78</v>
      </c>
    </row>
    <row r="2" spans="1:23" x14ac:dyDescent="0.35">
      <c r="A2" s="16" t="s">
        <v>49</v>
      </c>
      <c r="C2" s="16" t="s">
        <v>45</v>
      </c>
      <c r="D2" s="16" t="s">
        <v>47</v>
      </c>
      <c r="E2" s="16" t="s">
        <v>48</v>
      </c>
      <c r="G2" s="16" t="s">
        <v>45</v>
      </c>
      <c r="H2" s="16" t="s">
        <v>46</v>
      </c>
      <c r="I2" s="16" t="s">
        <v>47</v>
      </c>
      <c r="J2" s="16" t="s">
        <v>48</v>
      </c>
      <c r="L2" s="16" t="s">
        <v>45</v>
      </c>
      <c r="M2" s="16" t="s">
        <v>46</v>
      </c>
      <c r="N2" s="16" t="s">
        <v>46</v>
      </c>
      <c r="O2" s="16" t="s">
        <v>47</v>
      </c>
      <c r="P2" s="16" t="s">
        <v>48</v>
      </c>
      <c r="R2" t="s">
        <v>45</v>
      </c>
      <c r="S2" t="s">
        <v>46</v>
      </c>
      <c r="T2" t="s">
        <v>46</v>
      </c>
      <c r="U2" t="s">
        <v>46</v>
      </c>
      <c r="V2" t="s">
        <v>47</v>
      </c>
      <c r="W2" t="s">
        <v>48</v>
      </c>
    </row>
    <row r="3" spans="1:23" x14ac:dyDescent="0.35">
      <c r="A3" s="16" t="s">
        <v>62</v>
      </c>
      <c r="C3" s="16" t="s">
        <v>48</v>
      </c>
      <c r="D3" s="16" t="s">
        <v>45</v>
      </c>
      <c r="E3" s="16" t="s">
        <v>47</v>
      </c>
      <c r="G3" s="16" t="s">
        <v>48</v>
      </c>
      <c r="H3" s="16" t="s">
        <v>45</v>
      </c>
      <c r="I3" s="16" t="s">
        <v>46</v>
      </c>
      <c r="J3" s="16" t="s">
        <v>47</v>
      </c>
      <c r="L3" s="16" t="s">
        <v>48</v>
      </c>
      <c r="M3" s="16" t="s">
        <v>45</v>
      </c>
      <c r="N3" s="16" t="s">
        <v>46</v>
      </c>
      <c r="O3" s="16" t="s">
        <v>46</v>
      </c>
      <c r="P3" s="16" t="s">
        <v>47</v>
      </c>
      <c r="R3" t="s">
        <v>48</v>
      </c>
      <c r="S3" t="s">
        <v>45</v>
      </c>
      <c r="T3" t="s">
        <v>46</v>
      </c>
      <c r="U3" t="s">
        <v>46</v>
      </c>
      <c r="V3" t="s">
        <v>46</v>
      </c>
      <c r="W3" t="s">
        <v>47</v>
      </c>
    </row>
    <row r="4" spans="1:23" x14ac:dyDescent="0.35">
      <c r="A4" s="16" t="s">
        <v>63</v>
      </c>
      <c r="C4" s="16" t="s">
        <v>47</v>
      </c>
      <c r="D4" s="16" t="s">
        <v>48</v>
      </c>
      <c r="E4" s="16" t="s">
        <v>45</v>
      </c>
      <c r="G4" s="16" t="s">
        <v>47</v>
      </c>
      <c r="H4" s="16" t="s">
        <v>48</v>
      </c>
      <c r="I4" s="16" t="s">
        <v>45</v>
      </c>
      <c r="J4" s="16" t="s">
        <v>46</v>
      </c>
      <c r="L4" s="16" t="s">
        <v>47</v>
      </c>
      <c r="M4" s="16" t="s">
        <v>48</v>
      </c>
      <c r="N4" s="16" t="s">
        <v>45</v>
      </c>
      <c r="O4" s="16" t="s">
        <v>46</v>
      </c>
      <c r="P4" s="16" t="s">
        <v>46</v>
      </c>
      <c r="R4" t="s">
        <v>47</v>
      </c>
      <c r="S4" t="s">
        <v>48</v>
      </c>
      <c r="T4" t="s">
        <v>45</v>
      </c>
      <c r="U4" t="s">
        <v>46</v>
      </c>
      <c r="V4" t="s">
        <v>46</v>
      </c>
      <c r="W4" t="s">
        <v>46</v>
      </c>
    </row>
    <row r="5" spans="1:23" x14ac:dyDescent="0.35">
      <c r="A5" s="16" t="s">
        <v>67</v>
      </c>
      <c r="G5" s="16" t="s">
        <v>46</v>
      </c>
      <c r="H5" s="16" t="s">
        <v>47</v>
      </c>
      <c r="I5" s="16" t="s">
        <v>48</v>
      </c>
      <c r="J5" s="16" t="s">
        <v>45</v>
      </c>
      <c r="L5" s="16" t="s">
        <v>46</v>
      </c>
      <c r="M5" s="16" t="s">
        <v>47</v>
      </c>
      <c r="N5" s="16" t="s">
        <v>48</v>
      </c>
      <c r="O5" s="16" t="s">
        <v>45</v>
      </c>
      <c r="P5" s="16" t="s">
        <v>46</v>
      </c>
      <c r="R5" t="s">
        <v>46</v>
      </c>
      <c r="S5" t="s">
        <v>46</v>
      </c>
      <c r="T5" t="s">
        <v>46</v>
      </c>
      <c r="U5" t="s">
        <v>47</v>
      </c>
      <c r="V5" t="s">
        <v>48</v>
      </c>
      <c r="W5" t="s">
        <v>45</v>
      </c>
    </row>
    <row r="6" spans="1:23" x14ac:dyDescent="0.35">
      <c r="A6" s="16" t="s">
        <v>69</v>
      </c>
      <c r="G6" s="16"/>
      <c r="L6" s="16" t="s">
        <v>46</v>
      </c>
      <c r="M6" s="16" t="s">
        <v>46</v>
      </c>
      <c r="N6" s="16" t="s">
        <v>47</v>
      </c>
      <c r="O6" s="16" t="s">
        <v>48</v>
      </c>
      <c r="P6" s="16" t="s">
        <v>45</v>
      </c>
      <c r="R6" t="s">
        <v>46</v>
      </c>
      <c r="S6" t="s">
        <v>46</v>
      </c>
      <c r="T6" t="s">
        <v>47</v>
      </c>
      <c r="U6" t="s">
        <v>48</v>
      </c>
      <c r="V6" t="s">
        <v>45</v>
      </c>
      <c r="W6" t="s">
        <v>46</v>
      </c>
    </row>
    <row r="7" spans="1:23" x14ac:dyDescent="0.35">
      <c r="A7" s="16" t="s">
        <v>77</v>
      </c>
      <c r="G7" s="16"/>
      <c r="R7" t="s">
        <v>46</v>
      </c>
      <c r="S7" t="s">
        <v>47</v>
      </c>
      <c r="T7" t="s">
        <v>48</v>
      </c>
      <c r="U7" t="s">
        <v>45</v>
      </c>
      <c r="V7" t="s">
        <v>46</v>
      </c>
      <c r="W7" t="s">
        <v>46</v>
      </c>
    </row>
    <row r="8" spans="1:23" x14ac:dyDescent="0.35">
      <c r="G8" s="16"/>
    </row>
    <row r="9" spans="1:23" x14ac:dyDescent="0.35">
      <c r="G9" s="1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5"/>
  <sheetViews>
    <sheetView workbookViewId="0">
      <selection activeCell="B4" sqref="B4"/>
    </sheetView>
  </sheetViews>
  <sheetFormatPr baseColWidth="10" defaultRowHeight="14.5" x14ac:dyDescent="0.35"/>
  <sheetData>
    <row r="3" spans="2:4" x14ac:dyDescent="0.35">
      <c r="B3" s="6" t="s">
        <v>29</v>
      </c>
      <c r="C3" s="6" t="s">
        <v>30</v>
      </c>
      <c r="D3" s="6" t="s">
        <v>31</v>
      </c>
    </row>
    <row r="4" spans="2:4" x14ac:dyDescent="0.35">
      <c r="B4" s="7" t="s">
        <v>53</v>
      </c>
      <c r="C4" s="8">
        <v>43102</v>
      </c>
      <c r="D4" s="8">
        <v>43105</v>
      </c>
    </row>
    <row r="5" spans="2:4" x14ac:dyDescent="0.35">
      <c r="B5" s="7"/>
      <c r="C5" s="8"/>
      <c r="D5" s="8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T10"/>
  <sheetViews>
    <sheetView showZeros="0" tabSelected="1" zoomScale="90" zoomScaleNormal="90" workbookViewId="0">
      <pane xSplit="3" ySplit="4" topLeftCell="D5" activePane="bottomRight" state="frozen"/>
      <selection pane="topRight" activeCell="C1" sqref="C1"/>
      <selection pane="bottomLeft" activeCell="A8" sqref="A8"/>
      <selection pane="bottomRight" activeCell="G1" sqref="G1:G1048576"/>
    </sheetView>
  </sheetViews>
  <sheetFormatPr baseColWidth="10" defaultColWidth="7.1796875" defaultRowHeight="14.5" x14ac:dyDescent="0.35"/>
  <cols>
    <col min="1" max="1" width="4.08984375" style="49" customWidth="1"/>
    <col min="2" max="3" width="13.81640625" style="33" customWidth="1"/>
    <col min="4" max="45" width="5.6328125" style="32" customWidth="1"/>
    <col min="46" max="46" width="5.6328125" style="59" customWidth="1"/>
    <col min="47" max="16384" width="7.1796875" style="53"/>
  </cols>
  <sheetData>
    <row r="1" spans="1:46" x14ac:dyDescent="0.35">
      <c r="B1" s="31">
        <v>43101</v>
      </c>
    </row>
    <row r="2" spans="1:46" s="33" customFormat="1" ht="72.5" x14ac:dyDescent="0.35">
      <c r="A2" s="49"/>
      <c r="B2" s="57" t="s">
        <v>70</v>
      </c>
      <c r="C2" s="51"/>
      <c r="D2" s="58">
        <f>IFERROR(IFERROR(MATCH(D4,data[date],0),MATCH(D4,data[date],1)+1),1)+1</f>
        <v>3</v>
      </c>
      <c r="E2" s="58">
        <f>IFERROR(IFERROR(MATCH(E4,data[date],0),MATCH(E4,data[date],1)+1),1)+1</f>
        <v>9</v>
      </c>
      <c r="F2" s="58">
        <f>IFERROR(IFERROR(MATCH(F4,data[date],0),MATCH(F4,data[date],1)+1),1)+1</f>
        <v>15</v>
      </c>
      <c r="G2" s="58">
        <f>IFERROR(IFERROR(MATCH(G4,data[date],0),MATCH(G4,data[date],1)+1),1)+1</f>
        <v>21</v>
      </c>
      <c r="H2" s="58">
        <f>IFERROR(IFERROR(MATCH(H4,data[date],0),MATCH(H4,data[date],1)+1),1)+1</f>
        <v>21</v>
      </c>
      <c r="I2" s="58">
        <f>IFERROR(IFERROR(MATCH(I4,data[date],0),MATCH(I4,data[date],1)+1),1)+1</f>
        <v>21</v>
      </c>
      <c r="J2" s="58">
        <f>IFERROR(IFERROR(MATCH(J4,data[date],0),MATCH(J4,data[date],1)+1),1)+1</f>
        <v>21</v>
      </c>
      <c r="K2" s="58">
        <f>IFERROR(IFERROR(MATCH(K4,data[date],0),MATCH(K4,data[date],1)+1),1)+1</f>
        <v>21</v>
      </c>
      <c r="L2" s="58">
        <f>IFERROR(IFERROR(MATCH(L4,data[date],0),MATCH(L4,data[date],1)+1),1)+1</f>
        <v>21</v>
      </c>
      <c r="M2" s="58">
        <f>IFERROR(IFERROR(MATCH(M4,data[date],0),MATCH(M4,data[date],1)+1),1)+1</f>
        <v>21</v>
      </c>
      <c r="N2" s="58">
        <f>IFERROR(IFERROR(MATCH(N4,data[date],0),MATCH(N4,data[date],1)+1),1)+1</f>
        <v>21</v>
      </c>
      <c r="O2" s="58">
        <f>IFERROR(IFERROR(MATCH(O4,data[date],0),MATCH(O4,data[date],1)+1),1)+1</f>
        <v>21</v>
      </c>
      <c r="P2" s="58">
        <f>IFERROR(IFERROR(MATCH(P4,data[date],0),MATCH(P4,data[date],1)+1),1)+1</f>
        <v>21</v>
      </c>
      <c r="Q2" s="58">
        <f>IFERROR(IFERROR(MATCH(Q4,data[date],0),MATCH(Q4,data[date],1)+1),1)+1</f>
        <v>21</v>
      </c>
      <c r="R2" s="58">
        <f>IFERROR(IFERROR(MATCH(R4,data[date],0),MATCH(R4,data[date],1)+1),1)+1</f>
        <v>21</v>
      </c>
      <c r="S2" s="58">
        <f>IFERROR(IFERROR(MATCH(S4,data[date],0),MATCH(S4,data[date],1)+1),1)+1</f>
        <v>21</v>
      </c>
      <c r="T2" s="58">
        <f>IFERROR(IFERROR(MATCH(T4,data[date],0),MATCH(T4,data[date],1)+1),1)+1</f>
        <v>21</v>
      </c>
      <c r="U2" s="58">
        <f>IFERROR(IFERROR(MATCH(U4,data[date],0),MATCH(U4,data[date],1)+1),1)+1</f>
        <v>21</v>
      </c>
      <c r="V2" s="58">
        <f>IFERROR(IFERROR(MATCH(V4,data[date],0),MATCH(V4,data[date],1)+1),1)+1</f>
        <v>21</v>
      </c>
      <c r="W2" s="58">
        <f>IFERROR(IFERROR(MATCH(W4,data[date],0),MATCH(W4,data[date],1)+1),1)+1</f>
        <v>21</v>
      </c>
      <c r="X2" s="58">
        <f>IFERROR(IFERROR(MATCH(X4,data[date],0),MATCH(X4,data[date],1)+1),1)+1</f>
        <v>21</v>
      </c>
      <c r="Y2" s="58">
        <f>IFERROR(IFERROR(MATCH(Y4,data[date],0),MATCH(Y4,data[date],1)+1),1)+1</f>
        <v>21</v>
      </c>
      <c r="Z2" s="58">
        <f>IFERROR(IFERROR(MATCH(Z4,data[date],0),MATCH(Z4,data[date],1)+1),1)+1</f>
        <v>21</v>
      </c>
      <c r="AA2" s="58">
        <f>IFERROR(IFERROR(MATCH(AA4,data[date],0),MATCH(AA4,data[date],1)+1),1)+1</f>
        <v>21</v>
      </c>
      <c r="AB2" s="58">
        <f>IFERROR(IFERROR(MATCH(AB4,data[date],0),MATCH(AB4,data[date],1)+1),1)+1</f>
        <v>21</v>
      </c>
      <c r="AC2" s="58">
        <f>IFERROR(IFERROR(MATCH(AC4,data[date],0),MATCH(AC4,data[date],1)+1),1)+1</f>
        <v>21</v>
      </c>
      <c r="AD2" s="58">
        <f>IFERROR(IFERROR(MATCH(AD4,data[date],0),MATCH(AD4,data[date],1)+1),1)+1</f>
        <v>21</v>
      </c>
      <c r="AE2" s="58">
        <f>IFERROR(IFERROR(MATCH(AE4,data[date],0),MATCH(AE4,data[date],1)+1),1)+1</f>
        <v>21</v>
      </c>
      <c r="AF2" s="58">
        <f>IFERROR(IFERROR(MATCH(AF4,data[date],0),MATCH(AF4,data[date],1)+1),1)+1</f>
        <v>21</v>
      </c>
      <c r="AG2" s="58">
        <f>IFERROR(IFERROR(MATCH(AG4,data[date],0),MATCH(AG4,data[date],1)+1),1)+1</f>
        <v>21</v>
      </c>
      <c r="AH2" s="58">
        <f>IFERROR(IFERROR(MATCH(AH4,data[date],0),MATCH(AH4,data[date],1)+1),1)+1</f>
        <v>21</v>
      </c>
      <c r="AI2" s="58">
        <f>IFERROR(IFERROR(MATCH(AI4,data[date],0),MATCH(AI4,data[date],1)+1),1)+1</f>
        <v>21</v>
      </c>
      <c r="AJ2" s="58">
        <f>IFERROR(IFERROR(MATCH(AJ4,data[date],0),MATCH(AJ4,data[date],1)+1),1)+1</f>
        <v>21</v>
      </c>
      <c r="AK2" s="58">
        <f>IFERROR(IFERROR(MATCH(AK4,data[date],0),MATCH(AK4,data[date],1)+1),1)+1</f>
        <v>21</v>
      </c>
      <c r="AL2" s="58">
        <f>IFERROR(IFERROR(MATCH(AL4,data[date],0),MATCH(AL4,data[date],1)+1),1)+1</f>
        <v>21</v>
      </c>
      <c r="AM2" s="58">
        <f>IFERROR(IFERROR(MATCH(AM4,data[date],0),MATCH(AM4,data[date],1)+1),1)+1</f>
        <v>21</v>
      </c>
      <c r="AN2" s="58">
        <f>IFERROR(IFERROR(MATCH(AN4,data[date],0),MATCH(AN4,data[date],1)+1),1)+1</f>
        <v>21</v>
      </c>
      <c r="AO2" s="58">
        <f>IFERROR(IFERROR(MATCH(AO4,data[date],0),MATCH(AO4,data[date],1)+1),1)+1</f>
        <v>21</v>
      </c>
      <c r="AP2" s="58">
        <f>IFERROR(IFERROR(MATCH(AP4,data[date],0),MATCH(AP4,data[date],1)+1),1)+1</f>
        <v>21</v>
      </c>
      <c r="AQ2" s="58">
        <f>IFERROR(IFERROR(MATCH(AQ4,data[date],0),MATCH(AQ4,data[date],1)+1),1)+1</f>
        <v>21</v>
      </c>
      <c r="AR2" s="58">
        <f>IFERROR(IFERROR(MATCH(AR4,data[date],0),MATCH(AR4,data[date],1)+1),1)+1</f>
        <v>21</v>
      </c>
      <c r="AS2" s="58">
        <f>IFERROR(IFERROR(MATCH(AS4,data[date],0),MATCH(AS4,data[date],1)+1),1)+1</f>
        <v>21</v>
      </c>
      <c r="AT2" s="60">
        <f>IFERROR(IFERROR(MATCH(AT4,data[saisie],0),MATCH(AT4,data[saisie],1)+1),1)+1</f>
        <v>2</v>
      </c>
    </row>
    <row r="3" spans="1:46" s="33" customFormat="1" x14ac:dyDescent="0.35">
      <c r="A3" s="49"/>
      <c r="B3" s="49">
        <f>IFERROR(IFERROR(MATCH(B1,data[date],0),MATCH(B1,data[date],1)+1),1)+1</f>
        <v>3</v>
      </c>
      <c r="C3" s="49">
        <f>COUNTA(data[clé])+1</f>
        <v>20</v>
      </c>
      <c r="D3" s="54">
        <f>D4</f>
        <v>43101</v>
      </c>
      <c r="E3" s="54">
        <f t="shared" ref="E3:T3" si="0">E4</f>
        <v>43102</v>
      </c>
      <c r="F3" s="54">
        <f t="shared" si="0"/>
        <v>43103</v>
      </c>
      <c r="G3" s="54">
        <f t="shared" si="0"/>
        <v>43104</v>
      </c>
      <c r="H3" s="54">
        <f t="shared" si="0"/>
        <v>43105</v>
      </c>
      <c r="I3" s="54">
        <f t="shared" si="0"/>
        <v>43106</v>
      </c>
      <c r="J3" s="54">
        <f t="shared" si="0"/>
        <v>43107</v>
      </c>
      <c r="K3" s="54">
        <f t="shared" si="0"/>
        <v>43108</v>
      </c>
      <c r="L3" s="54">
        <f t="shared" si="0"/>
        <v>43109</v>
      </c>
      <c r="M3" s="54">
        <f t="shared" si="0"/>
        <v>43110</v>
      </c>
      <c r="N3" s="54">
        <f t="shared" si="0"/>
        <v>43111</v>
      </c>
      <c r="O3" s="54">
        <f t="shared" si="0"/>
        <v>43112</v>
      </c>
      <c r="P3" s="54">
        <f t="shared" si="0"/>
        <v>43113</v>
      </c>
      <c r="Q3" s="54">
        <f t="shared" si="0"/>
        <v>43114</v>
      </c>
      <c r="R3" s="54">
        <f t="shared" si="0"/>
        <v>43115</v>
      </c>
      <c r="S3" s="54">
        <f t="shared" si="0"/>
        <v>43116</v>
      </c>
      <c r="T3" s="54">
        <f t="shared" si="0"/>
        <v>43117</v>
      </c>
      <c r="U3" s="54">
        <f t="shared" ref="U3:AT3" si="1">U4</f>
        <v>43118</v>
      </c>
      <c r="V3" s="54">
        <f t="shared" si="1"/>
        <v>43119</v>
      </c>
      <c r="W3" s="54">
        <f t="shared" si="1"/>
        <v>43120</v>
      </c>
      <c r="X3" s="54">
        <f t="shared" si="1"/>
        <v>43121</v>
      </c>
      <c r="Y3" s="54">
        <f t="shared" si="1"/>
        <v>43122</v>
      </c>
      <c r="Z3" s="54">
        <f t="shared" si="1"/>
        <v>43123</v>
      </c>
      <c r="AA3" s="54">
        <f t="shared" si="1"/>
        <v>43124</v>
      </c>
      <c r="AB3" s="54">
        <f t="shared" si="1"/>
        <v>43125</v>
      </c>
      <c r="AC3" s="54">
        <f t="shared" si="1"/>
        <v>43126</v>
      </c>
      <c r="AD3" s="54">
        <f t="shared" si="1"/>
        <v>43127</v>
      </c>
      <c r="AE3" s="54">
        <f t="shared" si="1"/>
        <v>43128</v>
      </c>
      <c r="AF3" s="54">
        <f t="shared" si="1"/>
        <v>43129</v>
      </c>
      <c r="AG3" s="54">
        <f t="shared" si="1"/>
        <v>43130</v>
      </c>
      <c r="AH3" s="54">
        <f t="shared" si="1"/>
        <v>43131</v>
      </c>
      <c r="AI3" s="54">
        <f t="shared" si="1"/>
        <v>43132</v>
      </c>
      <c r="AJ3" s="54">
        <f t="shared" si="1"/>
        <v>43133</v>
      </c>
      <c r="AK3" s="54">
        <f t="shared" si="1"/>
        <v>43134</v>
      </c>
      <c r="AL3" s="54">
        <f t="shared" si="1"/>
        <v>43135</v>
      </c>
      <c r="AM3" s="54">
        <f t="shared" si="1"/>
        <v>43136</v>
      </c>
      <c r="AN3" s="54">
        <f t="shared" si="1"/>
        <v>43137</v>
      </c>
      <c r="AO3" s="54">
        <f t="shared" si="1"/>
        <v>43138</v>
      </c>
      <c r="AP3" s="54">
        <f t="shared" si="1"/>
        <v>43139</v>
      </c>
      <c r="AQ3" s="54">
        <f t="shared" si="1"/>
        <v>43140</v>
      </c>
      <c r="AR3" s="54">
        <f t="shared" si="1"/>
        <v>43141</v>
      </c>
      <c r="AS3" s="54">
        <f t="shared" si="1"/>
        <v>43142</v>
      </c>
      <c r="AT3" s="61">
        <f t="shared" si="1"/>
        <v>43143</v>
      </c>
    </row>
    <row r="4" spans="1:46" s="34" customFormat="1" ht="47.5" customHeight="1" x14ac:dyDescent="0.35">
      <c r="A4" s="52"/>
      <c r="C4" s="55">
        <f>D4-1</f>
        <v>43100</v>
      </c>
      <c r="D4" s="56">
        <f>B1-WEEKDAY(B1,2)+1</f>
        <v>43101</v>
      </c>
      <c r="E4" s="56">
        <f>D4+1</f>
        <v>43102</v>
      </c>
      <c r="F4" s="56">
        <f t="shared" ref="F4:T4" si="2">E4+1</f>
        <v>43103</v>
      </c>
      <c r="G4" s="56">
        <f t="shared" si="2"/>
        <v>43104</v>
      </c>
      <c r="H4" s="56">
        <f t="shared" si="2"/>
        <v>43105</v>
      </c>
      <c r="I4" s="56">
        <f t="shared" si="2"/>
        <v>43106</v>
      </c>
      <c r="J4" s="56">
        <f t="shared" si="2"/>
        <v>43107</v>
      </c>
      <c r="K4" s="56">
        <f t="shared" si="2"/>
        <v>43108</v>
      </c>
      <c r="L4" s="56">
        <f t="shared" si="2"/>
        <v>43109</v>
      </c>
      <c r="M4" s="56">
        <f t="shared" si="2"/>
        <v>43110</v>
      </c>
      <c r="N4" s="56">
        <f t="shared" si="2"/>
        <v>43111</v>
      </c>
      <c r="O4" s="56">
        <f t="shared" si="2"/>
        <v>43112</v>
      </c>
      <c r="P4" s="56">
        <f t="shared" si="2"/>
        <v>43113</v>
      </c>
      <c r="Q4" s="56">
        <f t="shared" si="2"/>
        <v>43114</v>
      </c>
      <c r="R4" s="56">
        <f t="shared" si="2"/>
        <v>43115</v>
      </c>
      <c r="S4" s="56">
        <f t="shared" si="2"/>
        <v>43116</v>
      </c>
      <c r="T4" s="56">
        <f t="shared" si="2"/>
        <v>43117</v>
      </c>
      <c r="U4" s="56">
        <f t="shared" ref="U4:AT4" si="3">T4+1</f>
        <v>43118</v>
      </c>
      <c r="V4" s="56">
        <f t="shared" si="3"/>
        <v>43119</v>
      </c>
      <c r="W4" s="56">
        <f t="shared" si="3"/>
        <v>43120</v>
      </c>
      <c r="X4" s="56">
        <f t="shared" si="3"/>
        <v>43121</v>
      </c>
      <c r="Y4" s="56">
        <f t="shared" si="3"/>
        <v>43122</v>
      </c>
      <c r="Z4" s="56">
        <f t="shared" si="3"/>
        <v>43123</v>
      </c>
      <c r="AA4" s="56">
        <f t="shared" si="3"/>
        <v>43124</v>
      </c>
      <c r="AB4" s="56">
        <f t="shared" si="3"/>
        <v>43125</v>
      </c>
      <c r="AC4" s="56">
        <f t="shared" si="3"/>
        <v>43126</v>
      </c>
      <c r="AD4" s="56">
        <f t="shared" si="3"/>
        <v>43127</v>
      </c>
      <c r="AE4" s="56">
        <f t="shared" si="3"/>
        <v>43128</v>
      </c>
      <c r="AF4" s="56">
        <f t="shared" si="3"/>
        <v>43129</v>
      </c>
      <c r="AG4" s="56">
        <f t="shared" si="3"/>
        <v>43130</v>
      </c>
      <c r="AH4" s="56">
        <f t="shared" si="3"/>
        <v>43131</v>
      </c>
      <c r="AI4" s="56">
        <f t="shared" si="3"/>
        <v>43132</v>
      </c>
      <c r="AJ4" s="56">
        <f t="shared" si="3"/>
        <v>43133</v>
      </c>
      <c r="AK4" s="56">
        <f t="shared" si="3"/>
        <v>43134</v>
      </c>
      <c r="AL4" s="56">
        <f t="shared" si="3"/>
        <v>43135</v>
      </c>
      <c r="AM4" s="56">
        <f t="shared" si="3"/>
        <v>43136</v>
      </c>
      <c r="AN4" s="56">
        <f t="shared" si="3"/>
        <v>43137</v>
      </c>
      <c r="AO4" s="56">
        <f t="shared" si="3"/>
        <v>43138</v>
      </c>
      <c r="AP4" s="56">
        <f t="shared" si="3"/>
        <v>43139</v>
      </c>
      <c r="AQ4" s="56">
        <f t="shared" si="3"/>
        <v>43140</v>
      </c>
      <c r="AR4" s="56">
        <f t="shared" si="3"/>
        <v>43141</v>
      </c>
      <c r="AS4" s="56">
        <f t="shared" si="3"/>
        <v>43142</v>
      </c>
      <c r="AT4" s="62">
        <f t="shared" si="3"/>
        <v>43143</v>
      </c>
    </row>
    <row r="5" spans="1:46" x14ac:dyDescent="0.35">
      <c r="A5" s="49">
        <f t="shared" ref="A5:A10" si="4">ROW()-ROW(icisaisie)</f>
        <v>1</v>
      </c>
      <c r="B5" s="36" t="str">
        <f ca="1">OFFSET(agents[[#Headers],[Equipes]],A5,)</f>
        <v>Equipe 1</v>
      </c>
      <c r="C5" s="50" t="str">
        <f ca="1">OFFSET(agents[[#Headers],[Agents]],A5,)</f>
        <v>Agent1</v>
      </c>
      <c r="D5" s="32" t="s">
        <v>45</v>
      </c>
      <c r="E5" s="32" t="s">
        <v>47</v>
      </c>
      <c r="F5" s="32" t="s">
        <v>48</v>
      </c>
    </row>
    <row r="6" spans="1:46" x14ac:dyDescent="0.35">
      <c r="A6" s="49">
        <f t="shared" si="4"/>
        <v>2</v>
      </c>
      <c r="B6" s="36" t="str">
        <f ca="1">OFFSET(agents[[#Headers],[Equipes]],A6,)</f>
        <v>Equipe 1</v>
      </c>
      <c r="C6" s="50" t="str">
        <f ca="1">OFFSET(agents[[#Headers],[Agents]],A6,)</f>
        <v>Agent2</v>
      </c>
      <c r="D6" s="32" t="s">
        <v>45</v>
      </c>
      <c r="E6" s="32" t="s">
        <v>47</v>
      </c>
      <c r="F6" s="32" t="s">
        <v>48</v>
      </c>
    </row>
    <row r="7" spans="1:46" x14ac:dyDescent="0.35">
      <c r="A7" s="49">
        <f t="shared" si="4"/>
        <v>3</v>
      </c>
      <c r="B7" s="36" t="str">
        <f ca="1">OFFSET(agents[[#Headers],[Equipes]],A7,)</f>
        <v>Equipe 2</v>
      </c>
      <c r="C7" s="50" t="str">
        <f ca="1">OFFSET(agents[[#Headers],[Agents]],A7,)</f>
        <v>Agent3</v>
      </c>
      <c r="D7" s="32" t="s">
        <v>48</v>
      </c>
      <c r="E7" s="32" t="s">
        <v>45</v>
      </c>
      <c r="F7" s="32" t="s">
        <v>47</v>
      </c>
    </row>
    <row r="8" spans="1:46" x14ac:dyDescent="0.35">
      <c r="A8" s="49">
        <f t="shared" si="4"/>
        <v>4</v>
      </c>
      <c r="B8" s="36" t="str">
        <f ca="1">OFFSET(agents[[#Headers],[Equipes]],A8,)</f>
        <v>Equipe 2</v>
      </c>
      <c r="C8" s="50" t="str">
        <f ca="1">OFFSET(agents[[#Headers],[Agents]],A8,)</f>
        <v>Agent4</v>
      </c>
      <c r="D8" s="32" t="s">
        <v>48</v>
      </c>
      <c r="E8" s="32" t="s">
        <v>45</v>
      </c>
      <c r="F8" s="32" t="s">
        <v>47</v>
      </c>
    </row>
    <row r="9" spans="1:46" x14ac:dyDescent="0.35">
      <c r="A9" s="49">
        <f t="shared" si="4"/>
        <v>5</v>
      </c>
      <c r="B9" s="36" t="str">
        <f ca="1">OFFSET(agents[[#Headers],[Equipes]],A9,)</f>
        <v>Equipe 3</v>
      </c>
      <c r="C9" s="50" t="str">
        <f ca="1">OFFSET(agents[[#Headers],[Agents]],A9,)</f>
        <v>Agent5</v>
      </c>
      <c r="D9" s="32" t="s">
        <v>47</v>
      </c>
      <c r="E9" s="32" t="s">
        <v>48</v>
      </c>
      <c r="F9" s="32" t="s">
        <v>45</v>
      </c>
    </row>
    <row r="10" spans="1:46" x14ac:dyDescent="0.35">
      <c r="A10" s="49">
        <f t="shared" si="4"/>
        <v>6</v>
      </c>
      <c r="B10" s="36" t="str">
        <f ca="1">OFFSET(agents[[#Headers],[Equipes]],A10,)</f>
        <v>Equipe 3</v>
      </c>
      <c r="C10" s="50" t="str">
        <f ca="1">OFFSET(agents[[#Headers],[Agents]],A10,)</f>
        <v>Agent6</v>
      </c>
      <c r="D10" s="32" t="s">
        <v>47</v>
      </c>
      <c r="E10" s="32" t="s">
        <v>48</v>
      </c>
      <c r="F10" s="32" t="s">
        <v>45</v>
      </c>
    </row>
  </sheetData>
  <sheetProtection sheet="1" objects="1" scenarios="1"/>
  <conditionalFormatting sqref="D3:AT4">
    <cfRule type="expression" dxfId="50" priority="51">
      <formula>MONTH(D3)=MONTH($B$1)</formula>
    </cfRule>
  </conditionalFormatting>
  <conditionalFormatting sqref="B5">
    <cfRule type="expression" dxfId="49" priority="14">
      <formula>B5=B4</formula>
    </cfRule>
  </conditionalFormatting>
  <conditionalFormatting sqref="B6:B10">
    <cfRule type="expression" dxfId="48" priority="1">
      <formula>B6=B5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61"/>
  <sheetViews>
    <sheetView showZeros="0" zoomScaleNormal="100" workbookViewId="0">
      <selection activeCell="B1" sqref="B1"/>
    </sheetView>
  </sheetViews>
  <sheetFormatPr baseColWidth="10" defaultRowHeight="14.5" x14ac:dyDescent="0.35"/>
  <cols>
    <col min="1" max="1" width="3.90625" style="47" customWidth="1"/>
    <col min="2" max="2" width="18.2695312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B1" s="31">
        <v>43101</v>
      </c>
    </row>
    <row r="3" spans="1:30" x14ac:dyDescent="0.35">
      <c r="C3" s="63">
        <f>B1-WEEKDAY(B1,2)+1</f>
        <v>43101</v>
      </c>
      <c r="D3" s="64"/>
      <c r="E3" s="64"/>
      <c r="F3" s="65"/>
      <c r="G3" s="63">
        <f>C3+1</f>
        <v>43102</v>
      </c>
      <c r="H3" s="64"/>
      <c r="I3" s="64"/>
      <c r="J3" s="65"/>
      <c r="K3" s="63">
        <f>G3+1</f>
        <v>43103</v>
      </c>
      <c r="L3" s="64"/>
      <c r="M3" s="64"/>
      <c r="N3" s="65"/>
      <c r="O3" s="63">
        <f>K3+1</f>
        <v>43104</v>
      </c>
      <c r="P3" s="64"/>
      <c r="Q3" s="64"/>
      <c r="R3" s="65"/>
      <c r="S3" s="63">
        <f>O3+1</f>
        <v>43105</v>
      </c>
      <c r="T3" s="64"/>
      <c r="U3" s="64"/>
      <c r="V3" s="65"/>
      <c r="W3" s="63">
        <f>S3+1</f>
        <v>43106</v>
      </c>
      <c r="X3" s="64"/>
      <c r="Y3" s="64"/>
      <c r="Z3" s="65"/>
      <c r="AA3" s="63">
        <f>W3+1</f>
        <v>43107</v>
      </c>
      <c r="AB3" s="64"/>
      <c r="AC3" s="64"/>
      <c r="AD3" s="65"/>
    </row>
    <row r="4" spans="1:30" x14ac:dyDescent="0.35">
      <c r="B4" s="16" t="s">
        <v>37</v>
      </c>
      <c r="C4" s="19" t="str">
        <f>TEXT(HORAIRES!B2,"hh:")</f>
        <v>00:</v>
      </c>
      <c r="D4" s="20">
        <f>HORAIRES!C2</f>
        <v>0.29166666666666669</v>
      </c>
      <c r="E4" s="20">
        <f>HORAIRES!D2</f>
        <v>0.58333333333333337</v>
      </c>
      <c r="F4" s="21">
        <f>HORAIRES!E2</f>
        <v>0.83333333333333337</v>
      </c>
      <c r="G4" s="22" t="str">
        <f>C4</f>
        <v>00:</v>
      </c>
      <c r="H4" s="23">
        <f t="shared" ref="H4:AD5" si="0">D4</f>
        <v>0.29166666666666669</v>
      </c>
      <c r="I4" s="23">
        <f t="shared" si="0"/>
        <v>0.58333333333333337</v>
      </c>
      <c r="J4" s="24">
        <f t="shared" si="0"/>
        <v>0.83333333333333337</v>
      </c>
      <c r="K4" s="22" t="str">
        <f t="shared" si="0"/>
        <v>00:</v>
      </c>
      <c r="L4" s="23">
        <f t="shared" si="0"/>
        <v>0.29166666666666669</v>
      </c>
      <c r="M4" s="23">
        <f t="shared" si="0"/>
        <v>0.58333333333333337</v>
      </c>
      <c r="N4" s="24">
        <f t="shared" si="0"/>
        <v>0.83333333333333337</v>
      </c>
      <c r="O4" s="22" t="str">
        <f t="shared" si="0"/>
        <v>00:</v>
      </c>
      <c r="P4" s="23">
        <f t="shared" si="0"/>
        <v>0.29166666666666669</v>
      </c>
      <c r="Q4" s="23">
        <f t="shared" si="0"/>
        <v>0.58333333333333337</v>
      </c>
      <c r="R4" s="24">
        <f t="shared" si="0"/>
        <v>0.83333333333333337</v>
      </c>
      <c r="S4" s="22" t="str">
        <f t="shared" si="0"/>
        <v>00:</v>
      </c>
      <c r="T4" s="23">
        <f t="shared" si="0"/>
        <v>0.29166666666666669</v>
      </c>
      <c r="U4" s="23">
        <f t="shared" si="0"/>
        <v>0.58333333333333337</v>
      </c>
      <c r="V4" s="24">
        <f t="shared" si="0"/>
        <v>0.83333333333333337</v>
      </c>
      <c r="W4" s="22" t="str">
        <f t="shared" si="0"/>
        <v>00:</v>
      </c>
      <c r="X4" s="23">
        <f t="shared" si="0"/>
        <v>0.29166666666666669</v>
      </c>
      <c r="Y4" s="23">
        <f t="shared" si="0"/>
        <v>0.58333333333333337</v>
      </c>
      <c r="Z4" s="24">
        <f t="shared" si="0"/>
        <v>0.83333333333333337</v>
      </c>
      <c r="AA4" s="22" t="str">
        <f t="shared" si="0"/>
        <v>00:</v>
      </c>
      <c r="AB4" s="23">
        <f t="shared" si="0"/>
        <v>0.29166666666666669</v>
      </c>
      <c r="AC4" s="23">
        <f t="shared" si="0"/>
        <v>0.58333333333333337</v>
      </c>
      <c r="AD4" s="24">
        <f t="shared" si="0"/>
        <v>0.83333333333333337</v>
      </c>
    </row>
    <row r="5" spans="1:30" x14ac:dyDescent="0.35">
      <c r="B5" s="16" t="s">
        <v>38</v>
      </c>
      <c r="C5" s="25">
        <f>HORAIRES!B4</f>
        <v>0.29166666666666669</v>
      </c>
      <c r="D5" s="26">
        <f>HORAIRES!C4</f>
        <v>0.58333333333333337</v>
      </c>
      <c r="E5" s="26">
        <f>HORAIRES!D4</f>
        <v>0.83333333333333337</v>
      </c>
      <c r="F5" s="27">
        <f>HORAIRES!E4</f>
        <v>1</v>
      </c>
      <c r="G5" s="28">
        <f>C5</f>
        <v>0.29166666666666669</v>
      </c>
      <c r="H5" s="29">
        <f t="shared" si="0"/>
        <v>0.58333333333333337</v>
      </c>
      <c r="I5" s="29">
        <f t="shared" si="0"/>
        <v>0.83333333333333337</v>
      </c>
      <c r="J5" s="30">
        <f t="shared" si="0"/>
        <v>1</v>
      </c>
      <c r="K5" s="28">
        <f t="shared" si="0"/>
        <v>0.29166666666666669</v>
      </c>
      <c r="L5" s="29">
        <f t="shared" si="0"/>
        <v>0.58333333333333337</v>
      </c>
      <c r="M5" s="29">
        <f t="shared" si="0"/>
        <v>0.83333333333333337</v>
      </c>
      <c r="N5" s="30">
        <f t="shared" si="0"/>
        <v>1</v>
      </c>
      <c r="O5" s="28">
        <f t="shared" si="0"/>
        <v>0.29166666666666669</v>
      </c>
      <c r="P5" s="29">
        <f t="shared" si="0"/>
        <v>0.58333333333333337</v>
      </c>
      <c r="Q5" s="29">
        <f t="shared" si="0"/>
        <v>0.83333333333333337</v>
      </c>
      <c r="R5" s="30">
        <f t="shared" si="0"/>
        <v>1</v>
      </c>
      <c r="S5" s="28">
        <f t="shared" si="0"/>
        <v>0.29166666666666669</v>
      </c>
      <c r="T5" s="29">
        <f t="shared" si="0"/>
        <v>0.58333333333333337</v>
      </c>
      <c r="U5" s="29">
        <f t="shared" si="0"/>
        <v>0.83333333333333337</v>
      </c>
      <c r="V5" s="30">
        <f t="shared" si="0"/>
        <v>1</v>
      </c>
      <c r="W5" s="28">
        <f t="shared" si="0"/>
        <v>0.29166666666666669</v>
      </c>
      <c r="X5" s="29">
        <f t="shared" si="0"/>
        <v>0.58333333333333337</v>
      </c>
      <c r="Y5" s="29">
        <f t="shared" si="0"/>
        <v>0.83333333333333337</v>
      </c>
      <c r="Z5" s="30">
        <f t="shared" si="0"/>
        <v>1</v>
      </c>
      <c r="AA5" s="28">
        <f t="shared" si="0"/>
        <v>0.29166666666666669</v>
      </c>
      <c r="AB5" s="29">
        <f t="shared" si="0"/>
        <v>0.58333333333333337</v>
      </c>
      <c r="AC5" s="29">
        <f t="shared" si="0"/>
        <v>0.83333333333333337</v>
      </c>
      <c r="AD5" s="30">
        <f t="shared" si="0"/>
        <v>1</v>
      </c>
    </row>
    <row r="6" spans="1:30" s="39" customFormat="1" x14ac:dyDescent="0.35">
      <c r="A6" s="48">
        <f>ROW()-ROW(C$3)-2</f>
        <v>1</v>
      </c>
      <c r="B6" s="37" t="str">
        <f ca="1">OFFSET(agents[[#Headers],[Agents]],A6,)</f>
        <v>Agent1</v>
      </c>
      <c r="C6" s="40" t="str">
        <f ca="1">IFERROR(INDEX(data[1],MATCH($B6&amp;"|"&amp;$C$3,data[clé],0)),0)</f>
        <v>X</v>
      </c>
      <c r="D6" s="41" t="str">
        <f ca="1">IFERROR(INDEX(data[2],MATCH($B6&amp;"|"&amp;$C$3,data[clé],0)),0)</f>
        <v/>
      </c>
      <c r="E6" s="41" t="str">
        <f ca="1">IFERROR(INDEX(data[3],MATCH($B6&amp;"|"&amp;$C$3,data[clé],0)),0)</f>
        <v/>
      </c>
      <c r="F6" s="42" t="str">
        <f ca="1">IFERROR(INDEX(data[4],MATCH($B6&amp;"|"&amp;$C$3,data[clé],0)),0)</f>
        <v/>
      </c>
      <c r="G6" s="40" t="str">
        <f ca="1">IFERROR(INDEX(data[1],MATCH($B6&amp;"|"&amp;$G$3,data[clé],0)),0)</f>
        <v/>
      </c>
      <c r="H6" s="41" t="str">
        <f ca="1">IFERROR(INDEX(data[2],MATCH($B6&amp;"|"&amp;$G$3,data[clé],0)),0)</f>
        <v/>
      </c>
      <c r="I6" s="41" t="str">
        <f ca="1">IFERROR(INDEX(data[3],MATCH($B6&amp;"|"&amp;$G$3,data[clé],0)),0)</f>
        <v>X</v>
      </c>
      <c r="J6" s="42" t="str">
        <f ca="1">IFERROR(INDEX(data[4],MATCH($B6&amp;"|"&amp;$G$3,data[clé],0)),0)</f>
        <v/>
      </c>
      <c r="K6" s="40" t="str">
        <f ca="1">IFERROR(INDEX(data[1],MATCH($B6&amp;"|"&amp;$K$3,data[clé],0)),0)</f>
        <v/>
      </c>
      <c r="L6" s="41" t="str">
        <f ca="1">IFERROR(INDEX(data[2],MATCH($B6&amp;"|"&amp;$K$3,data[clé],0)),0)</f>
        <v>X</v>
      </c>
      <c r="M6" s="41" t="str">
        <f ca="1">IFERROR(INDEX(data[3],MATCH($B6&amp;"|"&amp;$K$3,data[clé],0)),0)</f>
        <v/>
      </c>
      <c r="N6" s="42" t="str">
        <f ca="1">IFERROR(INDEX(data[4],MATCH($B6&amp;"|"&amp;$K$3,data[clé],0)),0)</f>
        <v>X</v>
      </c>
      <c r="O6" s="40">
        <f ca="1">IFERROR(INDEX(data[1],MATCH($B6&amp;"|"&amp;$O$3,data[clé],0)),0)</f>
        <v>0</v>
      </c>
      <c r="P6" s="41">
        <f ca="1">IFERROR(INDEX(data[2],MATCH($B6&amp;"|"&amp;$O$3,data[clé],0)),0)</f>
        <v>0</v>
      </c>
      <c r="Q6" s="41">
        <f ca="1">IFERROR(INDEX(data[3],MATCH($B6&amp;"|"&amp;$O$3,data[clé],0)),0)</f>
        <v>0</v>
      </c>
      <c r="R6" s="42">
        <f ca="1">IFERROR(INDEX(data[4],MATCH($B6&amp;"|"&amp;$O$3,data[clé],0)),0)</f>
        <v>0</v>
      </c>
      <c r="S6" s="40">
        <f ca="1">IFERROR(INDEX(data[1],MATCH($B6&amp;"|"&amp;$S$3,data[clé],0)),0)</f>
        <v>0</v>
      </c>
      <c r="T6" s="41">
        <f ca="1">IFERROR(INDEX(data[2],MATCH($B6&amp;"|"&amp;$S$3,data[clé],0)),0)</f>
        <v>0</v>
      </c>
      <c r="U6" s="41">
        <f ca="1">IFERROR(INDEX(data[3],MATCH($B6&amp;"|"&amp;$S$3,data[clé],0)),0)</f>
        <v>0</v>
      </c>
      <c r="V6" s="42">
        <f ca="1">IFERROR(INDEX(data[4],MATCH($B6&amp;"|"&amp;$S$3,data[clé],0)),0)</f>
        <v>0</v>
      </c>
      <c r="W6" s="40">
        <f ca="1">IFERROR(INDEX(data[1],MATCH($B6&amp;"|"&amp;$W$3,data[clé],0)),0)</f>
        <v>0</v>
      </c>
      <c r="X6" s="41">
        <f ca="1">IFERROR(INDEX(data[2],MATCH($B6&amp;"|"&amp;$W$3,data[clé],0)),0)</f>
        <v>0</v>
      </c>
      <c r="Y6" s="41">
        <f ca="1">IFERROR(INDEX(data[3],MATCH($B6&amp;"|"&amp;$W$3,data[clé],0)),0)</f>
        <v>0</v>
      </c>
      <c r="Z6" s="42">
        <f ca="1">IFERROR(INDEX(data[4],MATCH($B6&amp;"|"&amp;$W$3,data[clé],0)),0)</f>
        <v>0</v>
      </c>
      <c r="AA6" s="40">
        <f ca="1">IFERROR(INDEX(data[1],MATCH($B6&amp;"|"&amp;$AA$3,data[clé],0)),0)</f>
        <v>0</v>
      </c>
      <c r="AB6" s="41">
        <f ca="1">IFERROR(INDEX(data[2],MATCH($B6&amp;"|"&amp;$AA$3,data[clé],0)),0)</f>
        <v>0</v>
      </c>
      <c r="AC6" s="41">
        <f ca="1">IFERROR(INDEX(data[3],MATCH($B6&amp;"|"&amp;$AA$3,data[clé],0)),0)</f>
        <v>0</v>
      </c>
      <c r="AD6" s="42">
        <f ca="1">IFERROR(INDEX(data[4],MATCH($B6&amp;"|"&amp;$AA$3,data[clé],0)),0)</f>
        <v>0</v>
      </c>
    </row>
    <row r="7" spans="1:30" s="39" customFormat="1" x14ac:dyDescent="0.35">
      <c r="A7" s="48">
        <f t="shared" ref="A7:A11" si="1">ROW()-ROW(C$3)-2</f>
        <v>2</v>
      </c>
      <c r="B7" s="37" t="str">
        <f ca="1">OFFSET(agents[[#Headers],[Agents]],A7,)</f>
        <v>Agent2</v>
      </c>
      <c r="C7" s="40" t="str">
        <f ca="1">IFERROR(INDEX(data[1],MATCH($B7&amp;"|"&amp;$C$3,data[clé],0)),0)</f>
        <v>X</v>
      </c>
      <c r="D7" s="41" t="str">
        <f ca="1">IFERROR(INDEX(data[2],MATCH($B7&amp;"|"&amp;$C$3,data[clé],0)),0)</f>
        <v/>
      </c>
      <c r="E7" s="41" t="str">
        <f ca="1">IFERROR(INDEX(data[3],MATCH($B7&amp;"|"&amp;$C$3,data[clé],0)),0)</f>
        <v/>
      </c>
      <c r="F7" s="42" t="str">
        <f ca="1">IFERROR(INDEX(data[4],MATCH($B7&amp;"|"&amp;$C$3,data[clé],0)),0)</f>
        <v/>
      </c>
      <c r="G7" s="40" t="str">
        <f ca="1">IFERROR(INDEX(data[1],MATCH($B7&amp;"|"&amp;$G$3,data[clé],0)),0)</f>
        <v/>
      </c>
      <c r="H7" s="41" t="str">
        <f ca="1">IFERROR(INDEX(data[2],MATCH($B7&amp;"|"&amp;$G$3,data[clé],0)),0)</f>
        <v/>
      </c>
      <c r="I7" s="41" t="str">
        <f ca="1">IFERROR(INDEX(data[3],MATCH($B7&amp;"|"&amp;$G$3,data[clé],0)),0)</f>
        <v>X</v>
      </c>
      <c r="J7" s="42" t="str">
        <f ca="1">IFERROR(INDEX(data[4],MATCH($B7&amp;"|"&amp;$G$3,data[clé],0)),0)</f>
        <v/>
      </c>
      <c r="K7" s="40" t="str">
        <f ca="1">IFERROR(INDEX(data[1],MATCH($B7&amp;"|"&amp;$K$3,data[clé],0)),0)</f>
        <v/>
      </c>
      <c r="L7" s="41" t="str">
        <f ca="1">IFERROR(INDEX(data[2],MATCH($B7&amp;"|"&amp;$K$3,data[clé],0)),0)</f>
        <v>X</v>
      </c>
      <c r="M7" s="41" t="str">
        <f ca="1">IFERROR(INDEX(data[3],MATCH($B7&amp;"|"&amp;$K$3,data[clé],0)),0)</f>
        <v/>
      </c>
      <c r="N7" s="42" t="str">
        <f ca="1">IFERROR(INDEX(data[4],MATCH($B7&amp;"|"&amp;$K$3,data[clé],0)),0)</f>
        <v>X</v>
      </c>
      <c r="O7" s="40">
        <f ca="1">IFERROR(INDEX(data[1],MATCH($B7&amp;"|"&amp;$O$3,data[clé],0)),0)</f>
        <v>0</v>
      </c>
      <c r="P7" s="41">
        <f ca="1">IFERROR(INDEX(data[2],MATCH($B7&amp;"|"&amp;$O$3,data[clé],0)),0)</f>
        <v>0</v>
      </c>
      <c r="Q7" s="41">
        <f ca="1">IFERROR(INDEX(data[3],MATCH($B7&amp;"|"&amp;$O$3,data[clé],0)),0)</f>
        <v>0</v>
      </c>
      <c r="R7" s="42">
        <f ca="1">IFERROR(INDEX(data[4],MATCH($B7&amp;"|"&amp;$O$3,data[clé],0)),0)</f>
        <v>0</v>
      </c>
      <c r="S7" s="40">
        <f ca="1">IFERROR(INDEX(data[1],MATCH($B7&amp;"|"&amp;$S$3,data[clé],0)),0)</f>
        <v>0</v>
      </c>
      <c r="T7" s="41">
        <f ca="1">IFERROR(INDEX(data[2],MATCH($B7&amp;"|"&amp;$S$3,data[clé],0)),0)</f>
        <v>0</v>
      </c>
      <c r="U7" s="41">
        <f ca="1">IFERROR(INDEX(data[3],MATCH($B7&amp;"|"&amp;$S$3,data[clé],0)),0)</f>
        <v>0</v>
      </c>
      <c r="V7" s="42">
        <f ca="1">IFERROR(INDEX(data[4],MATCH($B7&amp;"|"&amp;$S$3,data[clé],0)),0)</f>
        <v>0</v>
      </c>
      <c r="W7" s="40">
        <f ca="1">IFERROR(INDEX(data[1],MATCH($B7&amp;"|"&amp;$W$3,data[clé],0)),0)</f>
        <v>0</v>
      </c>
      <c r="X7" s="41">
        <f ca="1">IFERROR(INDEX(data[2],MATCH($B7&amp;"|"&amp;$W$3,data[clé],0)),0)</f>
        <v>0</v>
      </c>
      <c r="Y7" s="41">
        <f ca="1">IFERROR(INDEX(data[3],MATCH($B7&amp;"|"&amp;$W$3,data[clé],0)),0)</f>
        <v>0</v>
      </c>
      <c r="Z7" s="42">
        <f ca="1">IFERROR(INDEX(data[4],MATCH($B7&amp;"|"&amp;$W$3,data[clé],0)),0)</f>
        <v>0</v>
      </c>
      <c r="AA7" s="40">
        <f ca="1">IFERROR(INDEX(data[1],MATCH($B7&amp;"|"&amp;$AA$3,data[clé],0)),0)</f>
        <v>0</v>
      </c>
      <c r="AB7" s="41">
        <f ca="1">IFERROR(INDEX(data[2],MATCH($B7&amp;"|"&amp;$AA$3,data[clé],0)),0)</f>
        <v>0</v>
      </c>
      <c r="AC7" s="41">
        <f ca="1">IFERROR(INDEX(data[3],MATCH($B7&amp;"|"&amp;$AA$3,data[clé],0)),0)</f>
        <v>0</v>
      </c>
      <c r="AD7" s="42">
        <f ca="1">IFERROR(INDEX(data[4],MATCH($B7&amp;"|"&amp;$AA$3,data[clé],0)),0)</f>
        <v>0</v>
      </c>
    </row>
    <row r="8" spans="1:30" s="39" customFormat="1" x14ac:dyDescent="0.35">
      <c r="A8" s="48">
        <f t="shared" si="1"/>
        <v>3</v>
      </c>
      <c r="B8" s="37" t="str">
        <f ca="1">OFFSET(agents[[#Headers],[Agents]],A8,)</f>
        <v>Agent3</v>
      </c>
      <c r="C8" s="40" t="str">
        <f ca="1">IFERROR(INDEX(data[1],MATCH($B8&amp;"|"&amp;$C$3,data[clé],0)),0)</f>
        <v/>
      </c>
      <c r="D8" s="41" t="str">
        <f ca="1">IFERROR(INDEX(data[2],MATCH($B8&amp;"|"&amp;$C$3,data[clé],0)),0)</f>
        <v>X</v>
      </c>
      <c r="E8" s="41" t="str">
        <f ca="1">IFERROR(INDEX(data[3],MATCH($B8&amp;"|"&amp;$C$3,data[clé],0)),0)</f>
        <v/>
      </c>
      <c r="F8" s="42" t="str">
        <f ca="1">IFERROR(INDEX(data[4],MATCH($B8&amp;"|"&amp;$C$3,data[clé],0)),0)</f>
        <v>X</v>
      </c>
      <c r="G8" s="40" t="str">
        <f ca="1">IFERROR(INDEX(data[1],MATCH($B8&amp;"|"&amp;$G$3,data[clé],0)),0)</f>
        <v>X</v>
      </c>
      <c r="H8" s="41" t="str">
        <f ca="1">IFERROR(INDEX(data[2],MATCH($B8&amp;"|"&amp;$G$3,data[clé],0)),0)</f>
        <v/>
      </c>
      <c r="I8" s="41" t="str">
        <f ca="1">IFERROR(INDEX(data[3],MATCH($B8&amp;"|"&amp;$G$3,data[clé],0)),0)</f>
        <v/>
      </c>
      <c r="J8" s="42" t="str">
        <f ca="1">IFERROR(INDEX(data[4],MATCH($B8&amp;"|"&amp;$G$3,data[clé],0)),0)</f>
        <v/>
      </c>
      <c r="K8" s="40" t="str">
        <f ca="1">IFERROR(INDEX(data[1],MATCH($B8&amp;"|"&amp;$K$3,data[clé],0)),0)</f>
        <v/>
      </c>
      <c r="L8" s="41" t="str">
        <f ca="1">IFERROR(INDEX(data[2],MATCH($B8&amp;"|"&amp;$K$3,data[clé],0)),0)</f>
        <v/>
      </c>
      <c r="M8" s="41" t="str">
        <f ca="1">IFERROR(INDEX(data[3],MATCH($B8&amp;"|"&amp;$K$3,data[clé],0)),0)</f>
        <v>X</v>
      </c>
      <c r="N8" s="42" t="str">
        <f ca="1">IFERROR(INDEX(data[4],MATCH($B8&amp;"|"&amp;$K$3,data[clé],0)),0)</f>
        <v/>
      </c>
      <c r="O8" s="40">
        <f ca="1">IFERROR(INDEX(data[1],MATCH($B8&amp;"|"&amp;$O$3,data[clé],0)),0)</f>
        <v>0</v>
      </c>
      <c r="P8" s="41">
        <f ca="1">IFERROR(INDEX(data[2],MATCH($B8&amp;"|"&amp;$O$3,data[clé],0)),0)</f>
        <v>0</v>
      </c>
      <c r="Q8" s="41">
        <f ca="1">IFERROR(INDEX(data[3],MATCH($B8&amp;"|"&amp;$O$3,data[clé],0)),0)</f>
        <v>0</v>
      </c>
      <c r="R8" s="42">
        <f ca="1">IFERROR(INDEX(data[4],MATCH($B8&amp;"|"&amp;$O$3,data[clé],0)),0)</f>
        <v>0</v>
      </c>
      <c r="S8" s="40">
        <f ca="1">IFERROR(INDEX(data[1],MATCH($B8&amp;"|"&amp;$S$3,data[clé],0)),0)</f>
        <v>0</v>
      </c>
      <c r="T8" s="41">
        <f ca="1">IFERROR(INDEX(data[2],MATCH($B8&amp;"|"&amp;$S$3,data[clé],0)),0)</f>
        <v>0</v>
      </c>
      <c r="U8" s="41">
        <f ca="1">IFERROR(INDEX(data[3],MATCH($B8&amp;"|"&amp;$S$3,data[clé],0)),0)</f>
        <v>0</v>
      </c>
      <c r="V8" s="42">
        <f ca="1">IFERROR(INDEX(data[4],MATCH($B8&amp;"|"&amp;$S$3,data[clé],0)),0)</f>
        <v>0</v>
      </c>
      <c r="W8" s="40">
        <f ca="1">IFERROR(INDEX(data[1],MATCH($B8&amp;"|"&amp;$W$3,data[clé],0)),0)</f>
        <v>0</v>
      </c>
      <c r="X8" s="41">
        <f ca="1">IFERROR(INDEX(data[2],MATCH($B8&amp;"|"&amp;$W$3,data[clé],0)),0)</f>
        <v>0</v>
      </c>
      <c r="Y8" s="41">
        <f ca="1">IFERROR(INDEX(data[3],MATCH($B8&amp;"|"&amp;$W$3,data[clé],0)),0)</f>
        <v>0</v>
      </c>
      <c r="Z8" s="42">
        <f ca="1">IFERROR(INDEX(data[4],MATCH($B8&amp;"|"&amp;$W$3,data[clé],0)),0)</f>
        <v>0</v>
      </c>
      <c r="AA8" s="40">
        <f ca="1">IFERROR(INDEX(data[1],MATCH($B8&amp;"|"&amp;$AA$3,data[clé],0)),0)</f>
        <v>0</v>
      </c>
      <c r="AB8" s="41">
        <f ca="1">IFERROR(INDEX(data[2],MATCH($B8&amp;"|"&amp;$AA$3,data[clé],0)),0)</f>
        <v>0</v>
      </c>
      <c r="AC8" s="41">
        <f ca="1">IFERROR(INDEX(data[3],MATCH($B8&amp;"|"&amp;$AA$3,data[clé],0)),0)</f>
        <v>0</v>
      </c>
      <c r="AD8" s="42">
        <f ca="1">IFERROR(INDEX(data[4],MATCH($B8&amp;"|"&amp;$AA$3,data[clé],0)),0)</f>
        <v>0</v>
      </c>
    </row>
    <row r="9" spans="1:30" s="39" customFormat="1" x14ac:dyDescent="0.35">
      <c r="A9" s="48">
        <f t="shared" si="1"/>
        <v>4</v>
      </c>
      <c r="B9" s="37" t="str">
        <f ca="1">OFFSET(agents[[#Headers],[Agents]],A9,)</f>
        <v>Agent4</v>
      </c>
      <c r="C9" s="40" t="str">
        <f ca="1">IFERROR(INDEX(data[1],MATCH($B9&amp;"|"&amp;$C$3,data[clé],0)),0)</f>
        <v/>
      </c>
      <c r="D9" s="41" t="str">
        <f ca="1">IFERROR(INDEX(data[2],MATCH($B9&amp;"|"&amp;$C$3,data[clé],0)),0)</f>
        <v>X</v>
      </c>
      <c r="E9" s="41" t="str">
        <f ca="1">IFERROR(INDEX(data[3],MATCH($B9&amp;"|"&amp;$C$3,data[clé],0)),0)</f>
        <v/>
      </c>
      <c r="F9" s="42" t="str">
        <f ca="1">IFERROR(INDEX(data[4],MATCH($B9&amp;"|"&amp;$C$3,data[clé],0)),0)</f>
        <v>X</v>
      </c>
      <c r="G9" s="40" t="str">
        <f ca="1">IFERROR(INDEX(data[1],MATCH($B9&amp;"|"&amp;$G$3,data[clé],0)),0)</f>
        <v>X</v>
      </c>
      <c r="H9" s="41" t="str">
        <f ca="1">IFERROR(INDEX(data[2],MATCH($B9&amp;"|"&amp;$G$3,data[clé],0)),0)</f>
        <v/>
      </c>
      <c r="I9" s="41" t="str">
        <f ca="1">IFERROR(INDEX(data[3],MATCH($B9&amp;"|"&amp;$G$3,data[clé],0)),0)</f>
        <v/>
      </c>
      <c r="J9" s="42" t="str">
        <f ca="1">IFERROR(INDEX(data[4],MATCH($B9&amp;"|"&amp;$G$3,data[clé],0)),0)</f>
        <v/>
      </c>
      <c r="K9" s="40" t="str">
        <f ca="1">IFERROR(INDEX(data[1],MATCH($B9&amp;"|"&amp;$K$3,data[clé],0)),0)</f>
        <v/>
      </c>
      <c r="L9" s="41" t="str">
        <f ca="1">IFERROR(INDEX(data[2],MATCH($B9&amp;"|"&amp;$K$3,data[clé],0)),0)</f>
        <v/>
      </c>
      <c r="M9" s="41" t="str">
        <f ca="1">IFERROR(INDEX(data[3],MATCH($B9&amp;"|"&amp;$K$3,data[clé],0)),0)</f>
        <v>X</v>
      </c>
      <c r="N9" s="42" t="str">
        <f ca="1">IFERROR(INDEX(data[4],MATCH($B9&amp;"|"&amp;$K$3,data[clé],0)),0)</f>
        <v/>
      </c>
      <c r="O9" s="40">
        <f ca="1">IFERROR(INDEX(data[1],MATCH($B9&amp;"|"&amp;$O$3,data[clé],0)),0)</f>
        <v>0</v>
      </c>
      <c r="P9" s="41">
        <f ca="1">IFERROR(INDEX(data[2],MATCH($B9&amp;"|"&amp;$O$3,data[clé],0)),0)</f>
        <v>0</v>
      </c>
      <c r="Q9" s="41">
        <f ca="1">IFERROR(INDEX(data[3],MATCH($B9&amp;"|"&amp;$O$3,data[clé],0)),0)</f>
        <v>0</v>
      </c>
      <c r="R9" s="42">
        <f ca="1">IFERROR(INDEX(data[4],MATCH($B9&amp;"|"&amp;$O$3,data[clé],0)),0)</f>
        <v>0</v>
      </c>
      <c r="S9" s="40">
        <f ca="1">IFERROR(INDEX(data[1],MATCH($B9&amp;"|"&amp;$S$3,data[clé],0)),0)</f>
        <v>0</v>
      </c>
      <c r="T9" s="41">
        <f ca="1">IFERROR(INDEX(data[2],MATCH($B9&amp;"|"&amp;$S$3,data[clé],0)),0)</f>
        <v>0</v>
      </c>
      <c r="U9" s="41">
        <f ca="1">IFERROR(INDEX(data[3],MATCH($B9&amp;"|"&amp;$S$3,data[clé],0)),0)</f>
        <v>0</v>
      </c>
      <c r="V9" s="42">
        <f ca="1">IFERROR(INDEX(data[4],MATCH($B9&amp;"|"&amp;$S$3,data[clé],0)),0)</f>
        <v>0</v>
      </c>
      <c r="W9" s="40">
        <f ca="1">IFERROR(INDEX(data[1],MATCH($B9&amp;"|"&amp;$W$3,data[clé],0)),0)</f>
        <v>0</v>
      </c>
      <c r="X9" s="41">
        <f ca="1">IFERROR(INDEX(data[2],MATCH($B9&amp;"|"&amp;$W$3,data[clé],0)),0)</f>
        <v>0</v>
      </c>
      <c r="Y9" s="41">
        <f ca="1">IFERROR(INDEX(data[3],MATCH($B9&amp;"|"&amp;$W$3,data[clé],0)),0)</f>
        <v>0</v>
      </c>
      <c r="Z9" s="42">
        <f ca="1">IFERROR(INDEX(data[4],MATCH($B9&amp;"|"&amp;$W$3,data[clé],0)),0)</f>
        <v>0</v>
      </c>
      <c r="AA9" s="40">
        <f ca="1">IFERROR(INDEX(data[1],MATCH($B9&amp;"|"&amp;$AA$3,data[clé],0)),0)</f>
        <v>0</v>
      </c>
      <c r="AB9" s="41">
        <f ca="1">IFERROR(INDEX(data[2],MATCH($B9&amp;"|"&amp;$AA$3,data[clé],0)),0)</f>
        <v>0</v>
      </c>
      <c r="AC9" s="41">
        <f ca="1">IFERROR(INDEX(data[3],MATCH($B9&amp;"|"&amp;$AA$3,data[clé],0)),0)</f>
        <v>0</v>
      </c>
      <c r="AD9" s="42">
        <f ca="1">IFERROR(INDEX(data[4],MATCH($B9&amp;"|"&amp;$AA$3,data[clé],0)),0)</f>
        <v>0</v>
      </c>
    </row>
    <row r="10" spans="1:30" s="39" customFormat="1" x14ac:dyDescent="0.35">
      <c r="A10" s="48">
        <f t="shared" si="1"/>
        <v>5</v>
      </c>
      <c r="B10" s="37" t="str">
        <f ca="1">OFFSET(agents[[#Headers],[Agents]],A10,)</f>
        <v>Agent5</v>
      </c>
      <c r="C10" s="40" t="str">
        <f ca="1">IFERROR(INDEX(data[1],MATCH($B10&amp;"|"&amp;$C$3,data[clé],0)),0)</f>
        <v/>
      </c>
      <c r="D10" s="41" t="str">
        <f ca="1">IFERROR(INDEX(data[2],MATCH($B10&amp;"|"&amp;$C$3,data[clé],0)),0)</f>
        <v/>
      </c>
      <c r="E10" s="41" t="str">
        <f ca="1">IFERROR(INDEX(data[3],MATCH($B10&amp;"|"&amp;$C$3,data[clé],0)),0)</f>
        <v>X</v>
      </c>
      <c r="F10" s="42" t="str">
        <f ca="1">IFERROR(INDEX(data[4],MATCH($B10&amp;"|"&amp;$C$3,data[clé],0)),0)</f>
        <v/>
      </c>
      <c r="G10" s="40" t="str">
        <f ca="1">IFERROR(INDEX(data[1],MATCH($B10&amp;"|"&amp;$G$3,data[clé],0)),0)</f>
        <v/>
      </c>
      <c r="H10" s="41" t="str">
        <f ca="1">IFERROR(INDEX(data[2],MATCH($B10&amp;"|"&amp;$G$3,data[clé],0)),0)</f>
        <v>X</v>
      </c>
      <c r="I10" s="41" t="str">
        <f ca="1">IFERROR(INDEX(data[3],MATCH($B10&amp;"|"&amp;$G$3,data[clé],0)),0)</f>
        <v/>
      </c>
      <c r="J10" s="42" t="str">
        <f ca="1">IFERROR(INDEX(data[4],MATCH($B10&amp;"|"&amp;$G$3,data[clé],0)),0)</f>
        <v>X</v>
      </c>
      <c r="K10" s="40" t="str">
        <f ca="1">IFERROR(INDEX(data[1],MATCH($B10&amp;"|"&amp;$K$3,data[clé],0)),0)</f>
        <v>X</v>
      </c>
      <c r="L10" s="41" t="str">
        <f ca="1">IFERROR(INDEX(data[2],MATCH($B10&amp;"|"&amp;$K$3,data[clé],0)),0)</f>
        <v/>
      </c>
      <c r="M10" s="41" t="str">
        <f ca="1">IFERROR(INDEX(data[3],MATCH($B10&amp;"|"&amp;$K$3,data[clé],0)),0)</f>
        <v/>
      </c>
      <c r="N10" s="42" t="str">
        <f ca="1">IFERROR(INDEX(data[4],MATCH($B10&amp;"|"&amp;$K$3,data[clé],0)),0)</f>
        <v/>
      </c>
      <c r="O10" s="40">
        <f ca="1">IFERROR(INDEX(data[1],MATCH($B10&amp;"|"&amp;$O$3,data[clé],0)),0)</f>
        <v>0</v>
      </c>
      <c r="P10" s="41">
        <f ca="1">IFERROR(INDEX(data[2],MATCH($B10&amp;"|"&amp;$O$3,data[clé],0)),0)</f>
        <v>0</v>
      </c>
      <c r="Q10" s="41">
        <f ca="1">IFERROR(INDEX(data[3],MATCH($B10&amp;"|"&amp;$O$3,data[clé],0)),0)</f>
        <v>0</v>
      </c>
      <c r="R10" s="42">
        <f ca="1">IFERROR(INDEX(data[4],MATCH($B10&amp;"|"&amp;$O$3,data[clé],0)),0)</f>
        <v>0</v>
      </c>
      <c r="S10" s="40">
        <f ca="1">IFERROR(INDEX(data[1],MATCH($B10&amp;"|"&amp;$S$3,data[clé],0)),0)</f>
        <v>0</v>
      </c>
      <c r="T10" s="41">
        <f ca="1">IFERROR(INDEX(data[2],MATCH($B10&amp;"|"&amp;$S$3,data[clé],0)),0)</f>
        <v>0</v>
      </c>
      <c r="U10" s="41">
        <f ca="1">IFERROR(INDEX(data[3],MATCH($B10&amp;"|"&amp;$S$3,data[clé],0)),0)</f>
        <v>0</v>
      </c>
      <c r="V10" s="42">
        <f ca="1">IFERROR(INDEX(data[4],MATCH($B10&amp;"|"&amp;$S$3,data[clé],0)),0)</f>
        <v>0</v>
      </c>
      <c r="W10" s="40">
        <f ca="1">IFERROR(INDEX(data[1],MATCH($B10&amp;"|"&amp;$W$3,data[clé],0)),0)</f>
        <v>0</v>
      </c>
      <c r="X10" s="41">
        <f ca="1">IFERROR(INDEX(data[2],MATCH($B10&amp;"|"&amp;$W$3,data[clé],0)),0)</f>
        <v>0</v>
      </c>
      <c r="Y10" s="41">
        <f ca="1">IFERROR(INDEX(data[3],MATCH($B10&amp;"|"&amp;$W$3,data[clé],0)),0)</f>
        <v>0</v>
      </c>
      <c r="Z10" s="42">
        <f ca="1">IFERROR(INDEX(data[4],MATCH($B10&amp;"|"&amp;$W$3,data[clé],0)),0)</f>
        <v>0</v>
      </c>
      <c r="AA10" s="40">
        <f ca="1">IFERROR(INDEX(data[1],MATCH($B10&amp;"|"&amp;$AA$3,data[clé],0)),0)</f>
        <v>0</v>
      </c>
      <c r="AB10" s="41">
        <f ca="1">IFERROR(INDEX(data[2],MATCH($B10&amp;"|"&amp;$AA$3,data[clé],0)),0)</f>
        <v>0</v>
      </c>
      <c r="AC10" s="41">
        <f ca="1">IFERROR(INDEX(data[3],MATCH($B10&amp;"|"&amp;$AA$3,data[clé],0)),0)</f>
        <v>0</v>
      </c>
      <c r="AD10" s="42">
        <f ca="1">IFERROR(INDEX(data[4],MATCH($B10&amp;"|"&amp;$AA$3,data[clé],0)),0)</f>
        <v>0</v>
      </c>
    </row>
    <row r="11" spans="1:30" s="39" customFormat="1" x14ac:dyDescent="0.35">
      <c r="A11" s="48">
        <f t="shared" si="1"/>
        <v>6</v>
      </c>
      <c r="B11" s="37" t="str">
        <f ca="1">OFFSET(agents[[#Headers],[Agents]],A11,)</f>
        <v>Agent6</v>
      </c>
      <c r="C11" s="40" t="str">
        <f ca="1">IFERROR(INDEX(data[1],MATCH($B11&amp;"|"&amp;$C$3,data[clé],0)),0)</f>
        <v/>
      </c>
      <c r="D11" s="41" t="str">
        <f ca="1">IFERROR(INDEX(data[2],MATCH($B11&amp;"|"&amp;$C$3,data[clé],0)),0)</f>
        <v/>
      </c>
      <c r="E11" s="41" t="str">
        <f ca="1">IFERROR(INDEX(data[3],MATCH($B11&amp;"|"&amp;$C$3,data[clé],0)),0)</f>
        <v>X</v>
      </c>
      <c r="F11" s="42" t="str">
        <f ca="1">IFERROR(INDEX(data[4],MATCH($B11&amp;"|"&amp;$C$3,data[clé],0)),0)</f>
        <v/>
      </c>
      <c r="G11" s="40" t="str">
        <f ca="1">IFERROR(INDEX(data[1],MATCH($B11&amp;"|"&amp;$G$3,data[clé],0)),0)</f>
        <v/>
      </c>
      <c r="H11" s="41" t="str">
        <f ca="1">IFERROR(INDEX(data[2],MATCH($B11&amp;"|"&amp;$G$3,data[clé],0)),0)</f>
        <v>X</v>
      </c>
      <c r="I11" s="41" t="str">
        <f ca="1">IFERROR(INDEX(data[3],MATCH($B11&amp;"|"&amp;$G$3,data[clé],0)),0)</f>
        <v/>
      </c>
      <c r="J11" s="42" t="str">
        <f ca="1">IFERROR(INDEX(data[4],MATCH($B11&amp;"|"&amp;$G$3,data[clé],0)),0)</f>
        <v>X</v>
      </c>
      <c r="K11" s="40" t="str">
        <f ca="1">IFERROR(INDEX(data[1],MATCH($B11&amp;"|"&amp;$K$3,data[clé],0)),0)</f>
        <v>X</v>
      </c>
      <c r="L11" s="41" t="str">
        <f ca="1">IFERROR(INDEX(data[2],MATCH($B11&amp;"|"&amp;$K$3,data[clé],0)),0)</f>
        <v/>
      </c>
      <c r="M11" s="41" t="str">
        <f ca="1">IFERROR(INDEX(data[3],MATCH($B11&amp;"|"&amp;$K$3,data[clé],0)),0)</f>
        <v/>
      </c>
      <c r="N11" s="42" t="str">
        <f ca="1">IFERROR(INDEX(data[4],MATCH($B11&amp;"|"&amp;$K$3,data[clé],0)),0)</f>
        <v/>
      </c>
      <c r="O11" s="40">
        <f ca="1">IFERROR(INDEX(data[1],MATCH($B11&amp;"|"&amp;$O$3,data[clé],0)),0)</f>
        <v>0</v>
      </c>
      <c r="P11" s="41">
        <f ca="1">IFERROR(INDEX(data[2],MATCH($B11&amp;"|"&amp;$O$3,data[clé],0)),0)</f>
        <v>0</v>
      </c>
      <c r="Q11" s="41">
        <f ca="1">IFERROR(INDEX(data[3],MATCH($B11&amp;"|"&amp;$O$3,data[clé],0)),0)</f>
        <v>0</v>
      </c>
      <c r="R11" s="42">
        <f ca="1">IFERROR(INDEX(data[4],MATCH($B11&amp;"|"&amp;$O$3,data[clé],0)),0)</f>
        <v>0</v>
      </c>
      <c r="S11" s="40">
        <f ca="1">IFERROR(INDEX(data[1],MATCH($B11&amp;"|"&amp;$S$3,data[clé],0)),0)</f>
        <v>0</v>
      </c>
      <c r="T11" s="41">
        <f ca="1">IFERROR(INDEX(data[2],MATCH($B11&amp;"|"&amp;$S$3,data[clé],0)),0)</f>
        <v>0</v>
      </c>
      <c r="U11" s="41">
        <f ca="1">IFERROR(INDEX(data[3],MATCH($B11&amp;"|"&amp;$S$3,data[clé],0)),0)</f>
        <v>0</v>
      </c>
      <c r="V11" s="42">
        <f ca="1">IFERROR(INDEX(data[4],MATCH($B11&amp;"|"&amp;$S$3,data[clé],0)),0)</f>
        <v>0</v>
      </c>
      <c r="W11" s="40">
        <f ca="1">IFERROR(INDEX(data[1],MATCH($B11&amp;"|"&amp;$W$3,data[clé],0)),0)</f>
        <v>0</v>
      </c>
      <c r="X11" s="41">
        <f ca="1">IFERROR(INDEX(data[2],MATCH($B11&amp;"|"&amp;$W$3,data[clé],0)),0)</f>
        <v>0</v>
      </c>
      <c r="Y11" s="41">
        <f ca="1">IFERROR(INDEX(data[3],MATCH($B11&amp;"|"&amp;$W$3,data[clé],0)),0)</f>
        <v>0</v>
      </c>
      <c r="Z11" s="42">
        <f ca="1">IFERROR(INDEX(data[4],MATCH($B11&amp;"|"&amp;$W$3,data[clé],0)),0)</f>
        <v>0</v>
      </c>
      <c r="AA11" s="40">
        <f ca="1">IFERROR(INDEX(data[1],MATCH($B11&amp;"|"&amp;$AA$3,data[clé],0)),0)</f>
        <v>0</v>
      </c>
      <c r="AB11" s="41">
        <f ca="1">IFERROR(INDEX(data[2],MATCH($B11&amp;"|"&amp;$AA$3,data[clé],0)),0)</f>
        <v>0</v>
      </c>
      <c r="AC11" s="41">
        <f ca="1">IFERROR(INDEX(data[3],MATCH($B11&amp;"|"&amp;$AA$3,data[clé],0)),0)</f>
        <v>0</v>
      </c>
      <c r="AD11" s="42">
        <f ca="1">IFERROR(INDEX(data[4],MATCH($B11&amp;"|"&amp;$AA$3,data[clé],0)),0)</f>
        <v>0</v>
      </c>
    </row>
    <row r="13" spans="1:30" x14ac:dyDescent="0.35">
      <c r="C13" s="63">
        <f>C3+7</f>
        <v>43108</v>
      </c>
      <c r="D13" s="64"/>
      <c r="E13" s="64"/>
      <c r="F13" s="65"/>
      <c r="G13" s="63">
        <f>C13+1</f>
        <v>43109</v>
      </c>
      <c r="H13" s="64"/>
      <c r="I13" s="64"/>
      <c r="J13" s="65"/>
      <c r="K13" s="63">
        <f>G13+1</f>
        <v>43110</v>
      </c>
      <c r="L13" s="64"/>
      <c r="M13" s="64"/>
      <c r="N13" s="65"/>
      <c r="O13" s="63">
        <f>K13+1</f>
        <v>43111</v>
      </c>
      <c r="P13" s="64"/>
      <c r="Q13" s="64"/>
      <c r="R13" s="65"/>
      <c r="S13" s="63">
        <f>O13+1</f>
        <v>43112</v>
      </c>
      <c r="T13" s="64"/>
      <c r="U13" s="64"/>
      <c r="V13" s="65"/>
      <c r="W13" s="63">
        <f>S13+1</f>
        <v>43113</v>
      </c>
      <c r="X13" s="64"/>
      <c r="Y13" s="64"/>
      <c r="Z13" s="65"/>
      <c r="AA13" s="63">
        <f>W13+1</f>
        <v>43114</v>
      </c>
      <c r="AB13" s="64"/>
      <c r="AC13" s="64"/>
      <c r="AD13" s="65"/>
    </row>
    <row r="14" spans="1:30" x14ac:dyDescent="0.35">
      <c r="B14" s="16" t="s">
        <v>37</v>
      </c>
      <c r="C14" s="19" t="str">
        <f t="shared" ref="C14:F15" si="2">C4</f>
        <v>00:</v>
      </c>
      <c r="D14" s="20">
        <f t="shared" si="2"/>
        <v>0.29166666666666669</v>
      </c>
      <c r="E14" s="20">
        <f t="shared" si="2"/>
        <v>0.58333333333333337</v>
      </c>
      <c r="F14" s="21">
        <f t="shared" si="2"/>
        <v>0.83333333333333337</v>
      </c>
      <c r="G14" s="22" t="str">
        <f t="shared" ref="G14:P15" si="3">C14</f>
        <v>00:</v>
      </c>
      <c r="H14" s="23">
        <f t="shared" si="3"/>
        <v>0.29166666666666669</v>
      </c>
      <c r="I14" s="23">
        <f t="shared" si="3"/>
        <v>0.58333333333333337</v>
      </c>
      <c r="J14" s="24">
        <f t="shared" si="3"/>
        <v>0.83333333333333337</v>
      </c>
      <c r="K14" s="22" t="str">
        <f t="shared" si="3"/>
        <v>00:</v>
      </c>
      <c r="L14" s="23">
        <f t="shared" si="3"/>
        <v>0.29166666666666669</v>
      </c>
      <c r="M14" s="23">
        <f t="shared" si="3"/>
        <v>0.58333333333333337</v>
      </c>
      <c r="N14" s="24">
        <f t="shared" si="3"/>
        <v>0.83333333333333337</v>
      </c>
      <c r="O14" s="22" t="str">
        <f t="shared" si="3"/>
        <v>00:</v>
      </c>
      <c r="P14" s="23">
        <f t="shared" si="3"/>
        <v>0.29166666666666669</v>
      </c>
      <c r="Q14" s="23">
        <f t="shared" ref="Q14:Z15" si="4">M14</f>
        <v>0.58333333333333337</v>
      </c>
      <c r="R14" s="24">
        <f t="shared" si="4"/>
        <v>0.83333333333333337</v>
      </c>
      <c r="S14" s="22" t="str">
        <f t="shared" si="4"/>
        <v>00:</v>
      </c>
      <c r="T14" s="23">
        <f t="shared" si="4"/>
        <v>0.29166666666666669</v>
      </c>
      <c r="U14" s="23">
        <f t="shared" si="4"/>
        <v>0.58333333333333337</v>
      </c>
      <c r="V14" s="24">
        <f t="shared" si="4"/>
        <v>0.83333333333333337</v>
      </c>
      <c r="W14" s="22" t="str">
        <f t="shared" si="4"/>
        <v>00:</v>
      </c>
      <c r="X14" s="23">
        <f t="shared" si="4"/>
        <v>0.29166666666666669</v>
      </c>
      <c r="Y14" s="23">
        <f t="shared" si="4"/>
        <v>0.58333333333333337</v>
      </c>
      <c r="Z14" s="24">
        <f t="shared" si="4"/>
        <v>0.83333333333333337</v>
      </c>
      <c r="AA14" s="22" t="str">
        <f t="shared" ref="AA14:AD15" si="5">W14</f>
        <v>00:</v>
      </c>
      <c r="AB14" s="23">
        <f t="shared" si="5"/>
        <v>0.29166666666666669</v>
      </c>
      <c r="AC14" s="23">
        <f t="shared" si="5"/>
        <v>0.58333333333333337</v>
      </c>
      <c r="AD14" s="24">
        <f t="shared" si="5"/>
        <v>0.83333333333333337</v>
      </c>
    </row>
    <row r="15" spans="1:30" x14ac:dyDescent="0.35">
      <c r="B15" s="16" t="s">
        <v>38</v>
      </c>
      <c r="C15" s="25">
        <f t="shared" si="2"/>
        <v>0.29166666666666669</v>
      </c>
      <c r="D15" s="26">
        <f t="shared" si="2"/>
        <v>0.58333333333333337</v>
      </c>
      <c r="E15" s="26">
        <f t="shared" si="2"/>
        <v>0.83333333333333337</v>
      </c>
      <c r="F15" s="27">
        <f t="shared" si="2"/>
        <v>1</v>
      </c>
      <c r="G15" s="28">
        <f t="shared" si="3"/>
        <v>0.29166666666666669</v>
      </c>
      <c r="H15" s="29">
        <f t="shared" si="3"/>
        <v>0.58333333333333337</v>
      </c>
      <c r="I15" s="29">
        <f t="shared" si="3"/>
        <v>0.83333333333333337</v>
      </c>
      <c r="J15" s="30">
        <f t="shared" si="3"/>
        <v>1</v>
      </c>
      <c r="K15" s="28">
        <f t="shared" si="3"/>
        <v>0.29166666666666669</v>
      </c>
      <c r="L15" s="29">
        <f t="shared" si="3"/>
        <v>0.58333333333333337</v>
      </c>
      <c r="M15" s="29">
        <f t="shared" si="3"/>
        <v>0.83333333333333337</v>
      </c>
      <c r="N15" s="30">
        <f t="shared" si="3"/>
        <v>1</v>
      </c>
      <c r="O15" s="28">
        <f t="shared" si="3"/>
        <v>0.29166666666666669</v>
      </c>
      <c r="P15" s="29">
        <f t="shared" si="3"/>
        <v>0.58333333333333337</v>
      </c>
      <c r="Q15" s="29">
        <f t="shared" si="4"/>
        <v>0.83333333333333337</v>
      </c>
      <c r="R15" s="30">
        <f t="shared" si="4"/>
        <v>1</v>
      </c>
      <c r="S15" s="28">
        <f t="shared" si="4"/>
        <v>0.29166666666666669</v>
      </c>
      <c r="T15" s="29">
        <f t="shared" si="4"/>
        <v>0.58333333333333337</v>
      </c>
      <c r="U15" s="29">
        <f t="shared" si="4"/>
        <v>0.83333333333333337</v>
      </c>
      <c r="V15" s="30">
        <f t="shared" si="4"/>
        <v>1</v>
      </c>
      <c r="W15" s="28">
        <f t="shared" si="4"/>
        <v>0.29166666666666669</v>
      </c>
      <c r="X15" s="29">
        <f t="shared" si="4"/>
        <v>0.58333333333333337</v>
      </c>
      <c r="Y15" s="29">
        <f t="shared" si="4"/>
        <v>0.83333333333333337</v>
      </c>
      <c r="Z15" s="30">
        <f t="shared" si="4"/>
        <v>1</v>
      </c>
      <c r="AA15" s="28">
        <f t="shared" si="5"/>
        <v>0.29166666666666669</v>
      </c>
      <c r="AB15" s="29">
        <f t="shared" si="5"/>
        <v>0.58333333333333337</v>
      </c>
      <c r="AC15" s="29">
        <f t="shared" si="5"/>
        <v>0.83333333333333337</v>
      </c>
      <c r="AD15" s="30">
        <f t="shared" si="5"/>
        <v>1</v>
      </c>
    </row>
    <row r="16" spans="1:30" s="39" customFormat="1" x14ac:dyDescent="0.35">
      <c r="A16" s="48">
        <f>ROW()-ROW(C$13)-2</f>
        <v>1</v>
      </c>
      <c r="B16" s="37" t="str">
        <f ca="1">OFFSET(agents[[#Headers],[Agents]],A16,)</f>
        <v>Agent1</v>
      </c>
      <c r="C16" s="40">
        <f ca="1">IFERROR(INDEX(data[1],MATCH($B16&amp;"|"&amp;$C$13,data[clé],0)),0)</f>
        <v>0</v>
      </c>
      <c r="D16" s="41">
        <f ca="1">IFERROR(INDEX(data[2],MATCH($B16&amp;"|"&amp;$C$13,data[clé],0)),0)</f>
        <v>0</v>
      </c>
      <c r="E16" s="41">
        <f ca="1">IFERROR(INDEX(data[3],MATCH($B16&amp;"|"&amp;$C$13,data[clé],0)),0)</f>
        <v>0</v>
      </c>
      <c r="F16" s="42">
        <f ca="1">IFERROR(INDEX(data[4],MATCH($B16&amp;"|"&amp;$C$13,data[clé],0)),0)</f>
        <v>0</v>
      </c>
      <c r="G16" s="40">
        <f ca="1">IFERROR(INDEX(data[1],MATCH($B16&amp;"|"&amp;$G$13,data[clé],0)),0)</f>
        <v>0</v>
      </c>
      <c r="H16" s="41">
        <f ca="1">IFERROR(INDEX(data[2],MATCH($B16&amp;"|"&amp;$G$13,data[clé],0)),0)</f>
        <v>0</v>
      </c>
      <c r="I16" s="41">
        <f ca="1">IFERROR(INDEX(data[3],MATCH($B16&amp;"|"&amp;$G$13,data[clé],0)),0)</f>
        <v>0</v>
      </c>
      <c r="J16" s="42">
        <f ca="1">IFERROR(INDEX(data[4],MATCH($B16&amp;"|"&amp;$G$13,data[clé],0)),0)</f>
        <v>0</v>
      </c>
      <c r="K16" s="40">
        <f ca="1">IFERROR(INDEX(data[1],MATCH($B16&amp;"|"&amp;$K$13,data[clé],0)),0)</f>
        <v>0</v>
      </c>
      <c r="L16" s="41">
        <f ca="1">IFERROR(INDEX(data[2],MATCH($B16&amp;"|"&amp;$K$13,data[clé],0)),0)</f>
        <v>0</v>
      </c>
      <c r="M16" s="41">
        <f ca="1">IFERROR(INDEX(data[3],MATCH($B16&amp;"|"&amp;$K$13,data[clé],0)),0)</f>
        <v>0</v>
      </c>
      <c r="N16" s="42">
        <f ca="1">IFERROR(INDEX(data[4],MATCH($B16&amp;"|"&amp;$K$13,data[clé],0)),0)</f>
        <v>0</v>
      </c>
      <c r="O16" s="40">
        <f ca="1">IFERROR(INDEX(data[1],MATCH($B16&amp;"|"&amp;$O$13,data[clé],0)),0)</f>
        <v>0</v>
      </c>
      <c r="P16" s="41">
        <f ca="1">IFERROR(INDEX(data[2],MATCH($B16&amp;"|"&amp;$O$13,data[clé],0)),0)</f>
        <v>0</v>
      </c>
      <c r="Q16" s="41">
        <f ca="1">IFERROR(INDEX(data[3],MATCH($B16&amp;"|"&amp;$O$13,data[clé],0)),0)</f>
        <v>0</v>
      </c>
      <c r="R16" s="42">
        <f ca="1">IFERROR(INDEX(data[4],MATCH($B16&amp;"|"&amp;$O$13,data[clé],0)),0)</f>
        <v>0</v>
      </c>
      <c r="S16" s="40">
        <f ca="1">IFERROR(INDEX(data[1],MATCH($B16&amp;"|"&amp;$S$13,data[clé],0)),0)</f>
        <v>0</v>
      </c>
      <c r="T16" s="41">
        <f ca="1">IFERROR(INDEX(data[2],MATCH($B16&amp;"|"&amp;$S$13,data[clé],0)),0)</f>
        <v>0</v>
      </c>
      <c r="U16" s="41">
        <f ca="1">IFERROR(INDEX(data[3],MATCH($B16&amp;"|"&amp;$S$13,data[clé],0)),0)</f>
        <v>0</v>
      </c>
      <c r="V16" s="42">
        <f ca="1">IFERROR(INDEX(data[4],MATCH($B16&amp;"|"&amp;$S$13,data[clé],0)),0)</f>
        <v>0</v>
      </c>
      <c r="W16" s="40">
        <f ca="1">IFERROR(INDEX(data[1],MATCH($B16&amp;"|"&amp;$W$13,data[clé],0)),0)</f>
        <v>0</v>
      </c>
      <c r="X16" s="41">
        <f ca="1">IFERROR(INDEX(data[2],MATCH($B16&amp;"|"&amp;$W$13,data[clé],0)),0)</f>
        <v>0</v>
      </c>
      <c r="Y16" s="41">
        <f ca="1">IFERROR(INDEX(data[3],MATCH($B16&amp;"|"&amp;$W$13,data[clé],0)),0)</f>
        <v>0</v>
      </c>
      <c r="Z16" s="42">
        <f ca="1">IFERROR(INDEX(data[4],MATCH($B16&amp;"|"&amp;$W$13,data[clé],0)),0)</f>
        <v>0</v>
      </c>
      <c r="AA16" s="40">
        <f ca="1">IFERROR(INDEX(data[1],MATCH($B16&amp;"|"&amp;$AA$13,data[clé],0)),0)</f>
        <v>0</v>
      </c>
      <c r="AB16" s="41">
        <f ca="1">IFERROR(INDEX(data[2],MATCH($B16&amp;"|"&amp;$AA$13,data[clé],0)),0)</f>
        <v>0</v>
      </c>
      <c r="AC16" s="41">
        <f ca="1">IFERROR(INDEX(data[3],MATCH($B16&amp;"|"&amp;$AA$13,data[clé],0)),0)</f>
        <v>0</v>
      </c>
      <c r="AD16" s="42">
        <f ca="1">IFERROR(INDEX(data[4],MATCH($B16&amp;"|"&amp;$AA$13,data[clé],0)),0)</f>
        <v>0</v>
      </c>
    </row>
    <row r="17" spans="1:30" s="39" customFormat="1" x14ac:dyDescent="0.35">
      <c r="A17" s="48">
        <f t="shared" ref="A17:A21" si="6">ROW()-ROW(C$13)-2</f>
        <v>2</v>
      </c>
      <c r="B17" s="37" t="str">
        <f ca="1">OFFSET(agents[[#Headers],[Agents]],A17,)</f>
        <v>Agent2</v>
      </c>
      <c r="C17" s="40">
        <f ca="1">IFERROR(INDEX(data[1],MATCH($B17&amp;"|"&amp;$C$13,data[clé],0)),0)</f>
        <v>0</v>
      </c>
      <c r="D17" s="41">
        <f ca="1">IFERROR(INDEX(data[2],MATCH($B17&amp;"|"&amp;$C$13,data[clé],0)),0)</f>
        <v>0</v>
      </c>
      <c r="E17" s="41">
        <f ca="1">IFERROR(INDEX(data[3],MATCH($B17&amp;"|"&amp;$C$13,data[clé],0)),0)</f>
        <v>0</v>
      </c>
      <c r="F17" s="42">
        <f ca="1">IFERROR(INDEX(data[4],MATCH($B17&amp;"|"&amp;$C$13,data[clé],0)),0)</f>
        <v>0</v>
      </c>
      <c r="G17" s="40">
        <f ca="1">IFERROR(INDEX(data[1],MATCH($B17&amp;"|"&amp;$G$13,data[clé],0)),0)</f>
        <v>0</v>
      </c>
      <c r="H17" s="41">
        <f ca="1">IFERROR(INDEX(data[2],MATCH($B17&amp;"|"&amp;$G$13,data[clé],0)),0)</f>
        <v>0</v>
      </c>
      <c r="I17" s="41">
        <f ca="1">IFERROR(INDEX(data[3],MATCH($B17&amp;"|"&amp;$G$13,data[clé],0)),0)</f>
        <v>0</v>
      </c>
      <c r="J17" s="42">
        <f ca="1">IFERROR(INDEX(data[4],MATCH($B17&amp;"|"&amp;$G$13,data[clé],0)),0)</f>
        <v>0</v>
      </c>
      <c r="K17" s="40">
        <f ca="1">IFERROR(INDEX(data[1],MATCH($B17&amp;"|"&amp;$K$13,data[clé],0)),0)</f>
        <v>0</v>
      </c>
      <c r="L17" s="41">
        <f ca="1">IFERROR(INDEX(data[2],MATCH($B17&amp;"|"&amp;$K$13,data[clé],0)),0)</f>
        <v>0</v>
      </c>
      <c r="M17" s="41">
        <f ca="1">IFERROR(INDEX(data[3],MATCH($B17&amp;"|"&amp;$K$13,data[clé],0)),0)</f>
        <v>0</v>
      </c>
      <c r="N17" s="42">
        <f ca="1">IFERROR(INDEX(data[4],MATCH($B17&amp;"|"&amp;$K$13,data[clé],0)),0)</f>
        <v>0</v>
      </c>
      <c r="O17" s="40">
        <f ca="1">IFERROR(INDEX(data[1],MATCH($B17&amp;"|"&amp;$O$13,data[clé],0)),0)</f>
        <v>0</v>
      </c>
      <c r="P17" s="41">
        <f ca="1">IFERROR(INDEX(data[2],MATCH($B17&amp;"|"&amp;$O$13,data[clé],0)),0)</f>
        <v>0</v>
      </c>
      <c r="Q17" s="41">
        <f ca="1">IFERROR(INDEX(data[3],MATCH($B17&amp;"|"&amp;$O$13,data[clé],0)),0)</f>
        <v>0</v>
      </c>
      <c r="R17" s="42">
        <f ca="1">IFERROR(INDEX(data[4],MATCH($B17&amp;"|"&amp;$O$13,data[clé],0)),0)</f>
        <v>0</v>
      </c>
      <c r="S17" s="40">
        <f ca="1">IFERROR(INDEX(data[1],MATCH($B17&amp;"|"&amp;$S$13,data[clé],0)),0)</f>
        <v>0</v>
      </c>
      <c r="T17" s="41">
        <f ca="1">IFERROR(INDEX(data[2],MATCH($B17&amp;"|"&amp;$S$13,data[clé],0)),0)</f>
        <v>0</v>
      </c>
      <c r="U17" s="41">
        <f ca="1">IFERROR(INDEX(data[3],MATCH($B17&amp;"|"&amp;$S$13,data[clé],0)),0)</f>
        <v>0</v>
      </c>
      <c r="V17" s="42">
        <f ca="1">IFERROR(INDEX(data[4],MATCH($B17&amp;"|"&amp;$S$13,data[clé],0)),0)</f>
        <v>0</v>
      </c>
      <c r="W17" s="40">
        <f ca="1">IFERROR(INDEX(data[1],MATCH($B17&amp;"|"&amp;$W$13,data[clé],0)),0)</f>
        <v>0</v>
      </c>
      <c r="X17" s="41">
        <f ca="1">IFERROR(INDEX(data[2],MATCH($B17&amp;"|"&amp;$W$13,data[clé],0)),0)</f>
        <v>0</v>
      </c>
      <c r="Y17" s="41">
        <f ca="1">IFERROR(INDEX(data[3],MATCH($B17&amp;"|"&amp;$W$13,data[clé],0)),0)</f>
        <v>0</v>
      </c>
      <c r="Z17" s="42">
        <f ca="1">IFERROR(INDEX(data[4],MATCH($B17&amp;"|"&amp;$W$13,data[clé],0)),0)</f>
        <v>0</v>
      </c>
      <c r="AA17" s="40">
        <f ca="1">IFERROR(INDEX(data[1],MATCH($B17&amp;"|"&amp;$AA$13,data[clé],0)),0)</f>
        <v>0</v>
      </c>
      <c r="AB17" s="41">
        <f ca="1">IFERROR(INDEX(data[2],MATCH($B17&amp;"|"&amp;$AA$13,data[clé],0)),0)</f>
        <v>0</v>
      </c>
      <c r="AC17" s="41">
        <f ca="1">IFERROR(INDEX(data[3],MATCH($B17&amp;"|"&amp;$AA$13,data[clé],0)),0)</f>
        <v>0</v>
      </c>
      <c r="AD17" s="42">
        <f ca="1">IFERROR(INDEX(data[4],MATCH($B17&amp;"|"&amp;$AA$13,data[clé],0)),0)</f>
        <v>0</v>
      </c>
    </row>
    <row r="18" spans="1:30" s="39" customFormat="1" x14ac:dyDescent="0.35">
      <c r="A18" s="48">
        <f t="shared" si="6"/>
        <v>3</v>
      </c>
      <c r="B18" s="37" t="str">
        <f ca="1">OFFSET(agents[[#Headers],[Agents]],A18,)</f>
        <v>Agent3</v>
      </c>
      <c r="C18" s="40">
        <f ca="1">IFERROR(INDEX(data[1],MATCH($B18&amp;"|"&amp;$C$13,data[clé],0)),0)</f>
        <v>0</v>
      </c>
      <c r="D18" s="41">
        <f ca="1">IFERROR(INDEX(data[2],MATCH($B18&amp;"|"&amp;$C$13,data[clé],0)),0)</f>
        <v>0</v>
      </c>
      <c r="E18" s="41">
        <f ca="1">IFERROR(INDEX(data[3],MATCH($B18&amp;"|"&amp;$C$13,data[clé],0)),0)</f>
        <v>0</v>
      </c>
      <c r="F18" s="42">
        <f ca="1">IFERROR(INDEX(data[4],MATCH($B18&amp;"|"&amp;$C$13,data[clé],0)),0)</f>
        <v>0</v>
      </c>
      <c r="G18" s="40">
        <f ca="1">IFERROR(INDEX(data[1],MATCH($B18&amp;"|"&amp;$G$13,data[clé],0)),0)</f>
        <v>0</v>
      </c>
      <c r="H18" s="41">
        <f ca="1">IFERROR(INDEX(data[2],MATCH($B18&amp;"|"&amp;$G$13,data[clé],0)),0)</f>
        <v>0</v>
      </c>
      <c r="I18" s="41">
        <f ca="1">IFERROR(INDEX(data[3],MATCH($B18&amp;"|"&amp;$G$13,data[clé],0)),0)</f>
        <v>0</v>
      </c>
      <c r="J18" s="42">
        <f ca="1">IFERROR(INDEX(data[4],MATCH($B18&amp;"|"&amp;$G$13,data[clé],0)),0)</f>
        <v>0</v>
      </c>
      <c r="K18" s="40">
        <f ca="1">IFERROR(INDEX(data[1],MATCH($B18&amp;"|"&amp;$K$13,data[clé],0)),0)</f>
        <v>0</v>
      </c>
      <c r="L18" s="41">
        <f ca="1">IFERROR(INDEX(data[2],MATCH($B18&amp;"|"&amp;$K$13,data[clé],0)),0)</f>
        <v>0</v>
      </c>
      <c r="M18" s="41">
        <f ca="1">IFERROR(INDEX(data[3],MATCH($B18&amp;"|"&amp;$K$13,data[clé],0)),0)</f>
        <v>0</v>
      </c>
      <c r="N18" s="42">
        <f ca="1">IFERROR(INDEX(data[4],MATCH($B18&amp;"|"&amp;$K$13,data[clé],0)),0)</f>
        <v>0</v>
      </c>
      <c r="O18" s="40">
        <f ca="1">IFERROR(INDEX(data[1],MATCH($B18&amp;"|"&amp;$O$13,data[clé],0)),0)</f>
        <v>0</v>
      </c>
      <c r="P18" s="41">
        <f ca="1">IFERROR(INDEX(data[2],MATCH($B18&amp;"|"&amp;$O$13,data[clé],0)),0)</f>
        <v>0</v>
      </c>
      <c r="Q18" s="41">
        <f ca="1">IFERROR(INDEX(data[3],MATCH($B18&amp;"|"&amp;$O$13,data[clé],0)),0)</f>
        <v>0</v>
      </c>
      <c r="R18" s="42">
        <f ca="1">IFERROR(INDEX(data[4],MATCH($B18&amp;"|"&amp;$O$13,data[clé],0)),0)</f>
        <v>0</v>
      </c>
      <c r="S18" s="40">
        <f ca="1">IFERROR(INDEX(data[1],MATCH($B18&amp;"|"&amp;$S$13,data[clé],0)),0)</f>
        <v>0</v>
      </c>
      <c r="T18" s="41">
        <f ca="1">IFERROR(INDEX(data[2],MATCH($B18&amp;"|"&amp;$S$13,data[clé],0)),0)</f>
        <v>0</v>
      </c>
      <c r="U18" s="41">
        <f ca="1">IFERROR(INDEX(data[3],MATCH($B18&amp;"|"&amp;$S$13,data[clé],0)),0)</f>
        <v>0</v>
      </c>
      <c r="V18" s="42">
        <f ca="1">IFERROR(INDEX(data[4],MATCH($B18&amp;"|"&amp;$S$13,data[clé],0)),0)</f>
        <v>0</v>
      </c>
      <c r="W18" s="40">
        <f ca="1">IFERROR(INDEX(data[1],MATCH($B18&amp;"|"&amp;$W$13,data[clé],0)),0)</f>
        <v>0</v>
      </c>
      <c r="X18" s="41">
        <f ca="1">IFERROR(INDEX(data[2],MATCH($B18&amp;"|"&amp;$W$13,data[clé],0)),0)</f>
        <v>0</v>
      </c>
      <c r="Y18" s="41">
        <f ca="1">IFERROR(INDEX(data[3],MATCH($B18&amp;"|"&amp;$W$13,data[clé],0)),0)</f>
        <v>0</v>
      </c>
      <c r="Z18" s="42">
        <f ca="1">IFERROR(INDEX(data[4],MATCH($B18&amp;"|"&amp;$W$13,data[clé],0)),0)</f>
        <v>0</v>
      </c>
      <c r="AA18" s="40">
        <f ca="1">IFERROR(INDEX(data[1],MATCH($B18&amp;"|"&amp;$AA$13,data[clé],0)),0)</f>
        <v>0</v>
      </c>
      <c r="AB18" s="41">
        <f ca="1">IFERROR(INDEX(data[2],MATCH($B18&amp;"|"&amp;$AA$13,data[clé],0)),0)</f>
        <v>0</v>
      </c>
      <c r="AC18" s="41">
        <f ca="1">IFERROR(INDEX(data[3],MATCH($B18&amp;"|"&amp;$AA$13,data[clé],0)),0)</f>
        <v>0</v>
      </c>
      <c r="AD18" s="42">
        <f ca="1">IFERROR(INDEX(data[4],MATCH($B18&amp;"|"&amp;$AA$13,data[clé],0)),0)</f>
        <v>0</v>
      </c>
    </row>
    <row r="19" spans="1:30" s="39" customFormat="1" x14ac:dyDescent="0.35">
      <c r="A19" s="48">
        <f t="shared" si="6"/>
        <v>4</v>
      </c>
      <c r="B19" s="37" t="str">
        <f ca="1">OFFSET(agents[[#Headers],[Agents]],A19,)</f>
        <v>Agent4</v>
      </c>
      <c r="C19" s="40">
        <f ca="1">IFERROR(INDEX(data[1],MATCH($B19&amp;"|"&amp;$C$13,data[clé],0)),0)</f>
        <v>0</v>
      </c>
      <c r="D19" s="41">
        <f ca="1">IFERROR(INDEX(data[2],MATCH($B19&amp;"|"&amp;$C$13,data[clé],0)),0)</f>
        <v>0</v>
      </c>
      <c r="E19" s="41">
        <f ca="1">IFERROR(INDEX(data[3],MATCH($B19&amp;"|"&amp;$C$13,data[clé],0)),0)</f>
        <v>0</v>
      </c>
      <c r="F19" s="42">
        <f ca="1">IFERROR(INDEX(data[4],MATCH($B19&amp;"|"&amp;$C$13,data[clé],0)),0)</f>
        <v>0</v>
      </c>
      <c r="G19" s="40">
        <f ca="1">IFERROR(INDEX(data[1],MATCH($B19&amp;"|"&amp;$G$13,data[clé],0)),0)</f>
        <v>0</v>
      </c>
      <c r="H19" s="41">
        <f ca="1">IFERROR(INDEX(data[2],MATCH($B19&amp;"|"&amp;$G$13,data[clé],0)),0)</f>
        <v>0</v>
      </c>
      <c r="I19" s="41">
        <f ca="1">IFERROR(INDEX(data[3],MATCH($B19&amp;"|"&amp;$G$13,data[clé],0)),0)</f>
        <v>0</v>
      </c>
      <c r="J19" s="42">
        <f ca="1">IFERROR(INDEX(data[4],MATCH($B19&amp;"|"&amp;$G$13,data[clé],0)),0)</f>
        <v>0</v>
      </c>
      <c r="K19" s="40">
        <f ca="1">IFERROR(INDEX(data[1],MATCH($B19&amp;"|"&amp;$K$13,data[clé],0)),0)</f>
        <v>0</v>
      </c>
      <c r="L19" s="41">
        <f ca="1">IFERROR(INDEX(data[2],MATCH($B19&amp;"|"&amp;$K$13,data[clé],0)),0)</f>
        <v>0</v>
      </c>
      <c r="M19" s="41">
        <f ca="1">IFERROR(INDEX(data[3],MATCH($B19&amp;"|"&amp;$K$13,data[clé],0)),0)</f>
        <v>0</v>
      </c>
      <c r="N19" s="42">
        <f ca="1">IFERROR(INDEX(data[4],MATCH($B19&amp;"|"&amp;$K$13,data[clé],0)),0)</f>
        <v>0</v>
      </c>
      <c r="O19" s="40">
        <f ca="1">IFERROR(INDEX(data[1],MATCH($B19&amp;"|"&amp;$O$13,data[clé],0)),0)</f>
        <v>0</v>
      </c>
      <c r="P19" s="41">
        <f ca="1">IFERROR(INDEX(data[2],MATCH($B19&amp;"|"&amp;$O$13,data[clé],0)),0)</f>
        <v>0</v>
      </c>
      <c r="Q19" s="41">
        <f ca="1">IFERROR(INDEX(data[3],MATCH($B19&amp;"|"&amp;$O$13,data[clé],0)),0)</f>
        <v>0</v>
      </c>
      <c r="R19" s="42">
        <f ca="1">IFERROR(INDEX(data[4],MATCH($B19&amp;"|"&amp;$O$13,data[clé],0)),0)</f>
        <v>0</v>
      </c>
      <c r="S19" s="40">
        <f ca="1">IFERROR(INDEX(data[1],MATCH($B19&amp;"|"&amp;$S$13,data[clé],0)),0)</f>
        <v>0</v>
      </c>
      <c r="T19" s="41">
        <f ca="1">IFERROR(INDEX(data[2],MATCH($B19&amp;"|"&amp;$S$13,data[clé],0)),0)</f>
        <v>0</v>
      </c>
      <c r="U19" s="41">
        <f ca="1">IFERROR(INDEX(data[3],MATCH($B19&amp;"|"&amp;$S$13,data[clé],0)),0)</f>
        <v>0</v>
      </c>
      <c r="V19" s="42">
        <f ca="1">IFERROR(INDEX(data[4],MATCH($B19&amp;"|"&amp;$S$13,data[clé],0)),0)</f>
        <v>0</v>
      </c>
      <c r="W19" s="40">
        <f ca="1">IFERROR(INDEX(data[1],MATCH($B19&amp;"|"&amp;$W$13,data[clé],0)),0)</f>
        <v>0</v>
      </c>
      <c r="X19" s="41">
        <f ca="1">IFERROR(INDEX(data[2],MATCH($B19&amp;"|"&amp;$W$13,data[clé],0)),0)</f>
        <v>0</v>
      </c>
      <c r="Y19" s="41">
        <f ca="1">IFERROR(INDEX(data[3],MATCH($B19&amp;"|"&amp;$W$13,data[clé],0)),0)</f>
        <v>0</v>
      </c>
      <c r="Z19" s="42">
        <f ca="1">IFERROR(INDEX(data[4],MATCH($B19&amp;"|"&amp;$W$13,data[clé],0)),0)</f>
        <v>0</v>
      </c>
      <c r="AA19" s="40">
        <f ca="1">IFERROR(INDEX(data[1],MATCH($B19&amp;"|"&amp;$AA$13,data[clé],0)),0)</f>
        <v>0</v>
      </c>
      <c r="AB19" s="41">
        <f ca="1">IFERROR(INDEX(data[2],MATCH($B19&amp;"|"&amp;$AA$13,data[clé],0)),0)</f>
        <v>0</v>
      </c>
      <c r="AC19" s="41">
        <f ca="1">IFERROR(INDEX(data[3],MATCH($B19&amp;"|"&amp;$AA$13,data[clé],0)),0)</f>
        <v>0</v>
      </c>
      <c r="AD19" s="42">
        <f ca="1">IFERROR(INDEX(data[4],MATCH($B19&amp;"|"&amp;$AA$13,data[clé],0)),0)</f>
        <v>0</v>
      </c>
    </row>
    <row r="20" spans="1:30" s="39" customFormat="1" x14ac:dyDescent="0.35">
      <c r="A20" s="48">
        <f t="shared" si="6"/>
        <v>5</v>
      </c>
      <c r="B20" s="37" t="str">
        <f ca="1">OFFSET(agents[[#Headers],[Agents]],A20,)</f>
        <v>Agent5</v>
      </c>
      <c r="C20" s="40">
        <f ca="1">IFERROR(INDEX(data[1],MATCH($B20&amp;"|"&amp;$C$13,data[clé],0)),0)</f>
        <v>0</v>
      </c>
      <c r="D20" s="41">
        <f ca="1">IFERROR(INDEX(data[2],MATCH($B20&amp;"|"&amp;$C$13,data[clé],0)),0)</f>
        <v>0</v>
      </c>
      <c r="E20" s="41">
        <f ca="1">IFERROR(INDEX(data[3],MATCH($B20&amp;"|"&amp;$C$13,data[clé],0)),0)</f>
        <v>0</v>
      </c>
      <c r="F20" s="42">
        <f ca="1">IFERROR(INDEX(data[4],MATCH($B20&amp;"|"&amp;$C$13,data[clé],0)),0)</f>
        <v>0</v>
      </c>
      <c r="G20" s="40">
        <f ca="1">IFERROR(INDEX(data[1],MATCH($B20&amp;"|"&amp;$G$13,data[clé],0)),0)</f>
        <v>0</v>
      </c>
      <c r="H20" s="41">
        <f ca="1">IFERROR(INDEX(data[2],MATCH($B20&amp;"|"&amp;$G$13,data[clé],0)),0)</f>
        <v>0</v>
      </c>
      <c r="I20" s="41">
        <f ca="1">IFERROR(INDEX(data[3],MATCH($B20&amp;"|"&amp;$G$13,data[clé],0)),0)</f>
        <v>0</v>
      </c>
      <c r="J20" s="42">
        <f ca="1">IFERROR(INDEX(data[4],MATCH($B20&amp;"|"&amp;$G$13,data[clé],0)),0)</f>
        <v>0</v>
      </c>
      <c r="K20" s="40">
        <f ca="1">IFERROR(INDEX(data[1],MATCH($B20&amp;"|"&amp;$K$13,data[clé],0)),0)</f>
        <v>0</v>
      </c>
      <c r="L20" s="41">
        <f ca="1">IFERROR(INDEX(data[2],MATCH($B20&amp;"|"&amp;$K$13,data[clé],0)),0)</f>
        <v>0</v>
      </c>
      <c r="M20" s="41">
        <f ca="1">IFERROR(INDEX(data[3],MATCH($B20&amp;"|"&amp;$K$13,data[clé],0)),0)</f>
        <v>0</v>
      </c>
      <c r="N20" s="42">
        <f ca="1">IFERROR(INDEX(data[4],MATCH($B20&amp;"|"&amp;$K$13,data[clé],0)),0)</f>
        <v>0</v>
      </c>
      <c r="O20" s="40">
        <f ca="1">IFERROR(INDEX(data[1],MATCH($B20&amp;"|"&amp;$O$13,data[clé],0)),0)</f>
        <v>0</v>
      </c>
      <c r="P20" s="41">
        <f ca="1">IFERROR(INDEX(data[2],MATCH($B20&amp;"|"&amp;$O$13,data[clé],0)),0)</f>
        <v>0</v>
      </c>
      <c r="Q20" s="41">
        <f ca="1">IFERROR(INDEX(data[3],MATCH($B20&amp;"|"&amp;$O$13,data[clé],0)),0)</f>
        <v>0</v>
      </c>
      <c r="R20" s="42">
        <f ca="1">IFERROR(INDEX(data[4],MATCH($B20&amp;"|"&amp;$O$13,data[clé],0)),0)</f>
        <v>0</v>
      </c>
      <c r="S20" s="40">
        <f ca="1">IFERROR(INDEX(data[1],MATCH($B20&amp;"|"&amp;$S$13,data[clé],0)),0)</f>
        <v>0</v>
      </c>
      <c r="T20" s="41">
        <f ca="1">IFERROR(INDEX(data[2],MATCH($B20&amp;"|"&amp;$S$13,data[clé],0)),0)</f>
        <v>0</v>
      </c>
      <c r="U20" s="41">
        <f ca="1">IFERROR(INDEX(data[3],MATCH($B20&amp;"|"&amp;$S$13,data[clé],0)),0)</f>
        <v>0</v>
      </c>
      <c r="V20" s="42">
        <f ca="1">IFERROR(INDEX(data[4],MATCH($B20&amp;"|"&amp;$S$13,data[clé],0)),0)</f>
        <v>0</v>
      </c>
      <c r="W20" s="40">
        <f ca="1">IFERROR(INDEX(data[1],MATCH($B20&amp;"|"&amp;$W$13,data[clé],0)),0)</f>
        <v>0</v>
      </c>
      <c r="X20" s="41">
        <f ca="1">IFERROR(INDEX(data[2],MATCH($B20&amp;"|"&amp;$W$13,data[clé],0)),0)</f>
        <v>0</v>
      </c>
      <c r="Y20" s="41">
        <f ca="1">IFERROR(INDEX(data[3],MATCH($B20&amp;"|"&amp;$W$13,data[clé],0)),0)</f>
        <v>0</v>
      </c>
      <c r="Z20" s="42">
        <f ca="1">IFERROR(INDEX(data[4],MATCH($B20&amp;"|"&amp;$W$13,data[clé],0)),0)</f>
        <v>0</v>
      </c>
      <c r="AA20" s="40">
        <f ca="1">IFERROR(INDEX(data[1],MATCH($B20&amp;"|"&amp;$AA$13,data[clé],0)),0)</f>
        <v>0</v>
      </c>
      <c r="AB20" s="41">
        <f ca="1">IFERROR(INDEX(data[2],MATCH($B20&amp;"|"&amp;$AA$13,data[clé],0)),0)</f>
        <v>0</v>
      </c>
      <c r="AC20" s="41">
        <f ca="1">IFERROR(INDEX(data[3],MATCH($B20&amp;"|"&amp;$AA$13,data[clé],0)),0)</f>
        <v>0</v>
      </c>
      <c r="AD20" s="42">
        <f ca="1">IFERROR(INDEX(data[4],MATCH($B20&amp;"|"&amp;$AA$13,data[clé],0)),0)</f>
        <v>0</v>
      </c>
    </row>
    <row r="21" spans="1:30" s="39" customFormat="1" x14ac:dyDescent="0.35">
      <c r="A21" s="48">
        <f t="shared" si="6"/>
        <v>6</v>
      </c>
      <c r="B21" s="37" t="str">
        <f ca="1">OFFSET(agents[[#Headers],[Agents]],A21,)</f>
        <v>Agent6</v>
      </c>
      <c r="C21" s="40">
        <f ca="1">IFERROR(INDEX(data[1],MATCH($B21&amp;"|"&amp;$C$13,data[clé],0)),0)</f>
        <v>0</v>
      </c>
      <c r="D21" s="41">
        <f ca="1">IFERROR(INDEX(data[2],MATCH($B21&amp;"|"&amp;$C$13,data[clé],0)),0)</f>
        <v>0</v>
      </c>
      <c r="E21" s="41">
        <f ca="1">IFERROR(INDEX(data[3],MATCH($B21&amp;"|"&amp;$C$13,data[clé],0)),0)</f>
        <v>0</v>
      </c>
      <c r="F21" s="42">
        <f ca="1">IFERROR(INDEX(data[4],MATCH($B21&amp;"|"&amp;$C$13,data[clé],0)),0)</f>
        <v>0</v>
      </c>
      <c r="G21" s="40">
        <f ca="1">IFERROR(INDEX(data[1],MATCH($B21&amp;"|"&amp;$G$13,data[clé],0)),0)</f>
        <v>0</v>
      </c>
      <c r="H21" s="41">
        <f ca="1">IFERROR(INDEX(data[2],MATCH($B21&amp;"|"&amp;$G$13,data[clé],0)),0)</f>
        <v>0</v>
      </c>
      <c r="I21" s="41">
        <f ca="1">IFERROR(INDEX(data[3],MATCH($B21&amp;"|"&amp;$G$13,data[clé],0)),0)</f>
        <v>0</v>
      </c>
      <c r="J21" s="42">
        <f ca="1">IFERROR(INDEX(data[4],MATCH($B21&amp;"|"&amp;$G$13,data[clé],0)),0)</f>
        <v>0</v>
      </c>
      <c r="K21" s="40">
        <f ca="1">IFERROR(INDEX(data[1],MATCH($B21&amp;"|"&amp;$K$13,data[clé],0)),0)</f>
        <v>0</v>
      </c>
      <c r="L21" s="41">
        <f ca="1">IFERROR(INDEX(data[2],MATCH($B21&amp;"|"&amp;$K$13,data[clé],0)),0)</f>
        <v>0</v>
      </c>
      <c r="M21" s="41">
        <f ca="1">IFERROR(INDEX(data[3],MATCH($B21&amp;"|"&amp;$K$13,data[clé],0)),0)</f>
        <v>0</v>
      </c>
      <c r="N21" s="42">
        <f ca="1">IFERROR(INDEX(data[4],MATCH($B21&amp;"|"&amp;$K$13,data[clé],0)),0)</f>
        <v>0</v>
      </c>
      <c r="O21" s="40">
        <f ca="1">IFERROR(INDEX(data[1],MATCH($B21&amp;"|"&amp;$O$13,data[clé],0)),0)</f>
        <v>0</v>
      </c>
      <c r="P21" s="41">
        <f ca="1">IFERROR(INDEX(data[2],MATCH($B21&amp;"|"&amp;$O$13,data[clé],0)),0)</f>
        <v>0</v>
      </c>
      <c r="Q21" s="41">
        <f ca="1">IFERROR(INDEX(data[3],MATCH($B21&amp;"|"&amp;$O$13,data[clé],0)),0)</f>
        <v>0</v>
      </c>
      <c r="R21" s="42">
        <f ca="1">IFERROR(INDEX(data[4],MATCH($B21&amp;"|"&amp;$O$13,data[clé],0)),0)</f>
        <v>0</v>
      </c>
      <c r="S21" s="40">
        <f ca="1">IFERROR(INDEX(data[1],MATCH($B21&amp;"|"&amp;$S$13,data[clé],0)),0)</f>
        <v>0</v>
      </c>
      <c r="T21" s="41">
        <f ca="1">IFERROR(INDEX(data[2],MATCH($B21&amp;"|"&amp;$S$13,data[clé],0)),0)</f>
        <v>0</v>
      </c>
      <c r="U21" s="41">
        <f ca="1">IFERROR(INDEX(data[3],MATCH($B21&amp;"|"&amp;$S$13,data[clé],0)),0)</f>
        <v>0</v>
      </c>
      <c r="V21" s="42">
        <f ca="1">IFERROR(INDEX(data[4],MATCH($B21&amp;"|"&amp;$S$13,data[clé],0)),0)</f>
        <v>0</v>
      </c>
      <c r="W21" s="40">
        <f ca="1">IFERROR(INDEX(data[1],MATCH($B21&amp;"|"&amp;$W$13,data[clé],0)),0)</f>
        <v>0</v>
      </c>
      <c r="X21" s="41">
        <f ca="1">IFERROR(INDEX(data[2],MATCH($B21&amp;"|"&amp;$W$13,data[clé],0)),0)</f>
        <v>0</v>
      </c>
      <c r="Y21" s="41">
        <f ca="1">IFERROR(INDEX(data[3],MATCH($B21&amp;"|"&amp;$W$13,data[clé],0)),0)</f>
        <v>0</v>
      </c>
      <c r="Z21" s="42">
        <f ca="1">IFERROR(INDEX(data[4],MATCH($B21&amp;"|"&amp;$W$13,data[clé],0)),0)</f>
        <v>0</v>
      </c>
      <c r="AA21" s="40">
        <f ca="1">IFERROR(INDEX(data[1],MATCH($B21&amp;"|"&amp;$AA$13,data[clé],0)),0)</f>
        <v>0</v>
      </c>
      <c r="AB21" s="41">
        <f ca="1">IFERROR(INDEX(data[2],MATCH($B21&amp;"|"&amp;$AA$13,data[clé],0)),0)</f>
        <v>0</v>
      </c>
      <c r="AC21" s="41">
        <f ca="1">IFERROR(INDEX(data[3],MATCH($B21&amp;"|"&amp;$AA$13,data[clé],0)),0)</f>
        <v>0</v>
      </c>
      <c r="AD21" s="42">
        <f ca="1">IFERROR(INDEX(data[4],MATCH($B21&amp;"|"&amp;$AA$13,data[clé],0)),0)</f>
        <v>0</v>
      </c>
    </row>
    <row r="23" spans="1:30" x14ac:dyDescent="0.35">
      <c r="C23" s="63">
        <f>C13+7</f>
        <v>43115</v>
      </c>
      <c r="D23" s="64"/>
      <c r="E23" s="64"/>
      <c r="F23" s="65"/>
      <c r="G23" s="63">
        <f>C23+1</f>
        <v>43116</v>
      </c>
      <c r="H23" s="64"/>
      <c r="I23" s="64"/>
      <c r="J23" s="65"/>
      <c r="K23" s="63">
        <f>G23+1</f>
        <v>43117</v>
      </c>
      <c r="L23" s="64"/>
      <c r="M23" s="64"/>
      <c r="N23" s="65"/>
      <c r="O23" s="63">
        <f>K23+1</f>
        <v>43118</v>
      </c>
      <c r="P23" s="64"/>
      <c r="Q23" s="64"/>
      <c r="R23" s="65"/>
      <c r="S23" s="63">
        <f>O23+1</f>
        <v>43119</v>
      </c>
      <c r="T23" s="64"/>
      <c r="U23" s="64"/>
      <c r="V23" s="65"/>
      <c r="W23" s="63">
        <f>S23+1</f>
        <v>43120</v>
      </c>
      <c r="X23" s="64"/>
      <c r="Y23" s="64"/>
      <c r="Z23" s="65"/>
      <c r="AA23" s="63">
        <f>W23+1</f>
        <v>43121</v>
      </c>
      <c r="AB23" s="64"/>
      <c r="AC23" s="64"/>
      <c r="AD23" s="65"/>
    </row>
    <row r="24" spans="1:30" x14ac:dyDescent="0.35">
      <c r="B24" s="16" t="s">
        <v>37</v>
      </c>
      <c r="C24" s="19" t="str">
        <f t="shared" ref="C24:F25" si="7">C14</f>
        <v>00:</v>
      </c>
      <c r="D24" s="20">
        <f t="shared" si="7"/>
        <v>0.29166666666666669</v>
      </c>
      <c r="E24" s="20">
        <f t="shared" si="7"/>
        <v>0.58333333333333337</v>
      </c>
      <c r="F24" s="21">
        <f t="shared" si="7"/>
        <v>0.83333333333333337</v>
      </c>
      <c r="G24" s="22" t="str">
        <f t="shared" ref="G24:P25" si="8">C24</f>
        <v>00:</v>
      </c>
      <c r="H24" s="23">
        <f t="shared" si="8"/>
        <v>0.29166666666666669</v>
      </c>
      <c r="I24" s="23">
        <f t="shared" si="8"/>
        <v>0.58333333333333337</v>
      </c>
      <c r="J24" s="24">
        <f t="shared" si="8"/>
        <v>0.83333333333333337</v>
      </c>
      <c r="K24" s="22" t="str">
        <f t="shared" si="8"/>
        <v>00:</v>
      </c>
      <c r="L24" s="23">
        <f t="shared" si="8"/>
        <v>0.29166666666666669</v>
      </c>
      <c r="M24" s="23">
        <f t="shared" si="8"/>
        <v>0.58333333333333337</v>
      </c>
      <c r="N24" s="24">
        <f t="shared" si="8"/>
        <v>0.83333333333333337</v>
      </c>
      <c r="O24" s="22" t="str">
        <f t="shared" si="8"/>
        <v>00:</v>
      </c>
      <c r="P24" s="23">
        <f t="shared" si="8"/>
        <v>0.29166666666666669</v>
      </c>
      <c r="Q24" s="23">
        <f t="shared" ref="Q24:Z25" si="9">M24</f>
        <v>0.58333333333333337</v>
      </c>
      <c r="R24" s="24">
        <f t="shared" si="9"/>
        <v>0.83333333333333337</v>
      </c>
      <c r="S24" s="22" t="str">
        <f t="shared" si="9"/>
        <v>00:</v>
      </c>
      <c r="T24" s="23">
        <f t="shared" si="9"/>
        <v>0.29166666666666669</v>
      </c>
      <c r="U24" s="23">
        <f t="shared" si="9"/>
        <v>0.58333333333333337</v>
      </c>
      <c r="V24" s="24">
        <f t="shared" si="9"/>
        <v>0.83333333333333337</v>
      </c>
      <c r="W24" s="22" t="str">
        <f t="shared" si="9"/>
        <v>00:</v>
      </c>
      <c r="X24" s="23">
        <f t="shared" si="9"/>
        <v>0.29166666666666669</v>
      </c>
      <c r="Y24" s="23">
        <f t="shared" si="9"/>
        <v>0.58333333333333337</v>
      </c>
      <c r="Z24" s="24">
        <f t="shared" si="9"/>
        <v>0.83333333333333337</v>
      </c>
      <c r="AA24" s="22" t="str">
        <f t="shared" ref="AA24:AD25" si="10">W24</f>
        <v>00:</v>
      </c>
      <c r="AB24" s="23">
        <f t="shared" si="10"/>
        <v>0.29166666666666669</v>
      </c>
      <c r="AC24" s="23">
        <f t="shared" si="10"/>
        <v>0.58333333333333337</v>
      </c>
      <c r="AD24" s="24">
        <f t="shared" si="10"/>
        <v>0.83333333333333337</v>
      </c>
    </row>
    <row r="25" spans="1:30" x14ac:dyDescent="0.35">
      <c r="B25" s="16" t="s">
        <v>38</v>
      </c>
      <c r="C25" s="25">
        <f t="shared" si="7"/>
        <v>0.29166666666666669</v>
      </c>
      <c r="D25" s="26">
        <f t="shared" si="7"/>
        <v>0.58333333333333337</v>
      </c>
      <c r="E25" s="26">
        <f t="shared" si="7"/>
        <v>0.83333333333333337</v>
      </c>
      <c r="F25" s="27">
        <f t="shared" si="7"/>
        <v>1</v>
      </c>
      <c r="G25" s="28">
        <f t="shared" si="8"/>
        <v>0.29166666666666669</v>
      </c>
      <c r="H25" s="29">
        <f t="shared" si="8"/>
        <v>0.58333333333333337</v>
      </c>
      <c r="I25" s="29">
        <f t="shared" si="8"/>
        <v>0.83333333333333337</v>
      </c>
      <c r="J25" s="30">
        <f t="shared" si="8"/>
        <v>1</v>
      </c>
      <c r="K25" s="28">
        <f t="shared" si="8"/>
        <v>0.29166666666666669</v>
      </c>
      <c r="L25" s="29">
        <f t="shared" si="8"/>
        <v>0.58333333333333337</v>
      </c>
      <c r="M25" s="29">
        <f t="shared" si="8"/>
        <v>0.83333333333333337</v>
      </c>
      <c r="N25" s="30">
        <f t="shared" si="8"/>
        <v>1</v>
      </c>
      <c r="O25" s="28">
        <f t="shared" si="8"/>
        <v>0.29166666666666669</v>
      </c>
      <c r="P25" s="29">
        <f t="shared" si="8"/>
        <v>0.58333333333333337</v>
      </c>
      <c r="Q25" s="29">
        <f t="shared" si="9"/>
        <v>0.83333333333333337</v>
      </c>
      <c r="R25" s="30">
        <f t="shared" si="9"/>
        <v>1</v>
      </c>
      <c r="S25" s="28">
        <f t="shared" si="9"/>
        <v>0.29166666666666669</v>
      </c>
      <c r="T25" s="29">
        <f t="shared" si="9"/>
        <v>0.58333333333333337</v>
      </c>
      <c r="U25" s="29">
        <f t="shared" si="9"/>
        <v>0.83333333333333337</v>
      </c>
      <c r="V25" s="30">
        <f t="shared" si="9"/>
        <v>1</v>
      </c>
      <c r="W25" s="28">
        <f t="shared" si="9"/>
        <v>0.29166666666666669</v>
      </c>
      <c r="X25" s="29">
        <f t="shared" si="9"/>
        <v>0.58333333333333337</v>
      </c>
      <c r="Y25" s="29">
        <f t="shared" si="9"/>
        <v>0.83333333333333337</v>
      </c>
      <c r="Z25" s="30">
        <f t="shared" si="9"/>
        <v>1</v>
      </c>
      <c r="AA25" s="28">
        <f t="shared" si="10"/>
        <v>0.29166666666666669</v>
      </c>
      <c r="AB25" s="29">
        <f t="shared" si="10"/>
        <v>0.58333333333333337</v>
      </c>
      <c r="AC25" s="29">
        <f t="shared" si="10"/>
        <v>0.83333333333333337</v>
      </c>
      <c r="AD25" s="30">
        <f t="shared" si="10"/>
        <v>1</v>
      </c>
    </row>
    <row r="26" spans="1:30" s="39" customFormat="1" x14ac:dyDescent="0.35">
      <c r="A26" s="48">
        <f>ROW()-ROW(C$23)-2</f>
        <v>1</v>
      </c>
      <c r="B26" s="37" t="str">
        <f ca="1">OFFSET(agents[[#Headers],[Agents]],A26,)</f>
        <v>Agent1</v>
      </c>
      <c r="C26" s="40">
        <f ca="1">IFERROR(INDEX(data[1],MATCH($B26&amp;"|"&amp;$C$23,data[clé],0)),0)</f>
        <v>0</v>
      </c>
      <c r="D26" s="41">
        <f ca="1">IFERROR(INDEX(data[2],MATCH($B26&amp;"|"&amp;$C$23,data[clé],0)),0)</f>
        <v>0</v>
      </c>
      <c r="E26" s="41">
        <f ca="1">IFERROR(INDEX(data[3],MATCH($B26&amp;"|"&amp;$C$23,data[clé],0)),0)</f>
        <v>0</v>
      </c>
      <c r="F26" s="42">
        <f ca="1">IFERROR(INDEX(data[4],MATCH($B26&amp;"|"&amp;$C$23,data[clé],0)),0)</f>
        <v>0</v>
      </c>
      <c r="G26" s="40">
        <f ca="1">IFERROR(INDEX(data[1],MATCH($B26&amp;"|"&amp;$G$23,data[clé],0)),0)</f>
        <v>0</v>
      </c>
      <c r="H26" s="41">
        <f ca="1">IFERROR(INDEX(data[2],MATCH($B26&amp;"|"&amp;$G$23,data[clé],0)),0)</f>
        <v>0</v>
      </c>
      <c r="I26" s="41">
        <f ca="1">IFERROR(INDEX(data[3],MATCH($B26&amp;"|"&amp;$G$23,data[clé],0)),0)</f>
        <v>0</v>
      </c>
      <c r="J26" s="42">
        <f ca="1">IFERROR(INDEX(data[4],MATCH($B26&amp;"|"&amp;$G$23,data[clé],0)),0)</f>
        <v>0</v>
      </c>
      <c r="K26" s="40">
        <f ca="1">IFERROR(INDEX(data[1],MATCH($B26&amp;"|"&amp;$K$23,data[clé],0)),0)</f>
        <v>0</v>
      </c>
      <c r="L26" s="41">
        <f ca="1">IFERROR(INDEX(data[2],MATCH($B26&amp;"|"&amp;$K$23,data[clé],0)),0)</f>
        <v>0</v>
      </c>
      <c r="M26" s="41">
        <f ca="1">IFERROR(INDEX(data[3],MATCH($B26&amp;"|"&amp;$K$23,data[clé],0)),0)</f>
        <v>0</v>
      </c>
      <c r="N26" s="42">
        <f ca="1">IFERROR(INDEX(data[4],MATCH($B26&amp;"|"&amp;$K$23,data[clé],0)),0)</f>
        <v>0</v>
      </c>
      <c r="O26" s="40">
        <f ca="1">IFERROR(INDEX(data[1],MATCH($B26&amp;"|"&amp;$O$23,data[clé],0)),0)</f>
        <v>0</v>
      </c>
      <c r="P26" s="41">
        <f ca="1">IFERROR(INDEX(data[2],MATCH($B26&amp;"|"&amp;$O$23,data[clé],0)),0)</f>
        <v>0</v>
      </c>
      <c r="Q26" s="41">
        <f ca="1">IFERROR(INDEX(data[3],MATCH($B26&amp;"|"&amp;$O$23,data[clé],0)),0)</f>
        <v>0</v>
      </c>
      <c r="R26" s="42">
        <f ca="1">IFERROR(INDEX(data[4],MATCH($B26&amp;"|"&amp;$O$23,data[clé],0)),0)</f>
        <v>0</v>
      </c>
      <c r="S26" s="40">
        <f ca="1">IFERROR(INDEX(data[1],MATCH($B26&amp;"|"&amp;$S$23,data[clé],0)),0)</f>
        <v>0</v>
      </c>
      <c r="T26" s="41">
        <f ca="1">IFERROR(INDEX(data[2],MATCH($B26&amp;"|"&amp;$S$23,data[clé],0)),0)</f>
        <v>0</v>
      </c>
      <c r="U26" s="41">
        <f ca="1">IFERROR(INDEX(data[3],MATCH($B26&amp;"|"&amp;$S$23,data[clé],0)),0)</f>
        <v>0</v>
      </c>
      <c r="V26" s="42">
        <f ca="1">IFERROR(INDEX(data[4],MATCH($B26&amp;"|"&amp;$S$23,data[clé],0)),0)</f>
        <v>0</v>
      </c>
      <c r="W26" s="40">
        <f ca="1">IFERROR(INDEX(data[1],MATCH($B26&amp;"|"&amp;$W$23,data[clé],0)),0)</f>
        <v>0</v>
      </c>
      <c r="X26" s="41">
        <f ca="1">IFERROR(INDEX(data[2],MATCH($B26&amp;"|"&amp;$W$23,data[clé],0)),0)</f>
        <v>0</v>
      </c>
      <c r="Y26" s="41">
        <f ca="1">IFERROR(INDEX(data[3],MATCH($B26&amp;"|"&amp;$W$23,data[clé],0)),0)</f>
        <v>0</v>
      </c>
      <c r="Z26" s="42">
        <f ca="1">IFERROR(INDEX(data[4],MATCH($B26&amp;"|"&amp;$W$23,data[clé],0)),0)</f>
        <v>0</v>
      </c>
      <c r="AA26" s="40">
        <f ca="1">IFERROR(INDEX(data[1],MATCH($B26&amp;"|"&amp;$AA$23,data[clé],0)),0)</f>
        <v>0</v>
      </c>
      <c r="AB26" s="41">
        <f ca="1">IFERROR(INDEX(data[2],MATCH($B26&amp;"|"&amp;$AA$23,data[clé],0)),0)</f>
        <v>0</v>
      </c>
      <c r="AC26" s="41">
        <f ca="1">IFERROR(INDEX(data[3],MATCH($B26&amp;"|"&amp;$AA$23,data[clé],0)),0)</f>
        <v>0</v>
      </c>
      <c r="AD26" s="42">
        <f ca="1">IFERROR(INDEX(data[4],MATCH($B26&amp;"|"&amp;$AA$23,data[clé],0)),0)</f>
        <v>0</v>
      </c>
    </row>
    <row r="27" spans="1:30" s="39" customFormat="1" x14ac:dyDescent="0.35">
      <c r="A27" s="48">
        <f t="shared" ref="A27:A31" si="11">ROW()-ROW(C$23)-2</f>
        <v>2</v>
      </c>
      <c r="B27" s="37" t="str">
        <f ca="1">OFFSET(agents[[#Headers],[Agents]],A27,)</f>
        <v>Agent2</v>
      </c>
      <c r="C27" s="40">
        <f ca="1">IFERROR(INDEX(data[1],MATCH($B27&amp;"|"&amp;$C$23,data[clé],0)),0)</f>
        <v>0</v>
      </c>
      <c r="D27" s="41">
        <f ca="1">IFERROR(INDEX(data[2],MATCH($B27&amp;"|"&amp;$C$23,data[clé],0)),0)</f>
        <v>0</v>
      </c>
      <c r="E27" s="41">
        <f ca="1">IFERROR(INDEX(data[3],MATCH($B27&amp;"|"&amp;$C$23,data[clé],0)),0)</f>
        <v>0</v>
      </c>
      <c r="F27" s="42">
        <f ca="1">IFERROR(INDEX(data[4],MATCH($B27&amp;"|"&amp;$C$23,data[clé],0)),0)</f>
        <v>0</v>
      </c>
      <c r="G27" s="40">
        <f ca="1">IFERROR(INDEX(data[1],MATCH($B27&amp;"|"&amp;$G$23,data[clé],0)),0)</f>
        <v>0</v>
      </c>
      <c r="H27" s="41">
        <f ca="1">IFERROR(INDEX(data[2],MATCH($B27&amp;"|"&amp;$G$23,data[clé],0)),0)</f>
        <v>0</v>
      </c>
      <c r="I27" s="41">
        <f ca="1">IFERROR(INDEX(data[3],MATCH($B27&amp;"|"&amp;$G$23,data[clé],0)),0)</f>
        <v>0</v>
      </c>
      <c r="J27" s="42">
        <f ca="1">IFERROR(INDEX(data[4],MATCH($B27&amp;"|"&amp;$G$23,data[clé],0)),0)</f>
        <v>0</v>
      </c>
      <c r="K27" s="40">
        <f ca="1">IFERROR(INDEX(data[1],MATCH($B27&amp;"|"&amp;$K$23,data[clé],0)),0)</f>
        <v>0</v>
      </c>
      <c r="L27" s="41">
        <f ca="1">IFERROR(INDEX(data[2],MATCH($B27&amp;"|"&amp;$K$23,data[clé],0)),0)</f>
        <v>0</v>
      </c>
      <c r="M27" s="41">
        <f ca="1">IFERROR(INDEX(data[3],MATCH($B27&amp;"|"&amp;$K$23,data[clé],0)),0)</f>
        <v>0</v>
      </c>
      <c r="N27" s="42">
        <f ca="1">IFERROR(INDEX(data[4],MATCH($B27&amp;"|"&amp;$K$23,data[clé],0)),0)</f>
        <v>0</v>
      </c>
      <c r="O27" s="40">
        <f ca="1">IFERROR(INDEX(data[1],MATCH($B27&amp;"|"&amp;$O$23,data[clé],0)),0)</f>
        <v>0</v>
      </c>
      <c r="P27" s="41">
        <f ca="1">IFERROR(INDEX(data[2],MATCH($B27&amp;"|"&amp;$O$23,data[clé],0)),0)</f>
        <v>0</v>
      </c>
      <c r="Q27" s="41">
        <f ca="1">IFERROR(INDEX(data[3],MATCH($B27&amp;"|"&amp;$O$23,data[clé],0)),0)</f>
        <v>0</v>
      </c>
      <c r="R27" s="42">
        <f ca="1">IFERROR(INDEX(data[4],MATCH($B27&amp;"|"&amp;$O$23,data[clé],0)),0)</f>
        <v>0</v>
      </c>
      <c r="S27" s="40">
        <f ca="1">IFERROR(INDEX(data[1],MATCH($B27&amp;"|"&amp;$S$23,data[clé],0)),0)</f>
        <v>0</v>
      </c>
      <c r="T27" s="41">
        <f ca="1">IFERROR(INDEX(data[2],MATCH($B27&amp;"|"&amp;$S$23,data[clé],0)),0)</f>
        <v>0</v>
      </c>
      <c r="U27" s="41">
        <f ca="1">IFERROR(INDEX(data[3],MATCH($B27&amp;"|"&amp;$S$23,data[clé],0)),0)</f>
        <v>0</v>
      </c>
      <c r="V27" s="42">
        <f ca="1">IFERROR(INDEX(data[4],MATCH($B27&amp;"|"&amp;$S$23,data[clé],0)),0)</f>
        <v>0</v>
      </c>
      <c r="W27" s="40">
        <f ca="1">IFERROR(INDEX(data[1],MATCH($B27&amp;"|"&amp;$W$23,data[clé],0)),0)</f>
        <v>0</v>
      </c>
      <c r="X27" s="41">
        <f ca="1">IFERROR(INDEX(data[2],MATCH($B27&amp;"|"&amp;$W$23,data[clé],0)),0)</f>
        <v>0</v>
      </c>
      <c r="Y27" s="41">
        <f ca="1">IFERROR(INDEX(data[3],MATCH($B27&amp;"|"&amp;$W$23,data[clé],0)),0)</f>
        <v>0</v>
      </c>
      <c r="Z27" s="42">
        <f ca="1">IFERROR(INDEX(data[4],MATCH($B27&amp;"|"&amp;$W$23,data[clé],0)),0)</f>
        <v>0</v>
      </c>
      <c r="AA27" s="40">
        <f ca="1">IFERROR(INDEX(data[1],MATCH($B27&amp;"|"&amp;$AA$23,data[clé],0)),0)</f>
        <v>0</v>
      </c>
      <c r="AB27" s="41">
        <f ca="1">IFERROR(INDEX(data[2],MATCH($B27&amp;"|"&amp;$AA$23,data[clé],0)),0)</f>
        <v>0</v>
      </c>
      <c r="AC27" s="41">
        <f ca="1">IFERROR(INDEX(data[3],MATCH($B27&amp;"|"&amp;$AA$23,data[clé],0)),0)</f>
        <v>0</v>
      </c>
      <c r="AD27" s="42">
        <f ca="1">IFERROR(INDEX(data[4],MATCH($B27&amp;"|"&amp;$AA$23,data[clé],0)),0)</f>
        <v>0</v>
      </c>
    </row>
    <row r="28" spans="1:30" s="39" customFormat="1" x14ac:dyDescent="0.35">
      <c r="A28" s="48">
        <f t="shared" si="11"/>
        <v>3</v>
      </c>
      <c r="B28" s="37" t="str">
        <f ca="1">OFFSET(agents[[#Headers],[Agents]],A28,)</f>
        <v>Agent3</v>
      </c>
      <c r="C28" s="40">
        <f ca="1">IFERROR(INDEX(data[1],MATCH($B28&amp;"|"&amp;$C$23,data[clé],0)),0)</f>
        <v>0</v>
      </c>
      <c r="D28" s="41">
        <f ca="1">IFERROR(INDEX(data[2],MATCH($B28&amp;"|"&amp;$C$23,data[clé],0)),0)</f>
        <v>0</v>
      </c>
      <c r="E28" s="41">
        <f ca="1">IFERROR(INDEX(data[3],MATCH($B28&amp;"|"&amp;$C$23,data[clé],0)),0)</f>
        <v>0</v>
      </c>
      <c r="F28" s="42">
        <f ca="1">IFERROR(INDEX(data[4],MATCH($B28&amp;"|"&amp;$C$23,data[clé],0)),0)</f>
        <v>0</v>
      </c>
      <c r="G28" s="40">
        <f ca="1">IFERROR(INDEX(data[1],MATCH($B28&amp;"|"&amp;$G$23,data[clé],0)),0)</f>
        <v>0</v>
      </c>
      <c r="H28" s="41">
        <f ca="1">IFERROR(INDEX(data[2],MATCH($B28&amp;"|"&amp;$G$23,data[clé],0)),0)</f>
        <v>0</v>
      </c>
      <c r="I28" s="41">
        <f ca="1">IFERROR(INDEX(data[3],MATCH($B28&amp;"|"&amp;$G$23,data[clé],0)),0)</f>
        <v>0</v>
      </c>
      <c r="J28" s="42">
        <f ca="1">IFERROR(INDEX(data[4],MATCH($B28&amp;"|"&amp;$G$23,data[clé],0)),0)</f>
        <v>0</v>
      </c>
      <c r="K28" s="40">
        <f ca="1">IFERROR(INDEX(data[1],MATCH($B28&amp;"|"&amp;$K$23,data[clé],0)),0)</f>
        <v>0</v>
      </c>
      <c r="L28" s="41">
        <f ca="1">IFERROR(INDEX(data[2],MATCH($B28&amp;"|"&amp;$K$23,data[clé],0)),0)</f>
        <v>0</v>
      </c>
      <c r="M28" s="41">
        <f ca="1">IFERROR(INDEX(data[3],MATCH($B28&amp;"|"&amp;$K$23,data[clé],0)),0)</f>
        <v>0</v>
      </c>
      <c r="N28" s="42">
        <f ca="1">IFERROR(INDEX(data[4],MATCH($B28&amp;"|"&amp;$K$23,data[clé],0)),0)</f>
        <v>0</v>
      </c>
      <c r="O28" s="40">
        <f ca="1">IFERROR(INDEX(data[1],MATCH($B28&amp;"|"&amp;$O$23,data[clé],0)),0)</f>
        <v>0</v>
      </c>
      <c r="P28" s="41">
        <f ca="1">IFERROR(INDEX(data[2],MATCH($B28&amp;"|"&amp;$O$23,data[clé],0)),0)</f>
        <v>0</v>
      </c>
      <c r="Q28" s="41">
        <f ca="1">IFERROR(INDEX(data[3],MATCH($B28&amp;"|"&amp;$O$23,data[clé],0)),0)</f>
        <v>0</v>
      </c>
      <c r="R28" s="42">
        <f ca="1">IFERROR(INDEX(data[4],MATCH($B28&amp;"|"&amp;$O$23,data[clé],0)),0)</f>
        <v>0</v>
      </c>
      <c r="S28" s="40">
        <f ca="1">IFERROR(INDEX(data[1],MATCH($B28&amp;"|"&amp;$S$23,data[clé],0)),0)</f>
        <v>0</v>
      </c>
      <c r="T28" s="41">
        <f ca="1">IFERROR(INDEX(data[2],MATCH($B28&amp;"|"&amp;$S$23,data[clé],0)),0)</f>
        <v>0</v>
      </c>
      <c r="U28" s="41">
        <f ca="1">IFERROR(INDEX(data[3],MATCH($B28&amp;"|"&amp;$S$23,data[clé],0)),0)</f>
        <v>0</v>
      </c>
      <c r="V28" s="42">
        <f ca="1">IFERROR(INDEX(data[4],MATCH($B28&amp;"|"&amp;$S$23,data[clé],0)),0)</f>
        <v>0</v>
      </c>
      <c r="W28" s="40">
        <f ca="1">IFERROR(INDEX(data[1],MATCH($B28&amp;"|"&amp;$W$23,data[clé],0)),0)</f>
        <v>0</v>
      </c>
      <c r="X28" s="41">
        <f ca="1">IFERROR(INDEX(data[2],MATCH($B28&amp;"|"&amp;$W$23,data[clé],0)),0)</f>
        <v>0</v>
      </c>
      <c r="Y28" s="41">
        <f ca="1">IFERROR(INDEX(data[3],MATCH($B28&amp;"|"&amp;$W$23,data[clé],0)),0)</f>
        <v>0</v>
      </c>
      <c r="Z28" s="42">
        <f ca="1">IFERROR(INDEX(data[4],MATCH($B28&amp;"|"&amp;$W$23,data[clé],0)),0)</f>
        <v>0</v>
      </c>
      <c r="AA28" s="40">
        <f ca="1">IFERROR(INDEX(data[1],MATCH($B28&amp;"|"&amp;$AA$23,data[clé],0)),0)</f>
        <v>0</v>
      </c>
      <c r="AB28" s="41">
        <f ca="1">IFERROR(INDEX(data[2],MATCH($B28&amp;"|"&amp;$AA$23,data[clé],0)),0)</f>
        <v>0</v>
      </c>
      <c r="AC28" s="41">
        <f ca="1">IFERROR(INDEX(data[3],MATCH($B28&amp;"|"&amp;$AA$23,data[clé],0)),0)</f>
        <v>0</v>
      </c>
      <c r="AD28" s="42">
        <f ca="1">IFERROR(INDEX(data[4],MATCH($B28&amp;"|"&amp;$AA$23,data[clé],0)),0)</f>
        <v>0</v>
      </c>
    </row>
    <row r="29" spans="1:30" s="39" customFormat="1" x14ac:dyDescent="0.35">
      <c r="A29" s="48">
        <f t="shared" si="11"/>
        <v>4</v>
      </c>
      <c r="B29" s="37" t="str">
        <f ca="1">OFFSET(agents[[#Headers],[Agents]],A29,)</f>
        <v>Agent4</v>
      </c>
      <c r="C29" s="40">
        <f ca="1">IFERROR(INDEX(data[1],MATCH($B29&amp;"|"&amp;$C$23,data[clé],0)),0)</f>
        <v>0</v>
      </c>
      <c r="D29" s="41">
        <f ca="1">IFERROR(INDEX(data[2],MATCH($B29&amp;"|"&amp;$C$23,data[clé],0)),0)</f>
        <v>0</v>
      </c>
      <c r="E29" s="41">
        <f ca="1">IFERROR(INDEX(data[3],MATCH($B29&amp;"|"&amp;$C$23,data[clé],0)),0)</f>
        <v>0</v>
      </c>
      <c r="F29" s="42">
        <f ca="1">IFERROR(INDEX(data[4],MATCH($B29&amp;"|"&amp;$C$23,data[clé],0)),0)</f>
        <v>0</v>
      </c>
      <c r="G29" s="40">
        <f ca="1">IFERROR(INDEX(data[1],MATCH($B29&amp;"|"&amp;$G$23,data[clé],0)),0)</f>
        <v>0</v>
      </c>
      <c r="H29" s="41">
        <f ca="1">IFERROR(INDEX(data[2],MATCH($B29&amp;"|"&amp;$G$23,data[clé],0)),0)</f>
        <v>0</v>
      </c>
      <c r="I29" s="41">
        <f ca="1">IFERROR(INDEX(data[3],MATCH($B29&amp;"|"&amp;$G$23,data[clé],0)),0)</f>
        <v>0</v>
      </c>
      <c r="J29" s="42">
        <f ca="1">IFERROR(INDEX(data[4],MATCH($B29&amp;"|"&amp;$G$23,data[clé],0)),0)</f>
        <v>0</v>
      </c>
      <c r="K29" s="40">
        <f ca="1">IFERROR(INDEX(data[1],MATCH($B29&amp;"|"&amp;$K$23,data[clé],0)),0)</f>
        <v>0</v>
      </c>
      <c r="L29" s="41">
        <f ca="1">IFERROR(INDEX(data[2],MATCH($B29&amp;"|"&amp;$K$23,data[clé],0)),0)</f>
        <v>0</v>
      </c>
      <c r="M29" s="41">
        <f ca="1">IFERROR(INDEX(data[3],MATCH($B29&amp;"|"&amp;$K$23,data[clé],0)),0)</f>
        <v>0</v>
      </c>
      <c r="N29" s="42">
        <f ca="1">IFERROR(INDEX(data[4],MATCH($B29&amp;"|"&amp;$K$23,data[clé],0)),0)</f>
        <v>0</v>
      </c>
      <c r="O29" s="40">
        <f ca="1">IFERROR(INDEX(data[1],MATCH($B29&amp;"|"&amp;$O$23,data[clé],0)),0)</f>
        <v>0</v>
      </c>
      <c r="P29" s="41">
        <f ca="1">IFERROR(INDEX(data[2],MATCH($B29&amp;"|"&amp;$O$23,data[clé],0)),0)</f>
        <v>0</v>
      </c>
      <c r="Q29" s="41">
        <f ca="1">IFERROR(INDEX(data[3],MATCH($B29&amp;"|"&amp;$O$23,data[clé],0)),0)</f>
        <v>0</v>
      </c>
      <c r="R29" s="42">
        <f ca="1">IFERROR(INDEX(data[4],MATCH($B29&amp;"|"&amp;$O$23,data[clé],0)),0)</f>
        <v>0</v>
      </c>
      <c r="S29" s="40">
        <f ca="1">IFERROR(INDEX(data[1],MATCH($B29&amp;"|"&amp;$S$23,data[clé],0)),0)</f>
        <v>0</v>
      </c>
      <c r="T29" s="41">
        <f ca="1">IFERROR(INDEX(data[2],MATCH($B29&amp;"|"&amp;$S$23,data[clé],0)),0)</f>
        <v>0</v>
      </c>
      <c r="U29" s="41">
        <f ca="1">IFERROR(INDEX(data[3],MATCH($B29&amp;"|"&amp;$S$23,data[clé],0)),0)</f>
        <v>0</v>
      </c>
      <c r="V29" s="42">
        <f ca="1">IFERROR(INDEX(data[4],MATCH($B29&amp;"|"&amp;$S$23,data[clé],0)),0)</f>
        <v>0</v>
      </c>
      <c r="W29" s="40">
        <f ca="1">IFERROR(INDEX(data[1],MATCH($B29&amp;"|"&amp;$W$23,data[clé],0)),0)</f>
        <v>0</v>
      </c>
      <c r="X29" s="41">
        <f ca="1">IFERROR(INDEX(data[2],MATCH($B29&amp;"|"&amp;$W$23,data[clé],0)),0)</f>
        <v>0</v>
      </c>
      <c r="Y29" s="41">
        <f ca="1">IFERROR(INDEX(data[3],MATCH($B29&amp;"|"&amp;$W$23,data[clé],0)),0)</f>
        <v>0</v>
      </c>
      <c r="Z29" s="42">
        <f ca="1">IFERROR(INDEX(data[4],MATCH($B29&amp;"|"&amp;$W$23,data[clé],0)),0)</f>
        <v>0</v>
      </c>
      <c r="AA29" s="40">
        <f ca="1">IFERROR(INDEX(data[1],MATCH($B29&amp;"|"&amp;$AA$23,data[clé],0)),0)</f>
        <v>0</v>
      </c>
      <c r="AB29" s="41">
        <f ca="1">IFERROR(INDEX(data[2],MATCH($B29&amp;"|"&amp;$AA$23,data[clé],0)),0)</f>
        <v>0</v>
      </c>
      <c r="AC29" s="41">
        <f ca="1">IFERROR(INDEX(data[3],MATCH($B29&amp;"|"&amp;$AA$23,data[clé],0)),0)</f>
        <v>0</v>
      </c>
      <c r="AD29" s="42">
        <f ca="1">IFERROR(INDEX(data[4],MATCH($B29&amp;"|"&amp;$AA$23,data[clé],0)),0)</f>
        <v>0</v>
      </c>
    </row>
    <row r="30" spans="1:30" s="39" customFormat="1" x14ac:dyDescent="0.35">
      <c r="A30" s="48">
        <f t="shared" si="11"/>
        <v>5</v>
      </c>
      <c r="B30" s="37" t="str">
        <f ca="1">OFFSET(agents[[#Headers],[Agents]],A30,)</f>
        <v>Agent5</v>
      </c>
      <c r="C30" s="40">
        <f ca="1">IFERROR(INDEX(data[1],MATCH($B30&amp;"|"&amp;$C$23,data[clé],0)),0)</f>
        <v>0</v>
      </c>
      <c r="D30" s="41">
        <f ca="1">IFERROR(INDEX(data[2],MATCH($B30&amp;"|"&amp;$C$23,data[clé],0)),0)</f>
        <v>0</v>
      </c>
      <c r="E30" s="41">
        <f ca="1">IFERROR(INDEX(data[3],MATCH($B30&amp;"|"&amp;$C$23,data[clé],0)),0)</f>
        <v>0</v>
      </c>
      <c r="F30" s="42">
        <f ca="1">IFERROR(INDEX(data[4],MATCH($B30&amp;"|"&amp;$C$23,data[clé],0)),0)</f>
        <v>0</v>
      </c>
      <c r="G30" s="40">
        <f ca="1">IFERROR(INDEX(data[1],MATCH($B30&amp;"|"&amp;$G$23,data[clé],0)),0)</f>
        <v>0</v>
      </c>
      <c r="H30" s="41">
        <f ca="1">IFERROR(INDEX(data[2],MATCH($B30&amp;"|"&amp;$G$23,data[clé],0)),0)</f>
        <v>0</v>
      </c>
      <c r="I30" s="41">
        <f ca="1">IFERROR(INDEX(data[3],MATCH($B30&amp;"|"&amp;$G$23,data[clé],0)),0)</f>
        <v>0</v>
      </c>
      <c r="J30" s="42">
        <f ca="1">IFERROR(INDEX(data[4],MATCH($B30&amp;"|"&amp;$G$23,data[clé],0)),0)</f>
        <v>0</v>
      </c>
      <c r="K30" s="40">
        <f ca="1">IFERROR(INDEX(data[1],MATCH($B30&amp;"|"&amp;$K$23,data[clé],0)),0)</f>
        <v>0</v>
      </c>
      <c r="L30" s="41">
        <f ca="1">IFERROR(INDEX(data[2],MATCH($B30&amp;"|"&amp;$K$23,data[clé],0)),0)</f>
        <v>0</v>
      </c>
      <c r="M30" s="41">
        <f ca="1">IFERROR(INDEX(data[3],MATCH($B30&amp;"|"&amp;$K$23,data[clé],0)),0)</f>
        <v>0</v>
      </c>
      <c r="N30" s="42">
        <f ca="1">IFERROR(INDEX(data[4],MATCH($B30&amp;"|"&amp;$K$23,data[clé],0)),0)</f>
        <v>0</v>
      </c>
      <c r="O30" s="40">
        <f ca="1">IFERROR(INDEX(data[1],MATCH($B30&amp;"|"&amp;$O$23,data[clé],0)),0)</f>
        <v>0</v>
      </c>
      <c r="P30" s="41">
        <f ca="1">IFERROR(INDEX(data[2],MATCH($B30&amp;"|"&amp;$O$23,data[clé],0)),0)</f>
        <v>0</v>
      </c>
      <c r="Q30" s="41">
        <f ca="1">IFERROR(INDEX(data[3],MATCH($B30&amp;"|"&amp;$O$23,data[clé],0)),0)</f>
        <v>0</v>
      </c>
      <c r="R30" s="42">
        <f ca="1">IFERROR(INDEX(data[4],MATCH($B30&amp;"|"&amp;$O$23,data[clé],0)),0)</f>
        <v>0</v>
      </c>
      <c r="S30" s="40">
        <f ca="1">IFERROR(INDEX(data[1],MATCH($B30&amp;"|"&amp;$S$23,data[clé],0)),0)</f>
        <v>0</v>
      </c>
      <c r="T30" s="41">
        <f ca="1">IFERROR(INDEX(data[2],MATCH($B30&amp;"|"&amp;$S$23,data[clé],0)),0)</f>
        <v>0</v>
      </c>
      <c r="U30" s="41">
        <f ca="1">IFERROR(INDEX(data[3],MATCH($B30&amp;"|"&amp;$S$23,data[clé],0)),0)</f>
        <v>0</v>
      </c>
      <c r="V30" s="42">
        <f ca="1">IFERROR(INDEX(data[4],MATCH($B30&amp;"|"&amp;$S$23,data[clé],0)),0)</f>
        <v>0</v>
      </c>
      <c r="W30" s="40">
        <f ca="1">IFERROR(INDEX(data[1],MATCH($B30&amp;"|"&amp;$W$23,data[clé],0)),0)</f>
        <v>0</v>
      </c>
      <c r="X30" s="41">
        <f ca="1">IFERROR(INDEX(data[2],MATCH($B30&amp;"|"&amp;$W$23,data[clé],0)),0)</f>
        <v>0</v>
      </c>
      <c r="Y30" s="41">
        <f ca="1">IFERROR(INDEX(data[3],MATCH($B30&amp;"|"&amp;$W$23,data[clé],0)),0)</f>
        <v>0</v>
      </c>
      <c r="Z30" s="42">
        <f ca="1">IFERROR(INDEX(data[4],MATCH($B30&amp;"|"&amp;$W$23,data[clé],0)),0)</f>
        <v>0</v>
      </c>
      <c r="AA30" s="40">
        <f ca="1">IFERROR(INDEX(data[1],MATCH($B30&amp;"|"&amp;$AA$23,data[clé],0)),0)</f>
        <v>0</v>
      </c>
      <c r="AB30" s="41">
        <f ca="1">IFERROR(INDEX(data[2],MATCH($B30&amp;"|"&amp;$AA$23,data[clé],0)),0)</f>
        <v>0</v>
      </c>
      <c r="AC30" s="41">
        <f ca="1">IFERROR(INDEX(data[3],MATCH($B30&amp;"|"&amp;$AA$23,data[clé],0)),0)</f>
        <v>0</v>
      </c>
      <c r="AD30" s="42">
        <f ca="1">IFERROR(INDEX(data[4],MATCH($B30&amp;"|"&amp;$AA$23,data[clé],0)),0)</f>
        <v>0</v>
      </c>
    </row>
    <row r="31" spans="1:30" s="39" customFormat="1" x14ac:dyDescent="0.35">
      <c r="A31" s="48">
        <f t="shared" si="11"/>
        <v>6</v>
      </c>
      <c r="B31" s="37" t="str">
        <f ca="1">OFFSET(agents[[#Headers],[Agents]],A31,)</f>
        <v>Agent6</v>
      </c>
      <c r="C31" s="40">
        <f ca="1">IFERROR(INDEX(data[1],MATCH($B31&amp;"|"&amp;$C$23,data[clé],0)),0)</f>
        <v>0</v>
      </c>
      <c r="D31" s="41">
        <f ca="1">IFERROR(INDEX(data[2],MATCH($B31&amp;"|"&amp;$C$23,data[clé],0)),0)</f>
        <v>0</v>
      </c>
      <c r="E31" s="41">
        <f ca="1">IFERROR(INDEX(data[3],MATCH($B31&amp;"|"&amp;$C$23,data[clé],0)),0)</f>
        <v>0</v>
      </c>
      <c r="F31" s="42">
        <f ca="1">IFERROR(INDEX(data[4],MATCH($B31&amp;"|"&amp;$C$23,data[clé],0)),0)</f>
        <v>0</v>
      </c>
      <c r="G31" s="40">
        <f ca="1">IFERROR(INDEX(data[1],MATCH($B31&amp;"|"&amp;$G$23,data[clé],0)),0)</f>
        <v>0</v>
      </c>
      <c r="H31" s="41">
        <f ca="1">IFERROR(INDEX(data[2],MATCH($B31&amp;"|"&amp;$G$23,data[clé],0)),0)</f>
        <v>0</v>
      </c>
      <c r="I31" s="41">
        <f ca="1">IFERROR(INDEX(data[3],MATCH($B31&amp;"|"&amp;$G$23,data[clé],0)),0)</f>
        <v>0</v>
      </c>
      <c r="J31" s="42">
        <f ca="1">IFERROR(INDEX(data[4],MATCH($B31&amp;"|"&amp;$G$23,data[clé],0)),0)</f>
        <v>0</v>
      </c>
      <c r="K31" s="40">
        <f ca="1">IFERROR(INDEX(data[1],MATCH($B31&amp;"|"&amp;$K$23,data[clé],0)),0)</f>
        <v>0</v>
      </c>
      <c r="L31" s="41">
        <f ca="1">IFERROR(INDEX(data[2],MATCH($B31&amp;"|"&amp;$K$23,data[clé],0)),0)</f>
        <v>0</v>
      </c>
      <c r="M31" s="41">
        <f ca="1">IFERROR(INDEX(data[3],MATCH($B31&amp;"|"&amp;$K$23,data[clé],0)),0)</f>
        <v>0</v>
      </c>
      <c r="N31" s="42">
        <f ca="1">IFERROR(INDEX(data[4],MATCH($B31&amp;"|"&amp;$K$23,data[clé],0)),0)</f>
        <v>0</v>
      </c>
      <c r="O31" s="40">
        <f ca="1">IFERROR(INDEX(data[1],MATCH($B31&amp;"|"&amp;$O$23,data[clé],0)),0)</f>
        <v>0</v>
      </c>
      <c r="P31" s="41">
        <f ca="1">IFERROR(INDEX(data[2],MATCH($B31&amp;"|"&amp;$O$23,data[clé],0)),0)</f>
        <v>0</v>
      </c>
      <c r="Q31" s="41">
        <f ca="1">IFERROR(INDEX(data[3],MATCH($B31&amp;"|"&amp;$O$23,data[clé],0)),0)</f>
        <v>0</v>
      </c>
      <c r="R31" s="42">
        <f ca="1">IFERROR(INDEX(data[4],MATCH($B31&amp;"|"&amp;$O$23,data[clé],0)),0)</f>
        <v>0</v>
      </c>
      <c r="S31" s="40">
        <f ca="1">IFERROR(INDEX(data[1],MATCH($B31&amp;"|"&amp;$S$23,data[clé],0)),0)</f>
        <v>0</v>
      </c>
      <c r="T31" s="41">
        <f ca="1">IFERROR(INDEX(data[2],MATCH($B31&amp;"|"&amp;$S$23,data[clé],0)),0)</f>
        <v>0</v>
      </c>
      <c r="U31" s="41">
        <f ca="1">IFERROR(INDEX(data[3],MATCH($B31&amp;"|"&amp;$S$23,data[clé],0)),0)</f>
        <v>0</v>
      </c>
      <c r="V31" s="42">
        <f ca="1">IFERROR(INDEX(data[4],MATCH($B31&amp;"|"&amp;$S$23,data[clé],0)),0)</f>
        <v>0</v>
      </c>
      <c r="W31" s="40">
        <f ca="1">IFERROR(INDEX(data[1],MATCH($B31&amp;"|"&amp;$W$23,data[clé],0)),0)</f>
        <v>0</v>
      </c>
      <c r="X31" s="41">
        <f ca="1">IFERROR(INDEX(data[2],MATCH($B31&amp;"|"&amp;$W$23,data[clé],0)),0)</f>
        <v>0</v>
      </c>
      <c r="Y31" s="41">
        <f ca="1">IFERROR(INDEX(data[3],MATCH($B31&amp;"|"&amp;$W$23,data[clé],0)),0)</f>
        <v>0</v>
      </c>
      <c r="Z31" s="42">
        <f ca="1">IFERROR(INDEX(data[4],MATCH($B31&amp;"|"&amp;$W$23,data[clé],0)),0)</f>
        <v>0</v>
      </c>
      <c r="AA31" s="40">
        <f ca="1">IFERROR(INDEX(data[1],MATCH($B31&amp;"|"&amp;$AA$23,data[clé],0)),0)</f>
        <v>0</v>
      </c>
      <c r="AB31" s="41">
        <f ca="1">IFERROR(INDEX(data[2],MATCH($B31&amp;"|"&amp;$AA$23,data[clé],0)),0)</f>
        <v>0</v>
      </c>
      <c r="AC31" s="41">
        <f ca="1">IFERROR(INDEX(data[3],MATCH($B31&amp;"|"&amp;$AA$23,data[clé],0)),0)</f>
        <v>0</v>
      </c>
      <c r="AD31" s="42">
        <f ca="1">IFERROR(INDEX(data[4],MATCH($B31&amp;"|"&amp;$AA$23,data[clé],0)),0)</f>
        <v>0</v>
      </c>
    </row>
    <row r="33" spans="1:30" x14ac:dyDescent="0.35">
      <c r="C33" s="63">
        <f>C23+7</f>
        <v>43122</v>
      </c>
      <c r="D33" s="64"/>
      <c r="E33" s="64"/>
      <c r="F33" s="65"/>
      <c r="G33" s="63">
        <f>C33+1</f>
        <v>43123</v>
      </c>
      <c r="H33" s="64"/>
      <c r="I33" s="64"/>
      <c r="J33" s="65"/>
      <c r="K33" s="63">
        <f>G33+1</f>
        <v>43124</v>
      </c>
      <c r="L33" s="64"/>
      <c r="M33" s="64"/>
      <c r="N33" s="65"/>
      <c r="O33" s="63">
        <f>K33+1</f>
        <v>43125</v>
      </c>
      <c r="P33" s="64"/>
      <c r="Q33" s="64"/>
      <c r="R33" s="65"/>
      <c r="S33" s="63">
        <f>O33+1</f>
        <v>43126</v>
      </c>
      <c r="T33" s="64"/>
      <c r="U33" s="64"/>
      <c r="V33" s="65"/>
      <c r="W33" s="63">
        <f>S33+1</f>
        <v>43127</v>
      </c>
      <c r="X33" s="64"/>
      <c r="Y33" s="64"/>
      <c r="Z33" s="65"/>
      <c r="AA33" s="63">
        <f>W33+1</f>
        <v>43128</v>
      </c>
      <c r="AB33" s="64"/>
      <c r="AC33" s="64"/>
      <c r="AD33" s="65"/>
    </row>
    <row r="34" spans="1:30" x14ac:dyDescent="0.35">
      <c r="B34" s="16" t="s">
        <v>37</v>
      </c>
      <c r="C34" s="19" t="str">
        <f t="shared" ref="C34:F35" si="12">C24</f>
        <v>00:</v>
      </c>
      <c r="D34" s="20">
        <f t="shared" si="12"/>
        <v>0.29166666666666669</v>
      </c>
      <c r="E34" s="20">
        <f t="shared" si="12"/>
        <v>0.58333333333333337</v>
      </c>
      <c r="F34" s="21">
        <f t="shared" si="12"/>
        <v>0.83333333333333337</v>
      </c>
      <c r="G34" s="22" t="str">
        <f t="shared" ref="G34:P35" si="13">C34</f>
        <v>00:</v>
      </c>
      <c r="H34" s="23">
        <f t="shared" si="13"/>
        <v>0.29166666666666669</v>
      </c>
      <c r="I34" s="23">
        <f t="shared" si="13"/>
        <v>0.58333333333333337</v>
      </c>
      <c r="J34" s="24">
        <f t="shared" si="13"/>
        <v>0.83333333333333337</v>
      </c>
      <c r="K34" s="22" t="str">
        <f t="shared" si="13"/>
        <v>00:</v>
      </c>
      <c r="L34" s="23">
        <f t="shared" si="13"/>
        <v>0.29166666666666669</v>
      </c>
      <c r="M34" s="23">
        <f t="shared" si="13"/>
        <v>0.58333333333333337</v>
      </c>
      <c r="N34" s="24">
        <f t="shared" si="13"/>
        <v>0.83333333333333337</v>
      </c>
      <c r="O34" s="22" t="str">
        <f t="shared" si="13"/>
        <v>00:</v>
      </c>
      <c r="P34" s="23">
        <f t="shared" si="13"/>
        <v>0.29166666666666669</v>
      </c>
      <c r="Q34" s="23">
        <f t="shared" ref="Q34:Z35" si="14">M34</f>
        <v>0.58333333333333337</v>
      </c>
      <c r="R34" s="24">
        <f t="shared" si="14"/>
        <v>0.83333333333333337</v>
      </c>
      <c r="S34" s="22" t="str">
        <f t="shared" si="14"/>
        <v>00:</v>
      </c>
      <c r="T34" s="23">
        <f t="shared" si="14"/>
        <v>0.29166666666666669</v>
      </c>
      <c r="U34" s="23">
        <f t="shared" si="14"/>
        <v>0.58333333333333337</v>
      </c>
      <c r="V34" s="24">
        <f t="shared" si="14"/>
        <v>0.83333333333333337</v>
      </c>
      <c r="W34" s="22" t="str">
        <f t="shared" si="14"/>
        <v>00:</v>
      </c>
      <c r="X34" s="23">
        <f t="shared" si="14"/>
        <v>0.29166666666666669</v>
      </c>
      <c r="Y34" s="23">
        <f t="shared" si="14"/>
        <v>0.58333333333333337</v>
      </c>
      <c r="Z34" s="24">
        <f t="shared" si="14"/>
        <v>0.83333333333333337</v>
      </c>
      <c r="AA34" s="22" t="str">
        <f t="shared" ref="AA34:AD35" si="15">W34</f>
        <v>00:</v>
      </c>
      <c r="AB34" s="23">
        <f t="shared" si="15"/>
        <v>0.29166666666666669</v>
      </c>
      <c r="AC34" s="23">
        <f t="shared" si="15"/>
        <v>0.58333333333333337</v>
      </c>
      <c r="AD34" s="24">
        <f t="shared" si="15"/>
        <v>0.83333333333333337</v>
      </c>
    </row>
    <row r="35" spans="1:30" x14ac:dyDescent="0.35">
      <c r="B35" s="16" t="s">
        <v>38</v>
      </c>
      <c r="C35" s="25">
        <f t="shared" si="12"/>
        <v>0.29166666666666669</v>
      </c>
      <c r="D35" s="26">
        <f t="shared" si="12"/>
        <v>0.58333333333333337</v>
      </c>
      <c r="E35" s="26">
        <f t="shared" si="12"/>
        <v>0.83333333333333337</v>
      </c>
      <c r="F35" s="27">
        <f t="shared" si="12"/>
        <v>1</v>
      </c>
      <c r="G35" s="28">
        <f t="shared" si="13"/>
        <v>0.29166666666666669</v>
      </c>
      <c r="H35" s="29">
        <f t="shared" si="13"/>
        <v>0.58333333333333337</v>
      </c>
      <c r="I35" s="29">
        <f t="shared" si="13"/>
        <v>0.83333333333333337</v>
      </c>
      <c r="J35" s="30">
        <f t="shared" si="13"/>
        <v>1</v>
      </c>
      <c r="K35" s="28">
        <f t="shared" si="13"/>
        <v>0.29166666666666669</v>
      </c>
      <c r="L35" s="29">
        <f t="shared" si="13"/>
        <v>0.58333333333333337</v>
      </c>
      <c r="M35" s="29">
        <f t="shared" si="13"/>
        <v>0.83333333333333337</v>
      </c>
      <c r="N35" s="30">
        <f t="shared" si="13"/>
        <v>1</v>
      </c>
      <c r="O35" s="28">
        <f t="shared" si="13"/>
        <v>0.29166666666666669</v>
      </c>
      <c r="P35" s="29">
        <f t="shared" si="13"/>
        <v>0.58333333333333337</v>
      </c>
      <c r="Q35" s="29">
        <f t="shared" si="14"/>
        <v>0.83333333333333337</v>
      </c>
      <c r="R35" s="30">
        <f t="shared" si="14"/>
        <v>1</v>
      </c>
      <c r="S35" s="28">
        <f t="shared" si="14"/>
        <v>0.29166666666666669</v>
      </c>
      <c r="T35" s="29">
        <f t="shared" si="14"/>
        <v>0.58333333333333337</v>
      </c>
      <c r="U35" s="29">
        <f t="shared" si="14"/>
        <v>0.83333333333333337</v>
      </c>
      <c r="V35" s="30">
        <f t="shared" si="14"/>
        <v>1</v>
      </c>
      <c r="W35" s="28">
        <f t="shared" si="14"/>
        <v>0.29166666666666669</v>
      </c>
      <c r="X35" s="29">
        <f t="shared" si="14"/>
        <v>0.58333333333333337</v>
      </c>
      <c r="Y35" s="29">
        <f t="shared" si="14"/>
        <v>0.83333333333333337</v>
      </c>
      <c r="Z35" s="30">
        <f t="shared" si="14"/>
        <v>1</v>
      </c>
      <c r="AA35" s="28">
        <f t="shared" si="15"/>
        <v>0.29166666666666669</v>
      </c>
      <c r="AB35" s="29">
        <f t="shared" si="15"/>
        <v>0.58333333333333337</v>
      </c>
      <c r="AC35" s="29">
        <f t="shared" si="15"/>
        <v>0.83333333333333337</v>
      </c>
      <c r="AD35" s="30">
        <f t="shared" si="15"/>
        <v>1</v>
      </c>
    </row>
    <row r="36" spans="1:30" s="39" customFormat="1" x14ac:dyDescent="0.35">
      <c r="A36" s="48">
        <f>ROW()-ROW(C$33)-2</f>
        <v>1</v>
      </c>
      <c r="B36" s="37" t="str">
        <f ca="1">OFFSET(agents[[#Headers],[Agents]],A36,)</f>
        <v>Agent1</v>
      </c>
      <c r="C36" s="40">
        <f ca="1">IFERROR(INDEX(data[1],MATCH($B36&amp;"|"&amp;$C$33,data[clé],0)),0)</f>
        <v>0</v>
      </c>
      <c r="D36" s="41">
        <f ca="1">IFERROR(INDEX(data[2],MATCH($B36&amp;"|"&amp;$C$33,data[clé],0)),0)</f>
        <v>0</v>
      </c>
      <c r="E36" s="41">
        <f ca="1">IFERROR(INDEX(data[3],MATCH($B36&amp;"|"&amp;$C$33,data[clé],0)),0)</f>
        <v>0</v>
      </c>
      <c r="F36" s="42">
        <f ca="1">IFERROR(INDEX(data[4],MATCH($B36&amp;"|"&amp;$C$33,data[clé],0)),0)</f>
        <v>0</v>
      </c>
      <c r="G36" s="40">
        <f ca="1">IFERROR(INDEX(data[1],MATCH($B36&amp;"|"&amp;$G$33,data[clé],0)),0)</f>
        <v>0</v>
      </c>
      <c r="H36" s="41">
        <f ca="1">IFERROR(INDEX(data[2],MATCH($B36&amp;"|"&amp;$G$33,data[clé],0)),0)</f>
        <v>0</v>
      </c>
      <c r="I36" s="41">
        <f ca="1">IFERROR(INDEX(data[3],MATCH($B36&amp;"|"&amp;$G$33,data[clé],0)),0)</f>
        <v>0</v>
      </c>
      <c r="J36" s="42">
        <f ca="1">IFERROR(INDEX(data[4],MATCH($B36&amp;"|"&amp;$G$33,data[clé],0)),0)</f>
        <v>0</v>
      </c>
      <c r="K36" s="40">
        <f ca="1">IFERROR(INDEX(data[1],MATCH($B36&amp;"|"&amp;$K$33,data[clé],0)),0)</f>
        <v>0</v>
      </c>
      <c r="L36" s="41">
        <f ca="1">IFERROR(INDEX(data[2],MATCH($B36&amp;"|"&amp;$K$33,data[clé],0)),0)</f>
        <v>0</v>
      </c>
      <c r="M36" s="41">
        <f ca="1">IFERROR(INDEX(data[3],MATCH($B36&amp;"|"&amp;$K$33,data[clé],0)),0)</f>
        <v>0</v>
      </c>
      <c r="N36" s="42">
        <f ca="1">IFERROR(INDEX(data[4],MATCH($B36&amp;"|"&amp;$K$33,data[clé],0)),0)</f>
        <v>0</v>
      </c>
      <c r="O36" s="40">
        <f ca="1">IFERROR(INDEX(data[1],MATCH($B36&amp;"|"&amp;$O$33,data[clé],0)),0)</f>
        <v>0</v>
      </c>
      <c r="P36" s="41">
        <f ca="1">IFERROR(INDEX(data[2],MATCH($B36&amp;"|"&amp;$O$33,data[clé],0)),0)</f>
        <v>0</v>
      </c>
      <c r="Q36" s="41">
        <f ca="1">IFERROR(INDEX(data[3],MATCH($B36&amp;"|"&amp;$O$33,data[clé],0)),0)</f>
        <v>0</v>
      </c>
      <c r="R36" s="42">
        <f ca="1">IFERROR(INDEX(data[4],MATCH($B36&amp;"|"&amp;$O$33,data[clé],0)),0)</f>
        <v>0</v>
      </c>
      <c r="S36" s="40">
        <f ca="1">IFERROR(INDEX(data[1],MATCH($B36&amp;"|"&amp;$S$33,data[clé],0)),0)</f>
        <v>0</v>
      </c>
      <c r="T36" s="41">
        <f ca="1">IFERROR(INDEX(data[2],MATCH($B36&amp;"|"&amp;$S$33,data[clé],0)),0)</f>
        <v>0</v>
      </c>
      <c r="U36" s="41">
        <f ca="1">IFERROR(INDEX(data[3],MATCH($B36&amp;"|"&amp;$S$33,data[clé],0)),0)</f>
        <v>0</v>
      </c>
      <c r="V36" s="42">
        <f ca="1">IFERROR(INDEX(data[4],MATCH($B36&amp;"|"&amp;$S$33,data[clé],0)),0)</f>
        <v>0</v>
      </c>
      <c r="W36" s="40">
        <f ca="1">IFERROR(INDEX(data[1],MATCH($B36&amp;"|"&amp;$W$33,data[clé],0)),0)</f>
        <v>0</v>
      </c>
      <c r="X36" s="41">
        <f ca="1">IFERROR(INDEX(data[2],MATCH($B36&amp;"|"&amp;$W$33,data[clé],0)),0)</f>
        <v>0</v>
      </c>
      <c r="Y36" s="41">
        <f ca="1">IFERROR(INDEX(data[3],MATCH($B36&amp;"|"&amp;$W$33,data[clé],0)),0)</f>
        <v>0</v>
      </c>
      <c r="Z36" s="42">
        <f ca="1">IFERROR(INDEX(data[4],MATCH($B36&amp;"|"&amp;$W$33,data[clé],0)),0)</f>
        <v>0</v>
      </c>
      <c r="AA36" s="40">
        <f ca="1">IFERROR(INDEX(data[1],MATCH($B36&amp;"|"&amp;$AA$33,data[clé],0)),0)</f>
        <v>0</v>
      </c>
      <c r="AB36" s="41">
        <f ca="1">IFERROR(INDEX(data[2],MATCH($B36&amp;"|"&amp;$AA$33,data[clé],0)),0)</f>
        <v>0</v>
      </c>
      <c r="AC36" s="41">
        <f ca="1">IFERROR(INDEX(data[3],MATCH($B36&amp;"|"&amp;$AA$33,data[clé],0)),0)</f>
        <v>0</v>
      </c>
      <c r="AD36" s="42">
        <f ca="1">IFERROR(INDEX(data[4],MATCH($B36&amp;"|"&amp;$AA$33,data[clé],0)),0)</f>
        <v>0</v>
      </c>
    </row>
    <row r="37" spans="1:30" s="39" customFormat="1" x14ac:dyDescent="0.35">
      <c r="A37" s="48">
        <f t="shared" ref="A37:A41" si="16">ROW()-ROW(C$33)-2</f>
        <v>2</v>
      </c>
      <c r="B37" s="37" t="str">
        <f ca="1">OFFSET(agents[[#Headers],[Agents]],A37,)</f>
        <v>Agent2</v>
      </c>
      <c r="C37" s="40">
        <f ca="1">IFERROR(INDEX(data[1],MATCH($B37&amp;"|"&amp;$C$33,data[clé],0)),0)</f>
        <v>0</v>
      </c>
      <c r="D37" s="41">
        <f ca="1">IFERROR(INDEX(data[2],MATCH($B37&amp;"|"&amp;$C$33,data[clé],0)),0)</f>
        <v>0</v>
      </c>
      <c r="E37" s="41">
        <f ca="1">IFERROR(INDEX(data[3],MATCH($B37&amp;"|"&amp;$C$33,data[clé],0)),0)</f>
        <v>0</v>
      </c>
      <c r="F37" s="42">
        <f ca="1">IFERROR(INDEX(data[4],MATCH($B37&amp;"|"&amp;$C$33,data[clé],0)),0)</f>
        <v>0</v>
      </c>
      <c r="G37" s="40">
        <f ca="1">IFERROR(INDEX(data[1],MATCH($B37&amp;"|"&amp;$G$33,data[clé],0)),0)</f>
        <v>0</v>
      </c>
      <c r="H37" s="41">
        <f ca="1">IFERROR(INDEX(data[2],MATCH($B37&amp;"|"&amp;$G$33,data[clé],0)),0)</f>
        <v>0</v>
      </c>
      <c r="I37" s="41">
        <f ca="1">IFERROR(INDEX(data[3],MATCH($B37&amp;"|"&amp;$G$33,data[clé],0)),0)</f>
        <v>0</v>
      </c>
      <c r="J37" s="42">
        <f ca="1">IFERROR(INDEX(data[4],MATCH($B37&amp;"|"&amp;$G$33,data[clé],0)),0)</f>
        <v>0</v>
      </c>
      <c r="K37" s="40">
        <f ca="1">IFERROR(INDEX(data[1],MATCH($B37&amp;"|"&amp;$K$33,data[clé],0)),0)</f>
        <v>0</v>
      </c>
      <c r="L37" s="41">
        <f ca="1">IFERROR(INDEX(data[2],MATCH($B37&amp;"|"&amp;$K$33,data[clé],0)),0)</f>
        <v>0</v>
      </c>
      <c r="M37" s="41">
        <f ca="1">IFERROR(INDEX(data[3],MATCH($B37&amp;"|"&amp;$K$33,data[clé],0)),0)</f>
        <v>0</v>
      </c>
      <c r="N37" s="42">
        <f ca="1">IFERROR(INDEX(data[4],MATCH($B37&amp;"|"&amp;$K$33,data[clé],0)),0)</f>
        <v>0</v>
      </c>
      <c r="O37" s="40">
        <f ca="1">IFERROR(INDEX(data[1],MATCH($B37&amp;"|"&amp;$O$33,data[clé],0)),0)</f>
        <v>0</v>
      </c>
      <c r="P37" s="41">
        <f ca="1">IFERROR(INDEX(data[2],MATCH($B37&amp;"|"&amp;$O$33,data[clé],0)),0)</f>
        <v>0</v>
      </c>
      <c r="Q37" s="41">
        <f ca="1">IFERROR(INDEX(data[3],MATCH($B37&amp;"|"&amp;$O$33,data[clé],0)),0)</f>
        <v>0</v>
      </c>
      <c r="R37" s="42">
        <f ca="1">IFERROR(INDEX(data[4],MATCH($B37&amp;"|"&amp;$O$33,data[clé],0)),0)</f>
        <v>0</v>
      </c>
      <c r="S37" s="40">
        <f ca="1">IFERROR(INDEX(data[1],MATCH($B37&amp;"|"&amp;$S$33,data[clé],0)),0)</f>
        <v>0</v>
      </c>
      <c r="T37" s="41">
        <f ca="1">IFERROR(INDEX(data[2],MATCH($B37&amp;"|"&amp;$S$33,data[clé],0)),0)</f>
        <v>0</v>
      </c>
      <c r="U37" s="41">
        <f ca="1">IFERROR(INDEX(data[3],MATCH($B37&amp;"|"&amp;$S$33,data[clé],0)),0)</f>
        <v>0</v>
      </c>
      <c r="V37" s="42">
        <f ca="1">IFERROR(INDEX(data[4],MATCH($B37&amp;"|"&amp;$S$33,data[clé],0)),0)</f>
        <v>0</v>
      </c>
      <c r="W37" s="40">
        <f ca="1">IFERROR(INDEX(data[1],MATCH($B37&amp;"|"&amp;$W$33,data[clé],0)),0)</f>
        <v>0</v>
      </c>
      <c r="X37" s="41">
        <f ca="1">IFERROR(INDEX(data[2],MATCH($B37&amp;"|"&amp;$W$33,data[clé],0)),0)</f>
        <v>0</v>
      </c>
      <c r="Y37" s="41">
        <f ca="1">IFERROR(INDEX(data[3],MATCH($B37&amp;"|"&amp;$W$33,data[clé],0)),0)</f>
        <v>0</v>
      </c>
      <c r="Z37" s="42">
        <f ca="1">IFERROR(INDEX(data[4],MATCH($B37&amp;"|"&amp;$W$33,data[clé],0)),0)</f>
        <v>0</v>
      </c>
      <c r="AA37" s="40">
        <f ca="1">IFERROR(INDEX(data[1],MATCH($B37&amp;"|"&amp;$AA$33,data[clé],0)),0)</f>
        <v>0</v>
      </c>
      <c r="AB37" s="41">
        <f ca="1">IFERROR(INDEX(data[2],MATCH($B37&amp;"|"&amp;$AA$33,data[clé],0)),0)</f>
        <v>0</v>
      </c>
      <c r="AC37" s="41">
        <f ca="1">IFERROR(INDEX(data[3],MATCH($B37&amp;"|"&amp;$AA$33,data[clé],0)),0)</f>
        <v>0</v>
      </c>
      <c r="AD37" s="42">
        <f ca="1">IFERROR(INDEX(data[4],MATCH($B37&amp;"|"&amp;$AA$33,data[clé],0)),0)</f>
        <v>0</v>
      </c>
    </row>
    <row r="38" spans="1:30" s="39" customFormat="1" x14ac:dyDescent="0.35">
      <c r="A38" s="48">
        <f t="shared" si="16"/>
        <v>3</v>
      </c>
      <c r="B38" s="37" t="str">
        <f ca="1">OFFSET(agents[[#Headers],[Agents]],A38,)</f>
        <v>Agent3</v>
      </c>
      <c r="C38" s="40">
        <f ca="1">IFERROR(INDEX(data[1],MATCH($B38&amp;"|"&amp;$C$33,data[clé],0)),0)</f>
        <v>0</v>
      </c>
      <c r="D38" s="41">
        <f ca="1">IFERROR(INDEX(data[2],MATCH($B38&amp;"|"&amp;$C$33,data[clé],0)),0)</f>
        <v>0</v>
      </c>
      <c r="E38" s="41">
        <f ca="1">IFERROR(INDEX(data[3],MATCH($B38&amp;"|"&amp;$C$33,data[clé],0)),0)</f>
        <v>0</v>
      </c>
      <c r="F38" s="42">
        <f ca="1">IFERROR(INDEX(data[4],MATCH($B38&amp;"|"&amp;$C$33,data[clé],0)),0)</f>
        <v>0</v>
      </c>
      <c r="G38" s="40">
        <f ca="1">IFERROR(INDEX(data[1],MATCH($B38&amp;"|"&amp;$G$33,data[clé],0)),0)</f>
        <v>0</v>
      </c>
      <c r="H38" s="41">
        <f ca="1">IFERROR(INDEX(data[2],MATCH($B38&amp;"|"&amp;$G$33,data[clé],0)),0)</f>
        <v>0</v>
      </c>
      <c r="I38" s="41">
        <f ca="1">IFERROR(INDEX(data[3],MATCH($B38&amp;"|"&amp;$G$33,data[clé],0)),0)</f>
        <v>0</v>
      </c>
      <c r="J38" s="42">
        <f ca="1">IFERROR(INDEX(data[4],MATCH($B38&amp;"|"&amp;$G$33,data[clé],0)),0)</f>
        <v>0</v>
      </c>
      <c r="K38" s="40">
        <f ca="1">IFERROR(INDEX(data[1],MATCH($B38&amp;"|"&amp;$K$33,data[clé],0)),0)</f>
        <v>0</v>
      </c>
      <c r="L38" s="41">
        <f ca="1">IFERROR(INDEX(data[2],MATCH($B38&amp;"|"&amp;$K$33,data[clé],0)),0)</f>
        <v>0</v>
      </c>
      <c r="M38" s="41">
        <f ca="1">IFERROR(INDEX(data[3],MATCH($B38&amp;"|"&amp;$K$33,data[clé],0)),0)</f>
        <v>0</v>
      </c>
      <c r="N38" s="42">
        <f ca="1">IFERROR(INDEX(data[4],MATCH($B38&amp;"|"&amp;$K$33,data[clé],0)),0)</f>
        <v>0</v>
      </c>
      <c r="O38" s="40">
        <f ca="1">IFERROR(INDEX(data[1],MATCH($B38&amp;"|"&amp;$O$33,data[clé],0)),0)</f>
        <v>0</v>
      </c>
      <c r="P38" s="41">
        <f ca="1">IFERROR(INDEX(data[2],MATCH($B38&amp;"|"&amp;$O$33,data[clé],0)),0)</f>
        <v>0</v>
      </c>
      <c r="Q38" s="41">
        <f ca="1">IFERROR(INDEX(data[3],MATCH($B38&amp;"|"&amp;$O$33,data[clé],0)),0)</f>
        <v>0</v>
      </c>
      <c r="R38" s="42">
        <f ca="1">IFERROR(INDEX(data[4],MATCH($B38&amp;"|"&amp;$O$33,data[clé],0)),0)</f>
        <v>0</v>
      </c>
      <c r="S38" s="40">
        <f ca="1">IFERROR(INDEX(data[1],MATCH($B38&amp;"|"&amp;$S$33,data[clé],0)),0)</f>
        <v>0</v>
      </c>
      <c r="T38" s="41">
        <f ca="1">IFERROR(INDEX(data[2],MATCH($B38&amp;"|"&amp;$S$33,data[clé],0)),0)</f>
        <v>0</v>
      </c>
      <c r="U38" s="41">
        <f ca="1">IFERROR(INDEX(data[3],MATCH($B38&amp;"|"&amp;$S$33,data[clé],0)),0)</f>
        <v>0</v>
      </c>
      <c r="V38" s="42">
        <f ca="1">IFERROR(INDEX(data[4],MATCH($B38&amp;"|"&amp;$S$33,data[clé],0)),0)</f>
        <v>0</v>
      </c>
      <c r="W38" s="40">
        <f ca="1">IFERROR(INDEX(data[1],MATCH($B38&amp;"|"&amp;$W$33,data[clé],0)),0)</f>
        <v>0</v>
      </c>
      <c r="X38" s="41">
        <f ca="1">IFERROR(INDEX(data[2],MATCH($B38&amp;"|"&amp;$W$33,data[clé],0)),0)</f>
        <v>0</v>
      </c>
      <c r="Y38" s="41">
        <f ca="1">IFERROR(INDEX(data[3],MATCH($B38&amp;"|"&amp;$W$33,data[clé],0)),0)</f>
        <v>0</v>
      </c>
      <c r="Z38" s="42">
        <f ca="1">IFERROR(INDEX(data[4],MATCH($B38&amp;"|"&amp;$W$33,data[clé],0)),0)</f>
        <v>0</v>
      </c>
      <c r="AA38" s="40">
        <f ca="1">IFERROR(INDEX(data[1],MATCH($B38&amp;"|"&amp;$AA$33,data[clé],0)),0)</f>
        <v>0</v>
      </c>
      <c r="AB38" s="41">
        <f ca="1">IFERROR(INDEX(data[2],MATCH($B38&amp;"|"&amp;$AA$33,data[clé],0)),0)</f>
        <v>0</v>
      </c>
      <c r="AC38" s="41">
        <f ca="1">IFERROR(INDEX(data[3],MATCH($B38&amp;"|"&amp;$AA$33,data[clé],0)),0)</f>
        <v>0</v>
      </c>
      <c r="AD38" s="42">
        <f ca="1">IFERROR(INDEX(data[4],MATCH($B38&amp;"|"&amp;$AA$33,data[clé],0)),0)</f>
        <v>0</v>
      </c>
    </row>
    <row r="39" spans="1:30" s="39" customFormat="1" x14ac:dyDescent="0.35">
      <c r="A39" s="48">
        <f t="shared" si="16"/>
        <v>4</v>
      </c>
      <c r="B39" s="37" t="str">
        <f ca="1">OFFSET(agents[[#Headers],[Agents]],A39,)</f>
        <v>Agent4</v>
      </c>
      <c r="C39" s="40">
        <f ca="1">IFERROR(INDEX(data[1],MATCH($B39&amp;"|"&amp;$C$33,data[clé],0)),0)</f>
        <v>0</v>
      </c>
      <c r="D39" s="41">
        <f ca="1">IFERROR(INDEX(data[2],MATCH($B39&amp;"|"&amp;$C$33,data[clé],0)),0)</f>
        <v>0</v>
      </c>
      <c r="E39" s="41">
        <f ca="1">IFERROR(INDEX(data[3],MATCH($B39&amp;"|"&amp;$C$33,data[clé],0)),0)</f>
        <v>0</v>
      </c>
      <c r="F39" s="42">
        <f ca="1">IFERROR(INDEX(data[4],MATCH($B39&amp;"|"&amp;$C$33,data[clé],0)),0)</f>
        <v>0</v>
      </c>
      <c r="G39" s="40">
        <f ca="1">IFERROR(INDEX(data[1],MATCH($B39&amp;"|"&amp;$G$33,data[clé],0)),0)</f>
        <v>0</v>
      </c>
      <c r="H39" s="41">
        <f ca="1">IFERROR(INDEX(data[2],MATCH($B39&amp;"|"&amp;$G$33,data[clé],0)),0)</f>
        <v>0</v>
      </c>
      <c r="I39" s="41">
        <f ca="1">IFERROR(INDEX(data[3],MATCH($B39&amp;"|"&amp;$G$33,data[clé],0)),0)</f>
        <v>0</v>
      </c>
      <c r="J39" s="42">
        <f ca="1">IFERROR(INDEX(data[4],MATCH($B39&amp;"|"&amp;$G$33,data[clé],0)),0)</f>
        <v>0</v>
      </c>
      <c r="K39" s="40">
        <f ca="1">IFERROR(INDEX(data[1],MATCH($B39&amp;"|"&amp;$K$33,data[clé],0)),0)</f>
        <v>0</v>
      </c>
      <c r="L39" s="41">
        <f ca="1">IFERROR(INDEX(data[2],MATCH($B39&amp;"|"&amp;$K$33,data[clé],0)),0)</f>
        <v>0</v>
      </c>
      <c r="M39" s="41">
        <f ca="1">IFERROR(INDEX(data[3],MATCH($B39&amp;"|"&amp;$K$33,data[clé],0)),0)</f>
        <v>0</v>
      </c>
      <c r="N39" s="42">
        <f ca="1">IFERROR(INDEX(data[4],MATCH($B39&amp;"|"&amp;$K$33,data[clé],0)),0)</f>
        <v>0</v>
      </c>
      <c r="O39" s="40">
        <f ca="1">IFERROR(INDEX(data[1],MATCH($B39&amp;"|"&amp;$O$33,data[clé],0)),0)</f>
        <v>0</v>
      </c>
      <c r="P39" s="41">
        <f ca="1">IFERROR(INDEX(data[2],MATCH($B39&amp;"|"&amp;$O$33,data[clé],0)),0)</f>
        <v>0</v>
      </c>
      <c r="Q39" s="41">
        <f ca="1">IFERROR(INDEX(data[3],MATCH($B39&amp;"|"&amp;$O$33,data[clé],0)),0)</f>
        <v>0</v>
      </c>
      <c r="R39" s="42">
        <f ca="1">IFERROR(INDEX(data[4],MATCH($B39&amp;"|"&amp;$O$33,data[clé],0)),0)</f>
        <v>0</v>
      </c>
      <c r="S39" s="40">
        <f ca="1">IFERROR(INDEX(data[1],MATCH($B39&amp;"|"&amp;$S$33,data[clé],0)),0)</f>
        <v>0</v>
      </c>
      <c r="T39" s="41">
        <f ca="1">IFERROR(INDEX(data[2],MATCH($B39&amp;"|"&amp;$S$33,data[clé],0)),0)</f>
        <v>0</v>
      </c>
      <c r="U39" s="41">
        <f ca="1">IFERROR(INDEX(data[3],MATCH($B39&amp;"|"&amp;$S$33,data[clé],0)),0)</f>
        <v>0</v>
      </c>
      <c r="V39" s="42">
        <f ca="1">IFERROR(INDEX(data[4],MATCH($B39&amp;"|"&amp;$S$33,data[clé],0)),0)</f>
        <v>0</v>
      </c>
      <c r="W39" s="40">
        <f ca="1">IFERROR(INDEX(data[1],MATCH($B39&amp;"|"&amp;$W$33,data[clé],0)),0)</f>
        <v>0</v>
      </c>
      <c r="X39" s="41">
        <f ca="1">IFERROR(INDEX(data[2],MATCH($B39&amp;"|"&amp;$W$33,data[clé],0)),0)</f>
        <v>0</v>
      </c>
      <c r="Y39" s="41">
        <f ca="1">IFERROR(INDEX(data[3],MATCH($B39&amp;"|"&amp;$W$33,data[clé],0)),0)</f>
        <v>0</v>
      </c>
      <c r="Z39" s="42">
        <f ca="1">IFERROR(INDEX(data[4],MATCH($B39&amp;"|"&amp;$W$33,data[clé],0)),0)</f>
        <v>0</v>
      </c>
      <c r="AA39" s="40">
        <f ca="1">IFERROR(INDEX(data[1],MATCH($B39&amp;"|"&amp;$AA$33,data[clé],0)),0)</f>
        <v>0</v>
      </c>
      <c r="AB39" s="41">
        <f ca="1">IFERROR(INDEX(data[2],MATCH($B39&amp;"|"&amp;$AA$33,data[clé],0)),0)</f>
        <v>0</v>
      </c>
      <c r="AC39" s="41">
        <f ca="1">IFERROR(INDEX(data[3],MATCH($B39&amp;"|"&amp;$AA$33,data[clé],0)),0)</f>
        <v>0</v>
      </c>
      <c r="AD39" s="42">
        <f ca="1">IFERROR(INDEX(data[4],MATCH($B39&amp;"|"&amp;$AA$33,data[clé],0)),0)</f>
        <v>0</v>
      </c>
    </row>
    <row r="40" spans="1:30" s="39" customFormat="1" x14ac:dyDescent="0.35">
      <c r="A40" s="48">
        <f t="shared" si="16"/>
        <v>5</v>
      </c>
      <c r="B40" s="37" t="str">
        <f ca="1">OFFSET(agents[[#Headers],[Agents]],A40,)</f>
        <v>Agent5</v>
      </c>
      <c r="C40" s="40">
        <f ca="1">IFERROR(INDEX(data[1],MATCH($B40&amp;"|"&amp;$C$33,data[clé],0)),0)</f>
        <v>0</v>
      </c>
      <c r="D40" s="41">
        <f ca="1">IFERROR(INDEX(data[2],MATCH($B40&amp;"|"&amp;$C$33,data[clé],0)),0)</f>
        <v>0</v>
      </c>
      <c r="E40" s="41">
        <f ca="1">IFERROR(INDEX(data[3],MATCH($B40&amp;"|"&amp;$C$33,data[clé],0)),0)</f>
        <v>0</v>
      </c>
      <c r="F40" s="42">
        <f ca="1">IFERROR(INDEX(data[4],MATCH($B40&amp;"|"&amp;$C$33,data[clé],0)),0)</f>
        <v>0</v>
      </c>
      <c r="G40" s="40">
        <f ca="1">IFERROR(INDEX(data[1],MATCH($B40&amp;"|"&amp;$G$33,data[clé],0)),0)</f>
        <v>0</v>
      </c>
      <c r="H40" s="41">
        <f ca="1">IFERROR(INDEX(data[2],MATCH($B40&amp;"|"&amp;$G$33,data[clé],0)),0)</f>
        <v>0</v>
      </c>
      <c r="I40" s="41">
        <f ca="1">IFERROR(INDEX(data[3],MATCH($B40&amp;"|"&amp;$G$33,data[clé],0)),0)</f>
        <v>0</v>
      </c>
      <c r="J40" s="42">
        <f ca="1">IFERROR(INDEX(data[4],MATCH($B40&amp;"|"&amp;$G$33,data[clé],0)),0)</f>
        <v>0</v>
      </c>
      <c r="K40" s="40">
        <f ca="1">IFERROR(INDEX(data[1],MATCH($B40&amp;"|"&amp;$K$33,data[clé],0)),0)</f>
        <v>0</v>
      </c>
      <c r="L40" s="41">
        <f ca="1">IFERROR(INDEX(data[2],MATCH($B40&amp;"|"&amp;$K$33,data[clé],0)),0)</f>
        <v>0</v>
      </c>
      <c r="M40" s="41">
        <f ca="1">IFERROR(INDEX(data[3],MATCH($B40&amp;"|"&amp;$K$33,data[clé],0)),0)</f>
        <v>0</v>
      </c>
      <c r="N40" s="42">
        <f ca="1">IFERROR(INDEX(data[4],MATCH($B40&amp;"|"&amp;$K$33,data[clé],0)),0)</f>
        <v>0</v>
      </c>
      <c r="O40" s="40">
        <f ca="1">IFERROR(INDEX(data[1],MATCH($B40&amp;"|"&amp;$O$33,data[clé],0)),0)</f>
        <v>0</v>
      </c>
      <c r="P40" s="41">
        <f ca="1">IFERROR(INDEX(data[2],MATCH($B40&amp;"|"&amp;$O$33,data[clé],0)),0)</f>
        <v>0</v>
      </c>
      <c r="Q40" s="41">
        <f ca="1">IFERROR(INDEX(data[3],MATCH($B40&amp;"|"&amp;$O$33,data[clé],0)),0)</f>
        <v>0</v>
      </c>
      <c r="R40" s="42">
        <f ca="1">IFERROR(INDEX(data[4],MATCH($B40&amp;"|"&amp;$O$33,data[clé],0)),0)</f>
        <v>0</v>
      </c>
      <c r="S40" s="40">
        <f ca="1">IFERROR(INDEX(data[1],MATCH($B40&amp;"|"&amp;$S$33,data[clé],0)),0)</f>
        <v>0</v>
      </c>
      <c r="T40" s="41">
        <f ca="1">IFERROR(INDEX(data[2],MATCH($B40&amp;"|"&amp;$S$33,data[clé],0)),0)</f>
        <v>0</v>
      </c>
      <c r="U40" s="41">
        <f ca="1">IFERROR(INDEX(data[3],MATCH($B40&amp;"|"&amp;$S$33,data[clé],0)),0)</f>
        <v>0</v>
      </c>
      <c r="V40" s="42">
        <f ca="1">IFERROR(INDEX(data[4],MATCH($B40&amp;"|"&amp;$S$33,data[clé],0)),0)</f>
        <v>0</v>
      </c>
      <c r="W40" s="40">
        <f ca="1">IFERROR(INDEX(data[1],MATCH($B40&amp;"|"&amp;$W$33,data[clé],0)),0)</f>
        <v>0</v>
      </c>
      <c r="X40" s="41">
        <f ca="1">IFERROR(INDEX(data[2],MATCH($B40&amp;"|"&amp;$W$33,data[clé],0)),0)</f>
        <v>0</v>
      </c>
      <c r="Y40" s="41">
        <f ca="1">IFERROR(INDEX(data[3],MATCH($B40&amp;"|"&amp;$W$33,data[clé],0)),0)</f>
        <v>0</v>
      </c>
      <c r="Z40" s="42">
        <f ca="1">IFERROR(INDEX(data[4],MATCH($B40&amp;"|"&amp;$W$33,data[clé],0)),0)</f>
        <v>0</v>
      </c>
      <c r="AA40" s="40">
        <f ca="1">IFERROR(INDEX(data[1],MATCH($B40&amp;"|"&amp;$AA$33,data[clé],0)),0)</f>
        <v>0</v>
      </c>
      <c r="AB40" s="41">
        <f ca="1">IFERROR(INDEX(data[2],MATCH($B40&amp;"|"&amp;$AA$33,data[clé],0)),0)</f>
        <v>0</v>
      </c>
      <c r="AC40" s="41">
        <f ca="1">IFERROR(INDEX(data[3],MATCH($B40&amp;"|"&amp;$AA$33,data[clé],0)),0)</f>
        <v>0</v>
      </c>
      <c r="AD40" s="42">
        <f ca="1">IFERROR(INDEX(data[4],MATCH($B40&amp;"|"&amp;$AA$33,data[clé],0)),0)</f>
        <v>0</v>
      </c>
    </row>
    <row r="41" spans="1:30" s="39" customFormat="1" x14ac:dyDescent="0.35">
      <c r="A41" s="48">
        <f t="shared" si="16"/>
        <v>6</v>
      </c>
      <c r="B41" s="37" t="str">
        <f ca="1">OFFSET(agents[[#Headers],[Agents]],A41,)</f>
        <v>Agent6</v>
      </c>
      <c r="C41" s="40">
        <f ca="1">IFERROR(INDEX(data[1],MATCH($B41&amp;"|"&amp;$C$33,data[clé],0)),0)</f>
        <v>0</v>
      </c>
      <c r="D41" s="41">
        <f ca="1">IFERROR(INDEX(data[2],MATCH($B41&amp;"|"&amp;$C$33,data[clé],0)),0)</f>
        <v>0</v>
      </c>
      <c r="E41" s="41">
        <f ca="1">IFERROR(INDEX(data[3],MATCH($B41&amp;"|"&amp;$C$33,data[clé],0)),0)</f>
        <v>0</v>
      </c>
      <c r="F41" s="42">
        <f ca="1">IFERROR(INDEX(data[4],MATCH($B41&amp;"|"&amp;$C$33,data[clé],0)),0)</f>
        <v>0</v>
      </c>
      <c r="G41" s="40">
        <f ca="1">IFERROR(INDEX(data[1],MATCH($B41&amp;"|"&amp;$G$33,data[clé],0)),0)</f>
        <v>0</v>
      </c>
      <c r="H41" s="41">
        <f ca="1">IFERROR(INDEX(data[2],MATCH($B41&amp;"|"&amp;$G$33,data[clé],0)),0)</f>
        <v>0</v>
      </c>
      <c r="I41" s="41">
        <f ca="1">IFERROR(INDEX(data[3],MATCH($B41&amp;"|"&amp;$G$33,data[clé],0)),0)</f>
        <v>0</v>
      </c>
      <c r="J41" s="42">
        <f ca="1">IFERROR(INDEX(data[4],MATCH($B41&amp;"|"&amp;$G$33,data[clé],0)),0)</f>
        <v>0</v>
      </c>
      <c r="K41" s="40">
        <f ca="1">IFERROR(INDEX(data[1],MATCH($B41&amp;"|"&amp;$K$33,data[clé],0)),0)</f>
        <v>0</v>
      </c>
      <c r="L41" s="41">
        <f ca="1">IFERROR(INDEX(data[2],MATCH($B41&amp;"|"&amp;$K$33,data[clé],0)),0)</f>
        <v>0</v>
      </c>
      <c r="M41" s="41">
        <f ca="1">IFERROR(INDEX(data[3],MATCH($B41&amp;"|"&amp;$K$33,data[clé],0)),0)</f>
        <v>0</v>
      </c>
      <c r="N41" s="42">
        <f ca="1">IFERROR(INDEX(data[4],MATCH($B41&amp;"|"&amp;$K$33,data[clé],0)),0)</f>
        <v>0</v>
      </c>
      <c r="O41" s="40">
        <f ca="1">IFERROR(INDEX(data[1],MATCH($B41&amp;"|"&amp;$O$33,data[clé],0)),0)</f>
        <v>0</v>
      </c>
      <c r="P41" s="41">
        <f ca="1">IFERROR(INDEX(data[2],MATCH($B41&amp;"|"&amp;$O$33,data[clé],0)),0)</f>
        <v>0</v>
      </c>
      <c r="Q41" s="41">
        <f ca="1">IFERROR(INDEX(data[3],MATCH($B41&amp;"|"&amp;$O$33,data[clé],0)),0)</f>
        <v>0</v>
      </c>
      <c r="R41" s="42">
        <f ca="1">IFERROR(INDEX(data[4],MATCH($B41&amp;"|"&amp;$O$33,data[clé],0)),0)</f>
        <v>0</v>
      </c>
      <c r="S41" s="40">
        <f ca="1">IFERROR(INDEX(data[1],MATCH($B41&amp;"|"&amp;$S$33,data[clé],0)),0)</f>
        <v>0</v>
      </c>
      <c r="T41" s="41">
        <f ca="1">IFERROR(INDEX(data[2],MATCH($B41&amp;"|"&amp;$S$33,data[clé],0)),0)</f>
        <v>0</v>
      </c>
      <c r="U41" s="41">
        <f ca="1">IFERROR(INDEX(data[3],MATCH($B41&amp;"|"&amp;$S$33,data[clé],0)),0)</f>
        <v>0</v>
      </c>
      <c r="V41" s="42">
        <f ca="1">IFERROR(INDEX(data[4],MATCH($B41&amp;"|"&amp;$S$33,data[clé],0)),0)</f>
        <v>0</v>
      </c>
      <c r="W41" s="40">
        <f ca="1">IFERROR(INDEX(data[1],MATCH($B41&amp;"|"&amp;$W$33,data[clé],0)),0)</f>
        <v>0</v>
      </c>
      <c r="X41" s="41">
        <f ca="1">IFERROR(INDEX(data[2],MATCH($B41&amp;"|"&amp;$W$33,data[clé],0)),0)</f>
        <v>0</v>
      </c>
      <c r="Y41" s="41">
        <f ca="1">IFERROR(INDEX(data[3],MATCH($B41&amp;"|"&amp;$W$33,data[clé],0)),0)</f>
        <v>0</v>
      </c>
      <c r="Z41" s="42">
        <f ca="1">IFERROR(INDEX(data[4],MATCH($B41&amp;"|"&amp;$W$33,data[clé],0)),0)</f>
        <v>0</v>
      </c>
      <c r="AA41" s="40">
        <f ca="1">IFERROR(INDEX(data[1],MATCH($B41&amp;"|"&amp;$AA$33,data[clé],0)),0)</f>
        <v>0</v>
      </c>
      <c r="AB41" s="41">
        <f ca="1">IFERROR(INDEX(data[2],MATCH($B41&amp;"|"&amp;$AA$33,data[clé],0)),0)</f>
        <v>0</v>
      </c>
      <c r="AC41" s="41">
        <f ca="1">IFERROR(INDEX(data[3],MATCH($B41&amp;"|"&amp;$AA$33,data[clé],0)),0)</f>
        <v>0</v>
      </c>
      <c r="AD41" s="42">
        <f ca="1">IFERROR(INDEX(data[4],MATCH($B41&amp;"|"&amp;$AA$33,data[clé],0)),0)</f>
        <v>0</v>
      </c>
    </row>
    <row r="43" spans="1:30" x14ac:dyDescent="0.35">
      <c r="C43" s="63">
        <f>C33+7</f>
        <v>43129</v>
      </c>
      <c r="D43" s="64"/>
      <c r="E43" s="64"/>
      <c r="F43" s="65"/>
      <c r="G43" s="63">
        <f>C43+1</f>
        <v>43130</v>
      </c>
      <c r="H43" s="64"/>
      <c r="I43" s="64"/>
      <c r="J43" s="65"/>
      <c r="K43" s="63">
        <f>G43+1</f>
        <v>43131</v>
      </c>
      <c r="L43" s="64"/>
      <c r="M43" s="64"/>
      <c r="N43" s="65"/>
      <c r="O43" s="63">
        <f>K43+1</f>
        <v>43132</v>
      </c>
      <c r="P43" s="64"/>
      <c r="Q43" s="64"/>
      <c r="R43" s="65"/>
      <c r="S43" s="63">
        <f>O43+1</f>
        <v>43133</v>
      </c>
      <c r="T43" s="64"/>
      <c r="U43" s="64"/>
      <c r="V43" s="65"/>
      <c r="W43" s="63">
        <f>S43+1</f>
        <v>43134</v>
      </c>
      <c r="X43" s="64"/>
      <c r="Y43" s="64"/>
      <c r="Z43" s="65"/>
      <c r="AA43" s="63">
        <f>W43+1</f>
        <v>43135</v>
      </c>
      <c r="AB43" s="64"/>
      <c r="AC43" s="64"/>
      <c r="AD43" s="65"/>
    </row>
    <row r="44" spans="1:30" x14ac:dyDescent="0.35">
      <c r="B44" s="16" t="s">
        <v>37</v>
      </c>
      <c r="C44" s="19" t="str">
        <f t="shared" ref="C44:F45" si="17">C34</f>
        <v>00:</v>
      </c>
      <c r="D44" s="20">
        <f t="shared" si="17"/>
        <v>0.29166666666666669</v>
      </c>
      <c r="E44" s="20">
        <f t="shared" si="17"/>
        <v>0.58333333333333337</v>
      </c>
      <c r="F44" s="21">
        <f t="shared" si="17"/>
        <v>0.83333333333333337</v>
      </c>
      <c r="G44" s="22" t="str">
        <f t="shared" ref="G44:P45" si="18">C44</f>
        <v>00:</v>
      </c>
      <c r="H44" s="23">
        <f t="shared" si="18"/>
        <v>0.29166666666666669</v>
      </c>
      <c r="I44" s="23">
        <f t="shared" si="18"/>
        <v>0.58333333333333337</v>
      </c>
      <c r="J44" s="24">
        <f t="shared" si="18"/>
        <v>0.83333333333333337</v>
      </c>
      <c r="K44" s="22" t="str">
        <f t="shared" si="18"/>
        <v>00:</v>
      </c>
      <c r="L44" s="23">
        <f t="shared" si="18"/>
        <v>0.29166666666666669</v>
      </c>
      <c r="M44" s="23">
        <f t="shared" si="18"/>
        <v>0.58333333333333337</v>
      </c>
      <c r="N44" s="24">
        <f t="shared" si="18"/>
        <v>0.83333333333333337</v>
      </c>
      <c r="O44" s="22" t="str">
        <f t="shared" si="18"/>
        <v>00:</v>
      </c>
      <c r="P44" s="23">
        <f t="shared" si="18"/>
        <v>0.29166666666666669</v>
      </c>
      <c r="Q44" s="23">
        <f t="shared" ref="Q44:Z45" si="19">M44</f>
        <v>0.58333333333333337</v>
      </c>
      <c r="R44" s="24">
        <f t="shared" si="19"/>
        <v>0.83333333333333337</v>
      </c>
      <c r="S44" s="22" t="str">
        <f t="shared" si="19"/>
        <v>00:</v>
      </c>
      <c r="T44" s="23">
        <f t="shared" si="19"/>
        <v>0.29166666666666669</v>
      </c>
      <c r="U44" s="23">
        <f t="shared" si="19"/>
        <v>0.58333333333333337</v>
      </c>
      <c r="V44" s="24">
        <f t="shared" si="19"/>
        <v>0.83333333333333337</v>
      </c>
      <c r="W44" s="22" t="str">
        <f t="shared" si="19"/>
        <v>00:</v>
      </c>
      <c r="X44" s="23">
        <f t="shared" si="19"/>
        <v>0.29166666666666669</v>
      </c>
      <c r="Y44" s="23">
        <f t="shared" si="19"/>
        <v>0.58333333333333337</v>
      </c>
      <c r="Z44" s="24">
        <f t="shared" si="19"/>
        <v>0.83333333333333337</v>
      </c>
      <c r="AA44" s="22" t="str">
        <f t="shared" ref="AA44:AD45" si="20">W44</f>
        <v>00:</v>
      </c>
      <c r="AB44" s="23">
        <f t="shared" si="20"/>
        <v>0.29166666666666669</v>
      </c>
      <c r="AC44" s="23">
        <f t="shared" si="20"/>
        <v>0.58333333333333337</v>
      </c>
      <c r="AD44" s="24">
        <f t="shared" si="20"/>
        <v>0.83333333333333337</v>
      </c>
    </row>
    <row r="45" spans="1:30" x14ac:dyDescent="0.35">
      <c r="B45" s="16" t="s">
        <v>38</v>
      </c>
      <c r="C45" s="25">
        <f t="shared" si="17"/>
        <v>0.29166666666666669</v>
      </c>
      <c r="D45" s="26">
        <f t="shared" si="17"/>
        <v>0.58333333333333337</v>
      </c>
      <c r="E45" s="26">
        <f t="shared" si="17"/>
        <v>0.83333333333333337</v>
      </c>
      <c r="F45" s="27">
        <f t="shared" si="17"/>
        <v>1</v>
      </c>
      <c r="G45" s="28">
        <f t="shared" si="18"/>
        <v>0.29166666666666669</v>
      </c>
      <c r="H45" s="29">
        <f t="shared" si="18"/>
        <v>0.58333333333333337</v>
      </c>
      <c r="I45" s="29">
        <f t="shared" si="18"/>
        <v>0.83333333333333337</v>
      </c>
      <c r="J45" s="30">
        <f t="shared" si="18"/>
        <v>1</v>
      </c>
      <c r="K45" s="28">
        <f t="shared" si="18"/>
        <v>0.29166666666666669</v>
      </c>
      <c r="L45" s="29">
        <f t="shared" si="18"/>
        <v>0.58333333333333337</v>
      </c>
      <c r="M45" s="29">
        <f t="shared" si="18"/>
        <v>0.83333333333333337</v>
      </c>
      <c r="N45" s="30">
        <f t="shared" si="18"/>
        <v>1</v>
      </c>
      <c r="O45" s="28">
        <f t="shared" si="18"/>
        <v>0.29166666666666669</v>
      </c>
      <c r="P45" s="29">
        <f t="shared" si="18"/>
        <v>0.58333333333333337</v>
      </c>
      <c r="Q45" s="29">
        <f t="shared" si="19"/>
        <v>0.83333333333333337</v>
      </c>
      <c r="R45" s="30">
        <f t="shared" si="19"/>
        <v>1</v>
      </c>
      <c r="S45" s="28">
        <f t="shared" si="19"/>
        <v>0.29166666666666669</v>
      </c>
      <c r="T45" s="29">
        <f t="shared" si="19"/>
        <v>0.58333333333333337</v>
      </c>
      <c r="U45" s="29">
        <f t="shared" si="19"/>
        <v>0.83333333333333337</v>
      </c>
      <c r="V45" s="30">
        <f t="shared" si="19"/>
        <v>1</v>
      </c>
      <c r="W45" s="28">
        <f t="shared" si="19"/>
        <v>0.29166666666666669</v>
      </c>
      <c r="X45" s="29">
        <f t="shared" si="19"/>
        <v>0.58333333333333337</v>
      </c>
      <c r="Y45" s="29">
        <f t="shared" si="19"/>
        <v>0.83333333333333337</v>
      </c>
      <c r="Z45" s="30">
        <f t="shared" si="19"/>
        <v>1</v>
      </c>
      <c r="AA45" s="28">
        <f t="shared" si="20"/>
        <v>0.29166666666666669</v>
      </c>
      <c r="AB45" s="29">
        <f t="shared" si="20"/>
        <v>0.58333333333333337</v>
      </c>
      <c r="AC45" s="29">
        <f t="shared" si="20"/>
        <v>0.83333333333333337</v>
      </c>
      <c r="AD45" s="30">
        <f t="shared" si="20"/>
        <v>1</v>
      </c>
    </row>
    <row r="46" spans="1:30" s="39" customFormat="1" x14ac:dyDescent="0.35">
      <c r="A46" s="48">
        <f>ROW()-ROW(C$43)-2</f>
        <v>1</v>
      </c>
      <c r="B46" s="37" t="str">
        <f ca="1">OFFSET(agents[[#Headers],[Agents]],A46,)</f>
        <v>Agent1</v>
      </c>
      <c r="C46" s="40">
        <f ca="1">IFERROR(INDEX(data[1],MATCH($B46&amp;"|"&amp;$C$43,data[clé],0)),0)</f>
        <v>0</v>
      </c>
      <c r="D46" s="41">
        <f ca="1">IFERROR(INDEX(data[2],MATCH($B46&amp;"|"&amp;$C$43,data[clé],0)),0)</f>
        <v>0</v>
      </c>
      <c r="E46" s="41">
        <f ca="1">IFERROR(INDEX(data[3],MATCH($B46&amp;"|"&amp;$C$43,data[clé],0)),0)</f>
        <v>0</v>
      </c>
      <c r="F46" s="42">
        <f ca="1">IFERROR(INDEX(data[4],MATCH($B46&amp;"|"&amp;$C$43,data[clé],0)),0)</f>
        <v>0</v>
      </c>
      <c r="G46" s="40">
        <f ca="1">IFERROR(INDEX(data[1],MATCH($B46&amp;"|"&amp;$G$43,data[clé],0)),0)</f>
        <v>0</v>
      </c>
      <c r="H46" s="41">
        <f ca="1">IFERROR(INDEX(data[2],MATCH($B46&amp;"|"&amp;$G$43,data[clé],0)),0)</f>
        <v>0</v>
      </c>
      <c r="I46" s="41">
        <f ca="1">IFERROR(INDEX(data[3],MATCH($B46&amp;"|"&amp;$G$43,data[clé],0)),0)</f>
        <v>0</v>
      </c>
      <c r="J46" s="42">
        <f ca="1">IFERROR(INDEX(data[4],MATCH($B46&amp;"|"&amp;$G$43,data[clé],0)),0)</f>
        <v>0</v>
      </c>
      <c r="K46" s="40">
        <f ca="1">IFERROR(INDEX(data[1],MATCH($B46&amp;"|"&amp;$K$43,data[clé],0)),0)</f>
        <v>0</v>
      </c>
      <c r="L46" s="41">
        <f ca="1">IFERROR(INDEX(data[2],MATCH($B46&amp;"|"&amp;$K$43,data[clé],0)),0)</f>
        <v>0</v>
      </c>
      <c r="M46" s="41">
        <f ca="1">IFERROR(INDEX(data[3],MATCH($B46&amp;"|"&amp;$K$43,data[clé],0)),0)</f>
        <v>0</v>
      </c>
      <c r="N46" s="42">
        <f ca="1">IFERROR(INDEX(data[4],MATCH($B46&amp;"|"&amp;$K$43,data[clé],0)),0)</f>
        <v>0</v>
      </c>
      <c r="O46" s="40">
        <f ca="1">IFERROR(INDEX(data[1],MATCH($B46&amp;"|"&amp;$O$43,data[clé],0)),0)</f>
        <v>0</v>
      </c>
      <c r="P46" s="41">
        <f ca="1">IFERROR(INDEX(data[2],MATCH($B46&amp;"|"&amp;$O$43,data[clé],0)),0)</f>
        <v>0</v>
      </c>
      <c r="Q46" s="41">
        <f ca="1">IFERROR(INDEX(data[3],MATCH($B46&amp;"|"&amp;$O$43,data[clé],0)),0)</f>
        <v>0</v>
      </c>
      <c r="R46" s="42">
        <f ca="1">IFERROR(INDEX(data[4],MATCH($B46&amp;"|"&amp;$O$43,data[clé],0)),0)</f>
        <v>0</v>
      </c>
      <c r="S46" s="40">
        <f ca="1">IFERROR(INDEX(data[1],MATCH($B46&amp;"|"&amp;$S$43,data[clé],0)),0)</f>
        <v>0</v>
      </c>
      <c r="T46" s="41">
        <f ca="1">IFERROR(INDEX(data[2],MATCH($B46&amp;"|"&amp;$S$43,data[clé],0)),0)</f>
        <v>0</v>
      </c>
      <c r="U46" s="41">
        <f ca="1">IFERROR(INDEX(data[3],MATCH($B46&amp;"|"&amp;$S$43,data[clé],0)),0)</f>
        <v>0</v>
      </c>
      <c r="V46" s="42">
        <f ca="1">IFERROR(INDEX(data[4],MATCH($B46&amp;"|"&amp;$S$43,data[clé],0)),0)</f>
        <v>0</v>
      </c>
      <c r="W46" s="40">
        <f ca="1">IFERROR(INDEX(data[1],MATCH($B46&amp;"|"&amp;$W$43,data[clé],0)),0)</f>
        <v>0</v>
      </c>
      <c r="X46" s="41">
        <f ca="1">IFERROR(INDEX(data[2],MATCH($B46&amp;"|"&amp;$W$43,data[clé],0)),0)</f>
        <v>0</v>
      </c>
      <c r="Y46" s="41">
        <f ca="1">IFERROR(INDEX(data[3],MATCH($B46&amp;"|"&amp;$W$43,data[clé],0)),0)</f>
        <v>0</v>
      </c>
      <c r="Z46" s="42">
        <f ca="1">IFERROR(INDEX(data[4],MATCH($B46&amp;"|"&amp;$W$43,data[clé],0)),0)</f>
        <v>0</v>
      </c>
      <c r="AA46" s="40">
        <f ca="1">IFERROR(INDEX(data[1],MATCH($B46&amp;"|"&amp;$AA$43,data[clé],0)),0)</f>
        <v>0</v>
      </c>
      <c r="AB46" s="41">
        <f ca="1">IFERROR(INDEX(data[2],MATCH($B46&amp;"|"&amp;$AA$43,data[clé],0)),0)</f>
        <v>0</v>
      </c>
      <c r="AC46" s="41">
        <f ca="1">IFERROR(INDEX(data[3],MATCH($B46&amp;"|"&amp;$AA$43,data[clé],0)),0)</f>
        <v>0</v>
      </c>
      <c r="AD46" s="42">
        <f ca="1">IFERROR(INDEX(data[4],MATCH($B46&amp;"|"&amp;$AA$43,data[clé],0)),0)</f>
        <v>0</v>
      </c>
    </row>
    <row r="47" spans="1:30" s="39" customFormat="1" x14ac:dyDescent="0.35">
      <c r="A47" s="48">
        <f t="shared" ref="A47:A51" si="21">ROW()-ROW(C$43)-2</f>
        <v>2</v>
      </c>
      <c r="B47" s="37" t="str">
        <f ca="1">OFFSET(agents[[#Headers],[Agents]],A47,)</f>
        <v>Agent2</v>
      </c>
      <c r="C47" s="40">
        <f ca="1">IFERROR(INDEX(data[1],MATCH($B47&amp;"|"&amp;$C$43,data[clé],0)),0)</f>
        <v>0</v>
      </c>
      <c r="D47" s="41">
        <f ca="1">IFERROR(INDEX(data[2],MATCH($B47&amp;"|"&amp;$C$43,data[clé],0)),0)</f>
        <v>0</v>
      </c>
      <c r="E47" s="41">
        <f ca="1">IFERROR(INDEX(data[3],MATCH($B47&amp;"|"&amp;$C$43,data[clé],0)),0)</f>
        <v>0</v>
      </c>
      <c r="F47" s="42">
        <f ca="1">IFERROR(INDEX(data[4],MATCH($B47&amp;"|"&amp;$C$43,data[clé],0)),0)</f>
        <v>0</v>
      </c>
      <c r="G47" s="40">
        <f ca="1">IFERROR(INDEX(data[1],MATCH($B47&amp;"|"&amp;$G$43,data[clé],0)),0)</f>
        <v>0</v>
      </c>
      <c r="H47" s="41">
        <f ca="1">IFERROR(INDEX(data[2],MATCH($B47&amp;"|"&amp;$G$43,data[clé],0)),0)</f>
        <v>0</v>
      </c>
      <c r="I47" s="41">
        <f ca="1">IFERROR(INDEX(data[3],MATCH($B47&amp;"|"&amp;$G$43,data[clé],0)),0)</f>
        <v>0</v>
      </c>
      <c r="J47" s="42">
        <f ca="1">IFERROR(INDEX(data[4],MATCH($B47&amp;"|"&amp;$G$43,data[clé],0)),0)</f>
        <v>0</v>
      </c>
      <c r="K47" s="40">
        <f ca="1">IFERROR(INDEX(data[1],MATCH($B47&amp;"|"&amp;$K$43,data[clé],0)),0)</f>
        <v>0</v>
      </c>
      <c r="L47" s="41">
        <f ca="1">IFERROR(INDEX(data[2],MATCH($B47&amp;"|"&amp;$K$43,data[clé],0)),0)</f>
        <v>0</v>
      </c>
      <c r="M47" s="41">
        <f ca="1">IFERROR(INDEX(data[3],MATCH($B47&amp;"|"&amp;$K$43,data[clé],0)),0)</f>
        <v>0</v>
      </c>
      <c r="N47" s="42">
        <f ca="1">IFERROR(INDEX(data[4],MATCH($B47&amp;"|"&amp;$K$43,data[clé],0)),0)</f>
        <v>0</v>
      </c>
      <c r="O47" s="40">
        <f ca="1">IFERROR(INDEX(data[1],MATCH($B47&amp;"|"&amp;$O$43,data[clé],0)),0)</f>
        <v>0</v>
      </c>
      <c r="P47" s="41">
        <f ca="1">IFERROR(INDEX(data[2],MATCH($B47&amp;"|"&amp;$O$43,data[clé],0)),0)</f>
        <v>0</v>
      </c>
      <c r="Q47" s="41">
        <f ca="1">IFERROR(INDEX(data[3],MATCH($B47&amp;"|"&amp;$O$43,data[clé],0)),0)</f>
        <v>0</v>
      </c>
      <c r="R47" s="42">
        <f ca="1">IFERROR(INDEX(data[4],MATCH($B47&amp;"|"&amp;$O$43,data[clé],0)),0)</f>
        <v>0</v>
      </c>
      <c r="S47" s="40">
        <f ca="1">IFERROR(INDEX(data[1],MATCH($B47&amp;"|"&amp;$S$43,data[clé],0)),0)</f>
        <v>0</v>
      </c>
      <c r="T47" s="41">
        <f ca="1">IFERROR(INDEX(data[2],MATCH($B47&amp;"|"&amp;$S$43,data[clé],0)),0)</f>
        <v>0</v>
      </c>
      <c r="U47" s="41">
        <f ca="1">IFERROR(INDEX(data[3],MATCH($B47&amp;"|"&amp;$S$43,data[clé],0)),0)</f>
        <v>0</v>
      </c>
      <c r="V47" s="42">
        <f ca="1">IFERROR(INDEX(data[4],MATCH($B47&amp;"|"&amp;$S$43,data[clé],0)),0)</f>
        <v>0</v>
      </c>
      <c r="W47" s="40">
        <f ca="1">IFERROR(INDEX(data[1],MATCH($B47&amp;"|"&amp;$W$43,data[clé],0)),0)</f>
        <v>0</v>
      </c>
      <c r="X47" s="41">
        <f ca="1">IFERROR(INDEX(data[2],MATCH($B47&amp;"|"&amp;$W$43,data[clé],0)),0)</f>
        <v>0</v>
      </c>
      <c r="Y47" s="41">
        <f ca="1">IFERROR(INDEX(data[3],MATCH($B47&amp;"|"&amp;$W$43,data[clé],0)),0)</f>
        <v>0</v>
      </c>
      <c r="Z47" s="42">
        <f ca="1">IFERROR(INDEX(data[4],MATCH($B47&amp;"|"&amp;$W$43,data[clé],0)),0)</f>
        <v>0</v>
      </c>
      <c r="AA47" s="40">
        <f ca="1">IFERROR(INDEX(data[1],MATCH($B47&amp;"|"&amp;$AA$43,data[clé],0)),0)</f>
        <v>0</v>
      </c>
      <c r="AB47" s="41">
        <f ca="1">IFERROR(INDEX(data[2],MATCH($B47&amp;"|"&amp;$AA$43,data[clé],0)),0)</f>
        <v>0</v>
      </c>
      <c r="AC47" s="41">
        <f ca="1">IFERROR(INDEX(data[3],MATCH($B47&amp;"|"&amp;$AA$43,data[clé],0)),0)</f>
        <v>0</v>
      </c>
      <c r="AD47" s="42">
        <f ca="1">IFERROR(INDEX(data[4],MATCH($B47&amp;"|"&amp;$AA$43,data[clé],0)),0)</f>
        <v>0</v>
      </c>
    </row>
    <row r="48" spans="1:30" s="39" customFormat="1" x14ac:dyDescent="0.35">
      <c r="A48" s="48">
        <f t="shared" si="21"/>
        <v>3</v>
      </c>
      <c r="B48" s="37" t="str">
        <f ca="1">OFFSET(agents[[#Headers],[Agents]],A48,)</f>
        <v>Agent3</v>
      </c>
      <c r="C48" s="40">
        <f ca="1">IFERROR(INDEX(data[1],MATCH($B48&amp;"|"&amp;$C$43,data[clé],0)),0)</f>
        <v>0</v>
      </c>
      <c r="D48" s="41">
        <f ca="1">IFERROR(INDEX(data[2],MATCH($B48&amp;"|"&amp;$C$43,data[clé],0)),0)</f>
        <v>0</v>
      </c>
      <c r="E48" s="41">
        <f ca="1">IFERROR(INDEX(data[3],MATCH($B48&amp;"|"&amp;$C$43,data[clé],0)),0)</f>
        <v>0</v>
      </c>
      <c r="F48" s="42">
        <f ca="1">IFERROR(INDEX(data[4],MATCH($B48&amp;"|"&amp;$C$43,data[clé],0)),0)</f>
        <v>0</v>
      </c>
      <c r="G48" s="40">
        <f ca="1">IFERROR(INDEX(data[1],MATCH($B48&amp;"|"&amp;$G$43,data[clé],0)),0)</f>
        <v>0</v>
      </c>
      <c r="H48" s="41">
        <f ca="1">IFERROR(INDEX(data[2],MATCH($B48&amp;"|"&amp;$G$43,data[clé],0)),0)</f>
        <v>0</v>
      </c>
      <c r="I48" s="41">
        <f ca="1">IFERROR(INDEX(data[3],MATCH($B48&amp;"|"&amp;$G$43,data[clé],0)),0)</f>
        <v>0</v>
      </c>
      <c r="J48" s="42">
        <f ca="1">IFERROR(INDEX(data[4],MATCH($B48&amp;"|"&amp;$G$43,data[clé],0)),0)</f>
        <v>0</v>
      </c>
      <c r="K48" s="40">
        <f ca="1">IFERROR(INDEX(data[1],MATCH($B48&amp;"|"&amp;$K$43,data[clé],0)),0)</f>
        <v>0</v>
      </c>
      <c r="L48" s="41">
        <f ca="1">IFERROR(INDEX(data[2],MATCH($B48&amp;"|"&amp;$K$43,data[clé],0)),0)</f>
        <v>0</v>
      </c>
      <c r="M48" s="41">
        <f ca="1">IFERROR(INDEX(data[3],MATCH($B48&amp;"|"&amp;$K$43,data[clé],0)),0)</f>
        <v>0</v>
      </c>
      <c r="N48" s="42">
        <f ca="1">IFERROR(INDEX(data[4],MATCH($B48&amp;"|"&amp;$K$43,data[clé],0)),0)</f>
        <v>0</v>
      </c>
      <c r="O48" s="40">
        <f ca="1">IFERROR(INDEX(data[1],MATCH($B48&amp;"|"&amp;$O$43,data[clé],0)),0)</f>
        <v>0</v>
      </c>
      <c r="P48" s="41">
        <f ca="1">IFERROR(INDEX(data[2],MATCH($B48&amp;"|"&amp;$O$43,data[clé],0)),0)</f>
        <v>0</v>
      </c>
      <c r="Q48" s="41">
        <f ca="1">IFERROR(INDEX(data[3],MATCH($B48&amp;"|"&amp;$O$43,data[clé],0)),0)</f>
        <v>0</v>
      </c>
      <c r="R48" s="42">
        <f ca="1">IFERROR(INDEX(data[4],MATCH($B48&amp;"|"&amp;$O$43,data[clé],0)),0)</f>
        <v>0</v>
      </c>
      <c r="S48" s="40">
        <f ca="1">IFERROR(INDEX(data[1],MATCH($B48&amp;"|"&amp;$S$43,data[clé],0)),0)</f>
        <v>0</v>
      </c>
      <c r="T48" s="41">
        <f ca="1">IFERROR(INDEX(data[2],MATCH($B48&amp;"|"&amp;$S$43,data[clé],0)),0)</f>
        <v>0</v>
      </c>
      <c r="U48" s="41">
        <f ca="1">IFERROR(INDEX(data[3],MATCH($B48&amp;"|"&amp;$S$43,data[clé],0)),0)</f>
        <v>0</v>
      </c>
      <c r="V48" s="42">
        <f ca="1">IFERROR(INDEX(data[4],MATCH($B48&amp;"|"&amp;$S$43,data[clé],0)),0)</f>
        <v>0</v>
      </c>
      <c r="W48" s="40">
        <f ca="1">IFERROR(INDEX(data[1],MATCH($B48&amp;"|"&amp;$W$43,data[clé],0)),0)</f>
        <v>0</v>
      </c>
      <c r="X48" s="41">
        <f ca="1">IFERROR(INDEX(data[2],MATCH($B48&amp;"|"&amp;$W$43,data[clé],0)),0)</f>
        <v>0</v>
      </c>
      <c r="Y48" s="41">
        <f ca="1">IFERROR(INDEX(data[3],MATCH($B48&amp;"|"&amp;$W$43,data[clé],0)),0)</f>
        <v>0</v>
      </c>
      <c r="Z48" s="42">
        <f ca="1">IFERROR(INDEX(data[4],MATCH($B48&amp;"|"&amp;$W$43,data[clé],0)),0)</f>
        <v>0</v>
      </c>
      <c r="AA48" s="40">
        <f ca="1">IFERROR(INDEX(data[1],MATCH($B48&amp;"|"&amp;$AA$43,data[clé],0)),0)</f>
        <v>0</v>
      </c>
      <c r="AB48" s="41">
        <f ca="1">IFERROR(INDEX(data[2],MATCH($B48&amp;"|"&amp;$AA$43,data[clé],0)),0)</f>
        <v>0</v>
      </c>
      <c r="AC48" s="41">
        <f ca="1">IFERROR(INDEX(data[3],MATCH($B48&amp;"|"&amp;$AA$43,data[clé],0)),0)</f>
        <v>0</v>
      </c>
      <c r="AD48" s="42">
        <f ca="1">IFERROR(INDEX(data[4],MATCH($B48&amp;"|"&amp;$AA$43,data[clé],0)),0)</f>
        <v>0</v>
      </c>
    </row>
    <row r="49" spans="1:30" s="39" customFormat="1" x14ac:dyDescent="0.35">
      <c r="A49" s="48">
        <f t="shared" si="21"/>
        <v>4</v>
      </c>
      <c r="B49" s="37" t="str">
        <f ca="1">OFFSET(agents[[#Headers],[Agents]],A49,)</f>
        <v>Agent4</v>
      </c>
      <c r="C49" s="40">
        <f ca="1">IFERROR(INDEX(data[1],MATCH($B49&amp;"|"&amp;$C$43,data[clé],0)),0)</f>
        <v>0</v>
      </c>
      <c r="D49" s="41">
        <f ca="1">IFERROR(INDEX(data[2],MATCH($B49&amp;"|"&amp;$C$43,data[clé],0)),0)</f>
        <v>0</v>
      </c>
      <c r="E49" s="41">
        <f ca="1">IFERROR(INDEX(data[3],MATCH($B49&amp;"|"&amp;$C$43,data[clé],0)),0)</f>
        <v>0</v>
      </c>
      <c r="F49" s="42">
        <f ca="1">IFERROR(INDEX(data[4],MATCH($B49&amp;"|"&amp;$C$43,data[clé],0)),0)</f>
        <v>0</v>
      </c>
      <c r="G49" s="40">
        <f ca="1">IFERROR(INDEX(data[1],MATCH($B49&amp;"|"&amp;$G$43,data[clé],0)),0)</f>
        <v>0</v>
      </c>
      <c r="H49" s="41">
        <f ca="1">IFERROR(INDEX(data[2],MATCH($B49&amp;"|"&amp;$G$43,data[clé],0)),0)</f>
        <v>0</v>
      </c>
      <c r="I49" s="41">
        <f ca="1">IFERROR(INDEX(data[3],MATCH($B49&amp;"|"&amp;$G$43,data[clé],0)),0)</f>
        <v>0</v>
      </c>
      <c r="J49" s="42">
        <f ca="1">IFERROR(INDEX(data[4],MATCH($B49&amp;"|"&amp;$G$43,data[clé],0)),0)</f>
        <v>0</v>
      </c>
      <c r="K49" s="40">
        <f ca="1">IFERROR(INDEX(data[1],MATCH($B49&amp;"|"&amp;$K$43,data[clé],0)),0)</f>
        <v>0</v>
      </c>
      <c r="L49" s="41">
        <f ca="1">IFERROR(INDEX(data[2],MATCH($B49&amp;"|"&amp;$K$43,data[clé],0)),0)</f>
        <v>0</v>
      </c>
      <c r="M49" s="41">
        <f ca="1">IFERROR(INDEX(data[3],MATCH($B49&amp;"|"&amp;$K$43,data[clé],0)),0)</f>
        <v>0</v>
      </c>
      <c r="N49" s="42">
        <f ca="1">IFERROR(INDEX(data[4],MATCH($B49&amp;"|"&amp;$K$43,data[clé],0)),0)</f>
        <v>0</v>
      </c>
      <c r="O49" s="40">
        <f ca="1">IFERROR(INDEX(data[1],MATCH($B49&amp;"|"&amp;$O$43,data[clé],0)),0)</f>
        <v>0</v>
      </c>
      <c r="P49" s="41">
        <f ca="1">IFERROR(INDEX(data[2],MATCH($B49&amp;"|"&amp;$O$43,data[clé],0)),0)</f>
        <v>0</v>
      </c>
      <c r="Q49" s="41">
        <f ca="1">IFERROR(INDEX(data[3],MATCH($B49&amp;"|"&amp;$O$43,data[clé],0)),0)</f>
        <v>0</v>
      </c>
      <c r="R49" s="42">
        <f ca="1">IFERROR(INDEX(data[4],MATCH($B49&amp;"|"&amp;$O$43,data[clé],0)),0)</f>
        <v>0</v>
      </c>
      <c r="S49" s="40">
        <f ca="1">IFERROR(INDEX(data[1],MATCH($B49&amp;"|"&amp;$S$43,data[clé],0)),0)</f>
        <v>0</v>
      </c>
      <c r="T49" s="41">
        <f ca="1">IFERROR(INDEX(data[2],MATCH($B49&amp;"|"&amp;$S$43,data[clé],0)),0)</f>
        <v>0</v>
      </c>
      <c r="U49" s="41">
        <f ca="1">IFERROR(INDEX(data[3],MATCH($B49&amp;"|"&amp;$S$43,data[clé],0)),0)</f>
        <v>0</v>
      </c>
      <c r="V49" s="42">
        <f ca="1">IFERROR(INDEX(data[4],MATCH($B49&amp;"|"&amp;$S$43,data[clé],0)),0)</f>
        <v>0</v>
      </c>
      <c r="W49" s="40">
        <f ca="1">IFERROR(INDEX(data[1],MATCH($B49&amp;"|"&amp;$W$43,data[clé],0)),0)</f>
        <v>0</v>
      </c>
      <c r="X49" s="41">
        <f ca="1">IFERROR(INDEX(data[2],MATCH($B49&amp;"|"&amp;$W$43,data[clé],0)),0)</f>
        <v>0</v>
      </c>
      <c r="Y49" s="41">
        <f ca="1">IFERROR(INDEX(data[3],MATCH($B49&amp;"|"&amp;$W$43,data[clé],0)),0)</f>
        <v>0</v>
      </c>
      <c r="Z49" s="42">
        <f ca="1">IFERROR(INDEX(data[4],MATCH($B49&amp;"|"&amp;$W$43,data[clé],0)),0)</f>
        <v>0</v>
      </c>
      <c r="AA49" s="40">
        <f ca="1">IFERROR(INDEX(data[1],MATCH($B49&amp;"|"&amp;$AA$43,data[clé],0)),0)</f>
        <v>0</v>
      </c>
      <c r="AB49" s="41">
        <f ca="1">IFERROR(INDEX(data[2],MATCH($B49&amp;"|"&amp;$AA$43,data[clé],0)),0)</f>
        <v>0</v>
      </c>
      <c r="AC49" s="41">
        <f ca="1">IFERROR(INDEX(data[3],MATCH($B49&amp;"|"&amp;$AA$43,data[clé],0)),0)</f>
        <v>0</v>
      </c>
      <c r="AD49" s="42">
        <f ca="1">IFERROR(INDEX(data[4],MATCH($B49&amp;"|"&amp;$AA$43,data[clé],0)),0)</f>
        <v>0</v>
      </c>
    </row>
    <row r="50" spans="1:30" s="39" customFormat="1" x14ac:dyDescent="0.35">
      <c r="A50" s="48">
        <f t="shared" si="21"/>
        <v>5</v>
      </c>
      <c r="B50" s="37" t="str">
        <f ca="1">OFFSET(agents[[#Headers],[Agents]],A50,)</f>
        <v>Agent5</v>
      </c>
      <c r="C50" s="40">
        <f ca="1">IFERROR(INDEX(data[1],MATCH($B50&amp;"|"&amp;$C$43,data[clé],0)),0)</f>
        <v>0</v>
      </c>
      <c r="D50" s="41">
        <f ca="1">IFERROR(INDEX(data[2],MATCH($B50&amp;"|"&amp;$C$43,data[clé],0)),0)</f>
        <v>0</v>
      </c>
      <c r="E50" s="41">
        <f ca="1">IFERROR(INDEX(data[3],MATCH($B50&amp;"|"&amp;$C$43,data[clé],0)),0)</f>
        <v>0</v>
      </c>
      <c r="F50" s="42">
        <f ca="1">IFERROR(INDEX(data[4],MATCH($B50&amp;"|"&amp;$C$43,data[clé],0)),0)</f>
        <v>0</v>
      </c>
      <c r="G50" s="40">
        <f ca="1">IFERROR(INDEX(data[1],MATCH($B50&amp;"|"&amp;$G$43,data[clé],0)),0)</f>
        <v>0</v>
      </c>
      <c r="H50" s="41">
        <f ca="1">IFERROR(INDEX(data[2],MATCH($B50&amp;"|"&amp;$G$43,data[clé],0)),0)</f>
        <v>0</v>
      </c>
      <c r="I50" s="41">
        <f ca="1">IFERROR(INDEX(data[3],MATCH($B50&amp;"|"&amp;$G$43,data[clé],0)),0)</f>
        <v>0</v>
      </c>
      <c r="J50" s="42">
        <f ca="1">IFERROR(INDEX(data[4],MATCH($B50&amp;"|"&amp;$G$43,data[clé],0)),0)</f>
        <v>0</v>
      </c>
      <c r="K50" s="40">
        <f ca="1">IFERROR(INDEX(data[1],MATCH($B50&amp;"|"&amp;$K$43,data[clé],0)),0)</f>
        <v>0</v>
      </c>
      <c r="L50" s="41">
        <f ca="1">IFERROR(INDEX(data[2],MATCH($B50&amp;"|"&amp;$K$43,data[clé],0)),0)</f>
        <v>0</v>
      </c>
      <c r="M50" s="41">
        <f ca="1">IFERROR(INDEX(data[3],MATCH($B50&amp;"|"&amp;$K$43,data[clé],0)),0)</f>
        <v>0</v>
      </c>
      <c r="N50" s="42">
        <f ca="1">IFERROR(INDEX(data[4],MATCH($B50&amp;"|"&amp;$K$43,data[clé],0)),0)</f>
        <v>0</v>
      </c>
      <c r="O50" s="40">
        <f ca="1">IFERROR(INDEX(data[1],MATCH($B50&amp;"|"&amp;$O$43,data[clé],0)),0)</f>
        <v>0</v>
      </c>
      <c r="P50" s="41">
        <f ca="1">IFERROR(INDEX(data[2],MATCH($B50&amp;"|"&amp;$O$43,data[clé],0)),0)</f>
        <v>0</v>
      </c>
      <c r="Q50" s="41">
        <f ca="1">IFERROR(INDEX(data[3],MATCH($B50&amp;"|"&amp;$O$43,data[clé],0)),0)</f>
        <v>0</v>
      </c>
      <c r="R50" s="42">
        <f ca="1">IFERROR(INDEX(data[4],MATCH($B50&amp;"|"&amp;$O$43,data[clé],0)),0)</f>
        <v>0</v>
      </c>
      <c r="S50" s="40">
        <f ca="1">IFERROR(INDEX(data[1],MATCH($B50&amp;"|"&amp;$S$43,data[clé],0)),0)</f>
        <v>0</v>
      </c>
      <c r="T50" s="41">
        <f ca="1">IFERROR(INDEX(data[2],MATCH($B50&amp;"|"&amp;$S$43,data[clé],0)),0)</f>
        <v>0</v>
      </c>
      <c r="U50" s="41">
        <f ca="1">IFERROR(INDEX(data[3],MATCH($B50&amp;"|"&amp;$S$43,data[clé],0)),0)</f>
        <v>0</v>
      </c>
      <c r="V50" s="42">
        <f ca="1">IFERROR(INDEX(data[4],MATCH($B50&amp;"|"&amp;$S$43,data[clé],0)),0)</f>
        <v>0</v>
      </c>
      <c r="W50" s="40">
        <f ca="1">IFERROR(INDEX(data[1],MATCH($B50&amp;"|"&amp;$W$43,data[clé],0)),0)</f>
        <v>0</v>
      </c>
      <c r="X50" s="41">
        <f ca="1">IFERROR(INDEX(data[2],MATCH($B50&amp;"|"&amp;$W$43,data[clé],0)),0)</f>
        <v>0</v>
      </c>
      <c r="Y50" s="41">
        <f ca="1">IFERROR(INDEX(data[3],MATCH($B50&amp;"|"&amp;$W$43,data[clé],0)),0)</f>
        <v>0</v>
      </c>
      <c r="Z50" s="42">
        <f ca="1">IFERROR(INDEX(data[4],MATCH($B50&amp;"|"&amp;$W$43,data[clé],0)),0)</f>
        <v>0</v>
      </c>
      <c r="AA50" s="40">
        <f ca="1">IFERROR(INDEX(data[1],MATCH($B50&amp;"|"&amp;$AA$43,data[clé],0)),0)</f>
        <v>0</v>
      </c>
      <c r="AB50" s="41">
        <f ca="1">IFERROR(INDEX(data[2],MATCH($B50&amp;"|"&amp;$AA$43,data[clé],0)),0)</f>
        <v>0</v>
      </c>
      <c r="AC50" s="41">
        <f ca="1">IFERROR(INDEX(data[3],MATCH($B50&amp;"|"&amp;$AA$43,data[clé],0)),0)</f>
        <v>0</v>
      </c>
      <c r="AD50" s="42">
        <f ca="1">IFERROR(INDEX(data[4],MATCH($B50&amp;"|"&amp;$AA$43,data[clé],0)),0)</f>
        <v>0</v>
      </c>
    </row>
    <row r="51" spans="1:30" s="39" customFormat="1" x14ac:dyDescent="0.35">
      <c r="A51" s="48">
        <f t="shared" si="21"/>
        <v>6</v>
      </c>
      <c r="B51" s="37" t="str">
        <f ca="1">OFFSET(agents[[#Headers],[Agents]],A51,)</f>
        <v>Agent6</v>
      </c>
      <c r="C51" s="40">
        <f ca="1">IFERROR(INDEX(data[1],MATCH($B51&amp;"|"&amp;$C$43,data[clé],0)),0)</f>
        <v>0</v>
      </c>
      <c r="D51" s="41">
        <f ca="1">IFERROR(INDEX(data[2],MATCH($B51&amp;"|"&amp;$C$43,data[clé],0)),0)</f>
        <v>0</v>
      </c>
      <c r="E51" s="41">
        <f ca="1">IFERROR(INDEX(data[3],MATCH($B51&amp;"|"&amp;$C$43,data[clé],0)),0)</f>
        <v>0</v>
      </c>
      <c r="F51" s="42">
        <f ca="1">IFERROR(INDEX(data[4],MATCH($B51&amp;"|"&amp;$C$43,data[clé],0)),0)</f>
        <v>0</v>
      </c>
      <c r="G51" s="40">
        <f ca="1">IFERROR(INDEX(data[1],MATCH($B51&amp;"|"&amp;$G$43,data[clé],0)),0)</f>
        <v>0</v>
      </c>
      <c r="H51" s="41">
        <f ca="1">IFERROR(INDEX(data[2],MATCH($B51&amp;"|"&amp;$G$43,data[clé],0)),0)</f>
        <v>0</v>
      </c>
      <c r="I51" s="41">
        <f ca="1">IFERROR(INDEX(data[3],MATCH($B51&amp;"|"&amp;$G$43,data[clé],0)),0)</f>
        <v>0</v>
      </c>
      <c r="J51" s="42">
        <f ca="1">IFERROR(INDEX(data[4],MATCH($B51&amp;"|"&amp;$G$43,data[clé],0)),0)</f>
        <v>0</v>
      </c>
      <c r="K51" s="40">
        <f ca="1">IFERROR(INDEX(data[1],MATCH($B51&amp;"|"&amp;$K$43,data[clé],0)),0)</f>
        <v>0</v>
      </c>
      <c r="L51" s="41">
        <f ca="1">IFERROR(INDEX(data[2],MATCH($B51&amp;"|"&amp;$K$43,data[clé],0)),0)</f>
        <v>0</v>
      </c>
      <c r="M51" s="41">
        <f ca="1">IFERROR(INDEX(data[3],MATCH($B51&amp;"|"&amp;$K$43,data[clé],0)),0)</f>
        <v>0</v>
      </c>
      <c r="N51" s="42">
        <f ca="1">IFERROR(INDEX(data[4],MATCH($B51&amp;"|"&amp;$K$43,data[clé],0)),0)</f>
        <v>0</v>
      </c>
      <c r="O51" s="40">
        <f ca="1">IFERROR(INDEX(data[1],MATCH($B51&amp;"|"&amp;$O$43,data[clé],0)),0)</f>
        <v>0</v>
      </c>
      <c r="P51" s="41">
        <f ca="1">IFERROR(INDEX(data[2],MATCH($B51&amp;"|"&amp;$O$43,data[clé],0)),0)</f>
        <v>0</v>
      </c>
      <c r="Q51" s="41">
        <f ca="1">IFERROR(INDEX(data[3],MATCH($B51&amp;"|"&amp;$O$43,data[clé],0)),0)</f>
        <v>0</v>
      </c>
      <c r="R51" s="42">
        <f ca="1">IFERROR(INDEX(data[4],MATCH($B51&amp;"|"&amp;$O$43,data[clé],0)),0)</f>
        <v>0</v>
      </c>
      <c r="S51" s="40">
        <f ca="1">IFERROR(INDEX(data[1],MATCH($B51&amp;"|"&amp;$S$43,data[clé],0)),0)</f>
        <v>0</v>
      </c>
      <c r="T51" s="41">
        <f ca="1">IFERROR(INDEX(data[2],MATCH($B51&amp;"|"&amp;$S$43,data[clé],0)),0)</f>
        <v>0</v>
      </c>
      <c r="U51" s="41">
        <f ca="1">IFERROR(INDEX(data[3],MATCH($B51&amp;"|"&amp;$S$43,data[clé],0)),0)</f>
        <v>0</v>
      </c>
      <c r="V51" s="42">
        <f ca="1">IFERROR(INDEX(data[4],MATCH($B51&amp;"|"&amp;$S$43,data[clé],0)),0)</f>
        <v>0</v>
      </c>
      <c r="W51" s="40">
        <f ca="1">IFERROR(INDEX(data[1],MATCH($B51&amp;"|"&amp;$W$43,data[clé],0)),0)</f>
        <v>0</v>
      </c>
      <c r="X51" s="41">
        <f ca="1">IFERROR(INDEX(data[2],MATCH($B51&amp;"|"&amp;$W$43,data[clé],0)),0)</f>
        <v>0</v>
      </c>
      <c r="Y51" s="41">
        <f ca="1">IFERROR(INDEX(data[3],MATCH($B51&amp;"|"&amp;$W$43,data[clé],0)),0)</f>
        <v>0</v>
      </c>
      <c r="Z51" s="42">
        <f ca="1">IFERROR(INDEX(data[4],MATCH($B51&amp;"|"&amp;$W$43,data[clé],0)),0)</f>
        <v>0</v>
      </c>
      <c r="AA51" s="40">
        <f ca="1">IFERROR(INDEX(data[1],MATCH($B51&amp;"|"&amp;$AA$43,data[clé],0)),0)</f>
        <v>0</v>
      </c>
      <c r="AB51" s="41">
        <f ca="1">IFERROR(INDEX(data[2],MATCH($B51&amp;"|"&amp;$AA$43,data[clé],0)),0)</f>
        <v>0</v>
      </c>
      <c r="AC51" s="41">
        <f ca="1">IFERROR(INDEX(data[3],MATCH($B51&amp;"|"&amp;$AA$43,data[clé],0)),0)</f>
        <v>0</v>
      </c>
      <c r="AD51" s="42">
        <f ca="1">IFERROR(INDEX(data[4],MATCH($B51&amp;"|"&amp;$AA$43,data[clé],0)),0)</f>
        <v>0</v>
      </c>
    </row>
    <row r="53" spans="1:30" x14ac:dyDescent="0.35">
      <c r="C53" s="63">
        <f>C43+7</f>
        <v>43136</v>
      </c>
      <c r="D53" s="64"/>
      <c r="E53" s="64"/>
      <c r="F53" s="65"/>
      <c r="G53" s="63">
        <f>C53+1</f>
        <v>43137</v>
      </c>
      <c r="H53" s="64"/>
      <c r="I53" s="64"/>
      <c r="J53" s="65"/>
      <c r="K53" s="63">
        <f>G53+1</f>
        <v>43138</v>
      </c>
      <c r="L53" s="64"/>
      <c r="M53" s="64"/>
      <c r="N53" s="65"/>
      <c r="O53" s="63">
        <f>K53+1</f>
        <v>43139</v>
      </c>
      <c r="P53" s="64"/>
      <c r="Q53" s="64"/>
      <c r="R53" s="65"/>
      <c r="S53" s="63">
        <f>O53+1</f>
        <v>43140</v>
      </c>
      <c r="T53" s="64"/>
      <c r="U53" s="64"/>
      <c r="V53" s="65"/>
      <c r="W53" s="63">
        <f>S53+1</f>
        <v>43141</v>
      </c>
      <c r="X53" s="64"/>
      <c r="Y53" s="64"/>
      <c r="Z53" s="65"/>
      <c r="AA53" s="63">
        <f>W53+1</f>
        <v>43142</v>
      </c>
      <c r="AB53" s="64"/>
      <c r="AC53" s="64"/>
      <c r="AD53" s="65"/>
    </row>
    <row r="54" spans="1:30" x14ac:dyDescent="0.35">
      <c r="B54" s="16" t="s">
        <v>37</v>
      </c>
      <c r="C54" s="19" t="str">
        <f t="shared" ref="C54:F55" si="22">C44</f>
        <v>00:</v>
      </c>
      <c r="D54" s="20">
        <f t="shared" si="22"/>
        <v>0.29166666666666669</v>
      </c>
      <c r="E54" s="20">
        <f t="shared" si="22"/>
        <v>0.58333333333333337</v>
      </c>
      <c r="F54" s="21">
        <f t="shared" si="22"/>
        <v>0.83333333333333337</v>
      </c>
      <c r="G54" s="22" t="str">
        <f t="shared" ref="G54:P55" si="23">C54</f>
        <v>00:</v>
      </c>
      <c r="H54" s="23">
        <f t="shared" si="23"/>
        <v>0.29166666666666669</v>
      </c>
      <c r="I54" s="23">
        <f t="shared" si="23"/>
        <v>0.58333333333333337</v>
      </c>
      <c r="J54" s="24">
        <f t="shared" si="23"/>
        <v>0.83333333333333337</v>
      </c>
      <c r="K54" s="22" t="str">
        <f t="shared" si="23"/>
        <v>00:</v>
      </c>
      <c r="L54" s="23">
        <f t="shared" si="23"/>
        <v>0.29166666666666669</v>
      </c>
      <c r="M54" s="23">
        <f t="shared" si="23"/>
        <v>0.58333333333333337</v>
      </c>
      <c r="N54" s="24">
        <f t="shared" si="23"/>
        <v>0.83333333333333337</v>
      </c>
      <c r="O54" s="22" t="str">
        <f t="shared" si="23"/>
        <v>00:</v>
      </c>
      <c r="P54" s="23">
        <f t="shared" si="23"/>
        <v>0.29166666666666669</v>
      </c>
      <c r="Q54" s="23">
        <f t="shared" ref="Q54:Z55" si="24">M54</f>
        <v>0.58333333333333337</v>
      </c>
      <c r="R54" s="24">
        <f t="shared" si="24"/>
        <v>0.83333333333333337</v>
      </c>
      <c r="S54" s="22" t="str">
        <f t="shared" si="24"/>
        <v>00:</v>
      </c>
      <c r="T54" s="23">
        <f t="shared" si="24"/>
        <v>0.29166666666666669</v>
      </c>
      <c r="U54" s="23">
        <f t="shared" si="24"/>
        <v>0.58333333333333337</v>
      </c>
      <c r="V54" s="24">
        <f t="shared" si="24"/>
        <v>0.83333333333333337</v>
      </c>
      <c r="W54" s="22" t="str">
        <f t="shared" si="24"/>
        <v>00:</v>
      </c>
      <c r="X54" s="23">
        <f t="shared" si="24"/>
        <v>0.29166666666666669</v>
      </c>
      <c r="Y54" s="23">
        <f t="shared" si="24"/>
        <v>0.58333333333333337</v>
      </c>
      <c r="Z54" s="24">
        <f t="shared" si="24"/>
        <v>0.83333333333333337</v>
      </c>
      <c r="AA54" s="22" t="str">
        <f t="shared" ref="AA54:AD55" si="25">W54</f>
        <v>00:</v>
      </c>
      <c r="AB54" s="23">
        <f t="shared" si="25"/>
        <v>0.29166666666666669</v>
      </c>
      <c r="AC54" s="23">
        <f t="shared" si="25"/>
        <v>0.58333333333333337</v>
      </c>
      <c r="AD54" s="24">
        <f t="shared" si="25"/>
        <v>0.83333333333333337</v>
      </c>
    </row>
    <row r="55" spans="1:30" x14ac:dyDescent="0.35">
      <c r="B55" s="16" t="s">
        <v>38</v>
      </c>
      <c r="C55" s="25">
        <f t="shared" si="22"/>
        <v>0.29166666666666669</v>
      </c>
      <c r="D55" s="26">
        <f t="shared" si="22"/>
        <v>0.58333333333333337</v>
      </c>
      <c r="E55" s="26">
        <f t="shared" si="22"/>
        <v>0.83333333333333337</v>
      </c>
      <c r="F55" s="27">
        <f t="shared" si="22"/>
        <v>1</v>
      </c>
      <c r="G55" s="28">
        <f t="shared" si="23"/>
        <v>0.29166666666666669</v>
      </c>
      <c r="H55" s="29">
        <f t="shared" si="23"/>
        <v>0.58333333333333337</v>
      </c>
      <c r="I55" s="29">
        <f t="shared" si="23"/>
        <v>0.83333333333333337</v>
      </c>
      <c r="J55" s="30">
        <f t="shared" si="23"/>
        <v>1</v>
      </c>
      <c r="K55" s="28">
        <f t="shared" si="23"/>
        <v>0.29166666666666669</v>
      </c>
      <c r="L55" s="29">
        <f t="shared" si="23"/>
        <v>0.58333333333333337</v>
      </c>
      <c r="M55" s="29">
        <f t="shared" si="23"/>
        <v>0.83333333333333337</v>
      </c>
      <c r="N55" s="30">
        <f t="shared" si="23"/>
        <v>1</v>
      </c>
      <c r="O55" s="28">
        <f t="shared" si="23"/>
        <v>0.29166666666666669</v>
      </c>
      <c r="P55" s="29">
        <f t="shared" si="23"/>
        <v>0.58333333333333337</v>
      </c>
      <c r="Q55" s="29">
        <f t="shared" si="24"/>
        <v>0.83333333333333337</v>
      </c>
      <c r="R55" s="30">
        <f t="shared" si="24"/>
        <v>1</v>
      </c>
      <c r="S55" s="28">
        <f t="shared" si="24"/>
        <v>0.29166666666666669</v>
      </c>
      <c r="T55" s="29">
        <f t="shared" si="24"/>
        <v>0.58333333333333337</v>
      </c>
      <c r="U55" s="29">
        <f t="shared" si="24"/>
        <v>0.83333333333333337</v>
      </c>
      <c r="V55" s="30">
        <f t="shared" si="24"/>
        <v>1</v>
      </c>
      <c r="W55" s="28">
        <f t="shared" si="24"/>
        <v>0.29166666666666669</v>
      </c>
      <c r="X55" s="29">
        <f t="shared" si="24"/>
        <v>0.58333333333333337</v>
      </c>
      <c r="Y55" s="29">
        <f t="shared" si="24"/>
        <v>0.83333333333333337</v>
      </c>
      <c r="Z55" s="30">
        <f t="shared" si="24"/>
        <v>1</v>
      </c>
      <c r="AA55" s="28">
        <f t="shared" si="25"/>
        <v>0.29166666666666669</v>
      </c>
      <c r="AB55" s="29">
        <f t="shared" si="25"/>
        <v>0.58333333333333337</v>
      </c>
      <c r="AC55" s="29">
        <f t="shared" si="25"/>
        <v>0.83333333333333337</v>
      </c>
      <c r="AD55" s="30">
        <f t="shared" si="25"/>
        <v>1</v>
      </c>
    </row>
    <row r="56" spans="1:30" s="39" customFormat="1" x14ac:dyDescent="0.35">
      <c r="A56" s="48">
        <f>ROW()-ROW(C$53)-2</f>
        <v>1</v>
      </c>
      <c r="B56" s="37" t="str">
        <f ca="1">OFFSET(agents[[#Headers],[Agents]],A56,)</f>
        <v>Agent1</v>
      </c>
      <c r="C56" s="40">
        <f ca="1">IFERROR(INDEX(data[1],MATCH($B56&amp;"|"&amp;$C$53,data[clé],0)),0)</f>
        <v>0</v>
      </c>
      <c r="D56" s="41">
        <f ca="1">IFERROR(INDEX(data[2],MATCH($B56&amp;"|"&amp;$C$53,data[clé],0)),0)</f>
        <v>0</v>
      </c>
      <c r="E56" s="41">
        <f ca="1">IFERROR(INDEX(data[3],MATCH($B56&amp;"|"&amp;$C$53,data[clé],0)),0)</f>
        <v>0</v>
      </c>
      <c r="F56" s="42">
        <f ca="1">IFERROR(INDEX(data[4],MATCH($B56&amp;"|"&amp;$C$53,data[clé],0)),0)</f>
        <v>0</v>
      </c>
      <c r="G56" s="40">
        <f ca="1">IFERROR(INDEX(data[1],MATCH($B56&amp;"|"&amp;$G$53,data[clé],0)),0)</f>
        <v>0</v>
      </c>
      <c r="H56" s="41">
        <f ca="1">IFERROR(INDEX(data[2],MATCH($B56&amp;"|"&amp;$G$53,data[clé],0)),0)</f>
        <v>0</v>
      </c>
      <c r="I56" s="41">
        <f ca="1">IFERROR(INDEX(data[3],MATCH($B56&amp;"|"&amp;$G$53,data[clé],0)),0)</f>
        <v>0</v>
      </c>
      <c r="J56" s="42">
        <f ca="1">IFERROR(INDEX(data[4],MATCH($B56&amp;"|"&amp;$G$53,data[clé],0)),0)</f>
        <v>0</v>
      </c>
      <c r="K56" s="40">
        <f ca="1">IFERROR(INDEX(data[1],MATCH($B56&amp;"|"&amp;$K$53,data[clé],0)),0)</f>
        <v>0</v>
      </c>
      <c r="L56" s="41">
        <f ca="1">IFERROR(INDEX(data[2],MATCH($B56&amp;"|"&amp;$K$53,data[clé],0)),0)</f>
        <v>0</v>
      </c>
      <c r="M56" s="41">
        <f ca="1">IFERROR(INDEX(data[3],MATCH($B56&amp;"|"&amp;$K$53,data[clé],0)),0)</f>
        <v>0</v>
      </c>
      <c r="N56" s="42">
        <f ca="1">IFERROR(INDEX(data[4],MATCH($B56&amp;"|"&amp;$K$53,data[clé],0)),0)</f>
        <v>0</v>
      </c>
      <c r="O56" s="40">
        <f ca="1">IFERROR(INDEX(data[1],MATCH($B56&amp;"|"&amp;$O$53,data[clé],0)),0)</f>
        <v>0</v>
      </c>
      <c r="P56" s="41">
        <f ca="1">IFERROR(INDEX(data[2],MATCH($B56&amp;"|"&amp;$O$53,data[clé],0)),0)</f>
        <v>0</v>
      </c>
      <c r="Q56" s="41">
        <f ca="1">IFERROR(INDEX(data[3],MATCH($B56&amp;"|"&amp;$O$53,data[clé],0)),0)</f>
        <v>0</v>
      </c>
      <c r="R56" s="42">
        <f ca="1">IFERROR(INDEX(data[4],MATCH($B56&amp;"|"&amp;$O$53,data[clé],0)),0)</f>
        <v>0</v>
      </c>
      <c r="S56" s="40">
        <f ca="1">IFERROR(INDEX(data[1],MATCH($B56&amp;"|"&amp;$S$53,data[clé],0)),0)</f>
        <v>0</v>
      </c>
      <c r="T56" s="41">
        <f ca="1">IFERROR(INDEX(data[2],MATCH($B56&amp;"|"&amp;$S$53,data[clé],0)),0)</f>
        <v>0</v>
      </c>
      <c r="U56" s="41">
        <f ca="1">IFERROR(INDEX(data[3],MATCH($B56&amp;"|"&amp;$S$53,data[clé],0)),0)</f>
        <v>0</v>
      </c>
      <c r="V56" s="42">
        <f ca="1">IFERROR(INDEX(data[4],MATCH($B56&amp;"|"&amp;$S$53,data[clé],0)),0)</f>
        <v>0</v>
      </c>
      <c r="W56" s="40">
        <f ca="1">IFERROR(INDEX(data[1],MATCH($B56&amp;"|"&amp;$W$53,data[clé],0)),0)</f>
        <v>0</v>
      </c>
      <c r="X56" s="41">
        <f ca="1">IFERROR(INDEX(data[2],MATCH($B56&amp;"|"&amp;$W$53,data[clé],0)),0)</f>
        <v>0</v>
      </c>
      <c r="Y56" s="41">
        <f ca="1">IFERROR(INDEX(data[3],MATCH($B56&amp;"|"&amp;$W$53,data[clé],0)),0)</f>
        <v>0</v>
      </c>
      <c r="Z56" s="42">
        <f ca="1">IFERROR(INDEX(data[4],MATCH($B56&amp;"|"&amp;$W$53,data[clé],0)),0)</f>
        <v>0</v>
      </c>
      <c r="AA56" s="40">
        <f ca="1">IFERROR(INDEX(data[1],MATCH($B56&amp;"|"&amp;$AA$53,data[clé],0)),0)</f>
        <v>0</v>
      </c>
      <c r="AB56" s="41">
        <f ca="1">IFERROR(INDEX(data[2],MATCH($B56&amp;"|"&amp;$AA$53,data[clé],0)),0)</f>
        <v>0</v>
      </c>
      <c r="AC56" s="41">
        <f ca="1">IFERROR(INDEX(data[3],MATCH($B56&amp;"|"&amp;$AA$53,data[clé],0)),0)</f>
        <v>0</v>
      </c>
      <c r="AD56" s="42">
        <f ca="1">IFERROR(INDEX(data[4],MATCH($B56&amp;"|"&amp;$AA$53,data[clé],0)),0)</f>
        <v>0</v>
      </c>
    </row>
    <row r="57" spans="1:30" s="39" customFormat="1" x14ac:dyDescent="0.35">
      <c r="A57" s="48">
        <f t="shared" ref="A57:A61" si="26">ROW()-ROW(C$53)-2</f>
        <v>2</v>
      </c>
      <c r="B57" s="37" t="str">
        <f ca="1">OFFSET(agents[[#Headers],[Agents]],A57,)</f>
        <v>Agent2</v>
      </c>
      <c r="C57" s="40">
        <f ca="1">IFERROR(INDEX(data[1],MATCH($B57&amp;"|"&amp;$C$53,data[clé],0)),0)</f>
        <v>0</v>
      </c>
      <c r="D57" s="41">
        <f ca="1">IFERROR(INDEX(data[2],MATCH($B57&amp;"|"&amp;$C$53,data[clé],0)),0)</f>
        <v>0</v>
      </c>
      <c r="E57" s="41">
        <f ca="1">IFERROR(INDEX(data[3],MATCH($B57&amp;"|"&amp;$C$53,data[clé],0)),0)</f>
        <v>0</v>
      </c>
      <c r="F57" s="42">
        <f ca="1">IFERROR(INDEX(data[4],MATCH($B57&amp;"|"&amp;$C$53,data[clé],0)),0)</f>
        <v>0</v>
      </c>
      <c r="G57" s="40">
        <f ca="1">IFERROR(INDEX(data[1],MATCH($B57&amp;"|"&amp;$G$53,data[clé],0)),0)</f>
        <v>0</v>
      </c>
      <c r="H57" s="41">
        <f ca="1">IFERROR(INDEX(data[2],MATCH($B57&amp;"|"&amp;$G$53,data[clé],0)),0)</f>
        <v>0</v>
      </c>
      <c r="I57" s="41">
        <f ca="1">IFERROR(INDEX(data[3],MATCH($B57&amp;"|"&amp;$G$53,data[clé],0)),0)</f>
        <v>0</v>
      </c>
      <c r="J57" s="42">
        <f ca="1">IFERROR(INDEX(data[4],MATCH($B57&amp;"|"&amp;$G$53,data[clé],0)),0)</f>
        <v>0</v>
      </c>
      <c r="K57" s="40">
        <f ca="1">IFERROR(INDEX(data[1],MATCH($B57&amp;"|"&amp;$K$53,data[clé],0)),0)</f>
        <v>0</v>
      </c>
      <c r="L57" s="41">
        <f ca="1">IFERROR(INDEX(data[2],MATCH($B57&amp;"|"&amp;$K$53,data[clé],0)),0)</f>
        <v>0</v>
      </c>
      <c r="M57" s="41">
        <f ca="1">IFERROR(INDEX(data[3],MATCH($B57&amp;"|"&amp;$K$53,data[clé],0)),0)</f>
        <v>0</v>
      </c>
      <c r="N57" s="42">
        <f ca="1">IFERROR(INDEX(data[4],MATCH($B57&amp;"|"&amp;$K$53,data[clé],0)),0)</f>
        <v>0</v>
      </c>
      <c r="O57" s="40">
        <f ca="1">IFERROR(INDEX(data[1],MATCH($B57&amp;"|"&amp;$O$53,data[clé],0)),0)</f>
        <v>0</v>
      </c>
      <c r="P57" s="41">
        <f ca="1">IFERROR(INDEX(data[2],MATCH($B57&amp;"|"&amp;$O$53,data[clé],0)),0)</f>
        <v>0</v>
      </c>
      <c r="Q57" s="41">
        <f ca="1">IFERROR(INDEX(data[3],MATCH($B57&amp;"|"&amp;$O$53,data[clé],0)),0)</f>
        <v>0</v>
      </c>
      <c r="R57" s="42">
        <f ca="1">IFERROR(INDEX(data[4],MATCH($B57&amp;"|"&amp;$O$53,data[clé],0)),0)</f>
        <v>0</v>
      </c>
      <c r="S57" s="40">
        <f ca="1">IFERROR(INDEX(data[1],MATCH($B57&amp;"|"&amp;$S$53,data[clé],0)),0)</f>
        <v>0</v>
      </c>
      <c r="T57" s="41">
        <f ca="1">IFERROR(INDEX(data[2],MATCH($B57&amp;"|"&amp;$S$53,data[clé],0)),0)</f>
        <v>0</v>
      </c>
      <c r="U57" s="41">
        <f ca="1">IFERROR(INDEX(data[3],MATCH($B57&amp;"|"&amp;$S$53,data[clé],0)),0)</f>
        <v>0</v>
      </c>
      <c r="V57" s="42">
        <f ca="1">IFERROR(INDEX(data[4],MATCH($B57&amp;"|"&amp;$S$53,data[clé],0)),0)</f>
        <v>0</v>
      </c>
      <c r="W57" s="40">
        <f ca="1">IFERROR(INDEX(data[1],MATCH($B57&amp;"|"&amp;$W$53,data[clé],0)),0)</f>
        <v>0</v>
      </c>
      <c r="X57" s="41">
        <f ca="1">IFERROR(INDEX(data[2],MATCH($B57&amp;"|"&amp;$W$53,data[clé],0)),0)</f>
        <v>0</v>
      </c>
      <c r="Y57" s="41">
        <f ca="1">IFERROR(INDEX(data[3],MATCH($B57&amp;"|"&amp;$W$53,data[clé],0)),0)</f>
        <v>0</v>
      </c>
      <c r="Z57" s="42">
        <f ca="1">IFERROR(INDEX(data[4],MATCH($B57&amp;"|"&amp;$W$53,data[clé],0)),0)</f>
        <v>0</v>
      </c>
      <c r="AA57" s="40">
        <f ca="1">IFERROR(INDEX(data[1],MATCH($B57&amp;"|"&amp;$AA$53,data[clé],0)),0)</f>
        <v>0</v>
      </c>
      <c r="AB57" s="41">
        <f ca="1">IFERROR(INDEX(data[2],MATCH($B57&amp;"|"&amp;$AA$53,data[clé],0)),0)</f>
        <v>0</v>
      </c>
      <c r="AC57" s="41">
        <f ca="1">IFERROR(INDEX(data[3],MATCH($B57&amp;"|"&amp;$AA$53,data[clé],0)),0)</f>
        <v>0</v>
      </c>
      <c r="AD57" s="42">
        <f ca="1">IFERROR(INDEX(data[4],MATCH($B57&amp;"|"&amp;$AA$53,data[clé],0)),0)</f>
        <v>0</v>
      </c>
    </row>
    <row r="58" spans="1:30" s="39" customFormat="1" x14ac:dyDescent="0.35">
      <c r="A58" s="48">
        <f t="shared" si="26"/>
        <v>3</v>
      </c>
      <c r="B58" s="37" t="str">
        <f ca="1">OFFSET(agents[[#Headers],[Agents]],A58,)</f>
        <v>Agent3</v>
      </c>
      <c r="C58" s="40">
        <f ca="1">IFERROR(INDEX(data[1],MATCH($B58&amp;"|"&amp;$C$53,data[clé],0)),0)</f>
        <v>0</v>
      </c>
      <c r="D58" s="41">
        <f ca="1">IFERROR(INDEX(data[2],MATCH($B58&amp;"|"&amp;$C$53,data[clé],0)),0)</f>
        <v>0</v>
      </c>
      <c r="E58" s="41">
        <f ca="1">IFERROR(INDEX(data[3],MATCH($B58&amp;"|"&amp;$C$53,data[clé],0)),0)</f>
        <v>0</v>
      </c>
      <c r="F58" s="42">
        <f ca="1">IFERROR(INDEX(data[4],MATCH($B58&amp;"|"&amp;$C$53,data[clé],0)),0)</f>
        <v>0</v>
      </c>
      <c r="G58" s="40">
        <f ca="1">IFERROR(INDEX(data[1],MATCH($B58&amp;"|"&amp;$G$53,data[clé],0)),0)</f>
        <v>0</v>
      </c>
      <c r="H58" s="41">
        <f ca="1">IFERROR(INDEX(data[2],MATCH($B58&amp;"|"&amp;$G$53,data[clé],0)),0)</f>
        <v>0</v>
      </c>
      <c r="I58" s="41">
        <f ca="1">IFERROR(INDEX(data[3],MATCH($B58&amp;"|"&amp;$G$53,data[clé],0)),0)</f>
        <v>0</v>
      </c>
      <c r="J58" s="42">
        <f ca="1">IFERROR(INDEX(data[4],MATCH($B58&amp;"|"&amp;$G$53,data[clé],0)),0)</f>
        <v>0</v>
      </c>
      <c r="K58" s="40">
        <f ca="1">IFERROR(INDEX(data[1],MATCH($B58&amp;"|"&amp;$K$53,data[clé],0)),0)</f>
        <v>0</v>
      </c>
      <c r="L58" s="41">
        <f ca="1">IFERROR(INDEX(data[2],MATCH($B58&amp;"|"&amp;$K$53,data[clé],0)),0)</f>
        <v>0</v>
      </c>
      <c r="M58" s="41">
        <f ca="1">IFERROR(INDEX(data[3],MATCH($B58&amp;"|"&amp;$K$53,data[clé],0)),0)</f>
        <v>0</v>
      </c>
      <c r="N58" s="42">
        <f ca="1">IFERROR(INDEX(data[4],MATCH($B58&amp;"|"&amp;$K$53,data[clé],0)),0)</f>
        <v>0</v>
      </c>
      <c r="O58" s="40">
        <f ca="1">IFERROR(INDEX(data[1],MATCH($B58&amp;"|"&amp;$O$53,data[clé],0)),0)</f>
        <v>0</v>
      </c>
      <c r="P58" s="41">
        <f ca="1">IFERROR(INDEX(data[2],MATCH($B58&amp;"|"&amp;$O$53,data[clé],0)),0)</f>
        <v>0</v>
      </c>
      <c r="Q58" s="41">
        <f ca="1">IFERROR(INDEX(data[3],MATCH($B58&amp;"|"&amp;$O$53,data[clé],0)),0)</f>
        <v>0</v>
      </c>
      <c r="R58" s="42">
        <f ca="1">IFERROR(INDEX(data[4],MATCH($B58&amp;"|"&amp;$O$53,data[clé],0)),0)</f>
        <v>0</v>
      </c>
      <c r="S58" s="40">
        <f ca="1">IFERROR(INDEX(data[1],MATCH($B58&amp;"|"&amp;$S$53,data[clé],0)),0)</f>
        <v>0</v>
      </c>
      <c r="T58" s="41">
        <f ca="1">IFERROR(INDEX(data[2],MATCH($B58&amp;"|"&amp;$S$53,data[clé],0)),0)</f>
        <v>0</v>
      </c>
      <c r="U58" s="41">
        <f ca="1">IFERROR(INDEX(data[3],MATCH($B58&amp;"|"&amp;$S$53,data[clé],0)),0)</f>
        <v>0</v>
      </c>
      <c r="V58" s="42">
        <f ca="1">IFERROR(INDEX(data[4],MATCH($B58&amp;"|"&amp;$S$53,data[clé],0)),0)</f>
        <v>0</v>
      </c>
      <c r="W58" s="40">
        <f ca="1">IFERROR(INDEX(data[1],MATCH($B58&amp;"|"&amp;$W$53,data[clé],0)),0)</f>
        <v>0</v>
      </c>
      <c r="X58" s="41">
        <f ca="1">IFERROR(INDEX(data[2],MATCH($B58&amp;"|"&amp;$W$53,data[clé],0)),0)</f>
        <v>0</v>
      </c>
      <c r="Y58" s="41">
        <f ca="1">IFERROR(INDEX(data[3],MATCH($B58&amp;"|"&amp;$W$53,data[clé],0)),0)</f>
        <v>0</v>
      </c>
      <c r="Z58" s="42">
        <f ca="1">IFERROR(INDEX(data[4],MATCH($B58&amp;"|"&amp;$W$53,data[clé],0)),0)</f>
        <v>0</v>
      </c>
      <c r="AA58" s="40">
        <f ca="1">IFERROR(INDEX(data[1],MATCH($B58&amp;"|"&amp;$AA$53,data[clé],0)),0)</f>
        <v>0</v>
      </c>
      <c r="AB58" s="41">
        <f ca="1">IFERROR(INDEX(data[2],MATCH($B58&amp;"|"&amp;$AA$53,data[clé],0)),0)</f>
        <v>0</v>
      </c>
      <c r="AC58" s="41">
        <f ca="1">IFERROR(INDEX(data[3],MATCH($B58&amp;"|"&amp;$AA$53,data[clé],0)),0)</f>
        <v>0</v>
      </c>
      <c r="AD58" s="42">
        <f ca="1">IFERROR(INDEX(data[4],MATCH($B58&amp;"|"&amp;$AA$53,data[clé],0)),0)</f>
        <v>0</v>
      </c>
    </row>
    <row r="59" spans="1:30" s="39" customFormat="1" x14ac:dyDescent="0.35">
      <c r="A59" s="48">
        <f t="shared" si="26"/>
        <v>4</v>
      </c>
      <c r="B59" s="37" t="str">
        <f ca="1">OFFSET(agents[[#Headers],[Agents]],A59,)</f>
        <v>Agent4</v>
      </c>
      <c r="C59" s="40">
        <f ca="1">IFERROR(INDEX(data[1],MATCH($B59&amp;"|"&amp;$C$53,data[clé],0)),0)</f>
        <v>0</v>
      </c>
      <c r="D59" s="41">
        <f ca="1">IFERROR(INDEX(data[2],MATCH($B59&amp;"|"&amp;$C$53,data[clé],0)),0)</f>
        <v>0</v>
      </c>
      <c r="E59" s="41">
        <f ca="1">IFERROR(INDEX(data[3],MATCH($B59&amp;"|"&amp;$C$53,data[clé],0)),0)</f>
        <v>0</v>
      </c>
      <c r="F59" s="42">
        <f ca="1">IFERROR(INDEX(data[4],MATCH($B59&amp;"|"&amp;$C$53,data[clé],0)),0)</f>
        <v>0</v>
      </c>
      <c r="G59" s="40">
        <f ca="1">IFERROR(INDEX(data[1],MATCH($B59&amp;"|"&amp;$G$53,data[clé],0)),0)</f>
        <v>0</v>
      </c>
      <c r="H59" s="41">
        <f ca="1">IFERROR(INDEX(data[2],MATCH($B59&amp;"|"&amp;$G$53,data[clé],0)),0)</f>
        <v>0</v>
      </c>
      <c r="I59" s="41">
        <f ca="1">IFERROR(INDEX(data[3],MATCH($B59&amp;"|"&amp;$G$53,data[clé],0)),0)</f>
        <v>0</v>
      </c>
      <c r="J59" s="42">
        <f ca="1">IFERROR(INDEX(data[4],MATCH($B59&amp;"|"&amp;$G$53,data[clé],0)),0)</f>
        <v>0</v>
      </c>
      <c r="K59" s="40">
        <f ca="1">IFERROR(INDEX(data[1],MATCH($B59&amp;"|"&amp;$K$53,data[clé],0)),0)</f>
        <v>0</v>
      </c>
      <c r="L59" s="41">
        <f ca="1">IFERROR(INDEX(data[2],MATCH($B59&amp;"|"&amp;$K$53,data[clé],0)),0)</f>
        <v>0</v>
      </c>
      <c r="M59" s="41">
        <f ca="1">IFERROR(INDEX(data[3],MATCH($B59&amp;"|"&amp;$K$53,data[clé],0)),0)</f>
        <v>0</v>
      </c>
      <c r="N59" s="42">
        <f ca="1">IFERROR(INDEX(data[4],MATCH($B59&amp;"|"&amp;$K$53,data[clé],0)),0)</f>
        <v>0</v>
      </c>
      <c r="O59" s="40">
        <f ca="1">IFERROR(INDEX(data[1],MATCH($B59&amp;"|"&amp;$O$53,data[clé],0)),0)</f>
        <v>0</v>
      </c>
      <c r="P59" s="41">
        <f ca="1">IFERROR(INDEX(data[2],MATCH($B59&amp;"|"&amp;$O$53,data[clé],0)),0)</f>
        <v>0</v>
      </c>
      <c r="Q59" s="41">
        <f ca="1">IFERROR(INDEX(data[3],MATCH($B59&amp;"|"&amp;$O$53,data[clé],0)),0)</f>
        <v>0</v>
      </c>
      <c r="R59" s="42">
        <f ca="1">IFERROR(INDEX(data[4],MATCH($B59&amp;"|"&amp;$O$53,data[clé],0)),0)</f>
        <v>0</v>
      </c>
      <c r="S59" s="40">
        <f ca="1">IFERROR(INDEX(data[1],MATCH($B59&amp;"|"&amp;$S$53,data[clé],0)),0)</f>
        <v>0</v>
      </c>
      <c r="T59" s="41">
        <f ca="1">IFERROR(INDEX(data[2],MATCH($B59&amp;"|"&amp;$S$53,data[clé],0)),0)</f>
        <v>0</v>
      </c>
      <c r="U59" s="41">
        <f ca="1">IFERROR(INDEX(data[3],MATCH($B59&amp;"|"&amp;$S$53,data[clé],0)),0)</f>
        <v>0</v>
      </c>
      <c r="V59" s="42">
        <f ca="1">IFERROR(INDEX(data[4],MATCH($B59&amp;"|"&amp;$S$53,data[clé],0)),0)</f>
        <v>0</v>
      </c>
      <c r="W59" s="40">
        <f ca="1">IFERROR(INDEX(data[1],MATCH($B59&amp;"|"&amp;$W$53,data[clé],0)),0)</f>
        <v>0</v>
      </c>
      <c r="X59" s="41">
        <f ca="1">IFERROR(INDEX(data[2],MATCH($B59&amp;"|"&amp;$W$53,data[clé],0)),0)</f>
        <v>0</v>
      </c>
      <c r="Y59" s="41">
        <f ca="1">IFERROR(INDEX(data[3],MATCH($B59&amp;"|"&amp;$W$53,data[clé],0)),0)</f>
        <v>0</v>
      </c>
      <c r="Z59" s="42">
        <f ca="1">IFERROR(INDEX(data[4],MATCH($B59&amp;"|"&amp;$W$53,data[clé],0)),0)</f>
        <v>0</v>
      </c>
      <c r="AA59" s="40">
        <f ca="1">IFERROR(INDEX(data[1],MATCH($B59&amp;"|"&amp;$AA$53,data[clé],0)),0)</f>
        <v>0</v>
      </c>
      <c r="AB59" s="41">
        <f ca="1">IFERROR(INDEX(data[2],MATCH($B59&amp;"|"&amp;$AA$53,data[clé],0)),0)</f>
        <v>0</v>
      </c>
      <c r="AC59" s="41">
        <f ca="1">IFERROR(INDEX(data[3],MATCH($B59&amp;"|"&amp;$AA$53,data[clé],0)),0)</f>
        <v>0</v>
      </c>
      <c r="AD59" s="42">
        <f ca="1">IFERROR(INDEX(data[4],MATCH($B59&amp;"|"&amp;$AA$53,data[clé],0)),0)</f>
        <v>0</v>
      </c>
    </row>
    <row r="60" spans="1:30" s="39" customFormat="1" x14ac:dyDescent="0.35">
      <c r="A60" s="48">
        <f t="shared" si="26"/>
        <v>5</v>
      </c>
      <c r="B60" s="37" t="str">
        <f ca="1">OFFSET(agents[[#Headers],[Agents]],A60,)</f>
        <v>Agent5</v>
      </c>
      <c r="C60" s="40">
        <f ca="1">IFERROR(INDEX(data[1],MATCH($B60&amp;"|"&amp;$C$53,data[clé],0)),0)</f>
        <v>0</v>
      </c>
      <c r="D60" s="41">
        <f ca="1">IFERROR(INDEX(data[2],MATCH($B60&amp;"|"&amp;$C$53,data[clé],0)),0)</f>
        <v>0</v>
      </c>
      <c r="E60" s="41">
        <f ca="1">IFERROR(INDEX(data[3],MATCH($B60&amp;"|"&amp;$C$53,data[clé],0)),0)</f>
        <v>0</v>
      </c>
      <c r="F60" s="42">
        <f ca="1">IFERROR(INDEX(data[4],MATCH($B60&amp;"|"&amp;$C$53,data[clé],0)),0)</f>
        <v>0</v>
      </c>
      <c r="G60" s="40">
        <f ca="1">IFERROR(INDEX(data[1],MATCH($B60&amp;"|"&amp;$G$53,data[clé],0)),0)</f>
        <v>0</v>
      </c>
      <c r="H60" s="41">
        <f ca="1">IFERROR(INDEX(data[2],MATCH($B60&amp;"|"&amp;$G$53,data[clé],0)),0)</f>
        <v>0</v>
      </c>
      <c r="I60" s="41">
        <f ca="1">IFERROR(INDEX(data[3],MATCH($B60&amp;"|"&amp;$G$53,data[clé],0)),0)</f>
        <v>0</v>
      </c>
      <c r="J60" s="42">
        <f ca="1">IFERROR(INDEX(data[4],MATCH($B60&amp;"|"&amp;$G$53,data[clé],0)),0)</f>
        <v>0</v>
      </c>
      <c r="K60" s="40">
        <f ca="1">IFERROR(INDEX(data[1],MATCH($B60&amp;"|"&amp;$K$53,data[clé],0)),0)</f>
        <v>0</v>
      </c>
      <c r="L60" s="41">
        <f ca="1">IFERROR(INDEX(data[2],MATCH($B60&amp;"|"&amp;$K$53,data[clé],0)),0)</f>
        <v>0</v>
      </c>
      <c r="M60" s="41">
        <f ca="1">IFERROR(INDEX(data[3],MATCH($B60&amp;"|"&amp;$K$53,data[clé],0)),0)</f>
        <v>0</v>
      </c>
      <c r="N60" s="42">
        <f ca="1">IFERROR(INDEX(data[4],MATCH($B60&amp;"|"&amp;$K$53,data[clé],0)),0)</f>
        <v>0</v>
      </c>
      <c r="O60" s="40">
        <f ca="1">IFERROR(INDEX(data[1],MATCH($B60&amp;"|"&amp;$O$53,data[clé],0)),0)</f>
        <v>0</v>
      </c>
      <c r="P60" s="41">
        <f ca="1">IFERROR(INDEX(data[2],MATCH($B60&amp;"|"&amp;$O$53,data[clé],0)),0)</f>
        <v>0</v>
      </c>
      <c r="Q60" s="41">
        <f ca="1">IFERROR(INDEX(data[3],MATCH($B60&amp;"|"&amp;$O$53,data[clé],0)),0)</f>
        <v>0</v>
      </c>
      <c r="R60" s="42">
        <f ca="1">IFERROR(INDEX(data[4],MATCH($B60&amp;"|"&amp;$O$53,data[clé],0)),0)</f>
        <v>0</v>
      </c>
      <c r="S60" s="40">
        <f ca="1">IFERROR(INDEX(data[1],MATCH($B60&amp;"|"&amp;$S$53,data[clé],0)),0)</f>
        <v>0</v>
      </c>
      <c r="T60" s="41">
        <f ca="1">IFERROR(INDEX(data[2],MATCH($B60&amp;"|"&amp;$S$53,data[clé],0)),0)</f>
        <v>0</v>
      </c>
      <c r="U60" s="41">
        <f ca="1">IFERROR(INDEX(data[3],MATCH($B60&amp;"|"&amp;$S$53,data[clé],0)),0)</f>
        <v>0</v>
      </c>
      <c r="V60" s="42">
        <f ca="1">IFERROR(INDEX(data[4],MATCH($B60&amp;"|"&amp;$S$53,data[clé],0)),0)</f>
        <v>0</v>
      </c>
      <c r="W60" s="40">
        <f ca="1">IFERROR(INDEX(data[1],MATCH($B60&amp;"|"&amp;$W$53,data[clé],0)),0)</f>
        <v>0</v>
      </c>
      <c r="X60" s="41">
        <f ca="1">IFERROR(INDEX(data[2],MATCH($B60&amp;"|"&amp;$W$53,data[clé],0)),0)</f>
        <v>0</v>
      </c>
      <c r="Y60" s="41">
        <f ca="1">IFERROR(INDEX(data[3],MATCH($B60&amp;"|"&amp;$W$53,data[clé],0)),0)</f>
        <v>0</v>
      </c>
      <c r="Z60" s="42">
        <f ca="1">IFERROR(INDEX(data[4],MATCH($B60&amp;"|"&amp;$W$53,data[clé],0)),0)</f>
        <v>0</v>
      </c>
      <c r="AA60" s="40">
        <f ca="1">IFERROR(INDEX(data[1],MATCH($B60&amp;"|"&amp;$AA$53,data[clé],0)),0)</f>
        <v>0</v>
      </c>
      <c r="AB60" s="41">
        <f ca="1">IFERROR(INDEX(data[2],MATCH($B60&amp;"|"&amp;$AA$53,data[clé],0)),0)</f>
        <v>0</v>
      </c>
      <c r="AC60" s="41">
        <f ca="1">IFERROR(INDEX(data[3],MATCH($B60&amp;"|"&amp;$AA$53,data[clé],0)),0)</f>
        <v>0</v>
      </c>
      <c r="AD60" s="42">
        <f ca="1">IFERROR(INDEX(data[4],MATCH($B60&amp;"|"&amp;$AA$53,data[clé],0)),0)</f>
        <v>0</v>
      </c>
    </row>
    <row r="61" spans="1:30" s="39" customFormat="1" x14ac:dyDescent="0.35">
      <c r="A61" s="48">
        <f t="shared" si="26"/>
        <v>6</v>
      </c>
      <c r="B61" s="37" t="str">
        <f ca="1">OFFSET(agents[[#Headers],[Agents]],A61,)</f>
        <v>Agent6</v>
      </c>
      <c r="C61" s="40">
        <f ca="1">IFERROR(INDEX(data[1],MATCH($B61&amp;"|"&amp;$C$53,data[clé],0)),0)</f>
        <v>0</v>
      </c>
      <c r="D61" s="41">
        <f ca="1">IFERROR(INDEX(data[2],MATCH($B61&amp;"|"&amp;$C$53,data[clé],0)),0)</f>
        <v>0</v>
      </c>
      <c r="E61" s="41">
        <f ca="1">IFERROR(INDEX(data[3],MATCH($B61&amp;"|"&amp;$C$53,data[clé],0)),0)</f>
        <v>0</v>
      </c>
      <c r="F61" s="42">
        <f ca="1">IFERROR(INDEX(data[4],MATCH($B61&amp;"|"&amp;$C$53,data[clé],0)),0)</f>
        <v>0</v>
      </c>
      <c r="G61" s="40">
        <f ca="1">IFERROR(INDEX(data[1],MATCH($B61&amp;"|"&amp;$G$53,data[clé],0)),0)</f>
        <v>0</v>
      </c>
      <c r="H61" s="41">
        <f ca="1">IFERROR(INDEX(data[2],MATCH($B61&amp;"|"&amp;$G$53,data[clé],0)),0)</f>
        <v>0</v>
      </c>
      <c r="I61" s="41">
        <f ca="1">IFERROR(INDEX(data[3],MATCH($B61&amp;"|"&amp;$G$53,data[clé],0)),0)</f>
        <v>0</v>
      </c>
      <c r="J61" s="42">
        <f ca="1">IFERROR(INDEX(data[4],MATCH($B61&amp;"|"&amp;$G$53,data[clé],0)),0)</f>
        <v>0</v>
      </c>
      <c r="K61" s="40">
        <f ca="1">IFERROR(INDEX(data[1],MATCH($B61&amp;"|"&amp;$K$53,data[clé],0)),0)</f>
        <v>0</v>
      </c>
      <c r="L61" s="41">
        <f ca="1">IFERROR(INDEX(data[2],MATCH($B61&amp;"|"&amp;$K$53,data[clé],0)),0)</f>
        <v>0</v>
      </c>
      <c r="M61" s="41">
        <f ca="1">IFERROR(INDEX(data[3],MATCH($B61&amp;"|"&amp;$K$53,data[clé],0)),0)</f>
        <v>0</v>
      </c>
      <c r="N61" s="42">
        <f ca="1">IFERROR(INDEX(data[4],MATCH($B61&amp;"|"&amp;$K$53,data[clé],0)),0)</f>
        <v>0</v>
      </c>
      <c r="O61" s="40">
        <f ca="1">IFERROR(INDEX(data[1],MATCH($B61&amp;"|"&amp;$O$53,data[clé],0)),0)</f>
        <v>0</v>
      </c>
      <c r="P61" s="41">
        <f ca="1">IFERROR(INDEX(data[2],MATCH($B61&amp;"|"&amp;$O$53,data[clé],0)),0)</f>
        <v>0</v>
      </c>
      <c r="Q61" s="41">
        <f ca="1">IFERROR(INDEX(data[3],MATCH($B61&amp;"|"&amp;$O$53,data[clé],0)),0)</f>
        <v>0</v>
      </c>
      <c r="R61" s="42">
        <f ca="1">IFERROR(INDEX(data[4],MATCH($B61&amp;"|"&amp;$O$53,data[clé],0)),0)</f>
        <v>0</v>
      </c>
      <c r="S61" s="40">
        <f ca="1">IFERROR(INDEX(data[1],MATCH($B61&amp;"|"&amp;$S$53,data[clé],0)),0)</f>
        <v>0</v>
      </c>
      <c r="T61" s="41">
        <f ca="1">IFERROR(INDEX(data[2],MATCH($B61&amp;"|"&amp;$S$53,data[clé],0)),0)</f>
        <v>0</v>
      </c>
      <c r="U61" s="41">
        <f ca="1">IFERROR(INDEX(data[3],MATCH($B61&amp;"|"&amp;$S$53,data[clé],0)),0)</f>
        <v>0</v>
      </c>
      <c r="V61" s="42">
        <f ca="1">IFERROR(INDEX(data[4],MATCH($B61&amp;"|"&amp;$S$53,data[clé],0)),0)</f>
        <v>0</v>
      </c>
      <c r="W61" s="40">
        <f ca="1">IFERROR(INDEX(data[1],MATCH($B61&amp;"|"&amp;$W$53,data[clé],0)),0)</f>
        <v>0</v>
      </c>
      <c r="X61" s="41">
        <f ca="1">IFERROR(INDEX(data[2],MATCH($B61&amp;"|"&amp;$W$53,data[clé],0)),0)</f>
        <v>0</v>
      </c>
      <c r="Y61" s="41">
        <f ca="1">IFERROR(INDEX(data[3],MATCH($B61&amp;"|"&amp;$W$53,data[clé],0)),0)</f>
        <v>0</v>
      </c>
      <c r="Z61" s="42">
        <f ca="1">IFERROR(INDEX(data[4],MATCH($B61&amp;"|"&amp;$W$53,data[clé],0)),0)</f>
        <v>0</v>
      </c>
      <c r="AA61" s="40">
        <f ca="1">IFERROR(INDEX(data[1],MATCH($B61&amp;"|"&amp;$AA$53,data[clé],0)),0)</f>
        <v>0</v>
      </c>
      <c r="AB61" s="41">
        <f ca="1">IFERROR(INDEX(data[2],MATCH($B61&amp;"|"&amp;$AA$53,data[clé],0)),0)</f>
        <v>0</v>
      </c>
      <c r="AC61" s="41">
        <f ca="1">IFERROR(INDEX(data[3],MATCH($B61&amp;"|"&amp;$AA$53,data[clé],0)),0)</f>
        <v>0</v>
      </c>
      <c r="AD61" s="42">
        <f ca="1">IFERROR(INDEX(data[4],MATCH($B61&amp;"|"&amp;$AA$53,data[clé],0)),0)</f>
        <v>0</v>
      </c>
    </row>
  </sheetData>
  <sheetProtection sheet="1" objects="1" scenarios="1"/>
  <mergeCells count="42">
    <mergeCell ref="W53:Z53"/>
    <mergeCell ref="AA53:AD53"/>
    <mergeCell ref="C53:F53"/>
    <mergeCell ref="G53:J53"/>
    <mergeCell ref="K53:N53"/>
    <mergeCell ref="O53:R53"/>
    <mergeCell ref="S53:V53"/>
    <mergeCell ref="AA3:AD3"/>
    <mergeCell ref="C3:F3"/>
    <mergeCell ref="G3:J3"/>
    <mergeCell ref="K3:N3"/>
    <mergeCell ref="O3:R3"/>
    <mergeCell ref="S3:V3"/>
    <mergeCell ref="W3:Z3"/>
    <mergeCell ref="W13:Z13"/>
    <mergeCell ref="AA13:AD13"/>
    <mergeCell ref="C23:F23"/>
    <mergeCell ref="G23:J23"/>
    <mergeCell ref="K23:N23"/>
    <mergeCell ref="O23:R23"/>
    <mergeCell ref="S23:V23"/>
    <mergeCell ref="W23:Z23"/>
    <mergeCell ref="AA23:AD23"/>
    <mergeCell ref="C13:F13"/>
    <mergeCell ref="G13:J13"/>
    <mergeCell ref="K13:N13"/>
    <mergeCell ref="O13:R13"/>
    <mergeCell ref="S13:V13"/>
    <mergeCell ref="W33:Z33"/>
    <mergeCell ref="AA33:AD33"/>
    <mergeCell ref="C43:F43"/>
    <mergeCell ref="G43:J43"/>
    <mergeCell ref="K43:N43"/>
    <mergeCell ref="O43:R43"/>
    <mergeCell ref="S43:V43"/>
    <mergeCell ref="W43:Z43"/>
    <mergeCell ref="AA43:AD43"/>
    <mergeCell ref="C33:F33"/>
    <mergeCell ref="G33:J33"/>
    <mergeCell ref="K33:N33"/>
    <mergeCell ref="O33:R33"/>
    <mergeCell ref="S33:V33"/>
  </mergeCells>
  <conditionalFormatting sqref="C3:F3">
    <cfRule type="expression" dxfId="47" priority="23">
      <formula>COUNTIF(JF,C3)</formula>
    </cfRule>
    <cfRule type="expression" dxfId="46" priority="36">
      <formula>MONTH(C3)=MONTH($B$2)</formula>
    </cfRule>
  </conditionalFormatting>
  <conditionalFormatting sqref="G3:AD3">
    <cfRule type="expression" dxfId="45" priority="21">
      <formula>COUNTIF(JF,G3)</formula>
    </cfRule>
    <cfRule type="expression" dxfId="44" priority="22">
      <formula>MONTH(G3)=MONTH($B$2)</formula>
    </cfRule>
  </conditionalFormatting>
  <conditionalFormatting sqref="C13:F13">
    <cfRule type="expression" dxfId="43" priority="19">
      <formula>COUNTIF(JF,C13)</formula>
    </cfRule>
    <cfRule type="expression" dxfId="42" priority="20">
      <formula>MONTH(C13)=MONTH($B$2)</formula>
    </cfRule>
  </conditionalFormatting>
  <conditionalFormatting sqref="G13:AD13">
    <cfRule type="expression" dxfId="41" priority="17">
      <formula>COUNTIF(JF,G13)</formula>
    </cfRule>
    <cfRule type="expression" dxfId="40" priority="18">
      <formula>MONTH(G13)=MONTH($B$2)</formula>
    </cfRule>
  </conditionalFormatting>
  <conditionalFormatting sqref="C23:F23">
    <cfRule type="expression" dxfId="39" priority="15">
      <formula>COUNTIF(JF,C23)</formula>
    </cfRule>
    <cfRule type="expression" dxfId="38" priority="16">
      <formula>MONTH(C23)=MONTH($B$2)</formula>
    </cfRule>
  </conditionalFormatting>
  <conditionalFormatting sqref="G23:AD23">
    <cfRule type="expression" dxfId="37" priority="13">
      <formula>COUNTIF(JF,G23)</formula>
    </cfRule>
    <cfRule type="expression" dxfId="36" priority="14">
      <formula>MONTH(G23)=MONTH($B$2)</formula>
    </cfRule>
  </conditionalFormatting>
  <conditionalFormatting sqref="C33:F33">
    <cfRule type="expression" dxfId="35" priority="11">
      <formula>COUNTIF(JF,C33)</formula>
    </cfRule>
    <cfRule type="expression" dxfId="34" priority="12">
      <formula>MONTH(C33)=MONTH($B$2)</formula>
    </cfRule>
  </conditionalFormatting>
  <conditionalFormatting sqref="G33:AD33">
    <cfRule type="expression" dxfId="33" priority="9">
      <formula>COUNTIF(JF,G33)</formula>
    </cfRule>
    <cfRule type="expression" dxfId="32" priority="10">
      <formula>MONTH(G33)=MONTH($B$2)</formula>
    </cfRule>
  </conditionalFormatting>
  <conditionalFormatting sqref="C43:F43">
    <cfRule type="expression" dxfId="31" priority="7">
      <formula>COUNTIF(JF,C43)</formula>
    </cfRule>
    <cfRule type="expression" dxfId="30" priority="8">
      <formula>MONTH(C43)=MONTH($B$2)</formula>
    </cfRule>
  </conditionalFormatting>
  <conditionalFormatting sqref="G43:AD43">
    <cfRule type="expression" dxfId="29" priority="5">
      <formula>COUNTIF(JF,G43)</formula>
    </cfRule>
    <cfRule type="expression" dxfId="28" priority="6">
      <formula>MONTH(G43)=MONTH($B$2)</formula>
    </cfRule>
  </conditionalFormatting>
  <conditionalFormatting sqref="C53:F53">
    <cfRule type="expression" dxfId="27" priority="3">
      <formula>COUNTIF(JF,C53)</formula>
    </cfRule>
    <cfRule type="expression" dxfId="26" priority="4">
      <formula>MONTH(C53)=MONTH($B$2)</formula>
    </cfRule>
  </conditionalFormatting>
  <conditionalFormatting sqref="G53:AD53">
    <cfRule type="expression" dxfId="25" priority="1">
      <formula>COUNTIF(JF,G53)</formula>
    </cfRule>
    <cfRule type="expression" dxfId="24" priority="2">
      <formula>MONTH(G53)=MONTH($B$2)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D61"/>
  <sheetViews>
    <sheetView showZeros="0" workbookViewId="0">
      <selection activeCell="B1" sqref="B1"/>
    </sheetView>
  </sheetViews>
  <sheetFormatPr baseColWidth="10" defaultRowHeight="14.5" x14ac:dyDescent="0.35"/>
  <cols>
    <col min="1" max="1" width="3.90625" style="47" customWidth="1"/>
    <col min="2" max="2" width="18.26953125" style="16" customWidth="1"/>
    <col min="3" max="30" width="5.08984375" style="17" customWidth="1"/>
    <col min="31" max="31" width="5.08984375" style="16" customWidth="1"/>
    <col min="32" max="16384" width="10.90625" style="16"/>
  </cols>
  <sheetData>
    <row r="1" spans="1:30" x14ac:dyDescent="0.35">
      <c r="B1" s="31">
        <v>43101</v>
      </c>
    </row>
    <row r="3" spans="1:30" x14ac:dyDescent="0.35">
      <c r="C3" s="63">
        <f>B1-WEEKDAY(B1,2)+1</f>
        <v>43101</v>
      </c>
      <c r="D3" s="64"/>
      <c r="E3" s="64"/>
      <c r="F3" s="65"/>
      <c r="G3" s="63">
        <f>C3+1</f>
        <v>43102</v>
      </c>
      <c r="H3" s="64"/>
      <c r="I3" s="64"/>
      <c r="J3" s="65"/>
      <c r="K3" s="63">
        <f>G3+1</f>
        <v>43103</v>
      </c>
      <c r="L3" s="64"/>
      <c r="M3" s="64"/>
      <c r="N3" s="65"/>
      <c r="O3" s="63">
        <f>K3+1</f>
        <v>43104</v>
      </c>
      <c r="P3" s="64"/>
      <c r="Q3" s="64"/>
      <c r="R3" s="65"/>
      <c r="S3" s="63">
        <f>O3+1</f>
        <v>43105</v>
      </c>
      <c r="T3" s="64"/>
      <c r="U3" s="64"/>
      <c r="V3" s="65"/>
      <c r="W3" s="63">
        <f>S3+1</f>
        <v>43106</v>
      </c>
      <c r="X3" s="64"/>
      <c r="Y3" s="64"/>
      <c r="Z3" s="65"/>
      <c r="AA3" s="63">
        <f>W3+1</f>
        <v>43107</v>
      </c>
      <c r="AB3" s="64"/>
      <c r="AC3" s="64"/>
      <c r="AD3" s="65"/>
    </row>
    <row r="4" spans="1:30" x14ac:dyDescent="0.35">
      <c r="B4" s="16" t="s">
        <v>37</v>
      </c>
      <c r="C4" s="19" t="s">
        <v>50</v>
      </c>
      <c r="D4" s="20" t="s">
        <v>50</v>
      </c>
      <c r="E4" s="20"/>
      <c r="F4" s="21" t="s">
        <v>50</v>
      </c>
      <c r="G4" s="22" t="str">
        <f>C4</f>
        <v>h</v>
      </c>
      <c r="H4" s="23" t="str">
        <f t="shared" ref="H4:W5" si="0">D4</f>
        <v>h</v>
      </c>
      <c r="I4" s="23">
        <f t="shared" si="0"/>
        <v>0</v>
      </c>
      <c r="J4" s="24" t="str">
        <f t="shared" si="0"/>
        <v>h</v>
      </c>
      <c r="K4" s="22" t="str">
        <f t="shared" si="0"/>
        <v>h</v>
      </c>
      <c r="L4" s="23" t="str">
        <f t="shared" si="0"/>
        <v>h</v>
      </c>
      <c r="M4" s="23">
        <f t="shared" si="0"/>
        <v>0</v>
      </c>
      <c r="N4" s="24" t="str">
        <f t="shared" si="0"/>
        <v>h</v>
      </c>
      <c r="O4" s="22" t="str">
        <f t="shared" si="0"/>
        <v>h</v>
      </c>
      <c r="P4" s="23" t="str">
        <f t="shared" si="0"/>
        <v>h</v>
      </c>
      <c r="Q4" s="23">
        <f t="shared" si="0"/>
        <v>0</v>
      </c>
      <c r="R4" s="24" t="str">
        <f t="shared" si="0"/>
        <v>h</v>
      </c>
      <c r="S4" s="22" t="str">
        <f t="shared" si="0"/>
        <v>h</v>
      </c>
      <c r="T4" s="23" t="str">
        <f t="shared" si="0"/>
        <v>h</v>
      </c>
      <c r="U4" s="23">
        <f t="shared" si="0"/>
        <v>0</v>
      </c>
      <c r="V4" s="24" t="str">
        <f t="shared" si="0"/>
        <v>h</v>
      </c>
      <c r="W4" s="22" t="str">
        <f t="shared" si="0"/>
        <v>h</v>
      </c>
      <c r="X4" s="23" t="str">
        <f t="shared" ref="X4:AD5" si="1">T4</f>
        <v>h</v>
      </c>
      <c r="Y4" s="23">
        <f t="shared" si="1"/>
        <v>0</v>
      </c>
      <c r="Z4" s="24" t="str">
        <f t="shared" si="1"/>
        <v>h</v>
      </c>
      <c r="AA4" s="22" t="str">
        <f t="shared" si="1"/>
        <v>h</v>
      </c>
      <c r="AB4" s="23" t="str">
        <f t="shared" si="1"/>
        <v>h</v>
      </c>
      <c r="AC4" s="23">
        <f t="shared" si="1"/>
        <v>0</v>
      </c>
      <c r="AD4" s="24" t="str">
        <f t="shared" si="1"/>
        <v>h</v>
      </c>
    </row>
    <row r="5" spans="1:30" x14ac:dyDescent="0.35">
      <c r="B5" s="16" t="s">
        <v>38</v>
      </c>
      <c r="C5" s="25" t="s">
        <v>15</v>
      </c>
      <c r="D5" s="26" t="s">
        <v>16</v>
      </c>
      <c r="E5" s="26"/>
      <c r="F5" s="27" t="s">
        <v>59</v>
      </c>
      <c r="G5" s="28" t="str">
        <f>C5</f>
        <v>jour</v>
      </c>
      <c r="H5" s="29" t="str">
        <f t="shared" si="0"/>
        <v>nuit</v>
      </c>
      <c r="I5" s="29">
        <f t="shared" si="0"/>
        <v>0</v>
      </c>
      <c r="J5" s="30" t="str">
        <f t="shared" si="0"/>
        <v>total</v>
      </c>
      <c r="K5" s="28" t="str">
        <f t="shared" si="0"/>
        <v>jour</v>
      </c>
      <c r="L5" s="29" t="str">
        <f t="shared" si="0"/>
        <v>nuit</v>
      </c>
      <c r="M5" s="29">
        <f t="shared" si="0"/>
        <v>0</v>
      </c>
      <c r="N5" s="30" t="str">
        <f t="shared" si="0"/>
        <v>total</v>
      </c>
      <c r="O5" s="28" t="str">
        <f t="shared" si="0"/>
        <v>jour</v>
      </c>
      <c r="P5" s="29" t="str">
        <f t="shared" si="0"/>
        <v>nuit</v>
      </c>
      <c r="Q5" s="29">
        <f t="shared" si="0"/>
        <v>0</v>
      </c>
      <c r="R5" s="30" t="str">
        <f t="shared" si="0"/>
        <v>total</v>
      </c>
      <c r="S5" s="28" t="str">
        <f t="shared" si="0"/>
        <v>jour</v>
      </c>
      <c r="T5" s="29" t="str">
        <f t="shared" si="0"/>
        <v>nuit</v>
      </c>
      <c r="U5" s="29">
        <f t="shared" si="0"/>
        <v>0</v>
      </c>
      <c r="V5" s="30" t="str">
        <f t="shared" si="0"/>
        <v>total</v>
      </c>
      <c r="W5" s="28" t="str">
        <f t="shared" si="0"/>
        <v>jour</v>
      </c>
      <c r="X5" s="29" t="str">
        <f t="shared" si="1"/>
        <v>nuit</v>
      </c>
      <c r="Y5" s="29">
        <f t="shared" si="1"/>
        <v>0</v>
      </c>
      <c r="Z5" s="30" t="str">
        <f t="shared" si="1"/>
        <v>total</v>
      </c>
      <c r="AA5" s="28" t="str">
        <f t="shared" si="1"/>
        <v>jour</v>
      </c>
      <c r="AB5" s="29" t="str">
        <f t="shared" si="1"/>
        <v>nuit</v>
      </c>
      <c r="AC5" s="29">
        <f t="shared" si="1"/>
        <v>0</v>
      </c>
      <c r="AD5" s="30" t="str">
        <f t="shared" si="1"/>
        <v>total</v>
      </c>
    </row>
    <row r="6" spans="1:30" s="39" customFormat="1" x14ac:dyDescent="0.35">
      <c r="A6" s="48">
        <f>ROW()-ROW(C$3)-2</f>
        <v>1</v>
      </c>
      <c r="B6" s="37" t="str">
        <f ca="1">OFFSET(agents[[#Headers],[Agents]],A6,)</f>
        <v>Agent1</v>
      </c>
      <c r="C6" s="43">
        <f ca="1">IFERROR(INDEX(data[heures jour],MATCH($B6&amp;"|"&amp;$C$3,data[clé],0)),0)</f>
        <v>4.1666666666666685E-2</v>
      </c>
      <c r="D6" s="44">
        <f ca="1">IFERROR(INDEX(data[heures nuit],MATCH($B6&amp;"|"&amp;$C$3,data[clé],0)),0)</f>
        <v>0.25</v>
      </c>
      <c r="E6" s="44"/>
      <c r="F6" s="45">
        <f ca="1">C6+D6</f>
        <v>0.29166666666666669</v>
      </c>
      <c r="G6" s="43">
        <f ca="1">IFERROR(INDEX(data[heures jour],MATCH($B6&amp;"|"&amp;$G$3,data[clé],0)),0)</f>
        <v>0</v>
      </c>
      <c r="H6" s="44">
        <f ca="1">IFERROR(INDEX(data[heures nuit],MATCH($B6&amp;"|"&amp;$G$3,data[clé],0)),0)</f>
        <v>0</v>
      </c>
      <c r="I6" s="44"/>
      <c r="J6" s="45">
        <f ca="1">G6+H6</f>
        <v>0</v>
      </c>
      <c r="K6" s="43">
        <f ca="1">IFERROR(INDEX(data[heures jour],MATCH($B6&amp;"|"&amp;$K$3,data[clé],0)),0)</f>
        <v>0</v>
      </c>
      <c r="L6" s="44">
        <f ca="1">IFERROR(INDEX(data[heures nuit],MATCH($B6&amp;"|"&amp;$K$3,data[clé],0)),0)</f>
        <v>0</v>
      </c>
      <c r="M6" s="44"/>
      <c r="N6" s="45">
        <f ca="1">K6+L6</f>
        <v>0</v>
      </c>
      <c r="O6" s="43">
        <f ca="1">IFERROR(INDEX(data[heures jour],MATCH($B6&amp;"|"&amp;$O$3,data[clé],0)),0)</f>
        <v>0</v>
      </c>
      <c r="P6" s="44">
        <f ca="1">IFERROR(INDEX(data[heures nuit],MATCH($B6&amp;"|"&amp;$O$3,data[clé],0)),0)</f>
        <v>0</v>
      </c>
      <c r="Q6" s="44"/>
      <c r="R6" s="45">
        <f ca="1">O6+P6</f>
        <v>0</v>
      </c>
      <c r="S6" s="43">
        <f ca="1">IFERROR(INDEX(data[heures jour],MATCH($B6&amp;"|"&amp;$S$3,data[clé],0)),0)</f>
        <v>0</v>
      </c>
      <c r="T6" s="44">
        <f ca="1">IFERROR(INDEX(data[heures nuit],MATCH($B6&amp;"|"&amp;$S$3,data[clé],0)),0)</f>
        <v>0</v>
      </c>
      <c r="U6" s="44"/>
      <c r="V6" s="45">
        <f ca="1">S6+T6</f>
        <v>0</v>
      </c>
      <c r="W6" s="43">
        <f ca="1">IFERROR(INDEX(data[heures jour],MATCH($B6&amp;"|"&amp;$W$3,data[clé],0)),0)</f>
        <v>0</v>
      </c>
      <c r="X6" s="44">
        <f ca="1">IFERROR(INDEX(data[heures nuit],MATCH($B6&amp;"|"&amp;$W$3,data[clé],0)),0)</f>
        <v>0</v>
      </c>
      <c r="Y6" s="44"/>
      <c r="Z6" s="45">
        <f ca="1">W6+X6</f>
        <v>0</v>
      </c>
      <c r="AA6" s="43">
        <f ca="1">IFERROR(INDEX(data[heures jour],MATCH($B6&amp;"|"&amp;$AA$3,data[clé],0)),0)</f>
        <v>0</v>
      </c>
      <c r="AB6" s="44">
        <f ca="1">IFERROR(INDEX(data[heures nuit],MATCH($B6&amp;"|"&amp;$AA$3,data[clé],0)),0)</f>
        <v>0</v>
      </c>
      <c r="AC6" s="44"/>
      <c r="AD6" s="45">
        <f ca="1">AA6+AB6</f>
        <v>0</v>
      </c>
    </row>
    <row r="7" spans="1:30" s="39" customFormat="1" x14ac:dyDescent="0.35">
      <c r="A7" s="48">
        <f t="shared" ref="A7:A11" si="2">ROW()-ROW(C$3)-2</f>
        <v>2</v>
      </c>
      <c r="B7" s="37" t="str">
        <f ca="1">OFFSET(agents[[#Headers],[Agents]],A7,)</f>
        <v>Agent2</v>
      </c>
      <c r="C7" s="43">
        <f ca="1">IFERROR(INDEX(data[heures jour],MATCH($B7&amp;"|"&amp;$C$3,data[clé],0)),0)</f>
        <v>4.1666666666666685E-2</v>
      </c>
      <c r="D7" s="44">
        <f ca="1">IFERROR(INDEX(data[heures nuit],MATCH($B7&amp;"|"&amp;$C$3,data[clé],0)),0)</f>
        <v>0.25</v>
      </c>
      <c r="E7" s="44"/>
      <c r="F7" s="45">
        <f t="shared" ref="F7:F11" ca="1" si="3">C7+D7</f>
        <v>0.29166666666666669</v>
      </c>
      <c r="G7" s="43">
        <f ca="1">IFERROR(INDEX(data[heures jour],MATCH($B7&amp;"|"&amp;$G$3,data[clé],0)),0)</f>
        <v>0.25</v>
      </c>
      <c r="H7" s="44">
        <f ca="1">IFERROR(INDEX(data[heures nuit],MATCH($B7&amp;"|"&amp;$G$3,data[clé],0)),0)</f>
        <v>0</v>
      </c>
      <c r="I7" s="44"/>
      <c r="J7" s="45">
        <f t="shared" ref="J7:J11" ca="1" si="4">G7+H7</f>
        <v>0.25</v>
      </c>
      <c r="K7" s="43">
        <f ca="1">IFERROR(INDEX(data[heures jour],MATCH($B7&amp;"|"&amp;$K$3,data[clé],0)),0)</f>
        <v>0.41666666666666669</v>
      </c>
      <c r="L7" s="44">
        <f ca="1">IFERROR(INDEX(data[heures nuit],MATCH($B7&amp;"|"&amp;$K$3,data[clé],0)),0)</f>
        <v>4.166666666666663E-2</v>
      </c>
      <c r="M7" s="44"/>
      <c r="N7" s="45">
        <f t="shared" ref="N7:N11" ca="1" si="5">K7+L7</f>
        <v>0.45833333333333331</v>
      </c>
      <c r="O7" s="43">
        <f ca="1">IFERROR(INDEX(data[heures jour],MATCH($B7&amp;"|"&amp;$O$3,data[clé],0)),0)</f>
        <v>0</v>
      </c>
      <c r="P7" s="44">
        <f ca="1">IFERROR(INDEX(data[heures nuit],MATCH($B7&amp;"|"&amp;$O$3,data[clé],0)),0)</f>
        <v>0</v>
      </c>
      <c r="Q7" s="44"/>
      <c r="R7" s="45">
        <f t="shared" ref="R7:R11" ca="1" si="6">O7+P7</f>
        <v>0</v>
      </c>
      <c r="S7" s="43">
        <f ca="1">IFERROR(INDEX(data[heures jour],MATCH($B7&amp;"|"&amp;$S$3,data[clé],0)),0)</f>
        <v>0</v>
      </c>
      <c r="T7" s="44">
        <f ca="1">IFERROR(INDEX(data[heures nuit],MATCH($B7&amp;"|"&amp;$S$3,data[clé],0)),0)</f>
        <v>0</v>
      </c>
      <c r="U7" s="44"/>
      <c r="V7" s="45">
        <f t="shared" ref="V7:V11" ca="1" si="7">S7+T7</f>
        <v>0</v>
      </c>
      <c r="W7" s="43">
        <f ca="1">IFERROR(INDEX(data[heures jour],MATCH($B7&amp;"|"&amp;$W$3,data[clé],0)),0)</f>
        <v>0</v>
      </c>
      <c r="X7" s="44">
        <f ca="1">IFERROR(INDEX(data[heures nuit],MATCH($B7&amp;"|"&amp;$W$3,data[clé],0)),0)</f>
        <v>0</v>
      </c>
      <c r="Y7" s="44"/>
      <c r="Z7" s="45">
        <f t="shared" ref="Z7:Z11" ca="1" si="8">W7+X7</f>
        <v>0</v>
      </c>
      <c r="AA7" s="43">
        <f ca="1">IFERROR(INDEX(data[heures jour],MATCH($B7&amp;"|"&amp;$AA$3,data[clé],0)),0)</f>
        <v>0</v>
      </c>
      <c r="AB7" s="44">
        <f ca="1">IFERROR(INDEX(data[heures nuit],MATCH($B7&amp;"|"&amp;$AA$3,data[clé],0)),0)</f>
        <v>0</v>
      </c>
      <c r="AC7" s="44"/>
      <c r="AD7" s="45">
        <f t="shared" ref="AD7:AD11" ca="1" si="9">AA7+AB7</f>
        <v>0</v>
      </c>
    </row>
    <row r="8" spans="1:30" s="39" customFormat="1" x14ac:dyDescent="0.35">
      <c r="A8" s="48">
        <f t="shared" si="2"/>
        <v>3</v>
      </c>
      <c r="B8" s="37" t="str">
        <f ca="1">OFFSET(agents[[#Headers],[Agents]],A8,)</f>
        <v>Agent3</v>
      </c>
      <c r="C8" s="43">
        <f ca="1">IFERROR(INDEX(data[heures jour],MATCH($B8&amp;"|"&amp;$C$3,data[clé],0)),0)</f>
        <v>0.41666666666666669</v>
      </c>
      <c r="D8" s="44">
        <f ca="1">IFERROR(INDEX(data[heures nuit],MATCH($B8&amp;"|"&amp;$C$3,data[clé],0)),0)</f>
        <v>4.166666666666663E-2</v>
      </c>
      <c r="E8" s="44"/>
      <c r="F8" s="45">
        <f t="shared" ca="1" si="3"/>
        <v>0.45833333333333331</v>
      </c>
      <c r="G8" s="43">
        <f ca="1">IFERROR(INDEX(data[heures jour],MATCH($B8&amp;"|"&amp;$G$3,data[clé],0)),0)</f>
        <v>4.1666666666666685E-2</v>
      </c>
      <c r="H8" s="44">
        <f ca="1">IFERROR(INDEX(data[heures nuit],MATCH($B8&amp;"|"&amp;$G$3,data[clé],0)),0)</f>
        <v>0.25</v>
      </c>
      <c r="I8" s="44"/>
      <c r="J8" s="45">
        <f t="shared" ca="1" si="4"/>
        <v>0.29166666666666669</v>
      </c>
      <c r="K8" s="43">
        <f ca="1">IFERROR(INDEX(data[heures jour],MATCH($B8&amp;"|"&amp;$K$3,data[clé],0)),0)</f>
        <v>0.25</v>
      </c>
      <c r="L8" s="44">
        <f ca="1">IFERROR(INDEX(data[heures nuit],MATCH($B8&amp;"|"&amp;$K$3,data[clé],0)),0)</f>
        <v>0</v>
      </c>
      <c r="M8" s="44"/>
      <c r="N8" s="45">
        <f t="shared" ca="1" si="5"/>
        <v>0.25</v>
      </c>
      <c r="O8" s="43">
        <f ca="1">IFERROR(INDEX(data[heures jour],MATCH($B8&amp;"|"&amp;$O$3,data[clé],0)),0)</f>
        <v>0</v>
      </c>
      <c r="P8" s="44">
        <f ca="1">IFERROR(INDEX(data[heures nuit],MATCH($B8&amp;"|"&amp;$O$3,data[clé],0)),0)</f>
        <v>0</v>
      </c>
      <c r="Q8" s="44"/>
      <c r="R8" s="45">
        <f t="shared" ca="1" si="6"/>
        <v>0</v>
      </c>
      <c r="S8" s="43">
        <f ca="1">IFERROR(INDEX(data[heures jour],MATCH($B8&amp;"|"&amp;$S$3,data[clé],0)),0)</f>
        <v>0</v>
      </c>
      <c r="T8" s="44">
        <f ca="1">IFERROR(INDEX(data[heures nuit],MATCH($B8&amp;"|"&amp;$S$3,data[clé],0)),0)</f>
        <v>0</v>
      </c>
      <c r="U8" s="44"/>
      <c r="V8" s="45">
        <f t="shared" ca="1" si="7"/>
        <v>0</v>
      </c>
      <c r="W8" s="43">
        <f ca="1">IFERROR(INDEX(data[heures jour],MATCH($B8&amp;"|"&amp;$W$3,data[clé],0)),0)</f>
        <v>0</v>
      </c>
      <c r="X8" s="44">
        <f ca="1">IFERROR(INDEX(data[heures nuit],MATCH($B8&amp;"|"&amp;$W$3,data[clé],0)),0)</f>
        <v>0</v>
      </c>
      <c r="Y8" s="44"/>
      <c r="Z8" s="45">
        <f t="shared" ca="1" si="8"/>
        <v>0</v>
      </c>
      <c r="AA8" s="43">
        <f ca="1">IFERROR(INDEX(data[heures jour],MATCH($B8&amp;"|"&amp;$AA$3,data[clé],0)),0)</f>
        <v>0</v>
      </c>
      <c r="AB8" s="44">
        <f ca="1">IFERROR(INDEX(data[heures nuit],MATCH($B8&amp;"|"&amp;$AA$3,data[clé],0)),0)</f>
        <v>0</v>
      </c>
      <c r="AC8" s="44"/>
      <c r="AD8" s="45">
        <f t="shared" ca="1" si="9"/>
        <v>0</v>
      </c>
    </row>
    <row r="9" spans="1:30" s="39" customFormat="1" x14ac:dyDescent="0.35">
      <c r="A9" s="48">
        <f t="shared" si="2"/>
        <v>4</v>
      </c>
      <c r="B9" s="37" t="str">
        <f ca="1">OFFSET(agents[[#Headers],[Agents]],A9,)</f>
        <v>Agent4</v>
      </c>
      <c r="C9" s="43">
        <f ca="1">IFERROR(INDEX(data[heures jour],MATCH($B9&amp;"|"&amp;$C$3,data[clé],0)),0)</f>
        <v>0.41666666666666669</v>
      </c>
      <c r="D9" s="44">
        <f ca="1">IFERROR(INDEX(data[heures nuit],MATCH($B9&amp;"|"&amp;$C$3,data[clé],0)),0)</f>
        <v>4.166666666666663E-2</v>
      </c>
      <c r="E9" s="44"/>
      <c r="F9" s="45">
        <f t="shared" ca="1" si="3"/>
        <v>0.45833333333333331</v>
      </c>
      <c r="G9" s="43">
        <f ca="1">IFERROR(INDEX(data[heures jour],MATCH($B9&amp;"|"&amp;$G$3,data[clé],0)),0)</f>
        <v>4.1666666666666685E-2</v>
      </c>
      <c r="H9" s="44">
        <f ca="1">IFERROR(INDEX(data[heures nuit],MATCH($B9&amp;"|"&amp;$G$3,data[clé],0)),0)</f>
        <v>0.25</v>
      </c>
      <c r="I9" s="44"/>
      <c r="J9" s="45">
        <f t="shared" ca="1" si="4"/>
        <v>0.29166666666666669</v>
      </c>
      <c r="K9" s="43">
        <f ca="1">IFERROR(INDEX(data[heures jour],MATCH($B9&amp;"|"&amp;$K$3,data[clé],0)),0)</f>
        <v>0.25</v>
      </c>
      <c r="L9" s="44">
        <f ca="1">IFERROR(INDEX(data[heures nuit],MATCH($B9&amp;"|"&amp;$K$3,data[clé],0)),0)</f>
        <v>0</v>
      </c>
      <c r="M9" s="44"/>
      <c r="N9" s="45">
        <f t="shared" ca="1" si="5"/>
        <v>0.25</v>
      </c>
      <c r="O9" s="43">
        <f ca="1">IFERROR(INDEX(data[heures jour],MATCH($B9&amp;"|"&amp;$O$3,data[clé],0)),0)</f>
        <v>0</v>
      </c>
      <c r="P9" s="44">
        <f ca="1">IFERROR(INDEX(data[heures nuit],MATCH($B9&amp;"|"&amp;$O$3,data[clé],0)),0)</f>
        <v>0</v>
      </c>
      <c r="Q9" s="44"/>
      <c r="R9" s="45">
        <f t="shared" ca="1" si="6"/>
        <v>0</v>
      </c>
      <c r="S9" s="43">
        <f ca="1">IFERROR(INDEX(data[heures jour],MATCH($B9&amp;"|"&amp;$S$3,data[clé],0)),0)</f>
        <v>0</v>
      </c>
      <c r="T9" s="44">
        <f ca="1">IFERROR(INDEX(data[heures nuit],MATCH($B9&amp;"|"&amp;$S$3,data[clé],0)),0)</f>
        <v>0</v>
      </c>
      <c r="U9" s="44"/>
      <c r="V9" s="45">
        <f t="shared" ca="1" si="7"/>
        <v>0</v>
      </c>
      <c r="W9" s="43">
        <f ca="1">IFERROR(INDEX(data[heures jour],MATCH($B9&amp;"|"&amp;$W$3,data[clé],0)),0)</f>
        <v>0</v>
      </c>
      <c r="X9" s="44">
        <f ca="1">IFERROR(INDEX(data[heures nuit],MATCH($B9&amp;"|"&amp;$W$3,data[clé],0)),0)</f>
        <v>0</v>
      </c>
      <c r="Y9" s="44"/>
      <c r="Z9" s="45">
        <f t="shared" ca="1" si="8"/>
        <v>0</v>
      </c>
      <c r="AA9" s="43">
        <f ca="1">IFERROR(INDEX(data[heures jour],MATCH($B9&amp;"|"&amp;$AA$3,data[clé],0)),0)</f>
        <v>0</v>
      </c>
      <c r="AB9" s="44">
        <f ca="1">IFERROR(INDEX(data[heures nuit],MATCH($B9&amp;"|"&amp;$AA$3,data[clé],0)),0)</f>
        <v>0</v>
      </c>
      <c r="AC9" s="44"/>
      <c r="AD9" s="45">
        <f t="shared" ca="1" si="9"/>
        <v>0</v>
      </c>
    </row>
    <row r="10" spans="1:30" s="39" customFormat="1" x14ac:dyDescent="0.35">
      <c r="A10" s="48">
        <f t="shared" si="2"/>
        <v>5</v>
      </c>
      <c r="B10" s="37" t="str">
        <f ca="1">OFFSET(agents[[#Headers],[Agents]],A10,)</f>
        <v>Agent5</v>
      </c>
      <c r="C10" s="43">
        <f ca="1">IFERROR(INDEX(data[heures jour],MATCH($B10&amp;"|"&amp;$C$3,data[clé],0)),0)</f>
        <v>0.25</v>
      </c>
      <c r="D10" s="44">
        <f ca="1">IFERROR(INDEX(data[heures nuit],MATCH($B10&amp;"|"&amp;$C$3,data[clé],0)),0)</f>
        <v>0</v>
      </c>
      <c r="E10" s="44"/>
      <c r="F10" s="45">
        <f t="shared" ca="1" si="3"/>
        <v>0.25</v>
      </c>
      <c r="G10" s="43">
        <f ca="1">IFERROR(INDEX(data[heures jour],MATCH($B10&amp;"|"&amp;$G$3,data[clé],0)),0)</f>
        <v>0.41666666666666669</v>
      </c>
      <c r="H10" s="44">
        <f ca="1">IFERROR(INDEX(data[heures nuit],MATCH($B10&amp;"|"&amp;$G$3,data[clé],0)),0)</f>
        <v>4.166666666666663E-2</v>
      </c>
      <c r="I10" s="44"/>
      <c r="J10" s="45">
        <f t="shared" ca="1" si="4"/>
        <v>0.45833333333333331</v>
      </c>
      <c r="K10" s="43">
        <f ca="1">IFERROR(INDEX(data[heures jour],MATCH($B10&amp;"|"&amp;$K$3,data[clé],0)),0)</f>
        <v>4.1666666666666685E-2</v>
      </c>
      <c r="L10" s="44">
        <f ca="1">IFERROR(INDEX(data[heures nuit],MATCH($B10&amp;"|"&amp;$K$3,data[clé],0)),0)</f>
        <v>0.25</v>
      </c>
      <c r="M10" s="44"/>
      <c r="N10" s="45">
        <f t="shared" ca="1" si="5"/>
        <v>0.29166666666666669</v>
      </c>
      <c r="O10" s="43">
        <f ca="1">IFERROR(INDEX(data[heures jour],MATCH($B10&amp;"|"&amp;$O$3,data[clé],0)),0)</f>
        <v>0</v>
      </c>
      <c r="P10" s="44">
        <f ca="1">IFERROR(INDEX(data[heures nuit],MATCH($B10&amp;"|"&amp;$O$3,data[clé],0)),0)</f>
        <v>0</v>
      </c>
      <c r="Q10" s="44"/>
      <c r="R10" s="45">
        <f t="shared" ca="1" si="6"/>
        <v>0</v>
      </c>
      <c r="S10" s="43">
        <f ca="1">IFERROR(INDEX(data[heures jour],MATCH($B10&amp;"|"&amp;$S$3,data[clé],0)),0)</f>
        <v>0</v>
      </c>
      <c r="T10" s="44">
        <f ca="1">IFERROR(INDEX(data[heures nuit],MATCH($B10&amp;"|"&amp;$S$3,data[clé],0)),0)</f>
        <v>0</v>
      </c>
      <c r="U10" s="44"/>
      <c r="V10" s="45">
        <f t="shared" ca="1" si="7"/>
        <v>0</v>
      </c>
      <c r="W10" s="43">
        <f ca="1">IFERROR(INDEX(data[heures jour],MATCH($B10&amp;"|"&amp;$W$3,data[clé],0)),0)</f>
        <v>0</v>
      </c>
      <c r="X10" s="44">
        <f ca="1">IFERROR(INDEX(data[heures nuit],MATCH($B10&amp;"|"&amp;$W$3,data[clé],0)),0)</f>
        <v>0</v>
      </c>
      <c r="Y10" s="44"/>
      <c r="Z10" s="45">
        <f t="shared" ca="1" si="8"/>
        <v>0</v>
      </c>
      <c r="AA10" s="43">
        <f ca="1">IFERROR(INDEX(data[heures jour],MATCH($B10&amp;"|"&amp;$AA$3,data[clé],0)),0)</f>
        <v>0</v>
      </c>
      <c r="AB10" s="44">
        <f ca="1">IFERROR(INDEX(data[heures nuit],MATCH($B10&amp;"|"&amp;$AA$3,data[clé],0)),0)</f>
        <v>0</v>
      </c>
      <c r="AC10" s="44"/>
      <c r="AD10" s="45">
        <f t="shared" ca="1" si="9"/>
        <v>0</v>
      </c>
    </row>
    <row r="11" spans="1:30" s="39" customFormat="1" x14ac:dyDescent="0.35">
      <c r="A11" s="48">
        <f t="shared" si="2"/>
        <v>6</v>
      </c>
      <c r="B11" s="37" t="str">
        <f ca="1">OFFSET(agents[[#Headers],[Agents]],A11,)</f>
        <v>Agent6</v>
      </c>
      <c r="C11" s="43">
        <f ca="1">IFERROR(INDEX(data[heures jour],MATCH($B11&amp;"|"&amp;$C$3,data[clé],0)),0)</f>
        <v>0.25</v>
      </c>
      <c r="D11" s="44">
        <f ca="1">IFERROR(INDEX(data[heures nuit],MATCH($B11&amp;"|"&amp;$C$3,data[clé],0)),0)</f>
        <v>0</v>
      </c>
      <c r="E11" s="44"/>
      <c r="F11" s="45">
        <f t="shared" ca="1" si="3"/>
        <v>0.25</v>
      </c>
      <c r="G11" s="43">
        <f ca="1">IFERROR(INDEX(data[heures jour],MATCH($B11&amp;"|"&amp;$G$3,data[clé],0)),0)</f>
        <v>0.41666666666666669</v>
      </c>
      <c r="H11" s="44">
        <f ca="1">IFERROR(INDEX(data[heures nuit],MATCH($B11&amp;"|"&amp;$G$3,data[clé],0)),0)</f>
        <v>4.166666666666663E-2</v>
      </c>
      <c r="I11" s="44"/>
      <c r="J11" s="45">
        <f t="shared" ca="1" si="4"/>
        <v>0.45833333333333331</v>
      </c>
      <c r="K11" s="43">
        <f ca="1">IFERROR(INDEX(data[heures jour],MATCH($B11&amp;"|"&amp;$K$3,data[clé],0)),0)</f>
        <v>4.1666666666666685E-2</v>
      </c>
      <c r="L11" s="44">
        <f ca="1">IFERROR(INDEX(data[heures nuit],MATCH($B11&amp;"|"&amp;$K$3,data[clé],0)),0)</f>
        <v>0.25</v>
      </c>
      <c r="M11" s="44"/>
      <c r="N11" s="45">
        <f t="shared" ca="1" si="5"/>
        <v>0.29166666666666669</v>
      </c>
      <c r="O11" s="43">
        <f ca="1">IFERROR(INDEX(data[heures jour],MATCH($B11&amp;"|"&amp;$O$3,data[clé],0)),0)</f>
        <v>0</v>
      </c>
      <c r="P11" s="44">
        <f ca="1">IFERROR(INDEX(data[heures nuit],MATCH($B11&amp;"|"&amp;$O$3,data[clé],0)),0)</f>
        <v>0</v>
      </c>
      <c r="Q11" s="44"/>
      <c r="R11" s="45">
        <f t="shared" ca="1" si="6"/>
        <v>0</v>
      </c>
      <c r="S11" s="43">
        <f ca="1">IFERROR(INDEX(data[heures jour],MATCH($B11&amp;"|"&amp;$S$3,data[clé],0)),0)</f>
        <v>0</v>
      </c>
      <c r="T11" s="44">
        <f ca="1">IFERROR(INDEX(data[heures nuit],MATCH($B11&amp;"|"&amp;$S$3,data[clé],0)),0)</f>
        <v>0</v>
      </c>
      <c r="U11" s="44"/>
      <c r="V11" s="45">
        <f t="shared" ca="1" si="7"/>
        <v>0</v>
      </c>
      <c r="W11" s="43">
        <f ca="1">IFERROR(INDEX(data[heures jour],MATCH($B11&amp;"|"&amp;$W$3,data[clé],0)),0)</f>
        <v>0</v>
      </c>
      <c r="X11" s="44">
        <f ca="1">IFERROR(INDEX(data[heures nuit],MATCH($B11&amp;"|"&amp;$W$3,data[clé],0)),0)</f>
        <v>0</v>
      </c>
      <c r="Y11" s="44"/>
      <c r="Z11" s="45">
        <f t="shared" ca="1" si="8"/>
        <v>0</v>
      </c>
      <c r="AA11" s="43">
        <f ca="1">IFERROR(INDEX(data[heures jour],MATCH($B11&amp;"|"&amp;$AA$3,data[clé],0)),0)</f>
        <v>0</v>
      </c>
      <c r="AB11" s="44">
        <f ca="1">IFERROR(INDEX(data[heures nuit],MATCH($B11&amp;"|"&amp;$AA$3,data[clé],0)),0)</f>
        <v>0</v>
      </c>
      <c r="AC11" s="44"/>
      <c r="AD11" s="45">
        <f t="shared" ca="1" si="9"/>
        <v>0</v>
      </c>
    </row>
    <row r="13" spans="1:30" x14ac:dyDescent="0.35">
      <c r="C13" s="63">
        <f>C3+7</f>
        <v>43108</v>
      </c>
      <c r="D13" s="64"/>
      <c r="E13" s="64"/>
      <c r="F13" s="65"/>
      <c r="G13" s="63">
        <f>C13+1</f>
        <v>43109</v>
      </c>
      <c r="H13" s="64"/>
      <c r="I13" s="64"/>
      <c r="J13" s="65"/>
      <c r="K13" s="63">
        <f>G13+1</f>
        <v>43110</v>
      </c>
      <c r="L13" s="64"/>
      <c r="M13" s="64"/>
      <c r="N13" s="65"/>
      <c r="O13" s="63">
        <f>K13+1</f>
        <v>43111</v>
      </c>
      <c r="P13" s="64"/>
      <c r="Q13" s="64"/>
      <c r="R13" s="65"/>
      <c r="S13" s="63">
        <f>O13+1</f>
        <v>43112</v>
      </c>
      <c r="T13" s="64"/>
      <c r="U13" s="64"/>
      <c r="V13" s="65"/>
      <c r="W13" s="63">
        <f>S13+1</f>
        <v>43113</v>
      </c>
      <c r="X13" s="64"/>
      <c r="Y13" s="64"/>
      <c r="Z13" s="65"/>
      <c r="AA13" s="63">
        <f>W13+1</f>
        <v>43114</v>
      </c>
      <c r="AB13" s="64"/>
      <c r="AC13" s="64"/>
      <c r="AD13" s="65"/>
    </row>
    <row r="14" spans="1:30" x14ac:dyDescent="0.35">
      <c r="B14" s="16" t="s">
        <v>37</v>
      </c>
      <c r="C14" s="19" t="str">
        <f t="shared" ref="C14:F15" si="10">C4</f>
        <v>h</v>
      </c>
      <c r="D14" s="20" t="str">
        <f t="shared" si="10"/>
        <v>h</v>
      </c>
      <c r="E14" s="20">
        <f t="shared" si="10"/>
        <v>0</v>
      </c>
      <c r="F14" s="21" t="str">
        <f t="shared" si="10"/>
        <v>h</v>
      </c>
      <c r="G14" s="22" t="str">
        <f>C14</f>
        <v>h</v>
      </c>
      <c r="H14" s="23" t="str">
        <f t="shared" ref="H14:W15" si="11">D14</f>
        <v>h</v>
      </c>
      <c r="I14" s="23">
        <f t="shared" si="11"/>
        <v>0</v>
      </c>
      <c r="J14" s="24" t="str">
        <f t="shared" si="11"/>
        <v>h</v>
      </c>
      <c r="K14" s="22" t="str">
        <f t="shared" si="11"/>
        <v>h</v>
      </c>
      <c r="L14" s="23" t="str">
        <f t="shared" si="11"/>
        <v>h</v>
      </c>
      <c r="M14" s="23">
        <f t="shared" si="11"/>
        <v>0</v>
      </c>
      <c r="N14" s="24" t="str">
        <f t="shared" si="11"/>
        <v>h</v>
      </c>
      <c r="O14" s="22" t="str">
        <f t="shared" si="11"/>
        <v>h</v>
      </c>
      <c r="P14" s="23" t="str">
        <f t="shared" si="11"/>
        <v>h</v>
      </c>
      <c r="Q14" s="23">
        <f t="shared" si="11"/>
        <v>0</v>
      </c>
      <c r="R14" s="24" t="str">
        <f t="shared" si="11"/>
        <v>h</v>
      </c>
      <c r="S14" s="22" t="str">
        <f t="shared" si="11"/>
        <v>h</v>
      </c>
      <c r="T14" s="23" t="str">
        <f t="shared" si="11"/>
        <v>h</v>
      </c>
      <c r="U14" s="23">
        <f t="shared" si="11"/>
        <v>0</v>
      </c>
      <c r="V14" s="24" t="str">
        <f t="shared" si="11"/>
        <v>h</v>
      </c>
      <c r="W14" s="22" t="str">
        <f t="shared" si="11"/>
        <v>h</v>
      </c>
      <c r="X14" s="23" t="str">
        <f t="shared" ref="X14:AD15" si="12">T14</f>
        <v>h</v>
      </c>
      <c r="Y14" s="23">
        <f t="shared" si="12"/>
        <v>0</v>
      </c>
      <c r="Z14" s="24" t="str">
        <f t="shared" si="12"/>
        <v>h</v>
      </c>
      <c r="AA14" s="22" t="str">
        <f t="shared" si="12"/>
        <v>h</v>
      </c>
      <c r="AB14" s="23" t="str">
        <f t="shared" si="12"/>
        <v>h</v>
      </c>
      <c r="AC14" s="23">
        <f t="shared" si="12"/>
        <v>0</v>
      </c>
      <c r="AD14" s="24" t="str">
        <f t="shared" si="12"/>
        <v>h</v>
      </c>
    </row>
    <row r="15" spans="1:30" x14ac:dyDescent="0.35">
      <c r="B15" s="16" t="s">
        <v>38</v>
      </c>
      <c r="C15" s="25" t="str">
        <f t="shared" si="10"/>
        <v>jour</v>
      </c>
      <c r="D15" s="26" t="str">
        <f t="shared" si="10"/>
        <v>nuit</v>
      </c>
      <c r="E15" s="26">
        <f t="shared" si="10"/>
        <v>0</v>
      </c>
      <c r="F15" s="27" t="str">
        <f t="shared" si="10"/>
        <v>total</v>
      </c>
      <c r="G15" s="28" t="str">
        <f>C15</f>
        <v>jour</v>
      </c>
      <c r="H15" s="29" t="str">
        <f t="shared" si="11"/>
        <v>nuit</v>
      </c>
      <c r="I15" s="29">
        <f t="shared" si="11"/>
        <v>0</v>
      </c>
      <c r="J15" s="30" t="str">
        <f t="shared" si="11"/>
        <v>total</v>
      </c>
      <c r="K15" s="28" t="str">
        <f t="shared" si="11"/>
        <v>jour</v>
      </c>
      <c r="L15" s="29" t="str">
        <f t="shared" si="11"/>
        <v>nuit</v>
      </c>
      <c r="M15" s="29">
        <f t="shared" si="11"/>
        <v>0</v>
      </c>
      <c r="N15" s="30" t="str">
        <f t="shared" si="11"/>
        <v>total</v>
      </c>
      <c r="O15" s="28" t="str">
        <f t="shared" si="11"/>
        <v>jour</v>
      </c>
      <c r="P15" s="29" t="str">
        <f t="shared" si="11"/>
        <v>nuit</v>
      </c>
      <c r="Q15" s="29">
        <f t="shared" si="11"/>
        <v>0</v>
      </c>
      <c r="R15" s="30" t="str">
        <f t="shared" si="11"/>
        <v>total</v>
      </c>
      <c r="S15" s="28" t="str">
        <f t="shared" si="11"/>
        <v>jour</v>
      </c>
      <c r="T15" s="29" t="str">
        <f t="shared" si="11"/>
        <v>nuit</v>
      </c>
      <c r="U15" s="29">
        <f t="shared" si="11"/>
        <v>0</v>
      </c>
      <c r="V15" s="30" t="str">
        <f t="shared" si="11"/>
        <v>total</v>
      </c>
      <c r="W15" s="28" t="str">
        <f t="shared" si="11"/>
        <v>jour</v>
      </c>
      <c r="X15" s="29" t="str">
        <f t="shared" si="12"/>
        <v>nuit</v>
      </c>
      <c r="Y15" s="29">
        <f t="shared" si="12"/>
        <v>0</v>
      </c>
      <c r="Z15" s="30" t="str">
        <f t="shared" si="12"/>
        <v>total</v>
      </c>
      <c r="AA15" s="28" t="str">
        <f t="shared" si="12"/>
        <v>jour</v>
      </c>
      <c r="AB15" s="29" t="str">
        <f t="shared" si="12"/>
        <v>nuit</v>
      </c>
      <c r="AC15" s="29">
        <f t="shared" si="12"/>
        <v>0</v>
      </c>
      <c r="AD15" s="30" t="str">
        <f t="shared" si="12"/>
        <v>total</v>
      </c>
    </row>
    <row r="16" spans="1:30" s="39" customFormat="1" x14ac:dyDescent="0.35">
      <c r="A16" s="48">
        <f>ROW()-ROW(C$13)-2</f>
        <v>1</v>
      </c>
      <c r="B16" s="37" t="str">
        <f ca="1">OFFSET(agents[[#Headers],[Agents]],A16,)</f>
        <v>Agent1</v>
      </c>
      <c r="C16" s="43">
        <f ca="1">IFERROR(INDEX(data[heures jour],MATCH($B16&amp;"|"&amp;$C$13,data[clé],0)),0)</f>
        <v>0</v>
      </c>
      <c r="D16" s="44">
        <f ca="1">IFERROR(INDEX(data[heures nuit],MATCH($B16&amp;"|"&amp;$C$13,data[clé],0)),0)</f>
        <v>0</v>
      </c>
      <c r="E16" s="44"/>
      <c r="F16" s="45">
        <f ca="1">C16+D16</f>
        <v>0</v>
      </c>
      <c r="G16" s="43">
        <f ca="1">IFERROR(INDEX(data[heures jour],MATCH($B16&amp;"|"&amp;$G$13,data[clé],0)),0)</f>
        <v>0</v>
      </c>
      <c r="H16" s="44">
        <f ca="1">IFERROR(INDEX(data[heures nuit],MATCH($B16&amp;"|"&amp;$G$13,data[clé],0)),0)</f>
        <v>0</v>
      </c>
      <c r="I16" s="44"/>
      <c r="J16" s="45">
        <f ca="1">G16+H16</f>
        <v>0</v>
      </c>
      <c r="K16" s="43">
        <f ca="1">IFERROR(INDEX(data[heures jour],MATCH($B16&amp;"|"&amp;$K$13,data[clé],0)),0)</f>
        <v>0</v>
      </c>
      <c r="L16" s="44">
        <f ca="1">IFERROR(INDEX(data[heures nuit],MATCH($B16&amp;"|"&amp;$K$13,data[clé],0)),0)</f>
        <v>0</v>
      </c>
      <c r="M16" s="44"/>
      <c r="N16" s="45">
        <f ca="1">K16+L16</f>
        <v>0</v>
      </c>
      <c r="O16" s="43">
        <f ca="1">IFERROR(INDEX(data[heures jour],MATCH($B16&amp;"|"&amp;$O$13,data[clé],0)),0)</f>
        <v>0</v>
      </c>
      <c r="P16" s="44">
        <f ca="1">IFERROR(INDEX(data[heures nuit],MATCH($B16&amp;"|"&amp;$O$13,data[clé],0)),0)</f>
        <v>0</v>
      </c>
      <c r="Q16" s="44"/>
      <c r="R16" s="45">
        <f ca="1">O16+P16</f>
        <v>0</v>
      </c>
      <c r="S16" s="43">
        <f ca="1">IFERROR(INDEX(data[heures jour],MATCH($B16&amp;"|"&amp;$S$13,data[clé],0)),0)</f>
        <v>0</v>
      </c>
      <c r="T16" s="44">
        <f ca="1">IFERROR(INDEX(data[heures nuit],MATCH($B16&amp;"|"&amp;$S$13,data[clé],0)),0)</f>
        <v>0</v>
      </c>
      <c r="U16" s="44"/>
      <c r="V16" s="45">
        <f ca="1">S16+T16</f>
        <v>0</v>
      </c>
      <c r="W16" s="43">
        <f ca="1">IFERROR(INDEX(data[heures jour],MATCH($B16&amp;"|"&amp;$W$13,data[clé],0)),0)</f>
        <v>0</v>
      </c>
      <c r="X16" s="44">
        <f ca="1">IFERROR(INDEX(data[heures nuit],MATCH($B16&amp;"|"&amp;$W$13,data[clé],0)),0)</f>
        <v>0</v>
      </c>
      <c r="Y16" s="44"/>
      <c r="Z16" s="45">
        <f ca="1">W16+X16</f>
        <v>0</v>
      </c>
      <c r="AA16" s="43">
        <f ca="1">IFERROR(INDEX(data[heures jour],MATCH($B16&amp;"|"&amp;$AA$13,data[clé],0)),0)</f>
        <v>0</v>
      </c>
      <c r="AB16" s="44">
        <f ca="1">IFERROR(INDEX(data[heures nuit],MATCH($B16&amp;"|"&amp;$AA$13,data[clé],0)),0)</f>
        <v>0</v>
      </c>
      <c r="AC16" s="44"/>
      <c r="AD16" s="45">
        <f ca="1">AA16+AB16</f>
        <v>0</v>
      </c>
    </row>
    <row r="17" spans="1:30" s="39" customFormat="1" x14ac:dyDescent="0.35">
      <c r="A17" s="48">
        <f t="shared" ref="A17:A21" si="13">ROW()-ROW(C$13)-2</f>
        <v>2</v>
      </c>
      <c r="B17" s="37" t="str">
        <f ca="1">OFFSET(agents[[#Headers],[Agents]],A17,)</f>
        <v>Agent2</v>
      </c>
      <c r="C17" s="43">
        <f ca="1">IFERROR(INDEX(data[heures jour],MATCH($B17&amp;"|"&amp;$C$13,data[clé],0)),0)</f>
        <v>0</v>
      </c>
      <c r="D17" s="44">
        <f ca="1">IFERROR(INDEX(data[heures nuit],MATCH($B17&amp;"|"&amp;$C$13,data[clé],0)),0)</f>
        <v>0</v>
      </c>
      <c r="E17" s="44"/>
      <c r="F17" s="45">
        <f t="shared" ref="F17:F21" ca="1" si="14">C17+D17</f>
        <v>0</v>
      </c>
      <c r="G17" s="43">
        <f ca="1">IFERROR(INDEX(data[heures jour],MATCH($B17&amp;"|"&amp;$G$13,data[clé],0)),0)</f>
        <v>0</v>
      </c>
      <c r="H17" s="44">
        <f ca="1">IFERROR(INDEX(data[heures nuit],MATCH($B17&amp;"|"&amp;$G$13,data[clé],0)),0)</f>
        <v>0</v>
      </c>
      <c r="I17" s="44"/>
      <c r="J17" s="45">
        <f t="shared" ref="J17:J21" ca="1" si="15">G17+H17</f>
        <v>0</v>
      </c>
      <c r="K17" s="43">
        <f ca="1">IFERROR(INDEX(data[heures jour],MATCH($B17&amp;"|"&amp;$K$13,data[clé],0)),0)</f>
        <v>0</v>
      </c>
      <c r="L17" s="44">
        <f ca="1">IFERROR(INDEX(data[heures nuit],MATCH($B17&amp;"|"&amp;$K$13,data[clé],0)),0)</f>
        <v>0</v>
      </c>
      <c r="M17" s="44"/>
      <c r="N17" s="45">
        <f t="shared" ref="N17:N21" ca="1" si="16">K17+L17</f>
        <v>0</v>
      </c>
      <c r="O17" s="43">
        <f ca="1">IFERROR(INDEX(data[heures jour],MATCH($B17&amp;"|"&amp;$O$13,data[clé],0)),0)</f>
        <v>0</v>
      </c>
      <c r="P17" s="44">
        <f ca="1">IFERROR(INDEX(data[heures nuit],MATCH($B17&amp;"|"&amp;$O$13,data[clé],0)),0)</f>
        <v>0</v>
      </c>
      <c r="Q17" s="44"/>
      <c r="R17" s="45">
        <f t="shared" ref="R17:R21" ca="1" si="17">O17+P17</f>
        <v>0</v>
      </c>
      <c r="S17" s="43">
        <f ca="1">IFERROR(INDEX(data[heures jour],MATCH($B17&amp;"|"&amp;$S$13,data[clé],0)),0)</f>
        <v>0</v>
      </c>
      <c r="T17" s="44">
        <f ca="1">IFERROR(INDEX(data[heures nuit],MATCH($B17&amp;"|"&amp;$S$13,data[clé],0)),0)</f>
        <v>0</v>
      </c>
      <c r="U17" s="44"/>
      <c r="V17" s="45">
        <f t="shared" ref="V17:V21" ca="1" si="18">S17+T17</f>
        <v>0</v>
      </c>
      <c r="W17" s="43">
        <f ca="1">IFERROR(INDEX(data[heures jour],MATCH($B17&amp;"|"&amp;$W$13,data[clé],0)),0)</f>
        <v>0</v>
      </c>
      <c r="X17" s="44">
        <f ca="1">IFERROR(INDEX(data[heures nuit],MATCH($B17&amp;"|"&amp;$W$13,data[clé],0)),0)</f>
        <v>0</v>
      </c>
      <c r="Y17" s="44"/>
      <c r="Z17" s="45">
        <f t="shared" ref="Z17:Z21" ca="1" si="19">W17+X17</f>
        <v>0</v>
      </c>
      <c r="AA17" s="43">
        <f ca="1">IFERROR(INDEX(data[heures jour],MATCH($B17&amp;"|"&amp;$AA$13,data[clé],0)),0)</f>
        <v>0</v>
      </c>
      <c r="AB17" s="44">
        <f ca="1">IFERROR(INDEX(data[heures nuit],MATCH($B17&amp;"|"&amp;$AA$13,data[clé],0)),0)</f>
        <v>0</v>
      </c>
      <c r="AC17" s="44"/>
      <c r="AD17" s="45">
        <f t="shared" ref="AD17:AD21" ca="1" si="20">AA17+AB17</f>
        <v>0</v>
      </c>
    </row>
    <row r="18" spans="1:30" s="39" customFormat="1" x14ac:dyDescent="0.35">
      <c r="A18" s="48">
        <f t="shared" si="13"/>
        <v>3</v>
      </c>
      <c r="B18" s="37" t="str">
        <f ca="1">OFFSET(agents[[#Headers],[Agents]],A18,)</f>
        <v>Agent3</v>
      </c>
      <c r="C18" s="43">
        <f ca="1">IFERROR(INDEX(data[heures jour],MATCH($B18&amp;"|"&amp;$C$13,data[clé],0)),0)</f>
        <v>0</v>
      </c>
      <c r="D18" s="44">
        <f ca="1">IFERROR(INDEX(data[heures nuit],MATCH($B18&amp;"|"&amp;$C$13,data[clé],0)),0)</f>
        <v>0</v>
      </c>
      <c r="E18" s="44"/>
      <c r="F18" s="45">
        <f t="shared" ca="1" si="14"/>
        <v>0</v>
      </c>
      <c r="G18" s="43">
        <f ca="1">IFERROR(INDEX(data[heures jour],MATCH($B18&amp;"|"&amp;$G$13,data[clé],0)),0)</f>
        <v>0</v>
      </c>
      <c r="H18" s="44">
        <f ca="1">IFERROR(INDEX(data[heures nuit],MATCH($B18&amp;"|"&amp;$G$13,data[clé],0)),0)</f>
        <v>0</v>
      </c>
      <c r="I18" s="44"/>
      <c r="J18" s="45">
        <f t="shared" ca="1" si="15"/>
        <v>0</v>
      </c>
      <c r="K18" s="43">
        <f ca="1">IFERROR(INDEX(data[heures jour],MATCH($B18&amp;"|"&amp;$K$13,data[clé],0)),0)</f>
        <v>0</v>
      </c>
      <c r="L18" s="44">
        <f ca="1">IFERROR(INDEX(data[heures nuit],MATCH($B18&amp;"|"&amp;$K$13,data[clé],0)),0)</f>
        <v>0</v>
      </c>
      <c r="M18" s="44"/>
      <c r="N18" s="45">
        <f t="shared" ca="1" si="16"/>
        <v>0</v>
      </c>
      <c r="O18" s="43">
        <f ca="1">IFERROR(INDEX(data[heures jour],MATCH($B18&amp;"|"&amp;$O$13,data[clé],0)),0)</f>
        <v>0</v>
      </c>
      <c r="P18" s="44">
        <f ca="1">IFERROR(INDEX(data[heures nuit],MATCH($B18&amp;"|"&amp;$O$13,data[clé],0)),0)</f>
        <v>0</v>
      </c>
      <c r="Q18" s="44"/>
      <c r="R18" s="45">
        <f t="shared" ca="1" si="17"/>
        <v>0</v>
      </c>
      <c r="S18" s="43">
        <f ca="1">IFERROR(INDEX(data[heures jour],MATCH($B18&amp;"|"&amp;$S$13,data[clé],0)),0)</f>
        <v>0</v>
      </c>
      <c r="T18" s="44">
        <f ca="1">IFERROR(INDEX(data[heures nuit],MATCH($B18&amp;"|"&amp;$S$13,data[clé],0)),0)</f>
        <v>0</v>
      </c>
      <c r="U18" s="44"/>
      <c r="V18" s="45">
        <f t="shared" ca="1" si="18"/>
        <v>0</v>
      </c>
      <c r="W18" s="43">
        <f ca="1">IFERROR(INDEX(data[heures jour],MATCH($B18&amp;"|"&amp;$W$13,data[clé],0)),0)</f>
        <v>0</v>
      </c>
      <c r="X18" s="44">
        <f ca="1">IFERROR(INDEX(data[heures nuit],MATCH($B18&amp;"|"&amp;$W$13,data[clé],0)),0)</f>
        <v>0</v>
      </c>
      <c r="Y18" s="44"/>
      <c r="Z18" s="45">
        <f t="shared" ca="1" si="19"/>
        <v>0</v>
      </c>
      <c r="AA18" s="43">
        <f ca="1">IFERROR(INDEX(data[heures jour],MATCH($B18&amp;"|"&amp;$AA$13,data[clé],0)),0)</f>
        <v>0</v>
      </c>
      <c r="AB18" s="44">
        <f ca="1">IFERROR(INDEX(data[heures nuit],MATCH($B18&amp;"|"&amp;$AA$13,data[clé],0)),0)</f>
        <v>0</v>
      </c>
      <c r="AC18" s="44"/>
      <c r="AD18" s="45">
        <f t="shared" ca="1" si="20"/>
        <v>0</v>
      </c>
    </row>
    <row r="19" spans="1:30" s="39" customFormat="1" x14ac:dyDescent="0.35">
      <c r="A19" s="48">
        <f t="shared" si="13"/>
        <v>4</v>
      </c>
      <c r="B19" s="37" t="str">
        <f ca="1">OFFSET(agents[[#Headers],[Agents]],A19,)</f>
        <v>Agent4</v>
      </c>
      <c r="C19" s="43">
        <f ca="1">IFERROR(INDEX(data[heures jour],MATCH($B19&amp;"|"&amp;$C$13,data[clé],0)),0)</f>
        <v>0</v>
      </c>
      <c r="D19" s="44">
        <f ca="1">IFERROR(INDEX(data[heures nuit],MATCH($B19&amp;"|"&amp;$C$13,data[clé],0)),0)</f>
        <v>0</v>
      </c>
      <c r="E19" s="44"/>
      <c r="F19" s="45">
        <f t="shared" ca="1" si="14"/>
        <v>0</v>
      </c>
      <c r="G19" s="43">
        <f ca="1">IFERROR(INDEX(data[heures jour],MATCH($B19&amp;"|"&amp;$G$13,data[clé],0)),0)</f>
        <v>0</v>
      </c>
      <c r="H19" s="44">
        <f ca="1">IFERROR(INDEX(data[heures nuit],MATCH($B19&amp;"|"&amp;$G$13,data[clé],0)),0)</f>
        <v>0</v>
      </c>
      <c r="I19" s="44"/>
      <c r="J19" s="45">
        <f t="shared" ca="1" si="15"/>
        <v>0</v>
      </c>
      <c r="K19" s="43">
        <f ca="1">IFERROR(INDEX(data[heures jour],MATCH($B19&amp;"|"&amp;$K$13,data[clé],0)),0)</f>
        <v>0</v>
      </c>
      <c r="L19" s="44">
        <f ca="1">IFERROR(INDEX(data[heures nuit],MATCH($B19&amp;"|"&amp;$K$13,data[clé],0)),0)</f>
        <v>0</v>
      </c>
      <c r="M19" s="44"/>
      <c r="N19" s="45">
        <f t="shared" ca="1" si="16"/>
        <v>0</v>
      </c>
      <c r="O19" s="43">
        <f ca="1">IFERROR(INDEX(data[heures jour],MATCH($B19&amp;"|"&amp;$O$13,data[clé],0)),0)</f>
        <v>0</v>
      </c>
      <c r="P19" s="44">
        <f ca="1">IFERROR(INDEX(data[heures nuit],MATCH($B19&amp;"|"&amp;$O$13,data[clé],0)),0)</f>
        <v>0</v>
      </c>
      <c r="Q19" s="44"/>
      <c r="R19" s="45">
        <f t="shared" ca="1" si="17"/>
        <v>0</v>
      </c>
      <c r="S19" s="43">
        <f ca="1">IFERROR(INDEX(data[heures jour],MATCH($B19&amp;"|"&amp;$S$13,data[clé],0)),0)</f>
        <v>0</v>
      </c>
      <c r="T19" s="44">
        <f ca="1">IFERROR(INDEX(data[heures nuit],MATCH($B19&amp;"|"&amp;$S$13,data[clé],0)),0)</f>
        <v>0</v>
      </c>
      <c r="U19" s="44"/>
      <c r="V19" s="45">
        <f t="shared" ca="1" si="18"/>
        <v>0</v>
      </c>
      <c r="W19" s="43">
        <f ca="1">IFERROR(INDEX(data[heures jour],MATCH($B19&amp;"|"&amp;$W$13,data[clé],0)),0)</f>
        <v>0</v>
      </c>
      <c r="X19" s="44">
        <f ca="1">IFERROR(INDEX(data[heures nuit],MATCH($B19&amp;"|"&amp;$W$13,data[clé],0)),0)</f>
        <v>0</v>
      </c>
      <c r="Y19" s="44"/>
      <c r="Z19" s="45">
        <f t="shared" ca="1" si="19"/>
        <v>0</v>
      </c>
      <c r="AA19" s="43">
        <f ca="1">IFERROR(INDEX(data[heures jour],MATCH($B19&amp;"|"&amp;$AA$13,data[clé],0)),0)</f>
        <v>0</v>
      </c>
      <c r="AB19" s="44">
        <f ca="1">IFERROR(INDEX(data[heures nuit],MATCH($B19&amp;"|"&amp;$AA$13,data[clé],0)),0)</f>
        <v>0</v>
      </c>
      <c r="AC19" s="44"/>
      <c r="AD19" s="45">
        <f t="shared" ca="1" si="20"/>
        <v>0</v>
      </c>
    </row>
    <row r="20" spans="1:30" s="39" customFormat="1" x14ac:dyDescent="0.35">
      <c r="A20" s="48">
        <f t="shared" si="13"/>
        <v>5</v>
      </c>
      <c r="B20" s="37" t="str">
        <f ca="1">OFFSET(agents[[#Headers],[Agents]],A20,)</f>
        <v>Agent5</v>
      </c>
      <c r="C20" s="43">
        <f ca="1">IFERROR(INDEX(data[heures jour],MATCH($B20&amp;"|"&amp;$C$13,data[clé],0)),0)</f>
        <v>0</v>
      </c>
      <c r="D20" s="44">
        <f ca="1">IFERROR(INDEX(data[heures nuit],MATCH($B20&amp;"|"&amp;$C$13,data[clé],0)),0)</f>
        <v>0</v>
      </c>
      <c r="E20" s="44"/>
      <c r="F20" s="45">
        <f t="shared" ca="1" si="14"/>
        <v>0</v>
      </c>
      <c r="G20" s="43">
        <f ca="1">IFERROR(INDEX(data[heures jour],MATCH($B20&amp;"|"&amp;$G$13,data[clé],0)),0)</f>
        <v>0</v>
      </c>
      <c r="H20" s="44">
        <f ca="1">IFERROR(INDEX(data[heures nuit],MATCH($B20&amp;"|"&amp;$G$13,data[clé],0)),0)</f>
        <v>0</v>
      </c>
      <c r="I20" s="44"/>
      <c r="J20" s="45">
        <f t="shared" ca="1" si="15"/>
        <v>0</v>
      </c>
      <c r="K20" s="43">
        <f ca="1">IFERROR(INDEX(data[heures jour],MATCH($B20&amp;"|"&amp;$K$13,data[clé],0)),0)</f>
        <v>0</v>
      </c>
      <c r="L20" s="44">
        <f ca="1">IFERROR(INDEX(data[heures nuit],MATCH($B20&amp;"|"&amp;$K$13,data[clé],0)),0)</f>
        <v>0</v>
      </c>
      <c r="M20" s="44"/>
      <c r="N20" s="45">
        <f t="shared" ca="1" si="16"/>
        <v>0</v>
      </c>
      <c r="O20" s="43">
        <f ca="1">IFERROR(INDEX(data[heures jour],MATCH($B20&amp;"|"&amp;$O$13,data[clé],0)),0)</f>
        <v>0</v>
      </c>
      <c r="P20" s="44">
        <f ca="1">IFERROR(INDEX(data[heures nuit],MATCH($B20&amp;"|"&amp;$O$13,data[clé],0)),0)</f>
        <v>0</v>
      </c>
      <c r="Q20" s="44"/>
      <c r="R20" s="45">
        <f t="shared" ca="1" si="17"/>
        <v>0</v>
      </c>
      <c r="S20" s="43">
        <f ca="1">IFERROR(INDEX(data[heures jour],MATCH($B20&amp;"|"&amp;$S$13,data[clé],0)),0)</f>
        <v>0</v>
      </c>
      <c r="T20" s="44">
        <f ca="1">IFERROR(INDEX(data[heures nuit],MATCH($B20&amp;"|"&amp;$S$13,data[clé],0)),0)</f>
        <v>0</v>
      </c>
      <c r="U20" s="44"/>
      <c r="V20" s="45">
        <f t="shared" ca="1" si="18"/>
        <v>0</v>
      </c>
      <c r="W20" s="43">
        <f ca="1">IFERROR(INDEX(data[heures jour],MATCH($B20&amp;"|"&amp;$W$13,data[clé],0)),0)</f>
        <v>0</v>
      </c>
      <c r="X20" s="44">
        <f ca="1">IFERROR(INDEX(data[heures nuit],MATCH($B20&amp;"|"&amp;$W$13,data[clé],0)),0)</f>
        <v>0</v>
      </c>
      <c r="Y20" s="44"/>
      <c r="Z20" s="45">
        <f t="shared" ca="1" si="19"/>
        <v>0</v>
      </c>
      <c r="AA20" s="43">
        <f ca="1">IFERROR(INDEX(data[heures jour],MATCH($B20&amp;"|"&amp;$AA$13,data[clé],0)),0)</f>
        <v>0</v>
      </c>
      <c r="AB20" s="44">
        <f ca="1">IFERROR(INDEX(data[heures nuit],MATCH($B20&amp;"|"&amp;$AA$13,data[clé],0)),0)</f>
        <v>0</v>
      </c>
      <c r="AC20" s="44"/>
      <c r="AD20" s="45">
        <f t="shared" ca="1" si="20"/>
        <v>0</v>
      </c>
    </row>
    <row r="21" spans="1:30" s="39" customFormat="1" x14ac:dyDescent="0.35">
      <c r="A21" s="48">
        <f t="shared" si="13"/>
        <v>6</v>
      </c>
      <c r="B21" s="37" t="str">
        <f ca="1">OFFSET(agents[[#Headers],[Agents]],A21,)</f>
        <v>Agent6</v>
      </c>
      <c r="C21" s="43">
        <f ca="1">IFERROR(INDEX(data[heures jour],MATCH($B21&amp;"|"&amp;$C$13,data[clé],0)),0)</f>
        <v>0</v>
      </c>
      <c r="D21" s="44">
        <f ca="1">IFERROR(INDEX(data[heures nuit],MATCH($B21&amp;"|"&amp;$C$13,data[clé],0)),0)</f>
        <v>0</v>
      </c>
      <c r="E21" s="44"/>
      <c r="F21" s="45">
        <f t="shared" ca="1" si="14"/>
        <v>0</v>
      </c>
      <c r="G21" s="43">
        <f ca="1">IFERROR(INDEX(data[heures jour],MATCH($B21&amp;"|"&amp;$G$13,data[clé],0)),0)</f>
        <v>0</v>
      </c>
      <c r="H21" s="44">
        <f ca="1">IFERROR(INDEX(data[heures nuit],MATCH($B21&amp;"|"&amp;$G$13,data[clé],0)),0)</f>
        <v>0</v>
      </c>
      <c r="I21" s="44"/>
      <c r="J21" s="45">
        <f t="shared" ca="1" si="15"/>
        <v>0</v>
      </c>
      <c r="K21" s="43">
        <f ca="1">IFERROR(INDEX(data[heures jour],MATCH($B21&amp;"|"&amp;$K$13,data[clé],0)),0)</f>
        <v>0</v>
      </c>
      <c r="L21" s="44">
        <f ca="1">IFERROR(INDEX(data[heures nuit],MATCH($B21&amp;"|"&amp;$K$13,data[clé],0)),0)</f>
        <v>0</v>
      </c>
      <c r="M21" s="44"/>
      <c r="N21" s="45">
        <f t="shared" ca="1" si="16"/>
        <v>0</v>
      </c>
      <c r="O21" s="43">
        <f ca="1">IFERROR(INDEX(data[heures jour],MATCH($B21&amp;"|"&amp;$O$13,data[clé],0)),0)</f>
        <v>0</v>
      </c>
      <c r="P21" s="44">
        <f ca="1">IFERROR(INDEX(data[heures nuit],MATCH($B21&amp;"|"&amp;$O$13,data[clé],0)),0)</f>
        <v>0</v>
      </c>
      <c r="Q21" s="44"/>
      <c r="R21" s="45">
        <f t="shared" ca="1" si="17"/>
        <v>0</v>
      </c>
      <c r="S21" s="43">
        <f ca="1">IFERROR(INDEX(data[heures jour],MATCH($B21&amp;"|"&amp;$S$13,data[clé],0)),0)</f>
        <v>0</v>
      </c>
      <c r="T21" s="44">
        <f ca="1">IFERROR(INDEX(data[heures nuit],MATCH($B21&amp;"|"&amp;$S$13,data[clé],0)),0)</f>
        <v>0</v>
      </c>
      <c r="U21" s="44"/>
      <c r="V21" s="45">
        <f t="shared" ca="1" si="18"/>
        <v>0</v>
      </c>
      <c r="W21" s="43">
        <f ca="1">IFERROR(INDEX(data[heures jour],MATCH($B21&amp;"|"&amp;$W$13,data[clé],0)),0)</f>
        <v>0</v>
      </c>
      <c r="X21" s="44">
        <f ca="1">IFERROR(INDEX(data[heures nuit],MATCH($B21&amp;"|"&amp;$W$13,data[clé],0)),0)</f>
        <v>0</v>
      </c>
      <c r="Y21" s="44"/>
      <c r="Z21" s="45">
        <f t="shared" ca="1" si="19"/>
        <v>0</v>
      </c>
      <c r="AA21" s="43">
        <f ca="1">IFERROR(INDEX(data[heures jour],MATCH($B21&amp;"|"&amp;$AA$13,data[clé],0)),0)</f>
        <v>0</v>
      </c>
      <c r="AB21" s="44">
        <f ca="1">IFERROR(INDEX(data[heures nuit],MATCH($B21&amp;"|"&amp;$AA$13,data[clé],0)),0)</f>
        <v>0</v>
      </c>
      <c r="AC21" s="44"/>
      <c r="AD21" s="45">
        <f t="shared" ca="1" si="20"/>
        <v>0</v>
      </c>
    </row>
    <row r="23" spans="1:30" x14ac:dyDescent="0.35">
      <c r="C23" s="63">
        <f>C13+7</f>
        <v>43115</v>
      </c>
      <c r="D23" s="64"/>
      <c r="E23" s="64"/>
      <c r="F23" s="65"/>
      <c r="G23" s="63">
        <f>C23+1</f>
        <v>43116</v>
      </c>
      <c r="H23" s="64"/>
      <c r="I23" s="64"/>
      <c r="J23" s="65"/>
      <c r="K23" s="63">
        <f>G23+1</f>
        <v>43117</v>
      </c>
      <c r="L23" s="64"/>
      <c r="M23" s="64"/>
      <c r="N23" s="65"/>
      <c r="O23" s="63">
        <f>K23+1</f>
        <v>43118</v>
      </c>
      <c r="P23" s="64"/>
      <c r="Q23" s="64"/>
      <c r="R23" s="65"/>
      <c r="S23" s="63">
        <f>O23+1</f>
        <v>43119</v>
      </c>
      <c r="T23" s="64"/>
      <c r="U23" s="64"/>
      <c r="V23" s="65"/>
      <c r="W23" s="63">
        <f>S23+1</f>
        <v>43120</v>
      </c>
      <c r="X23" s="64"/>
      <c r="Y23" s="64"/>
      <c r="Z23" s="65"/>
      <c r="AA23" s="63">
        <f>W23+1</f>
        <v>43121</v>
      </c>
      <c r="AB23" s="64"/>
      <c r="AC23" s="64"/>
      <c r="AD23" s="65"/>
    </row>
    <row r="24" spans="1:30" x14ac:dyDescent="0.35">
      <c r="B24" s="16" t="s">
        <v>37</v>
      </c>
      <c r="C24" s="19" t="str">
        <f t="shared" ref="C24:F25" si="21">C14</f>
        <v>h</v>
      </c>
      <c r="D24" s="20" t="str">
        <f t="shared" si="21"/>
        <v>h</v>
      </c>
      <c r="E24" s="20">
        <f t="shared" si="21"/>
        <v>0</v>
      </c>
      <c r="F24" s="21" t="str">
        <f t="shared" si="21"/>
        <v>h</v>
      </c>
      <c r="G24" s="22" t="str">
        <f>C24</f>
        <v>h</v>
      </c>
      <c r="H24" s="23" t="str">
        <f t="shared" ref="H24:W25" si="22">D24</f>
        <v>h</v>
      </c>
      <c r="I24" s="23">
        <f t="shared" si="22"/>
        <v>0</v>
      </c>
      <c r="J24" s="24" t="str">
        <f t="shared" si="22"/>
        <v>h</v>
      </c>
      <c r="K24" s="22" t="str">
        <f t="shared" si="22"/>
        <v>h</v>
      </c>
      <c r="L24" s="23" t="str">
        <f t="shared" si="22"/>
        <v>h</v>
      </c>
      <c r="M24" s="23">
        <f t="shared" si="22"/>
        <v>0</v>
      </c>
      <c r="N24" s="24" t="str">
        <f t="shared" si="22"/>
        <v>h</v>
      </c>
      <c r="O24" s="22" t="str">
        <f t="shared" si="22"/>
        <v>h</v>
      </c>
      <c r="P24" s="23" t="str">
        <f t="shared" si="22"/>
        <v>h</v>
      </c>
      <c r="Q24" s="23">
        <f t="shared" si="22"/>
        <v>0</v>
      </c>
      <c r="R24" s="24" t="str">
        <f t="shared" si="22"/>
        <v>h</v>
      </c>
      <c r="S24" s="22" t="str">
        <f t="shared" si="22"/>
        <v>h</v>
      </c>
      <c r="T24" s="23" t="str">
        <f t="shared" si="22"/>
        <v>h</v>
      </c>
      <c r="U24" s="23">
        <f t="shared" si="22"/>
        <v>0</v>
      </c>
      <c r="V24" s="24" t="str">
        <f t="shared" si="22"/>
        <v>h</v>
      </c>
      <c r="W24" s="22" t="str">
        <f t="shared" si="22"/>
        <v>h</v>
      </c>
      <c r="X24" s="23" t="str">
        <f t="shared" ref="X24:AD25" si="23">T24</f>
        <v>h</v>
      </c>
      <c r="Y24" s="23">
        <f t="shared" si="23"/>
        <v>0</v>
      </c>
      <c r="Z24" s="24" t="str">
        <f t="shared" si="23"/>
        <v>h</v>
      </c>
      <c r="AA24" s="22" t="str">
        <f t="shared" si="23"/>
        <v>h</v>
      </c>
      <c r="AB24" s="23" t="str">
        <f t="shared" si="23"/>
        <v>h</v>
      </c>
      <c r="AC24" s="23">
        <f t="shared" si="23"/>
        <v>0</v>
      </c>
      <c r="AD24" s="24" t="str">
        <f t="shared" si="23"/>
        <v>h</v>
      </c>
    </row>
    <row r="25" spans="1:30" x14ac:dyDescent="0.35">
      <c r="B25" s="16" t="s">
        <v>38</v>
      </c>
      <c r="C25" s="25" t="str">
        <f t="shared" si="21"/>
        <v>jour</v>
      </c>
      <c r="D25" s="26" t="str">
        <f t="shared" si="21"/>
        <v>nuit</v>
      </c>
      <c r="E25" s="26">
        <f t="shared" si="21"/>
        <v>0</v>
      </c>
      <c r="F25" s="27" t="str">
        <f t="shared" si="21"/>
        <v>total</v>
      </c>
      <c r="G25" s="28" t="str">
        <f>C25</f>
        <v>jour</v>
      </c>
      <c r="H25" s="29" t="str">
        <f t="shared" si="22"/>
        <v>nuit</v>
      </c>
      <c r="I25" s="29">
        <f t="shared" si="22"/>
        <v>0</v>
      </c>
      <c r="J25" s="30" t="str">
        <f t="shared" si="22"/>
        <v>total</v>
      </c>
      <c r="K25" s="28" t="str">
        <f t="shared" si="22"/>
        <v>jour</v>
      </c>
      <c r="L25" s="29" t="str">
        <f t="shared" si="22"/>
        <v>nuit</v>
      </c>
      <c r="M25" s="29">
        <f t="shared" si="22"/>
        <v>0</v>
      </c>
      <c r="N25" s="30" t="str">
        <f t="shared" si="22"/>
        <v>total</v>
      </c>
      <c r="O25" s="28" t="str">
        <f t="shared" si="22"/>
        <v>jour</v>
      </c>
      <c r="P25" s="29" t="str">
        <f t="shared" si="22"/>
        <v>nuit</v>
      </c>
      <c r="Q25" s="29">
        <f t="shared" si="22"/>
        <v>0</v>
      </c>
      <c r="R25" s="30" t="str">
        <f t="shared" si="22"/>
        <v>total</v>
      </c>
      <c r="S25" s="28" t="str">
        <f t="shared" si="22"/>
        <v>jour</v>
      </c>
      <c r="T25" s="29" t="str">
        <f t="shared" si="22"/>
        <v>nuit</v>
      </c>
      <c r="U25" s="29">
        <f t="shared" si="22"/>
        <v>0</v>
      </c>
      <c r="V25" s="30" t="str">
        <f t="shared" si="22"/>
        <v>total</v>
      </c>
      <c r="W25" s="28" t="str">
        <f t="shared" si="22"/>
        <v>jour</v>
      </c>
      <c r="X25" s="29" t="str">
        <f t="shared" si="23"/>
        <v>nuit</v>
      </c>
      <c r="Y25" s="29">
        <f t="shared" si="23"/>
        <v>0</v>
      </c>
      <c r="Z25" s="30" t="str">
        <f t="shared" si="23"/>
        <v>total</v>
      </c>
      <c r="AA25" s="28" t="str">
        <f t="shared" si="23"/>
        <v>jour</v>
      </c>
      <c r="AB25" s="29" t="str">
        <f t="shared" si="23"/>
        <v>nuit</v>
      </c>
      <c r="AC25" s="29">
        <f t="shared" si="23"/>
        <v>0</v>
      </c>
      <c r="AD25" s="30" t="str">
        <f t="shared" si="23"/>
        <v>total</v>
      </c>
    </row>
    <row r="26" spans="1:30" s="39" customFormat="1" x14ac:dyDescent="0.35">
      <c r="A26" s="48">
        <f>ROW()-ROW(C$23)-2</f>
        <v>1</v>
      </c>
      <c r="B26" s="37" t="str">
        <f ca="1">OFFSET(agents[[#Headers],[Agents]],A26,)</f>
        <v>Agent1</v>
      </c>
      <c r="C26" s="43">
        <f ca="1">IFERROR(INDEX(data[heures jour],MATCH($B26&amp;"|"&amp;$C$23,data[clé],0)),0)</f>
        <v>0</v>
      </c>
      <c r="D26" s="44">
        <f ca="1">IFERROR(INDEX(data[heures nuit],MATCH($B26&amp;"|"&amp;$C$23,data[clé],0)),0)</f>
        <v>0</v>
      </c>
      <c r="E26" s="44"/>
      <c r="F26" s="45">
        <f ca="1">C26+D26</f>
        <v>0</v>
      </c>
      <c r="G26" s="43">
        <f ca="1">IFERROR(INDEX(data[heures jour],MATCH($B26&amp;"|"&amp;$G$23,data[clé],0)),0)</f>
        <v>0</v>
      </c>
      <c r="H26" s="44">
        <f ca="1">IFERROR(INDEX(data[heures nuit],MATCH($B26&amp;"|"&amp;$G$23,data[clé],0)),0)</f>
        <v>0</v>
      </c>
      <c r="I26" s="44"/>
      <c r="J26" s="45">
        <f ca="1">G26+H26</f>
        <v>0</v>
      </c>
      <c r="K26" s="43">
        <f ca="1">IFERROR(INDEX(data[heures jour],MATCH($B26&amp;"|"&amp;$K$23,data[clé],0)),0)</f>
        <v>0</v>
      </c>
      <c r="L26" s="44">
        <f ca="1">IFERROR(INDEX(data[heures nuit],MATCH($B26&amp;"|"&amp;$K$23,data[clé],0)),0)</f>
        <v>0</v>
      </c>
      <c r="M26" s="44"/>
      <c r="N26" s="45">
        <f ca="1">K26+L26</f>
        <v>0</v>
      </c>
      <c r="O26" s="43">
        <f ca="1">IFERROR(INDEX(data[heures jour],MATCH($B26&amp;"|"&amp;$O$23,data[clé],0)),0)</f>
        <v>0</v>
      </c>
      <c r="P26" s="44">
        <f ca="1">IFERROR(INDEX(data[heures nuit],MATCH($B26&amp;"|"&amp;$O$23,data[clé],0)),0)</f>
        <v>0</v>
      </c>
      <c r="Q26" s="44"/>
      <c r="R26" s="45">
        <f ca="1">O26+P26</f>
        <v>0</v>
      </c>
      <c r="S26" s="43">
        <f ca="1">IFERROR(INDEX(data[heures jour],MATCH($B26&amp;"|"&amp;$S$23,data[clé],0)),0)</f>
        <v>0</v>
      </c>
      <c r="T26" s="44">
        <f ca="1">IFERROR(INDEX(data[heures nuit],MATCH($B26&amp;"|"&amp;$S$23,data[clé],0)),0)</f>
        <v>0</v>
      </c>
      <c r="U26" s="44"/>
      <c r="V26" s="45">
        <f ca="1">S26+T26</f>
        <v>0</v>
      </c>
      <c r="W26" s="43">
        <f ca="1">IFERROR(INDEX(data[heures jour],MATCH($B26&amp;"|"&amp;$W$23,data[clé],0)),0)</f>
        <v>0</v>
      </c>
      <c r="X26" s="44">
        <f ca="1">IFERROR(INDEX(data[heures nuit],MATCH($B26&amp;"|"&amp;$W$23,data[clé],0)),0)</f>
        <v>0</v>
      </c>
      <c r="Y26" s="44"/>
      <c r="Z26" s="45">
        <f ca="1">W26+X26</f>
        <v>0</v>
      </c>
      <c r="AA26" s="43">
        <f ca="1">IFERROR(INDEX(data[heures jour],MATCH($B26&amp;"|"&amp;$AA$23,data[clé],0)),0)</f>
        <v>0</v>
      </c>
      <c r="AB26" s="44">
        <f ca="1">IFERROR(INDEX(data[heures nuit],MATCH($B26&amp;"|"&amp;$AA$23,data[clé],0)),0)</f>
        <v>0</v>
      </c>
      <c r="AC26" s="44"/>
      <c r="AD26" s="45">
        <f ca="1">AA26+AB26</f>
        <v>0</v>
      </c>
    </row>
    <row r="27" spans="1:30" s="39" customFormat="1" x14ac:dyDescent="0.35">
      <c r="A27" s="48">
        <f t="shared" ref="A27:A31" si="24">ROW()-ROW(C$23)-2</f>
        <v>2</v>
      </c>
      <c r="B27" s="37" t="str">
        <f ca="1">OFFSET(agents[[#Headers],[Agents]],A27,)</f>
        <v>Agent2</v>
      </c>
      <c r="C27" s="43">
        <f ca="1">IFERROR(INDEX(data[heures jour],MATCH($B27&amp;"|"&amp;$C$23,data[clé],0)),0)</f>
        <v>0</v>
      </c>
      <c r="D27" s="44">
        <f ca="1">IFERROR(INDEX(data[heures nuit],MATCH($B27&amp;"|"&amp;$C$23,data[clé],0)),0)</f>
        <v>0</v>
      </c>
      <c r="E27" s="44"/>
      <c r="F27" s="45">
        <f t="shared" ref="F27:F31" ca="1" si="25">C27+D27</f>
        <v>0</v>
      </c>
      <c r="G27" s="43">
        <f ca="1">IFERROR(INDEX(data[heures jour],MATCH($B27&amp;"|"&amp;$G$23,data[clé],0)),0)</f>
        <v>0</v>
      </c>
      <c r="H27" s="44">
        <f ca="1">IFERROR(INDEX(data[heures nuit],MATCH($B27&amp;"|"&amp;$G$23,data[clé],0)),0)</f>
        <v>0</v>
      </c>
      <c r="I27" s="44"/>
      <c r="J27" s="45">
        <f t="shared" ref="J27:J31" ca="1" si="26">G27+H27</f>
        <v>0</v>
      </c>
      <c r="K27" s="43">
        <f ca="1">IFERROR(INDEX(data[heures jour],MATCH($B27&amp;"|"&amp;$K$23,data[clé],0)),0)</f>
        <v>0</v>
      </c>
      <c r="L27" s="44">
        <f ca="1">IFERROR(INDEX(data[heures nuit],MATCH($B27&amp;"|"&amp;$K$23,data[clé],0)),0)</f>
        <v>0</v>
      </c>
      <c r="M27" s="44"/>
      <c r="N27" s="45">
        <f t="shared" ref="N27:N31" ca="1" si="27">K27+L27</f>
        <v>0</v>
      </c>
      <c r="O27" s="43">
        <f ca="1">IFERROR(INDEX(data[heures jour],MATCH($B27&amp;"|"&amp;$O$23,data[clé],0)),0)</f>
        <v>0</v>
      </c>
      <c r="P27" s="44">
        <f ca="1">IFERROR(INDEX(data[heures nuit],MATCH($B27&amp;"|"&amp;$O$23,data[clé],0)),0)</f>
        <v>0</v>
      </c>
      <c r="Q27" s="44"/>
      <c r="R27" s="45">
        <f t="shared" ref="R27:R31" ca="1" si="28">O27+P27</f>
        <v>0</v>
      </c>
      <c r="S27" s="43">
        <f ca="1">IFERROR(INDEX(data[heures jour],MATCH($B27&amp;"|"&amp;$S$23,data[clé],0)),0)</f>
        <v>0</v>
      </c>
      <c r="T27" s="44">
        <f ca="1">IFERROR(INDEX(data[heures nuit],MATCH($B27&amp;"|"&amp;$S$23,data[clé],0)),0)</f>
        <v>0</v>
      </c>
      <c r="U27" s="44"/>
      <c r="V27" s="45">
        <f t="shared" ref="V27:V31" ca="1" si="29">S27+T27</f>
        <v>0</v>
      </c>
      <c r="W27" s="43">
        <f ca="1">IFERROR(INDEX(data[heures jour],MATCH($B27&amp;"|"&amp;$W$23,data[clé],0)),0)</f>
        <v>0</v>
      </c>
      <c r="X27" s="44">
        <f ca="1">IFERROR(INDEX(data[heures nuit],MATCH($B27&amp;"|"&amp;$W$23,data[clé],0)),0)</f>
        <v>0</v>
      </c>
      <c r="Y27" s="44"/>
      <c r="Z27" s="45">
        <f t="shared" ref="Z27:Z31" ca="1" si="30">W27+X27</f>
        <v>0</v>
      </c>
      <c r="AA27" s="43">
        <f ca="1">IFERROR(INDEX(data[heures jour],MATCH($B27&amp;"|"&amp;$AA$23,data[clé],0)),0)</f>
        <v>0</v>
      </c>
      <c r="AB27" s="44">
        <f ca="1">IFERROR(INDEX(data[heures nuit],MATCH($B27&amp;"|"&amp;$AA$23,data[clé],0)),0)</f>
        <v>0</v>
      </c>
      <c r="AC27" s="44"/>
      <c r="AD27" s="45">
        <f t="shared" ref="AD27:AD31" ca="1" si="31">AA27+AB27</f>
        <v>0</v>
      </c>
    </row>
    <row r="28" spans="1:30" s="39" customFormat="1" x14ac:dyDescent="0.35">
      <c r="A28" s="48">
        <f t="shared" si="24"/>
        <v>3</v>
      </c>
      <c r="B28" s="37" t="str">
        <f ca="1">OFFSET(agents[[#Headers],[Agents]],A28,)</f>
        <v>Agent3</v>
      </c>
      <c r="C28" s="43">
        <f ca="1">IFERROR(INDEX(data[heures jour],MATCH($B28&amp;"|"&amp;$C$23,data[clé],0)),0)</f>
        <v>0</v>
      </c>
      <c r="D28" s="44">
        <f ca="1">IFERROR(INDEX(data[heures nuit],MATCH($B28&amp;"|"&amp;$C$23,data[clé],0)),0)</f>
        <v>0</v>
      </c>
      <c r="E28" s="44"/>
      <c r="F28" s="45">
        <f t="shared" ca="1" si="25"/>
        <v>0</v>
      </c>
      <c r="G28" s="43">
        <f ca="1">IFERROR(INDEX(data[heures jour],MATCH($B28&amp;"|"&amp;$G$23,data[clé],0)),0)</f>
        <v>0</v>
      </c>
      <c r="H28" s="44">
        <f ca="1">IFERROR(INDEX(data[heures nuit],MATCH($B28&amp;"|"&amp;$G$23,data[clé],0)),0)</f>
        <v>0</v>
      </c>
      <c r="I28" s="44"/>
      <c r="J28" s="45">
        <f t="shared" ca="1" si="26"/>
        <v>0</v>
      </c>
      <c r="K28" s="43">
        <f ca="1">IFERROR(INDEX(data[heures jour],MATCH($B28&amp;"|"&amp;$K$23,data[clé],0)),0)</f>
        <v>0</v>
      </c>
      <c r="L28" s="44">
        <f ca="1">IFERROR(INDEX(data[heures nuit],MATCH($B28&amp;"|"&amp;$K$23,data[clé],0)),0)</f>
        <v>0</v>
      </c>
      <c r="M28" s="44"/>
      <c r="N28" s="45">
        <f t="shared" ca="1" si="27"/>
        <v>0</v>
      </c>
      <c r="O28" s="43">
        <f ca="1">IFERROR(INDEX(data[heures jour],MATCH($B28&amp;"|"&amp;$O$23,data[clé],0)),0)</f>
        <v>0</v>
      </c>
      <c r="P28" s="44">
        <f ca="1">IFERROR(INDEX(data[heures nuit],MATCH($B28&amp;"|"&amp;$O$23,data[clé],0)),0)</f>
        <v>0</v>
      </c>
      <c r="Q28" s="44"/>
      <c r="R28" s="45">
        <f t="shared" ca="1" si="28"/>
        <v>0</v>
      </c>
      <c r="S28" s="43">
        <f ca="1">IFERROR(INDEX(data[heures jour],MATCH($B28&amp;"|"&amp;$S$23,data[clé],0)),0)</f>
        <v>0</v>
      </c>
      <c r="T28" s="44">
        <f ca="1">IFERROR(INDEX(data[heures nuit],MATCH($B28&amp;"|"&amp;$S$23,data[clé],0)),0)</f>
        <v>0</v>
      </c>
      <c r="U28" s="44"/>
      <c r="V28" s="45">
        <f t="shared" ca="1" si="29"/>
        <v>0</v>
      </c>
      <c r="W28" s="43">
        <f ca="1">IFERROR(INDEX(data[heures jour],MATCH($B28&amp;"|"&amp;$W$23,data[clé],0)),0)</f>
        <v>0</v>
      </c>
      <c r="X28" s="44">
        <f ca="1">IFERROR(INDEX(data[heures nuit],MATCH($B28&amp;"|"&amp;$W$23,data[clé],0)),0)</f>
        <v>0</v>
      </c>
      <c r="Y28" s="44"/>
      <c r="Z28" s="45">
        <f t="shared" ca="1" si="30"/>
        <v>0</v>
      </c>
      <c r="AA28" s="43">
        <f ca="1">IFERROR(INDEX(data[heures jour],MATCH($B28&amp;"|"&amp;$AA$23,data[clé],0)),0)</f>
        <v>0</v>
      </c>
      <c r="AB28" s="44">
        <f ca="1">IFERROR(INDEX(data[heures nuit],MATCH($B28&amp;"|"&amp;$AA$23,data[clé],0)),0)</f>
        <v>0</v>
      </c>
      <c r="AC28" s="44"/>
      <c r="AD28" s="45">
        <f t="shared" ca="1" si="31"/>
        <v>0</v>
      </c>
    </row>
    <row r="29" spans="1:30" s="39" customFormat="1" x14ac:dyDescent="0.35">
      <c r="A29" s="48">
        <f t="shared" si="24"/>
        <v>4</v>
      </c>
      <c r="B29" s="37" t="str">
        <f ca="1">OFFSET(agents[[#Headers],[Agents]],A29,)</f>
        <v>Agent4</v>
      </c>
      <c r="C29" s="43">
        <f ca="1">IFERROR(INDEX(data[heures jour],MATCH($B29&amp;"|"&amp;$C$23,data[clé],0)),0)</f>
        <v>0</v>
      </c>
      <c r="D29" s="44">
        <f ca="1">IFERROR(INDEX(data[heures nuit],MATCH($B29&amp;"|"&amp;$C$23,data[clé],0)),0)</f>
        <v>0</v>
      </c>
      <c r="E29" s="44"/>
      <c r="F29" s="45">
        <f t="shared" ca="1" si="25"/>
        <v>0</v>
      </c>
      <c r="G29" s="43">
        <f ca="1">IFERROR(INDEX(data[heures jour],MATCH($B29&amp;"|"&amp;$G$23,data[clé],0)),0)</f>
        <v>0</v>
      </c>
      <c r="H29" s="44">
        <f ca="1">IFERROR(INDEX(data[heures nuit],MATCH($B29&amp;"|"&amp;$G$23,data[clé],0)),0)</f>
        <v>0</v>
      </c>
      <c r="I29" s="44"/>
      <c r="J29" s="45">
        <f t="shared" ca="1" si="26"/>
        <v>0</v>
      </c>
      <c r="K29" s="43">
        <f ca="1">IFERROR(INDEX(data[heures jour],MATCH($B29&amp;"|"&amp;$K$23,data[clé],0)),0)</f>
        <v>0</v>
      </c>
      <c r="L29" s="44">
        <f ca="1">IFERROR(INDEX(data[heures nuit],MATCH($B29&amp;"|"&amp;$K$23,data[clé],0)),0)</f>
        <v>0</v>
      </c>
      <c r="M29" s="44"/>
      <c r="N29" s="45">
        <f t="shared" ca="1" si="27"/>
        <v>0</v>
      </c>
      <c r="O29" s="43">
        <f ca="1">IFERROR(INDEX(data[heures jour],MATCH($B29&amp;"|"&amp;$O$23,data[clé],0)),0)</f>
        <v>0</v>
      </c>
      <c r="P29" s="44">
        <f ca="1">IFERROR(INDEX(data[heures nuit],MATCH($B29&amp;"|"&amp;$O$23,data[clé],0)),0)</f>
        <v>0</v>
      </c>
      <c r="Q29" s="44"/>
      <c r="R29" s="45">
        <f t="shared" ca="1" si="28"/>
        <v>0</v>
      </c>
      <c r="S29" s="43">
        <f ca="1">IFERROR(INDEX(data[heures jour],MATCH($B29&amp;"|"&amp;$S$23,data[clé],0)),0)</f>
        <v>0</v>
      </c>
      <c r="T29" s="44">
        <f ca="1">IFERROR(INDEX(data[heures nuit],MATCH($B29&amp;"|"&amp;$S$23,data[clé],0)),0)</f>
        <v>0</v>
      </c>
      <c r="U29" s="44"/>
      <c r="V29" s="45">
        <f t="shared" ca="1" si="29"/>
        <v>0</v>
      </c>
      <c r="W29" s="43">
        <f ca="1">IFERROR(INDEX(data[heures jour],MATCH($B29&amp;"|"&amp;$W$23,data[clé],0)),0)</f>
        <v>0</v>
      </c>
      <c r="X29" s="44">
        <f ca="1">IFERROR(INDEX(data[heures nuit],MATCH($B29&amp;"|"&amp;$W$23,data[clé],0)),0)</f>
        <v>0</v>
      </c>
      <c r="Y29" s="44"/>
      <c r="Z29" s="45">
        <f t="shared" ca="1" si="30"/>
        <v>0</v>
      </c>
      <c r="AA29" s="43">
        <f ca="1">IFERROR(INDEX(data[heures jour],MATCH($B29&amp;"|"&amp;$AA$23,data[clé],0)),0)</f>
        <v>0</v>
      </c>
      <c r="AB29" s="44">
        <f ca="1">IFERROR(INDEX(data[heures nuit],MATCH($B29&amp;"|"&amp;$AA$23,data[clé],0)),0)</f>
        <v>0</v>
      </c>
      <c r="AC29" s="44"/>
      <c r="AD29" s="45">
        <f t="shared" ca="1" si="31"/>
        <v>0</v>
      </c>
    </row>
    <row r="30" spans="1:30" s="39" customFormat="1" x14ac:dyDescent="0.35">
      <c r="A30" s="48">
        <f t="shared" si="24"/>
        <v>5</v>
      </c>
      <c r="B30" s="37" t="str">
        <f ca="1">OFFSET(agents[[#Headers],[Agents]],A30,)</f>
        <v>Agent5</v>
      </c>
      <c r="C30" s="43">
        <f ca="1">IFERROR(INDEX(data[heures jour],MATCH($B30&amp;"|"&amp;$C$23,data[clé],0)),0)</f>
        <v>0</v>
      </c>
      <c r="D30" s="44">
        <f ca="1">IFERROR(INDEX(data[heures nuit],MATCH($B30&amp;"|"&amp;$C$23,data[clé],0)),0)</f>
        <v>0</v>
      </c>
      <c r="E30" s="44"/>
      <c r="F30" s="45">
        <f t="shared" ca="1" si="25"/>
        <v>0</v>
      </c>
      <c r="G30" s="43">
        <f ca="1">IFERROR(INDEX(data[heures jour],MATCH($B30&amp;"|"&amp;$G$23,data[clé],0)),0)</f>
        <v>0</v>
      </c>
      <c r="H30" s="44">
        <f ca="1">IFERROR(INDEX(data[heures nuit],MATCH($B30&amp;"|"&amp;$G$23,data[clé],0)),0)</f>
        <v>0</v>
      </c>
      <c r="I30" s="44"/>
      <c r="J30" s="45">
        <f t="shared" ca="1" si="26"/>
        <v>0</v>
      </c>
      <c r="K30" s="43">
        <f ca="1">IFERROR(INDEX(data[heures jour],MATCH($B30&amp;"|"&amp;$K$23,data[clé],0)),0)</f>
        <v>0</v>
      </c>
      <c r="L30" s="44">
        <f ca="1">IFERROR(INDEX(data[heures nuit],MATCH($B30&amp;"|"&amp;$K$23,data[clé],0)),0)</f>
        <v>0</v>
      </c>
      <c r="M30" s="44"/>
      <c r="N30" s="45">
        <f t="shared" ca="1" si="27"/>
        <v>0</v>
      </c>
      <c r="O30" s="43">
        <f ca="1">IFERROR(INDEX(data[heures jour],MATCH($B30&amp;"|"&amp;$O$23,data[clé],0)),0)</f>
        <v>0</v>
      </c>
      <c r="P30" s="44">
        <f ca="1">IFERROR(INDEX(data[heures nuit],MATCH($B30&amp;"|"&amp;$O$23,data[clé],0)),0)</f>
        <v>0</v>
      </c>
      <c r="Q30" s="44"/>
      <c r="R30" s="45">
        <f t="shared" ca="1" si="28"/>
        <v>0</v>
      </c>
      <c r="S30" s="43">
        <f ca="1">IFERROR(INDEX(data[heures jour],MATCH($B30&amp;"|"&amp;$S$23,data[clé],0)),0)</f>
        <v>0</v>
      </c>
      <c r="T30" s="44">
        <f ca="1">IFERROR(INDEX(data[heures nuit],MATCH($B30&amp;"|"&amp;$S$23,data[clé],0)),0)</f>
        <v>0</v>
      </c>
      <c r="U30" s="44"/>
      <c r="V30" s="45">
        <f t="shared" ca="1" si="29"/>
        <v>0</v>
      </c>
      <c r="W30" s="43">
        <f ca="1">IFERROR(INDEX(data[heures jour],MATCH($B30&amp;"|"&amp;$W$23,data[clé],0)),0)</f>
        <v>0</v>
      </c>
      <c r="X30" s="44">
        <f ca="1">IFERROR(INDEX(data[heures nuit],MATCH($B30&amp;"|"&amp;$W$23,data[clé],0)),0)</f>
        <v>0</v>
      </c>
      <c r="Y30" s="44"/>
      <c r="Z30" s="45">
        <f t="shared" ca="1" si="30"/>
        <v>0</v>
      </c>
      <c r="AA30" s="43">
        <f ca="1">IFERROR(INDEX(data[heures jour],MATCH($B30&amp;"|"&amp;$AA$23,data[clé],0)),0)</f>
        <v>0</v>
      </c>
      <c r="AB30" s="44">
        <f ca="1">IFERROR(INDEX(data[heures nuit],MATCH($B30&amp;"|"&amp;$AA$23,data[clé],0)),0)</f>
        <v>0</v>
      </c>
      <c r="AC30" s="44"/>
      <c r="AD30" s="45">
        <f t="shared" ca="1" si="31"/>
        <v>0</v>
      </c>
    </row>
    <row r="31" spans="1:30" s="39" customFormat="1" x14ac:dyDescent="0.35">
      <c r="A31" s="48">
        <f t="shared" si="24"/>
        <v>6</v>
      </c>
      <c r="B31" s="37" t="str">
        <f ca="1">OFFSET(agents[[#Headers],[Agents]],A31,)</f>
        <v>Agent6</v>
      </c>
      <c r="C31" s="43">
        <f ca="1">IFERROR(INDEX(data[heures jour],MATCH($B31&amp;"|"&amp;$C$23,data[clé],0)),0)</f>
        <v>0</v>
      </c>
      <c r="D31" s="44">
        <f ca="1">IFERROR(INDEX(data[heures nuit],MATCH($B31&amp;"|"&amp;$C$23,data[clé],0)),0)</f>
        <v>0</v>
      </c>
      <c r="E31" s="44"/>
      <c r="F31" s="45">
        <f t="shared" ca="1" si="25"/>
        <v>0</v>
      </c>
      <c r="G31" s="43">
        <f ca="1">IFERROR(INDEX(data[heures jour],MATCH($B31&amp;"|"&amp;$G$23,data[clé],0)),0)</f>
        <v>0</v>
      </c>
      <c r="H31" s="44">
        <f ca="1">IFERROR(INDEX(data[heures nuit],MATCH($B31&amp;"|"&amp;$G$23,data[clé],0)),0)</f>
        <v>0</v>
      </c>
      <c r="I31" s="44"/>
      <c r="J31" s="45">
        <f t="shared" ca="1" si="26"/>
        <v>0</v>
      </c>
      <c r="K31" s="43">
        <f ca="1">IFERROR(INDEX(data[heures jour],MATCH($B31&amp;"|"&amp;$K$23,data[clé],0)),0)</f>
        <v>0</v>
      </c>
      <c r="L31" s="44">
        <f ca="1">IFERROR(INDEX(data[heures nuit],MATCH($B31&amp;"|"&amp;$K$23,data[clé],0)),0)</f>
        <v>0</v>
      </c>
      <c r="M31" s="44"/>
      <c r="N31" s="45">
        <f t="shared" ca="1" si="27"/>
        <v>0</v>
      </c>
      <c r="O31" s="43">
        <f ca="1">IFERROR(INDEX(data[heures jour],MATCH($B31&amp;"|"&amp;$O$23,data[clé],0)),0)</f>
        <v>0</v>
      </c>
      <c r="P31" s="44">
        <f ca="1">IFERROR(INDEX(data[heures nuit],MATCH($B31&amp;"|"&amp;$O$23,data[clé],0)),0)</f>
        <v>0</v>
      </c>
      <c r="Q31" s="44"/>
      <c r="R31" s="45">
        <f t="shared" ca="1" si="28"/>
        <v>0</v>
      </c>
      <c r="S31" s="43">
        <f ca="1">IFERROR(INDEX(data[heures jour],MATCH($B31&amp;"|"&amp;$S$23,data[clé],0)),0)</f>
        <v>0</v>
      </c>
      <c r="T31" s="44">
        <f ca="1">IFERROR(INDEX(data[heures nuit],MATCH($B31&amp;"|"&amp;$S$23,data[clé],0)),0)</f>
        <v>0</v>
      </c>
      <c r="U31" s="44"/>
      <c r="V31" s="45">
        <f t="shared" ca="1" si="29"/>
        <v>0</v>
      </c>
      <c r="W31" s="43">
        <f ca="1">IFERROR(INDEX(data[heures jour],MATCH($B31&amp;"|"&amp;$W$23,data[clé],0)),0)</f>
        <v>0</v>
      </c>
      <c r="X31" s="44">
        <f ca="1">IFERROR(INDEX(data[heures nuit],MATCH($B31&amp;"|"&amp;$W$23,data[clé],0)),0)</f>
        <v>0</v>
      </c>
      <c r="Y31" s="44"/>
      <c r="Z31" s="45">
        <f t="shared" ca="1" si="30"/>
        <v>0</v>
      </c>
      <c r="AA31" s="43">
        <f ca="1">IFERROR(INDEX(data[heures jour],MATCH($B31&amp;"|"&amp;$AA$23,data[clé],0)),0)</f>
        <v>0</v>
      </c>
      <c r="AB31" s="44">
        <f ca="1">IFERROR(INDEX(data[heures nuit],MATCH($B31&amp;"|"&amp;$AA$23,data[clé],0)),0)</f>
        <v>0</v>
      </c>
      <c r="AC31" s="44"/>
      <c r="AD31" s="45">
        <f t="shared" ca="1" si="31"/>
        <v>0</v>
      </c>
    </row>
    <row r="33" spans="1:30" x14ac:dyDescent="0.35">
      <c r="C33" s="63">
        <f>C23+7</f>
        <v>43122</v>
      </c>
      <c r="D33" s="64"/>
      <c r="E33" s="64"/>
      <c r="F33" s="65"/>
      <c r="G33" s="63">
        <f>C33+1</f>
        <v>43123</v>
      </c>
      <c r="H33" s="64"/>
      <c r="I33" s="64"/>
      <c r="J33" s="65"/>
      <c r="K33" s="63">
        <f>G33+1</f>
        <v>43124</v>
      </c>
      <c r="L33" s="64"/>
      <c r="M33" s="64"/>
      <c r="N33" s="65"/>
      <c r="O33" s="63">
        <f>K33+1</f>
        <v>43125</v>
      </c>
      <c r="P33" s="64"/>
      <c r="Q33" s="64"/>
      <c r="R33" s="65"/>
      <c r="S33" s="63">
        <f>O33+1</f>
        <v>43126</v>
      </c>
      <c r="T33" s="64"/>
      <c r="U33" s="64"/>
      <c r="V33" s="65"/>
      <c r="W33" s="63">
        <f>S33+1</f>
        <v>43127</v>
      </c>
      <c r="X33" s="64"/>
      <c r="Y33" s="64"/>
      <c r="Z33" s="65"/>
      <c r="AA33" s="63">
        <f>W33+1</f>
        <v>43128</v>
      </c>
      <c r="AB33" s="64"/>
      <c r="AC33" s="64"/>
      <c r="AD33" s="65"/>
    </row>
    <row r="34" spans="1:30" x14ac:dyDescent="0.35">
      <c r="B34" s="16" t="s">
        <v>37</v>
      </c>
      <c r="C34" s="19" t="str">
        <f t="shared" ref="C34:F35" si="32">C24</f>
        <v>h</v>
      </c>
      <c r="D34" s="20" t="str">
        <f t="shared" si="32"/>
        <v>h</v>
      </c>
      <c r="E34" s="20">
        <f t="shared" si="32"/>
        <v>0</v>
      </c>
      <c r="F34" s="21" t="str">
        <f t="shared" si="32"/>
        <v>h</v>
      </c>
      <c r="G34" s="22" t="str">
        <f>C34</f>
        <v>h</v>
      </c>
      <c r="H34" s="23" t="str">
        <f t="shared" ref="H34:W35" si="33">D34</f>
        <v>h</v>
      </c>
      <c r="I34" s="23">
        <f t="shared" si="33"/>
        <v>0</v>
      </c>
      <c r="J34" s="24" t="str">
        <f t="shared" si="33"/>
        <v>h</v>
      </c>
      <c r="K34" s="22" t="str">
        <f t="shared" si="33"/>
        <v>h</v>
      </c>
      <c r="L34" s="23" t="str">
        <f t="shared" si="33"/>
        <v>h</v>
      </c>
      <c r="M34" s="23">
        <f t="shared" si="33"/>
        <v>0</v>
      </c>
      <c r="N34" s="24" t="str">
        <f t="shared" si="33"/>
        <v>h</v>
      </c>
      <c r="O34" s="22" t="str">
        <f t="shared" si="33"/>
        <v>h</v>
      </c>
      <c r="P34" s="23" t="str">
        <f t="shared" si="33"/>
        <v>h</v>
      </c>
      <c r="Q34" s="23">
        <f t="shared" si="33"/>
        <v>0</v>
      </c>
      <c r="R34" s="24" t="str">
        <f t="shared" si="33"/>
        <v>h</v>
      </c>
      <c r="S34" s="22" t="str">
        <f t="shared" si="33"/>
        <v>h</v>
      </c>
      <c r="T34" s="23" t="str">
        <f t="shared" si="33"/>
        <v>h</v>
      </c>
      <c r="U34" s="23">
        <f t="shared" si="33"/>
        <v>0</v>
      </c>
      <c r="V34" s="24" t="str">
        <f t="shared" si="33"/>
        <v>h</v>
      </c>
      <c r="W34" s="22" t="str">
        <f t="shared" si="33"/>
        <v>h</v>
      </c>
      <c r="X34" s="23" t="str">
        <f t="shared" ref="X34:AD35" si="34">T34</f>
        <v>h</v>
      </c>
      <c r="Y34" s="23">
        <f t="shared" si="34"/>
        <v>0</v>
      </c>
      <c r="Z34" s="24" t="str">
        <f t="shared" si="34"/>
        <v>h</v>
      </c>
      <c r="AA34" s="22" t="str">
        <f t="shared" si="34"/>
        <v>h</v>
      </c>
      <c r="AB34" s="23" t="str">
        <f t="shared" si="34"/>
        <v>h</v>
      </c>
      <c r="AC34" s="23">
        <f t="shared" si="34"/>
        <v>0</v>
      </c>
      <c r="AD34" s="24" t="str">
        <f t="shared" si="34"/>
        <v>h</v>
      </c>
    </row>
    <row r="35" spans="1:30" x14ac:dyDescent="0.35">
      <c r="B35" s="16" t="s">
        <v>38</v>
      </c>
      <c r="C35" s="25" t="str">
        <f t="shared" si="32"/>
        <v>jour</v>
      </c>
      <c r="D35" s="26" t="str">
        <f t="shared" si="32"/>
        <v>nuit</v>
      </c>
      <c r="E35" s="26">
        <f t="shared" si="32"/>
        <v>0</v>
      </c>
      <c r="F35" s="27" t="str">
        <f t="shared" si="32"/>
        <v>total</v>
      </c>
      <c r="G35" s="28" t="str">
        <f>C35</f>
        <v>jour</v>
      </c>
      <c r="H35" s="29" t="str">
        <f t="shared" si="33"/>
        <v>nuit</v>
      </c>
      <c r="I35" s="29">
        <f t="shared" si="33"/>
        <v>0</v>
      </c>
      <c r="J35" s="30" t="str">
        <f t="shared" si="33"/>
        <v>total</v>
      </c>
      <c r="K35" s="28" t="str">
        <f t="shared" si="33"/>
        <v>jour</v>
      </c>
      <c r="L35" s="29" t="str">
        <f t="shared" si="33"/>
        <v>nuit</v>
      </c>
      <c r="M35" s="29">
        <f t="shared" si="33"/>
        <v>0</v>
      </c>
      <c r="N35" s="30" t="str">
        <f t="shared" si="33"/>
        <v>total</v>
      </c>
      <c r="O35" s="28" t="str">
        <f t="shared" si="33"/>
        <v>jour</v>
      </c>
      <c r="P35" s="29" t="str">
        <f t="shared" si="33"/>
        <v>nuit</v>
      </c>
      <c r="Q35" s="29">
        <f t="shared" si="33"/>
        <v>0</v>
      </c>
      <c r="R35" s="30" t="str">
        <f t="shared" si="33"/>
        <v>total</v>
      </c>
      <c r="S35" s="28" t="str">
        <f t="shared" si="33"/>
        <v>jour</v>
      </c>
      <c r="T35" s="29" t="str">
        <f t="shared" si="33"/>
        <v>nuit</v>
      </c>
      <c r="U35" s="29">
        <f t="shared" si="33"/>
        <v>0</v>
      </c>
      <c r="V35" s="30" t="str">
        <f t="shared" si="33"/>
        <v>total</v>
      </c>
      <c r="W35" s="28" t="str">
        <f t="shared" si="33"/>
        <v>jour</v>
      </c>
      <c r="X35" s="29" t="str">
        <f t="shared" si="34"/>
        <v>nuit</v>
      </c>
      <c r="Y35" s="29">
        <f t="shared" si="34"/>
        <v>0</v>
      </c>
      <c r="Z35" s="30" t="str">
        <f t="shared" si="34"/>
        <v>total</v>
      </c>
      <c r="AA35" s="28" t="str">
        <f t="shared" si="34"/>
        <v>jour</v>
      </c>
      <c r="AB35" s="29" t="str">
        <f t="shared" si="34"/>
        <v>nuit</v>
      </c>
      <c r="AC35" s="29">
        <f t="shared" si="34"/>
        <v>0</v>
      </c>
      <c r="AD35" s="30" t="str">
        <f t="shared" si="34"/>
        <v>total</v>
      </c>
    </row>
    <row r="36" spans="1:30" s="39" customFormat="1" x14ac:dyDescent="0.35">
      <c r="A36" s="48">
        <f>ROW()-ROW(C$33)-2</f>
        <v>1</v>
      </c>
      <c r="B36" s="37" t="str">
        <f ca="1">OFFSET(agents[[#Headers],[Agents]],A36,)</f>
        <v>Agent1</v>
      </c>
      <c r="C36" s="43">
        <f ca="1">IFERROR(INDEX(data[heures jour],MATCH($B36&amp;"|"&amp;$C$33,data[clé],0)),0)</f>
        <v>0</v>
      </c>
      <c r="D36" s="44">
        <f ca="1">IFERROR(INDEX(data[heures nuit],MATCH($B36&amp;"|"&amp;$C$33,data[clé],0)),0)</f>
        <v>0</v>
      </c>
      <c r="E36" s="44"/>
      <c r="F36" s="45">
        <f ca="1">C36+D36</f>
        <v>0</v>
      </c>
      <c r="G36" s="43">
        <f ca="1">IFERROR(INDEX(data[heures jour],MATCH($B36&amp;"|"&amp;$G$33,data[clé],0)),0)</f>
        <v>0</v>
      </c>
      <c r="H36" s="44">
        <f ca="1">IFERROR(INDEX(data[heures nuit],MATCH($B36&amp;"|"&amp;$G$33,data[clé],0)),0)</f>
        <v>0</v>
      </c>
      <c r="I36" s="44"/>
      <c r="J36" s="45">
        <f ca="1">G36+H36</f>
        <v>0</v>
      </c>
      <c r="K36" s="43">
        <f ca="1">IFERROR(INDEX(data[heures jour],MATCH($B36&amp;"|"&amp;$K$33,data[clé],0)),0)</f>
        <v>0</v>
      </c>
      <c r="L36" s="44">
        <f ca="1">IFERROR(INDEX(data[heures nuit],MATCH($B36&amp;"|"&amp;$K$33,data[clé],0)),0)</f>
        <v>0</v>
      </c>
      <c r="M36" s="44"/>
      <c r="N36" s="45">
        <f ca="1">K36+L36</f>
        <v>0</v>
      </c>
      <c r="O36" s="43">
        <f ca="1">IFERROR(INDEX(data[heures jour],MATCH($B36&amp;"|"&amp;$O$33,data[clé],0)),0)</f>
        <v>0</v>
      </c>
      <c r="P36" s="44">
        <f ca="1">IFERROR(INDEX(data[heures nuit],MATCH($B36&amp;"|"&amp;$O$33,data[clé],0)),0)</f>
        <v>0</v>
      </c>
      <c r="Q36" s="44"/>
      <c r="R36" s="45">
        <f ca="1">O36+P36</f>
        <v>0</v>
      </c>
      <c r="S36" s="43">
        <f ca="1">IFERROR(INDEX(data[heures jour],MATCH($B36&amp;"|"&amp;$S$33,data[clé],0)),0)</f>
        <v>0</v>
      </c>
      <c r="T36" s="44">
        <f ca="1">IFERROR(INDEX(data[heures nuit],MATCH($B36&amp;"|"&amp;$S$33,data[clé],0)),0)</f>
        <v>0</v>
      </c>
      <c r="U36" s="44"/>
      <c r="V36" s="45">
        <f ca="1">S36+T36</f>
        <v>0</v>
      </c>
      <c r="W36" s="43">
        <f ca="1">IFERROR(INDEX(data[heures jour],MATCH($B36&amp;"|"&amp;$W$33,data[clé],0)),0)</f>
        <v>0</v>
      </c>
      <c r="X36" s="44">
        <f ca="1">IFERROR(INDEX(data[heures nuit],MATCH($B36&amp;"|"&amp;$W$33,data[clé],0)),0)</f>
        <v>0</v>
      </c>
      <c r="Y36" s="44"/>
      <c r="Z36" s="45">
        <f ca="1">W36+X36</f>
        <v>0</v>
      </c>
      <c r="AA36" s="43">
        <f ca="1">IFERROR(INDEX(data[heures jour],MATCH($B36&amp;"|"&amp;$AA$33,data[clé],0)),0)</f>
        <v>0</v>
      </c>
      <c r="AB36" s="44">
        <f ca="1">IFERROR(INDEX(data[heures nuit],MATCH($B36&amp;"|"&amp;$AA$33,data[clé],0)),0)</f>
        <v>0</v>
      </c>
      <c r="AC36" s="44"/>
      <c r="AD36" s="45">
        <f ca="1">AA36+AB36</f>
        <v>0</v>
      </c>
    </row>
    <row r="37" spans="1:30" s="39" customFormat="1" x14ac:dyDescent="0.35">
      <c r="A37" s="48">
        <f t="shared" ref="A37:A41" si="35">ROW()-ROW(C$33)-2</f>
        <v>2</v>
      </c>
      <c r="B37" s="37" t="str">
        <f ca="1">OFFSET(agents[[#Headers],[Agents]],A37,)</f>
        <v>Agent2</v>
      </c>
      <c r="C37" s="43">
        <f ca="1">IFERROR(INDEX(data[heures jour],MATCH($B37&amp;"|"&amp;$C$33,data[clé],0)),0)</f>
        <v>0</v>
      </c>
      <c r="D37" s="44">
        <f ca="1">IFERROR(INDEX(data[heures nuit],MATCH($B37&amp;"|"&amp;$C$33,data[clé],0)),0)</f>
        <v>0</v>
      </c>
      <c r="E37" s="44"/>
      <c r="F37" s="45">
        <f t="shared" ref="F37:F41" ca="1" si="36">C37+D37</f>
        <v>0</v>
      </c>
      <c r="G37" s="43">
        <f ca="1">IFERROR(INDEX(data[heures jour],MATCH($B37&amp;"|"&amp;$G$33,data[clé],0)),0)</f>
        <v>0</v>
      </c>
      <c r="H37" s="44">
        <f ca="1">IFERROR(INDEX(data[heures nuit],MATCH($B37&amp;"|"&amp;$G$33,data[clé],0)),0)</f>
        <v>0</v>
      </c>
      <c r="I37" s="44"/>
      <c r="J37" s="45">
        <f t="shared" ref="J37:J41" ca="1" si="37">G37+H37</f>
        <v>0</v>
      </c>
      <c r="K37" s="43">
        <f ca="1">IFERROR(INDEX(data[heures jour],MATCH($B37&amp;"|"&amp;$K$33,data[clé],0)),0)</f>
        <v>0</v>
      </c>
      <c r="L37" s="44">
        <f ca="1">IFERROR(INDEX(data[heures nuit],MATCH($B37&amp;"|"&amp;$K$33,data[clé],0)),0)</f>
        <v>0</v>
      </c>
      <c r="M37" s="44"/>
      <c r="N37" s="45">
        <f t="shared" ref="N37:N41" ca="1" si="38">K37+L37</f>
        <v>0</v>
      </c>
      <c r="O37" s="43">
        <f ca="1">IFERROR(INDEX(data[heures jour],MATCH($B37&amp;"|"&amp;$O$33,data[clé],0)),0)</f>
        <v>0</v>
      </c>
      <c r="P37" s="44">
        <f ca="1">IFERROR(INDEX(data[heures nuit],MATCH($B37&amp;"|"&amp;$O$33,data[clé],0)),0)</f>
        <v>0</v>
      </c>
      <c r="Q37" s="44"/>
      <c r="R37" s="45">
        <f t="shared" ref="R37:R41" ca="1" si="39">O37+P37</f>
        <v>0</v>
      </c>
      <c r="S37" s="43">
        <f ca="1">IFERROR(INDEX(data[heures jour],MATCH($B37&amp;"|"&amp;$S$33,data[clé],0)),0)</f>
        <v>0</v>
      </c>
      <c r="T37" s="44">
        <f ca="1">IFERROR(INDEX(data[heures nuit],MATCH($B37&amp;"|"&amp;$S$33,data[clé],0)),0)</f>
        <v>0</v>
      </c>
      <c r="U37" s="44"/>
      <c r="V37" s="45">
        <f t="shared" ref="V37:V41" ca="1" si="40">S37+T37</f>
        <v>0</v>
      </c>
      <c r="W37" s="43">
        <f ca="1">IFERROR(INDEX(data[heures jour],MATCH($B37&amp;"|"&amp;$W$33,data[clé],0)),0)</f>
        <v>0</v>
      </c>
      <c r="X37" s="44">
        <f ca="1">IFERROR(INDEX(data[heures nuit],MATCH($B37&amp;"|"&amp;$W$33,data[clé],0)),0)</f>
        <v>0</v>
      </c>
      <c r="Y37" s="44"/>
      <c r="Z37" s="45">
        <f t="shared" ref="Z37:Z41" ca="1" si="41">W37+X37</f>
        <v>0</v>
      </c>
      <c r="AA37" s="43">
        <f ca="1">IFERROR(INDEX(data[heures jour],MATCH($B37&amp;"|"&amp;$AA$33,data[clé],0)),0)</f>
        <v>0</v>
      </c>
      <c r="AB37" s="44">
        <f ca="1">IFERROR(INDEX(data[heures nuit],MATCH($B37&amp;"|"&amp;$AA$33,data[clé],0)),0)</f>
        <v>0</v>
      </c>
      <c r="AC37" s="44"/>
      <c r="AD37" s="45">
        <f t="shared" ref="AD37:AD41" ca="1" si="42">AA37+AB37</f>
        <v>0</v>
      </c>
    </row>
    <row r="38" spans="1:30" s="39" customFormat="1" x14ac:dyDescent="0.35">
      <c r="A38" s="48">
        <f t="shared" si="35"/>
        <v>3</v>
      </c>
      <c r="B38" s="37" t="str">
        <f ca="1">OFFSET(agents[[#Headers],[Agents]],A38,)</f>
        <v>Agent3</v>
      </c>
      <c r="C38" s="43">
        <f ca="1">IFERROR(INDEX(data[heures jour],MATCH($B38&amp;"|"&amp;$C$33,data[clé],0)),0)</f>
        <v>0</v>
      </c>
      <c r="D38" s="44">
        <f ca="1">IFERROR(INDEX(data[heures nuit],MATCH($B38&amp;"|"&amp;$C$33,data[clé],0)),0)</f>
        <v>0</v>
      </c>
      <c r="E38" s="44"/>
      <c r="F38" s="45">
        <f t="shared" ca="1" si="36"/>
        <v>0</v>
      </c>
      <c r="G38" s="43">
        <f ca="1">IFERROR(INDEX(data[heures jour],MATCH($B38&amp;"|"&amp;$G$33,data[clé],0)),0)</f>
        <v>0</v>
      </c>
      <c r="H38" s="44">
        <f ca="1">IFERROR(INDEX(data[heures nuit],MATCH($B38&amp;"|"&amp;$G$33,data[clé],0)),0)</f>
        <v>0</v>
      </c>
      <c r="I38" s="44"/>
      <c r="J38" s="45">
        <f t="shared" ca="1" si="37"/>
        <v>0</v>
      </c>
      <c r="K38" s="43">
        <f ca="1">IFERROR(INDEX(data[heures jour],MATCH($B38&amp;"|"&amp;$K$33,data[clé],0)),0)</f>
        <v>0</v>
      </c>
      <c r="L38" s="44">
        <f ca="1">IFERROR(INDEX(data[heures nuit],MATCH($B38&amp;"|"&amp;$K$33,data[clé],0)),0)</f>
        <v>0</v>
      </c>
      <c r="M38" s="44"/>
      <c r="N38" s="45">
        <f t="shared" ca="1" si="38"/>
        <v>0</v>
      </c>
      <c r="O38" s="43">
        <f ca="1">IFERROR(INDEX(data[heures jour],MATCH($B38&amp;"|"&amp;$O$33,data[clé],0)),0)</f>
        <v>0</v>
      </c>
      <c r="P38" s="44">
        <f ca="1">IFERROR(INDEX(data[heures nuit],MATCH($B38&amp;"|"&amp;$O$33,data[clé],0)),0)</f>
        <v>0</v>
      </c>
      <c r="Q38" s="44"/>
      <c r="R38" s="45">
        <f t="shared" ca="1" si="39"/>
        <v>0</v>
      </c>
      <c r="S38" s="43">
        <f ca="1">IFERROR(INDEX(data[heures jour],MATCH($B38&amp;"|"&amp;$S$33,data[clé],0)),0)</f>
        <v>0</v>
      </c>
      <c r="T38" s="44">
        <f ca="1">IFERROR(INDEX(data[heures nuit],MATCH($B38&amp;"|"&amp;$S$33,data[clé],0)),0)</f>
        <v>0</v>
      </c>
      <c r="U38" s="44"/>
      <c r="V38" s="45">
        <f t="shared" ca="1" si="40"/>
        <v>0</v>
      </c>
      <c r="W38" s="43">
        <f ca="1">IFERROR(INDEX(data[heures jour],MATCH($B38&amp;"|"&amp;$W$33,data[clé],0)),0)</f>
        <v>0</v>
      </c>
      <c r="X38" s="44">
        <f ca="1">IFERROR(INDEX(data[heures nuit],MATCH($B38&amp;"|"&amp;$W$33,data[clé],0)),0)</f>
        <v>0</v>
      </c>
      <c r="Y38" s="44"/>
      <c r="Z38" s="45">
        <f t="shared" ca="1" si="41"/>
        <v>0</v>
      </c>
      <c r="AA38" s="43">
        <f ca="1">IFERROR(INDEX(data[heures jour],MATCH($B38&amp;"|"&amp;$AA$33,data[clé],0)),0)</f>
        <v>0</v>
      </c>
      <c r="AB38" s="44">
        <f ca="1">IFERROR(INDEX(data[heures nuit],MATCH($B38&amp;"|"&amp;$AA$33,data[clé],0)),0)</f>
        <v>0</v>
      </c>
      <c r="AC38" s="44"/>
      <c r="AD38" s="45">
        <f t="shared" ca="1" si="42"/>
        <v>0</v>
      </c>
    </row>
    <row r="39" spans="1:30" s="39" customFormat="1" x14ac:dyDescent="0.35">
      <c r="A39" s="48">
        <f t="shared" si="35"/>
        <v>4</v>
      </c>
      <c r="B39" s="37" t="str">
        <f ca="1">OFFSET(agents[[#Headers],[Agents]],A39,)</f>
        <v>Agent4</v>
      </c>
      <c r="C39" s="43">
        <f ca="1">IFERROR(INDEX(data[heures jour],MATCH($B39&amp;"|"&amp;$C$33,data[clé],0)),0)</f>
        <v>0</v>
      </c>
      <c r="D39" s="44">
        <f ca="1">IFERROR(INDEX(data[heures nuit],MATCH($B39&amp;"|"&amp;$C$33,data[clé],0)),0)</f>
        <v>0</v>
      </c>
      <c r="E39" s="44"/>
      <c r="F39" s="45">
        <f t="shared" ca="1" si="36"/>
        <v>0</v>
      </c>
      <c r="G39" s="43">
        <f ca="1">IFERROR(INDEX(data[heures jour],MATCH($B39&amp;"|"&amp;$G$33,data[clé],0)),0)</f>
        <v>0</v>
      </c>
      <c r="H39" s="44">
        <f ca="1">IFERROR(INDEX(data[heures nuit],MATCH($B39&amp;"|"&amp;$G$33,data[clé],0)),0)</f>
        <v>0</v>
      </c>
      <c r="I39" s="44"/>
      <c r="J39" s="45">
        <f t="shared" ca="1" si="37"/>
        <v>0</v>
      </c>
      <c r="K39" s="43">
        <f ca="1">IFERROR(INDEX(data[heures jour],MATCH($B39&amp;"|"&amp;$K$33,data[clé],0)),0)</f>
        <v>0</v>
      </c>
      <c r="L39" s="44">
        <f ca="1">IFERROR(INDEX(data[heures nuit],MATCH($B39&amp;"|"&amp;$K$33,data[clé],0)),0)</f>
        <v>0</v>
      </c>
      <c r="M39" s="44"/>
      <c r="N39" s="45">
        <f t="shared" ca="1" si="38"/>
        <v>0</v>
      </c>
      <c r="O39" s="43">
        <f ca="1">IFERROR(INDEX(data[heures jour],MATCH($B39&amp;"|"&amp;$O$33,data[clé],0)),0)</f>
        <v>0</v>
      </c>
      <c r="P39" s="44">
        <f ca="1">IFERROR(INDEX(data[heures nuit],MATCH($B39&amp;"|"&amp;$O$33,data[clé],0)),0)</f>
        <v>0</v>
      </c>
      <c r="Q39" s="44"/>
      <c r="R39" s="45">
        <f t="shared" ca="1" si="39"/>
        <v>0</v>
      </c>
      <c r="S39" s="43">
        <f ca="1">IFERROR(INDEX(data[heures jour],MATCH($B39&amp;"|"&amp;$S$33,data[clé],0)),0)</f>
        <v>0</v>
      </c>
      <c r="T39" s="44">
        <f ca="1">IFERROR(INDEX(data[heures nuit],MATCH($B39&amp;"|"&amp;$S$33,data[clé],0)),0)</f>
        <v>0</v>
      </c>
      <c r="U39" s="44"/>
      <c r="V39" s="45">
        <f t="shared" ca="1" si="40"/>
        <v>0</v>
      </c>
      <c r="W39" s="43">
        <f ca="1">IFERROR(INDEX(data[heures jour],MATCH($B39&amp;"|"&amp;$W$33,data[clé],0)),0)</f>
        <v>0</v>
      </c>
      <c r="X39" s="44">
        <f ca="1">IFERROR(INDEX(data[heures nuit],MATCH($B39&amp;"|"&amp;$W$33,data[clé],0)),0)</f>
        <v>0</v>
      </c>
      <c r="Y39" s="44"/>
      <c r="Z39" s="45">
        <f t="shared" ca="1" si="41"/>
        <v>0</v>
      </c>
      <c r="AA39" s="43">
        <f ca="1">IFERROR(INDEX(data[heures jour],MATCH($B39&amp;"|"&amp;$AA$33,data[clé],0)),0)</f>
        <v>0</v>
      </c>
      <c r="AB39" s="44">
        <f ca="1">IFERROR(INDEX(data[heures nuit],MATCH($B39&amp;"|"&amp;$AA$33,data[clé],0)),0)</f>
        <v>0</v>
      </c>
      <c r="AC39" s="44"/>
      <c r="AD39" s="45">
        <f t="shared" ca="1" si="42"/>
        <v>0</v>
      </c>
    </row>
    <row r="40" spans="1:30" s="39" customFormat="1" x14ac:dyDescent="0.35">
      <c r="A40" s="48">
        <f t="shared" si="35"/>
        <v>5</v>
      </c>
      <c r="B40" s="37" t="str">
        <f ca="1">OFFSET(agents[[#Headers],[Agents]],A40,)</f>
        <v>Agent5</v>
      </c>
      <c r="C40" s="43">
        <f ca="1">IFERROR(INDEX(data[heures jour],MATCH($B40&amp;"|"&amp;$C$33,data[clé],0)),0)</f>
        <v>0</v>
      </c>
      <c r="D40" s="44">
        <f ca="1">IFERROR(INDEX(data[heures nuit],MATCH($B40&amp;"|"&amp;$C$33,data[clé],0)),0)</f>
        <v>0</v>
      </c>
      <c r="E40" s="44"/>
      <c r="F40" s="45">
        <f t="shared" ca="1" si="36"/>
        <v>0</v>
      </c>
      <c r="G40" s="43">
        <f ca="1">IFERROR(INDEX(data[heures jour],MATCH($B40&amp;"|"&amp;$G$33,data[clé],0)),0)</f>
        <v>0</v>
      </c>
      <c r="H40" s="44">
        <f ca="1">IFERROR(INDEX(data[heures nuit],MATCH($B40&amp;"|"&amp;$G$33,data[clé],0)),0)</f>
        <v>0</v>
      </c>
      <c r="I40" s="44"/>
      <c r="J40" s="45">
        <f t="shared" ca="1" si="37"/>
        <v>0</v>
      </c>
      <c r="K40" s="43">
        <f ca="1">IFERROR(INDEX(data[heures jour],MATCH($B40&amp;"|"&amp;$K$33,data[clé],0)),0)</f>
        <v>0</v>
      </c>
      <c r="L40" s="44">
        <f ca="1">IFERROR(INDEX(data[heures nuit],MATCH($B40&amp;"|"&amp;$K$33,data[clé],0)),0)</f>
        <v>0</v>
      </c>
      <c r="M40" s="44"/>
      <c r="N40" s="45">
        <f t="shared" ca="1" si="38"/>
        <v>0</v>
      </c>
      <c r="O40" s="43">
        <f ca="1">IFERROR(INDEX(data[heures jour],MATCH($B40&amp;"|"&amp;$O$33,data[clé],0)),0)</f>
        <v>0</v>
      </c>
      <c r="P40" s="44">
        <f ca="1">IFERROR(INDEX(data[heures nuit],MATCH($B40&amp;"|"&amp;$O$33,data[clé],0)),0)</f>
        <v>0</v>
      </c>
      <c r="Q40" s="44"/>
      <c r="R40" s="45">
        <f t="shared" ca="1" si="39"/>
        <v>0</v>
      </c>
      <c r="S40" s="43">
        <f ca="1">IFERROR(INDEX(data[heures jour],MATCH($B40&amp;"|"&amp;$S$33,data[clé],0)),0)</f>
        <v>0</v>
      </c>
      <c r="T40" s="44">
        <f ca="1">IFERROR(INDEX(data[heures nuit],MATCH($B40&amp;"|"&amp;$S$33,data[clé],0)),0)</f>
        <v>0</v>
      </c>
      <c r="U40" s="44"/>
      <c r="V40" s="45">
        <f t="shared" ca="1" si="40"/>
        <v>0</v>
      </c>
      <c r="W40" s="43">
        <f ca="1">IFERROR(INDEX(data[heures jour],MATCH($B40&amp;"|"&amp;$W$33,data[clé],0)),0)</f>
        <v>0</v>
      </c>
      <c r="X40" s="44">
        <f ca="1">IFERROR(INDEX(data[heures nuit],MATCH($B40&amp;"|"&amp;$W$33,data[clé],0)),0)</f>
        <v>0</v>
      </c>
      <c r="Y40" s="44"/>
      <c r="Z40" s="45">
        <f t="shared" ca="1" si="41"/>
        <v>0</v>
      </c>
      <c r="AA40" s="43">
        <f ca="1">IFERROR(INDEX(data[heures jour],MATCH($B40&amp;"|"&amp;$AA$33,data[clé],0)),0)</f>
        <v>0</v>
      </c>
      <c r="AB40" s="44">
        <f ca="1">IFERROR(INDEX(data[heures nuit],MATCH($B40&amp;"|"&amp;$AA$33,data[clé],0)),0)</f>
        <v>0</v>
      </c>
      <c r="AC40" s="44"/>
      <c r="AD40" s="45">
        <f t="shared" ca="1" si="42"/>
        <v>0</v>
      </c>
    </row>
    <row r="41" spans="1:30" s="39" customFormat="1" x14ac:dyDescent="0.35">
      <c r="A41" s="48">
        <f t="shared" si="35"/>
        <v>6</v>
      </c>
      <c r="B41" s="37" t="str">
        <f ca="1">OFFSET(agents[[#Headers],[Agents]],A41,)</f>
        <v>Agent6</v>
      </c>
      <c r="C41" s="43">
        <f ca="1">IFERROR(INDEX(data[heures jour],MATCH($B41&amp;"|"&amp;$C$33,data[clé],0)),0)</f>
        <v>0</v>
      </c>
      <c r="D41" s="44">
        <f ca="1">IFERROR(INDEX(data[heures nuit],MATCH($B41&amp;"|"&amp;$C$33,data[clé],0)),0)</f>
        <v>0</v>
      </c>
      <c r="E41" s="44"/>
      <c r="F41" s="45">
        <f t="shared" ca="1" si="36"/>
        <v>0</v>
      </c>
      <c r="G41" s="43">
        <f ca="1">IFERROR(INDEX(data[heures jour],MATCH($B41&amp;"|"&amp;$G$33,data[clé],0)),0)</f>
        <v>0</v>
      </c>
      <c r="H41" s="44">
        <f ca="1">IFERROR(INDEX(data[heures nuit],MATCH($B41&amp;"|"&amp;$G$33,data[clé],0)),0)</f>
        <v>0</v>
      </c>
      <c r="I41" s="44"/>
      <c r="J41" s="45">
        <f t="shared" ca="1" si="37"/>
        <v>0</v>
      </c>
      <c r="K41" s="43">
        <f ca="1">IFERROR(INDEX(data[heures jour],MATCH($B41&amp;"|"&amp;$K$33,data[clé],0)),0)</f>
        <v>0</v>
      </c>
      <c r="L41" s="44">
        <f ca="1">IFERROR(INDEX(data[heures nuit],MATCH($B41&amp;"|"&amp;$K$33,data[clé],0)),0)</f>
        <v>0</v>
      </c>
      <c r="M41" s="44"/>
      <c r="N41" s="45">
        <f t="shared" ca="1" si="38"/>
        <v>0</v>
      </c>
      <c r="O41" s="43">
        <f ca="1">IFERROR(INDEX(data[heures jour],MATCH($B41&amp;"|"&amp;$O$33,data[clé],0)),0)</f>
        <v>0</v>
      </c>
      <c r="P41" s="44">
        <f ca="1">IFERROR(INDEX(data[heures nuit],MATCH($B41&amp;"|"&amp;$O$33,data[clé],0)),0)</f>
        <v>0</v>
      </c>
      <c r="Q41" s="44"/>
      <c r="R41" s="45">
        <f t="shared" ca="1" si="39"/>
        <v>0</v>
      </c>
      <c r="S41" s="43">
        <f ca="1">IFERROR(INDEX(data[heures jour],MATCH($B41&amp;"|"&amp;$S$33,data[clé],0)),0)</f>
        <v>0</v>
      </c>
      <c r="T41" s="44">
        <f ca="1">IFERROR(INDEX(data[heures nuit],MATCH($B41&amp;"|"&amp;$S$33,data[clé],0)),0)</f>
        <v>0</v>
      </c>
      <c r="U41" s="44"/>
      <c r="V41" s="45">
        <f t="shared" ca="1" si="40"/>
        <v>0</v>
      </c>
      <c r="W41" s="43">
        <f ca="1">IFERROR(INDEX(data[heures jour],MATCH($B41&amp;"|"&amp;$W$33,data[clé],0)),0)</f>
        <v>0</v>
      </c>
      <c r="X41" s="44">
        <f ca="1">IFERROR(INDEX(data[heures nuit],MATCH($B41&amp;"|"&amp;$W$33,data[clé],0)),0)</f>
        <v>0</v>
      </c>
      <c r="Y41" s="44"/>
      <c r="Z41" s="45">
        <f t="shared" ca="1" si="41"/>
        <v>0</v>
      </c>
      <c r="AA41" s="43">
        <f ca="1">IFERROR(INDEX(data[heures jour],MATCH($B41&amp;"|"&amp;$AA$33,data[clé],0)),0)</f>
        <v>0</v>
      </c>
      <c r="AB41" s="44">
        <f ca="1">IFERROR(INDEX(data[heures nuit],MATCH($B41&amp;"|"&amp;$AA$33,data[clé],0)),0)</f>
        <v>0</v>
      </c>
      <c r="AC41" s="44"/>
      <c r="AD41" s="45">
        <f t="shared" ca="1" si="42"/>
        <v>0</v>
      </c>
    </row>
    <row r="43" spans="1:30" x14ac:dyDescent="0.35">
      <c r="C43" s="63">
        <f>C33+7</f>
        <v>43129</v>
      </c>
      <c r="D43" s="64"/>
      <c r="E43" s="64"/>
      <c r="F43" s="65"/>
      <c r="G43" s="63">
        <f>C43+1</f>
        <v>43130</v>
      </c>
      <c r="H43" s="64"/>
      <c r="I43" s="64"/>
      <c r="J43" s="65"/>
      <c r="K43" s="63">
        <f>G43+1</f>
        <v>43131</v>
      </c>
      <c r="L43" s="64"/>
      <c r="M43" s="64"/>
      <c r="N43" s="65"/>
      <c r="O43" s="63">
        <f>K43+1</f>
        <v>43132</v>
      </c>
      <c r="P43" s="64"/>
      <c r="Q43" s="64"/>
      <c r="R43" s="65"/>
      <c r="S43" s="63">
        <f>O43+1</f>
        <v>43133</v>
      </c>
      <c r="T43" s="64"/>
      <c r="U43" s="64"/>
      <c r="V43" s="65"/>
      <c r="W43" s="63">
        <f>S43+1</f>
        <v>43134</v>
      </c>
      <c r="X43" s="64"/>
      <c r="Y43" s="64"/>
      <c r="Z43" s="65"/>
      <c r="AA43" s="63">
        <f>W43+1</f>
        <v>43135</v>
      </c>
      <c r="AB43" s="64"/>
      <c r="AC43" s="64"/>
      <c r="AD43" s="65"/>
    </row>
    <row r="44" spans="1:30" x14ac:dyDescent="0.35">
      <c r="B44" s="16" t="s">
        <v>37</v>
      </c>
      <c r="C44" s="19" t="str">
        <f t="shared" ref="C44:F45" si="43">C34</f>
        <v>h</v>
      </c>
      <c r="D44" s="20" t="str">
        <f t="shared" si="43"/>
        <v>h</v>
      </c>
      <c r="E44" s="20">
        <f t="shared" si="43"/>
        <v>0</v>
      </c>
      <c r="F44" s="21" t="str">
        <f t="shared" si="43"/>
        <v>h</v>
      </c>
      <c r="G44" s="22" t="str">
        <f>C44</f>
        <v>h</v>
      </c>
      <c r="H44" s="23" t="str">
        <f t="shared" ref="H44:W45" si="44">D44</f>
        <v>h</v>
      </c>
      <c r="I44" s="23">
        <f t="shared" si="44"/>
        <v>0</v>
      </c>
      <c r="J44" s="24" t="str">
        <f t="shared" si="44"/>
        <v>h</v>
      </c>
      <c r="K44" s="22" t="str">
        <f t="shared" si="44"/>
        <v>h</v>
      </c>
      <c r="L44" s="23" t="str">
        <f t="shared" si="44"/>
        <v>h</v>
      </c>
      <c r="M44" s="23">
        <f t="shared" si="44"/>
        <v>0</v>
      </c>
      <c r="N44" s="24" t="str">
        <f t="shared" si="44"/>
        <v>h</v>
      </c>
      <c r="O44" s="22" t="str">
        <f t="shared" si="44"/>
        <v>h</v>
      </c>
      <c r="P44" s="23" t="str">
        <f t="shared" si="44"/>
        <v>h</v>
      </c>
      <c r="Q44" s="23">
        <f t="shared" si="44"/>
        <v>0</v>
      </c>
      <c r="R44" s="24" t="str">
        <f t="shared" si="44"/>
        <v>h</v>
      </c>
      <c r="S44" s="22" t="str">
        <f t="shared" si="44"/>
        <v>h</v>
      </c>
      <c r="T44" s="23" t="str">
        <f t="shared" si="44"/>
        <v>h</v>
      </c>
      <c r="U44" s="23">
        <f t="shared" si="44"/>
        <v>0</v>
      </c>
      <c r="V44" s="24" t="str">
        <f t="shared" si="44"/>
        <v>h</v>
      </c>
      <c r="W44" s="22" t="str">
        <f t="shared" si="44"/>
        <v>h</v>
      </c>
      <c r="X44" s="23" t="str">
        <f t="shared" ref="X44:AD45" si="45">T44</f>
        <v>h</v>
      </c>
      <c r="Y44" s="23">
        <f t="shared" si="45"/>
        <v>0</v>
      </c>
      <c r="Z44" s="24" t="str">
        <f t="shared" si="45"/>
        <v>h</v>
      </c>
      <c r="AA44" s="22" t="str">
        <f t="shared" si="45"/>
        <v>h</v>
      </c>
      <c r="AB44" s="23" t="str">
        <f t="shared" si="45"/>
        <v>h</v>
      </c>
      <c r="AC44" s="23">
        <f t="shared" si="45"/>
        <v>0</v>
      </c>
      <c r="AD44" s="24" t="str">
        <f t="shared" si="45"/>
        <v>h</v>
      </c>
    </row>
    <row r="45" spans="1:30" x14ac:dyDescent="0.35">
      <c r="B45" s="16" t="s">
        <v>38</v>
      </c>
      <c r="C45" s="25" t="str">
        <f t="shared" si="43"/>
        <v>jour</v>
      </c>
      <c r="D45" s="26" t="str">
        <f t="shared" si="43"/>
        <v>nuit</v>
      </c>
      <c r="E45" s="26">
        <f t="shared" si="43"/>
        <v>0</v>
      </c>
      <c r="F45" s="27" t="str">
        <f t="shared" si="43"/>
        <v>total</v>
      </c>
      <c r="G45" s="28" t="str">
        <f>C45</f>
        <v>jour</v>
      </c>
      <c r="H45" s="29" t="str">
        <f t="shared" si="44"/>
        <v>nuit</v>
      </c>
      <c r="I45" s="29">
        <f t="shared" si="44"/>
        <v>0</v>
      </c>
      <c r="J45" s="30" t="str">
        <f t="shared" si="44"/>
        <v>total</v>
      </c>
      <c r="K45" s="28" t="str">
        <f t="shared" si="44"/>
        <v>jour</v>
      </c>
      <c r="L45" s="29" t="str">
        <f t="shared" si="44"/>
        <v>nuit</v>
      </c>
      <c r="M45" s="29">
        <f t="shared" si="44"/>
        <v>0</v>
      </c>
      <c r="N45" s="30" t="str">
        <f t="shared" si="44"/>
        <v>total</v>
      </c>
      <c r="O45" s="28" t="str">
        <f t="shared" si="44"/>
        <v>jour</v>
      </c>
      <c r="P45" s="29" t="str">
        <f t="shared" si="44"/>
        <v>nuit</v>
      </c>
      <c r="Q45" s="29">
        <f t="shared" si="44"/>
        <v>0</v>
      </c>
      <c r="R45" s="30" t="str">
        <f t="shared" si="44"/>
        <v>total</v>
      </c>
      <c r="S45" s="28" t="str">
        <f t="shared" si="44"/>
        <v>jour</v>
      </c>
      <c r="T45" s="29" t="str">
        <f t="shared" si="44"/>
        <v>nuit</v>
      </c>
      <c r="U45" s="29">
        <f t="shared" si="44"/>
        <v>0</v>
      </c>
      <c r="V45" s="30" t="str">
        <f t="shared" si="44"/>
        <v>total</v>
      </c>
      <c r="W45" s="28" t="str">
        <f t="shared" si="44"/>
        <v>jour</v>
      </c>
      <c r="X45" s="29" t="str">
        <f t="shared" si="45"/>
        <v>nuit</v>
      </c>
      <c r="Y45" s="29">
        <f t="shared" si="45"/>
        <v>0</v>
      </c>
      <c r="Z45" s="30" t="str">
        <f t="shared" si="45"/>
        <v>total</v>
      </c>
      <c r="AA45" s="28" t="str">
        <f t="shared" si="45"/>
        <v>jour</v>
      </c>
      <c r="AB45" s="29" t="str">
        <f t="shared" si="45"/>
        <v>nuit</v>
      </c>
      <c r="AC45" s="29">
        <f t="shared" si="45"/>
        <v>0</v>
      </c>
      <c r="AD45" s="30" t="str">
        <f t="shared" si="45"/>
        <v>total</v>
      </c>
    </row>
    <row r="46" spans="1:30" s="39" customFormat="1" x14ac:dyDescent="0.35">
      <c r="A46" s="48">
        <f>ROW()-ROW(C$43)-2</f>
        <v>1</v>
      </c>
      <c r="B46" s="37" t="str">
        <f ca="1">OFFSET(agents[[#Headers],[Agents]],A46,)</f>
        <v>Agent1</v>
      </c>
      <c r="C46" s="43">
        <f ca="1">IFERROR(INDEX(data[heures jour],MATCH($B46&amp;"|"&amp;$C$43,data[clé],0)),0)</f>
        <v>0</v>
      </c>
      <c r="D46" s="44">
        <f ca="1">IFERROR(INDEX(data[heures nuit],MATCH($B46&amp;"|"&amp;$C$43,data[clé],0)),0)</f>
        <v>0</v>
      </c>
      <c r="E46" s="44"/>
      <c r="F46" s="45">
        <f ca="1">C46+D46</f>
        <v>0</v>
      </c>
      <c r="G46" s="43">
        <f ca="1">IFERROR(INDEX(data[heures jour],MATCH($B46&amp;"|"&amp;$G$43,data[clé],0)),0)</f>
        <v>0</v>
      </c>
      <c r="H46" s="44">
        <f ca="1">IFERROR(INDEX(data[heures nuit],MATCH($B46&amp;"|"&amp;$G$43,data[clé],0)),0)</f>
        <v>0</v>
      </c>
      <c r="I46" s="44"/>
      <c r="J46" s="45">
        <f ca="1">G46+H46</f>
        <v>0</v>
      </c>
      <c r="K46" s="43">
        <f ca="1">IFERROR(INDEX(data[heures jour],MATCH($B46&amp;"|"&amp;$K$43,data[clé],0)),0)</f>
        <v>0</v>
      </c>
      <c r="L46" s="44">
        <f ca="1">IFERROR(INDEX(data[heures nuit],MATCH($B46&amp;"|"&amp;$K$43,data[clé],0)),0)</f>
        <v>0</v>
      </c>
      <c r="M46" s="44"/>
      <c r="N46" s="45">
        <f ca="1">K46+L46</f>
        <v>0</v>
      </c>
      <c r="O46" s="43">
        <f ca="1">IFERROR(INDEX(data[heures jour],MATCH($B46&amp;"|"&amp;$O$43,data[clé],0)),0)</f>
        <v>0</v>
      </c>
      <c r="P46" s="44">
        <f ca="1">IFERROR(INDEX(data[heures nuit],MATCH($B46&amp;"|"&amp;$O$43,data[clé],0)),0)</f>
        <v>0</v>
      </c>
      <c r="Q46" s="44"/>
      <c r="R46" s="45">
        <f ca="1">O46+P46</f>
        <v>0</v>
      </c>
      <c r="S46" s="43">
        <f ca="1">IFERROR(INDEX(data[heures jour],MATCH($B46&amp;"|"&amp;$S$43,data[clé],0)),0)</f>
        <v>0</v>
      </c>
      <c r="T46" s="44">
        <f ca="1">IFERROR(INDEX(data[heures nuit],MATCH($B46&amp;"|"&amp;$S$43,data[clé],0)),0)</f>
        <v>0</v>
      </c>
      <c r="U46" s="44"/>
      <c r="V46" s="45">
        <f ca="1">S46+T46</f>
        <v>0</v>
      </c>
      <c r="W46" s="43">
        <f ca="1">IFERROR(INDEX(data[heures jour],MATCH($B46&amp;"|"&amp;$W$43,data[clé],0)),0)</f>
        <v>0</v>
      </c>
      <c r="X46" s="44">
        <f ca="1">IFERROR(INDEX(data[heures nuit],MATCH($B46&amp;"|"&amp;$W$43,data[clé],0)),0)</f>
        <v>0</v>
      </c>
      <c r="Y46" s="44"/>
      <c r="Z46" s="45">
        <f ca="1">W46+X46</f>
        <v>0</v>
      </c>
      <c r="AA46" s="43">
        <f ca="1">IFERROR(INDEX(data[heures jour],MATCH($B46&amp;"|"&amp;$AA$43,data[clé],0)),0)</f>
        <v>0</v>
      </c>
      <c r="AB46" s="44">
        <f ca="1">IFERROR(INDEX(data[heures nuit],MATCH($B46&amp;"|"&amp;$AA$43,data[clé],0)),0)</f>
        <v>0</v>
      </c>
      <c r="AC46" s="44"/>
      <c r="AD46" s="45">
        <f ca="1">AA46+AB46</f>
        <v>0</v>
      </c>
    </row>
    <row r="47" spans="1:30" s="39" customFormat="1" x14ac:dyDescent="0.35">
      <c r="A47" s="48">
        <f t="shared" ref="A47:A51" si="46">ROW()-ROW(C$43)-2</f>
        <v>2</v>
      </c>
      <c r="B47" s="37" t="str">
        <f ca="1">OFFSET(agents[[#Headers],[Agents]],A47,)</f>
        <v>Agent2</v>
      </c>
      <c r="C47" s="43">
        <f ca="1">IFERROR(INDEX(data[heures jour],MATCH($B47&amp;"|"&amp;$C$43,data[clé],0)),0)</f>
        <v>0</v>
      </c>
      <c r="D47" s="44">
        <f ca="1">IFERROR(INDEX(data[heures nuit],MATCH($B47&amp;"|"&amp;$C$43,data[clé],0)),0)</f>
        <v>0</v>
      </c>
      <c r="E47" s="44"/>
      <c r="F47" s="45">
        <f t="shared" ref="F47:F51" ca="1" si="47">C47+D47</f>
        <v>0</v>
      </c>
      <c r="G47" s="43">
        <f ca="1">IFERROR(INDEX(data[heures jour],MATCH($B47&amp;"|"&amp;$G$43,data[clé],0)),0)</f>
        <v>0</v>
      </c>
      <c r="H47" s="44">
        <f ca="1">IFERROR(INDEX(data[heures nuit],MATCH($B47&amp;"|"&amp;$G$43,data[clé],0)),0)</f>
        <v>0</v>
      </c>
      <c r="I47" s="44"/>
      <c r="J47" s="45">
        <f t="shared" ref="J47:J51" ca="1" si="48">G47+H47</f>
        <v>0</v>
      </c>
      <c r="K47" s="43">
        <f ca="1">IFERROR(INDEX(data[heures jour],MATCH($B47&amp;"|"&amp;$K$43,data[clé],0)),0)</f>
        <v>0</v>
      </c>
      <c r="L47" s="44">
        <f ca="1">IFERROR(INDEX(data[heures nuit],MATCH($B47&amp;"|"&amp;$K$43,data[clé],0)),0)</f>
        <v>0</v>
      </c>
      <c r="M47" s="44"/>
      <c r="N47" s="45">
        <f t="shared" ref="N47:N51" ca="1" si="49">K47+L47</f>
        <v>0</v>
      </c>
      <c r="O47" s="43">
        <f ca="1">IFERROR(INDEX(data[heures jour],MATCH($B47&amp;"|"&amp;$O$43,data[clé],0)),0)</f>
        <v>0</v>
      </c>
      <c r="P47" s="44">
        <f ca="1">IFERROR(INDEX(data[heures nuit],MATCH($B47&amp;"|"&amp;$O$43,data[clé],0)),0)</f>
        <v>0</v>
      </c>
      <c r="Q47" s="44"/>
      <c r="R47" s="45">
        <f t="shared" ref="R47:R51" ca="1" si="50">O47+P47</f>
        <v>0</v>
      </c>
      <c r="S47" s="43">
        <f ca="1">IFERROR(INDEX(data[heures jour],MATCH($B47&amp;"|"&amp;$S$43,data[clé],0)),0)</f>
        <v>0</v>
      </c>
      <c r="T47" s="44">
        <f ca="1">IFERROR(INDEX(data[heures nuit],MATCH($B47&amp;"|"&amp;$S$43,data[clé],0)),0)</f>
        <v>0</v>
      </c>
      <c r="U47" s="44"/>
      <c r="V47" s="45">
        <f t="shared" ref="V47:V51" ca="1" si="51">S47+T47</f>
        <v>0</v>
      </c>
      <c r="W47" s="43">
        <f ca="1">IFERROR(INDEX(data[heures jour],MATCH($B47&amp;"|"&amp;$W$43,data[clé],0)),0)</f>
        <v>0</v>
      </c>
      <c r="X47" s="44">
        <f ca="1">IFERROR(INDEX(data[heures nuit],MATCH($B47&amp;"|"&amp;$W$43,data[clé],0)),0)</f>
        <v>0</v>
      </c>
      <c r="Y47" s="44"/>
      <c r="Z47" s="45">
        <f t="shared" ref="Z47:Z51" ca="1" si="52">W47+X47</f>
        <v>0</v>
      </c>
      <c r="AA47" s="43">
        <f ca="1">IFERROR(INDEX(data[heures jour],MATCH($B47&amp;"|"&amp;$AA$43,data[clé],0)),0)</f>
        <v>0</v>
      </c>
      <c r="AB47" s="44">
        <f ca="1">IFERROR(INDEX(data[heures nuit],MATCH($B47&amp;"|"&amp;$AA$43,data[clé],0)),0)</f>
        <v>0</v>
      </c>
      <c r="AC47" s="44"/>
      <c r="AD47" s="45">
        <f t="shared" ref="AD47:AD51" ca="1" si="53">AA47+AB47</f>
        <v>0</v>
      </c>
    </row>
    <row r="48" spans="1:30" s="39" customFormat="1" x14ac:dyDescent="0.35">
      <c r="A48" s="48">
        <f t="shared" si="46"/>
        <v>3</v>
      </c>
      <c r="B48" s="37" t="str">
        <f ca="1">OFFSET(agents[[#Headers],[Agents]],A48,)</f>
        <v>Agent3</v>
      </c>
      <c r="C48" s="43">
        <f ca="1">IFERROR(INDEX(data[heures jour],MATCH($B48&amp;"|"&amp;$C$43,data[clé],0)),0)</f>
        <v>0</v>
      </c>
      <c r="D48" s="44">
        <f ca="1">IFERROR(INDEX(data[heures nuit],MATCH($B48&amp;"|"&amp;$C$43,data[clé],0)),0)</f>
        <v>0</v>
      </c>
      <c r="E48" s="44"/>
      <c r="F48" s="45">
        <f t="shared" ca="1" si="47"/>
        <v>0</v>
      </c>
      <c r="G48" s="43">
        <f ca="1">IFERROR(INDEX(data[heures jour],MATCH($B48&amp;"|"&amp;$G$43,data[clé],0)),0)</f>
        <v>0</v>
      </c>
      <c r="H48" s="44">
        <f ca="1">IFERROR(INDEX(data[heures nuit],MATCH($B48&amp;"|"&amp;$G$43,data[clé],0)),0)</f>
        <v>0</v>
      </c>
      <c r="I48" s="44"/>
      <c r="J48" s="45">
        <f t="shared" ca="1" si="48"/>
        <v>0</v>
      </c>
      <c r="K48" s="43">
        <f ca="1">IFERROR(INDEX(data[heures jour],MATCH($B48&amp;"|"&amp;$K$43,data[clé],0)),0)</f>
        <v>0</v>
      </c>
      <c r="L48" s="44">
        <f ca="1">IFERROR(INDEX(data[heures nuit],MATCH($B48&amp;"|"&amp;$K$43,data[clé],0)),0)</f>
        <v>0</v>
      </c>
      <c r="M48" s="44"/>
      <c r="N48" s="45">
        <f t="shared" ca="1" si="49"/>
        <v>0</v>
      </c>
      <c r="O48" s="43">
        <f ca="1">IFERROR(INDEX(data[heures jour],MATCH($B48&amp;"|"&amp;$O$43,data[clé],0)),0)</f>
        <v>0</v>
      </c>
      <c r="P48" s="44">
        <f ca="1">IFERROR(INDEX(data[heures nuit],MATCH($B48&amp;"|"&amp;$O$43,data[clé],0)),0)</f>
        <v>0</v>
      </c>
      <c r="Q48" s="44"/>
      <c r="R48" s="45">
        <f t="shared" ca="1" si="50"/>
        <v>0</v>
      </c>
      <c r="S48" s="43">
        <f ca="1">IFERROR(INDEX(data[heures jour],MATCH($B48&amp;"|"&amp;$S$43,data[clé],0)),0)</f>
        <v>0</v>
      </c>
      <c r="T48" s="44">
        <f ca="1">IFERROR(INDEX(data[heures nuit],MATCH($B48&amp;"|"&amp;$S$43,data[clé],0)),0)</f>
        <v>0</v>
      </c>
      <c r="U48" s="44"/>
      <c r="V48" s="45">
        <f t="shared" ca="1" si="51"/>
        <v>0</v>
      </c>
      <c r="W48" s="43">
        <f ca="1">IFERROR(INDEX(data[heures jour],MATCH($B48&amp;"|"&amp;$W$43,data[clé],0)),0)</f>
        <v>0</v>
      </c>
      <c r="X48" s="44">
        <f ca="1">IFERROR(INDEX(data[heures nuit],MATCH($B48&amp;"|"&amp;$W$43,data[clé],0)),0)</f>
        <v>0</v>
      </c>
      <c r="Y48" s="44"/>
      <c r="Z48" s="45">
        <f t="shared" ca="1" si="52"/>
        <v>0</v>
      </c>
      <c r="AA48" s="43">
        <f ca="1">IFERROR(INDEX(data[heures jour],MATCH($B48&amp;"|"&amp;$AA$43,data[clé],0)),0)</f>
        <v>0</v>
      </c>
      <c r="AB48" s="44">
        <f ca="1">IFERROR(INDEX(data[heures nuit],MATCH($B48&amp;"|"&amp;$AA$43,data[clé],0)),0)</f>
        <v>0</v>
      </c>
      <c r="AC48" s="44"/>
      <c r="AD48" s="45">
        <f t="shared" ca="1" si="53"/>
        <v>0</v>
      </c>
    </row>
    <row r="49" spans="1:30" s="39" customFormat="1" x14ac:dyDescent="0.35">
      <c r="A49" s="48">
        <f t="shared" si="46"/>
        <v>4</v>
      </c>
      <c r="B49" s="37" t="str">
        <f ca="1">OFFSET(agents[[#Headers],[Agents]],A49,)</f>
        <v>Agent4</v>
      </c>
      <c r="C49" s="43">
        <f ca="1">IFERROR(INDEX(data[heures jour],MATCH($B49&amp;"|"&amp;$C$43,data[clé],0)),0)</f>
        <v>0</v>
      </c>
      <c r="D49" s="44">
        <f ca="1">IFERROR(INDEX(data[heures nuit],MATCH($B49&amp;"|"&amp;$C$43,data[clé],0)),0)</f>
        <v>0</v>
      </c>
      <c r="E49" s="44"/>
      <c r="F49" s="45">
        <f t="shared" ca="1" si="47"/>
        <v>0</v>
      </c>
      <c r="G49" s="43">
        <f ca="1">IFERROR(INDEX(data[heures jour],MATCH($B49&amp;"|"&amp;$G$43,data[clé],0)),0)</f>
        <v>0</v>
      </c>
      <c r="H49" s="44">
        <f ca="1">IFERROR(INDEX(data[heures nuit],MATCH($B49&amp;"|"&amp;$G$43,data[clé],0)),0)</f>
        <v>0</v>
      </c>
      <c r="I49" s="44"/>
      <c r="J49" s="45">
        <f t="shared" ca="1" si="48"/>
        <v>0</v>
      </c>
      <c r="K49" s="43">
        <f ca="1">IFERROR(INDEX(data[heures jour],MATCH($B49&amp;"|"&amp;$K$43,data[clé],0)),0)</f>
        <v>0</v>
      </c>
      <c r="L49" s="44">
        <f ca="1">IFERROR(INDEX(data[heures nuit],MATCH($B49&amp;"|"&amp;$K$43,data[clé],0)),0)</f>
        <v>0</v>
      </c>
      <c r="M49" s="44"/>
      <c r="N49" s="45">
        <f t="shared" ca="1" si="49"/>
        <v>0</v>
      </c>
      <c r="O49" s="43">
        <f ca="1">IFERROR(INDEX(data[heures jour],MATCH($B49&amp;"|"&amp;$O$43,data[clé],0)),0)</f>
        <v>0</v>
      </c>
      <c r="P49" s="44">
        <f ca="1">IFERROR(INDEX(data[heures nuit],MATCH($B49&amp;"|"&amp;$O$43,data[clé],0)),0)</f>
        <v>0</v>
      </c>
      <c r="Q49" s="44"/>
      <c r="R49" s="45">
        <f t="shared" ca="1" si="50"/>
        <v>0</v>
      </c>
      <c r="S49" s="43">
        <f ca="1">IFERROR(INDEX(data[heures jour],MATCH($B49&amp;"|"&amp;$S$43,data[clé],0)),0)</f>
        <v>0</v>
      </c>
      <c r="T49" s="44">
        <f ca="1">IFERROR(INDEX(data[heures nuit],MATCH($B49&amp;"|"&amp;$S$43,data[clé],0)),0)</f>
        <v>0</v>
      </c>
      <c r="U49" s="44"/>
      <c r="V49" s="45">
        <f t="shared" ca="1" si="51"/>
        <v>0</v>
      </c>
      <c r="W49" s="43">
        <f ca="1">IFERROR(INDEX(data[heures jour],MATCH($B49&amp;"|"&amp;$W$43,data[clé],0)),0)</f>
        <v>0</v>
      </c>
      <c r="X49" s="44">
        <f ca="1">IFERROR(INDEX(data[heures nuit],MATCH($B49&amp;"|"&amp;$W$43,data[clé],0)),0)</f>
        <v>0</v>
      </c>
      <c r="Y49" s="44"/>
      <c r="Z49" s="45">
        <f t="shared" ca="1" si="52"/>
        <v>0</v>
      </c>
      <c r="AA49" s="43">
        <f ca="1">IFERROR(INDEX(data[heures jour],MATCH($B49&amp;"|"&amp;$AA$43,data[clé],0)),0)</f>
        <v>0</v>
      </c>
      <c r="AB49" s="44">
        <f ca="1">IFERROR(INDEX(data[heures nuit],MATCH($B49&amp;"|"&amp;$AA$43,data[clé],0)),0)</f>
        <v>0</v>
      </c>
      <c r="AC49" s="44"/>
      <c r="AD49" s="45">
        <f t="shared" ca="1" si="53"/>
        <v>0</v>
      </c>
    </row>
    <row r="50" spans="1:30" s="39" customFormat="1" x14ac:dyDescent="0.35">
      <c r="A50" s="48">
        <f t="shared" si="46"/>
        <v>5</v>
      </c>
      <c r="B50" s="37" t="str">
        <f ca="1">OFFSET(agents[[#Headers],[Agents]],A50,)</f>
        <v>Agent5</v>
      </c>
      <c r="C50" s="43">
        <f ca="1">IFERROR(INDEX(data[heures jour],MATCH($B50&amp;"|"&amp;$C$43,data[clé],0)),0)</f>
        <v>0</v>
      </c>
      <c r="D50" s="44">
        <f ca="1">IFERROR(INDEX(data[heures nuit],MATCH($B50&amp;"|"&amp;$C$43,data[clé],0)),0)</f>
        <v>0</v>
      </c>
      <c r="E50" s="44"/>
      <c r="F50" s="45">
        <f t="shared" ca="1" si="47"/>
        <v>0</v>
      </c>
      <c r="G50" s="43">
        <f ca="1">IFERROR(INDEX(data[heures jour],MATCH($B50&amp;"|"&amp;$G$43,data[clé],0)),0)</f>
        <v>0</v>
      </c>
      <c r="H50" s="44">
        <f ca="1">IFERROR(INDEX(data[heures nuit],MATCH($B50&amp;"|"&amp;$G$43,data[clé],0)),0)</f>
        <v>0</v>
      </c>
      <c r="I50" s="44"/>
      <c r="J50" s="45">
        <f t="shared" ca="1" si="48"/>
        <v>0</v>
      </c>
      <c r="K50" s="43">
        <f ca="1">IFERROR(INDEX(data[heures jour],MATCH($B50&amp;"|"&amp;$K$43,data[clé],0)),0)</f>
        <v>0</v>
      </c>
      <c r="L50" s="44">
        <f ca="1">IFERROR(INDEX(data[heures nuit],MATCH($B50&amp;"|"&amp;$K$43,data[clé],0)),0)</f>
        <v>0</v>
      </c>
      <c r="M50" s="44"/>
      <c r="N50" s="45">
        <f t="shared" ca="1" si="49"/>
        <v>0</v>
      </c>
      <c r="O50" s="43">
        <f ca="1">IFERROR(INDEX(data[heures jour],MATCH($B50&amp;"|"&amp;$O$43,data[clé],0)),0)</f>
        <v>0</v>
      </c>
      <c r="P50" s="44">
        <f ca="1">IFERROR(INDEX(data[heures nuit],MATCH($B50&amp;"|"&amp;$O$43,data[clé],0)),0)</f>
        <v>0</v>
      </c>
      <c r="Q50" s="44"/>
      <c r="R50" s="45">
        <f t="shared" ca="1" si="50"/>
        <v>0</v>
      </c>
      <c r="S50" s="43">
        <f ca="1">IFERROR(INDEX(data[heures jour],MATCH($B50&amp;"|"&amp;$S$43,data[clé],0)),0)</f>
        <v>0</v>
      </c>
      <c r="T50" s="44">
        <f ca="1">IFERROR(INDEX(data[heures nuit],MATCH($B50&amp;"|"&amp;$S$43,data[clé],0)),0)</f>
        <v>0</v>
      </c>
      <c r="U50" s="44"/>
      <c r="V50" s="45">
        <f t="shared" ca="1" si="51"/>
        <v>0</v>
      </c>
      <c r="W50" s="43">
        <f ca="1">IFERROR(INDEX(data[heures jour],MATCH($B50&amp;"|"&amp;$W$43,data[clé],0)),0)</f>
        <v>0</v>
      </c>
      <c r="X50" s="44">
        <f ca="1">IFERROR(INDEX(data[heures nuit],MATCH($B50&amp;"|"&amp;$W$43,data[clé],0)),0)</f>
        <v>0</v>
      </c>
      <c r="Y50" s="44"/>
      <c r="Z50" s="45">
        <f t="shared" ca="1" si="52"/>
        <v>0</v>
      </c>
      <c r="AA50" s="43">
        <f ca="1">IFERROR(INDEX(data[heures jour],MATCH($B50&amp;"|"&amp;$AA$43,data[clé],0)),0)</f>
        <v>0</v>
      </c>
      <c r="AB50" s="44">
        <f ca="1">IFERROR(INDEX(data[heures nuit],MATCH($B50&amp;"|"&amp;$AA$43,data[clé],0)),0)</f>
        <v>0</v>
      </c>
      <c r="AC50" s="44"/>
      <c r="AD50" s="45">
        <f t="shared" ca="1" si="53"/>
        <v>0</v>
      </c>
    </row>
    <row r="51" spans="1:30" s="39" customFormat="1" x14ac:dyDescent="0.35">
      <c r="A51" s="48">
        <f t="shared" si="46"/>
        <v>6</v>
      </c>
      <c r="B51" s="37" t="str">
        <f ca="1">OFFSET(agents[[#Headers],[Agents]],A51,)</f>
        <v>Agent6</v>
      </c>
      <c r="C51" s="43">
        <f ca="1">IFERROR(INDEX(data[heures jour],MATCH($B51&amp;"|"&amp;$C$43,data[clé],0)),0)</f>
        <v>0</v>
      </c>
      <c r="D51" s="44">
        <f ca="1">IFERROR(INDEX(data[heures nuit],MATCH($B51&amp;"|"&amp;$C$43,data[clé],0)),0)</f>
        <v>0</v>
      </c>
      <c r="E51" s="44"/>
      <c r="F51" s="45">
        <f t="shared" ca="1" si="47"/>
        <v>0</v>
      </c>
      <c r="G51" s="43">
        <f ca="1">IFERROR(INDEX(data[heures jour],MATCH($B51&amp;"|"&amp;$G$43,data[clé],0)),0)</f>
        <v>0</v>
      </c>
      <c r="H51" s="44">
        <f ca="1">IFERROR(INDEX(data[heures nuit],MATCH($B51&amp;"|"&amp;$G$43,data[clé],0)),0)</f>
        <v>0</v>
      </c>
      <c r="I51" s="44"/>
      <c r="J51" s="45">
        <f t="shared" ca="1" si="48"/>
        <v>0</v>
      </c>
      <c r="K51" s="43">
        <f ca="1">IFERROR(INDEX(data[heures jour],MATCH($B51&amp;"|"&amp;$K$43,data[clé],0)),0)</f>
        <v>0</v>
      </c>
      <c r="L51" s="44">
        <f ca="1">IFERROR(INDEX(data[heures nuit],MATCH($B51&amp;"|"&amp;$K$43,data[clé],0)),0)</f>
        <v>0</v>
      </c>
      <c r="M51" s="44"/>
      <c r="N51" s="45">
        <f t="shared" ca="1" si="49"/>
        <v>0</v>
      </c>
      <c r="O51" s="43">
        <f ca="1">IFERROR(INDEX(data[heures jour],MATCH($B51&amp;"|"&amp;$O$43,data[clé],0)),0)</f>
        <v>0</v>
      </c>
      <c r="P51" s="44">
        <f ca="1">IFERROR(INDEX(data[heures nuit],MATCH($B51&amp;"|"&amp;$O$43,data[clé],0)),0)</f>
        <v>0</v>
      </c>
      <c r="Q51" s="44"/>
      <c r="R51" s="45">
        <f t="shared" ca="1" si="50"/>
        <v>0</v>
      </c>
      <c r="S51" s="43">
        <f ca="1">IFERROR(INDEX(data[heures jour],MATCH($B51&amp;"|"&amp;$S$43,data[clé],0)),0)</f>
        <v>0</v>
      </c>
      <c r="T51" s="44">
        <f ca="1">IFERROR(INDEX(data[heures nuit],MATCH($B51&amp;"|"&amp;$S$43,data[clé],0)),0)</f>
        <v>0</v>
      </c>
      <c r="U51" s="44"/>
      <c r="V51" s="45">
        <f t="shared" ca="1" si="51"/>
        <v>0</v>
      </c>
      <c r="W51" s="43">
        <f ca="1">IFERROR(INDEX(data[heures jour],MATCH($B51&amp;"|"&amp;$W$43,data[clé],0)),0)</f>
        <v>0</v>
      </c>
      <c r="X51" s="44">
        <f ca="1">IFERROR(INDEX(data[heures nuit],MATCH($B51&amp;"|"&amp;$W$43,data[clé],0)),0)</f>
        <v>0</v>
      </c>
      <c r="Y51" s="44"/>
      <c r="Z51" s="45">
        <f t="shared" ca="1" si="52"/>
        <v>0</v>
      </c>
      <c r="AA51" s="43">
        <f ca="1">IFERROR(INDEX(data[heures jour],MATCH($B51&amp;"|"&amp;$AA$43,data[clé],0)),0)</f>
        <v>0</v>
      </c>
      <c r="AB51" s="44">
        <f ca="1">IFERROR(INDEX(data[heures nuit],MATCH($B51&amp;"|"&amp;$AA$43,data[clé],0)),0)</f>
        <v>0</v>
      </c>
      <c r="AC51" s="44"/>
      <c r="AD51" s="45">
        <f t="shared" ca="1" si="53"/>
        <v>0</v>
      </c>
    </row>
    <row r="53" spans="1:30" x14ac:dyDescent="0.35">
      <c r="C53" s="63">
        <f>C43+7</f>
        <v>43136</v>
      </c>
      <c r="D53" s="64"/>
      <c r="E53" s="64"/>
      <c r="F53" s="65"/>
      <c r="G53" s="63">
        <f>C53+1</f>
        <v>43137</v>
      </c>
      <c r="H53" s="64"/>
      <c r="I53" s="64"/>
      <c r="J53" s="65"/>
      <c r="K53" s="63">
        <f>G53+1</f>
        <v>43138</v>
      </c>
      <c r="L53" s="64"/>
      <c r="M53" s="64"/>
      <c r="N53" s="65"/>
      <c r="O53" s="63">
        <f>K53+1</f>
        <v>43139</v>
      </c>
      <c r="P53" s="64"/>
      <c r="Q53" s="64"/>
      <c r="R53" s="65"/>
      <c r="S53" s="63">
        <f>O53+1</f>
        <v>43140</v>
      </c>
      <c r="T53" s="64"/>
      <c r="U53" s="64"/>
      <c r="V53" s="65"/>
      <c r="W53" s="63">
        <f>S53+1</f>
        <v>43141</v>
      </c>
      <c r="X53" s="64"/>
      <c r="Y53" s="64"/>
      <c r="Z53" s="65"/>
      <c r="AA53" s="63">
        <f>W53+1</f>
        <v>43142</v>
      </c>
      <c r="AB53" s="64"/>
      <c r="AC53" s="64"/>
      <c r="AD53" s="65"/>
    </row>
    <row r="54" spans="1:30" x14ac:dyDescent="0.35">
      <c r="B54" s="16" t="s">
        <v>37</v>
      </c>
      <c r="C54" s="19" t="str">
        <f t="shared" ref="C54:F55" si="54">C44</f>
        <v>h</v>
      </c>
      <c r="D54" s="20" t="str">
        <f t="shared" si="54"/>
        <v>h</v>
      </c>
      <c r="E54" s="20">
        <f t="shared" si="54"/>
        <v>0</v>
      </c>
      <c r="F54" s="21" t="str">
        <f t="shared" si="54"/>
        <v>h</v>
      </c>
      <c r="G54" s="22" t="str">
        <f>C54</f>
        <v>h</v>
      </c>
      <c r="H54" s="23" t="str">
        <f t="shared" ref="H54:W55" si="55">D54</f>
        <v>h</v>
      </c>
      <c r="I54" s="23">
        <f t="shared" si="55"/>
        <v>0</v>
      </c>
      <c r="J54" s="24" t="str">
        <f t="shared" si="55"/>
        <v>h</v>
      </c>
      <c r="K54" s="22" t="str">
        <f t="shared" si="55"/>
        <v>h</v>
      </c>
      <c r="L54" s="23" t="str">
        <f t="shared" si="55"/>
        <v>h</v>
      </c>
      <c r="M54" s="23">
        <f t="shared" si="55"/>
        <v>0</v>
      </c>
      <c r="N54" s="24" t="str">
        <f t="shared" si="55"/>
        <v>h</v>
      </c>
      <c r="O54" s="22" t="str">
        <f t="shared" si="55"/>
        <v>h</v>
      </c>
      <c r="P54" s="23" t="str">
        <f t="shared" si="55"/>
        <v>h</v>
      </c>
      <c r="Q54" s="23">
        <f t="shared" si="55"/>
        <v>0</v>
      </c>
      <c r="R54" s="24" t="str">
        <f t="shared" si="55"/>
        <v>h</v>
      </c>
      <c r="S54" s="22" t="str">
        <f t="shared" si="55"/>
        <v>h</v>
      </c>
      <c r="T54" s="23" t="str">
        <f t="shared" si="55"/>
        <v>h</v>
      </c>
      <c r="U54" s="23">
        <f t="shared" si="55"/>
        <v>0</v>
      </c>
      <c r="V54" s="24" t="str">
        <f t="shared" si="55"/>
        <v>h</v>
      </c>
      <c r="W54" s="22" t="str">
        <f t="shared" si="55"/>
        <v>h</v>
      </c>
      <c r="X54" s="23" t="str">
        <f t="shared" ref="X54:AD55" si="56">T54</f>
        <v>h</v>
      </c>
      <c r="Y54" s="23">
        <f t="shared" si="56"/>
        <v>0</v>
      </c>
      <c r="Z54" s="24" t="str">
        <f t="shared" si="56"/>
        <v>h</v>
      </c>
      <c r="AA54" s="22" t="str">
        <f t="shared" si="56"/>
        <v>h</v>
      </c>
      <c r="AB54" s="23" t="str">
        <f t="shared" si="56"/>
        <v>h</v>
      </c>
      <c r="AC54" s="23">
        <f t="shared" si="56"/>
        <v>0</v>
      </c>
      <c r="AD54" s="24" t="str">
        <f t="shared" si="56"/>
        <v>h</v>
      </c>
    </row>
    <row r="55" spans="1:30" x14ac:dyDescent="0.35">
      <c r="B55" s="16" t="s">
        <v>38</v>
      </c>
      <c r="C55" s="25" t="str">
        <f t="shared" si="54"/>
        <v>jour</v>
      </c>
      <c r="D55" s="26" t="str">
        <f t="shared" si="54"/>
        <v>nuit</v>
      </c>
      <c r="E55" s="26">
        <f t="shared" si="54"/>
        <v>0</v>
      </c>
      <c r="F55" s="27" t="str">
        <f t="shared" si="54"/>
        <v>total</v>
      </c>
      <c r="G55" s="28" t="str">
        <f>C55</f>
        <v>jour</v>
      </c>
      <c r="H55" s="29" t="str">
        <f t="shared" si="55"/>
        <v>nuit</v>
      </c>
      <c r="I55" s="29">
        <f t="shared" si="55"/>
        <v>0</v>
      </c>
      <c r="J55" s="30" t="str">
        <f t="shared" si="55"/>
        <v>total</v>
      </c>
      <c r="K55" s="28" t="str">
        <f t="shared" si="55"/>
        <v>jour</v>
      </c>
      <c r="L55" s="29" t="str">
        <f t="shared" si="55"/>
        <v>nuit</v>
      </c>
      <c r="M55" s="29">
        <f t="shared" si="55"/>
        <v>0</v>
      </c>
      <c r="N55" s="30" t="str">
        <f t="shared" si="55"/>
        <v>total</v>
      </c>
      <c r="O55" s="28" t="str">
        <f t="shared" si="55"/>
        <v>jour</v>
      </c>
      <c r="P55" s="29" t="str">
        <f t="shared" si="55"/>
        <v>nuit</v>
      </c>
      <c r="Q55" s="29">
        <f t="shared" si="55"/>
        <v>0</v>
      </c>
      <c r="R55" s="30" t="str">
        <f t="shared" si="55"/>
        <v>total</v>
      </c>
      <c r="S55" s="28" t="str">
        <f t="shared" si="55"/>
        <v>jour</v>
      </c>
      <c r="T55" s="29" t="str">
        <f t="shared" si="55"/>
        <v>nuit</v>
      </c>
      <c r="U55" s="29">
        <f t="shared" si="55"/>
        <v>0</v>
      </c>
      <c r="V55" s="30" t="str">
        <f t="shared" si="55"/>
        <v>total</v>
      </c>
      <c r="W55" s="28" t="str">
        <f t="shared" si="55"/>
        <v>jour</v>
      </c>
      <c r="X55" s="29" t="str">
        <f t="shared" si="56"/>
        <v>nuit</v>
      </c>
      <c r="Y55" s="29">
        <f t="shared" si="56"/>
        <v>0</v>
      </c>
      <c r="Z55" s="30" t="str">
        <f t="shared" si="56"/>
        <v>total</v>
      </c>
      <c r="AA55" s="28" t="str">
        <f t="shared" si="56"/>
        <v>jour</v>
      </c>
      <c r="AB55" s="29" t="str">
        <f t="shared" si="56"/>
        <v>nuit</v>
      </c>
      <c r="AC55" s="29">
        <f t="shared" si="56"/>
        <v>0</v>
      </c>
      <c r="AD55" s="30" t="str">
        <f t="shared" si="56"/>
        <v>total</v>
      </c>
    </row>
    <row r="56" spans="1:30" s="39" customFormat="1" x14ac:dyDescent="0.35">
      <c r="A56" s="48">
        <f>ROW()-ROW(C$53)-2</f>
        <v>1</v>
      </c>
      <c r="B56" s="37" t="str">
        <f ca="1">OFFSET(agents[[#Headers],[Agents]],A56,)</f>
        <v>Agent1</v>
      </c>
      <c r="C56" s="43">
        <f ca="1">IFERROR(INDEX(data[heures jour],MATCH($B56&amp;"|"&amp;$C$53,data[clé],0)),0)</f>
        <v>0</v>
      </c>
      <c r="D56" s="44">
        <f ca="1">IFERROR(INDEX(data[heures nuit],MATCH($B56&amp;"|"&amp;$C$53,data[clé],0)),0)</f>
        <v>0</v>
      </c>
      <c r="E56" s="44"/>
      <c r="F56" s="45">
        <f ca="1">C56+D56</f>
        <v>0</v>
      </c>
      <c r="G56" s="43">
        <f ca="1">IFERROR(INDEX(data[heures jour],MATCH($B56&amp;"|"&amp;$G$53,data[clé],0)),0)</f>
        <v>0</v>
      </c>
      <c r="H56" s="44">
        <f ca="1">IFERROR(INDEX(data[heures nuit],MATCH($B56&amp;"|"&amp;$G$53,data[clé],0)),0)</f>
        <v>0</v>
      </c>
      <c r="I56" s="44"/>
      <c r="J56" s="45">
        <f ca="1">G56+H56</f>
        <v>0</v>
      </c>
      <c r="K56" s="43">
        <f ca="1">IFERROR(INDEX(data[heures jour],MATCH($B56&amp;"|"&amp;$K$53,data[clé],0)),0)</f>
        <v>0</v>
      </c>
      <c r="L56" s="44">
        <f ca="1">IFERROR(INDEX(data[heures nuit],MATCH($B56&amp;"|"&amp;$K$53,data[clé],0)),0)</f>
        <v>0</v>
      </c>
      <c r="M56" s="44"/>
      <c r="N56" s="45">
        <f ca="1">K56+L56</f>
        <v>0</v>
      </c>
      <c r="O56" s="43">
        <f ca="1">IFERROR(INDEX(data[heures jour],MATCH($B56&amp;"|"&amp;$O$53,data[clé],0)),0)</f>
        <v>0</v>
      </c>
      <c r="P56" s="44">
        <f ca="1">IFERROR(INDEX(data[heures nuit],MATCH($B56&amp;"|"&amp;$O$53,data[clé],0)),0)</f>
        <v>0</v>
      </c>
      <c r="Q56" s="44"/>
      <c r="R56" s="45">
        <f ca="1">O56+P56</f>
        <v>0</v>
      </c>
      <c r="S56" s="43">
        <f ca="1">IFERROR(INDEX(data[heures jour],MATCH($B56&amp;"|"&amp;$S$53,data[clé],0)),0)</f>
        <v>0</v>
      </c>
      <c r="T56" s="44">
        <f ca="1">IFERROR(INDEX(data[heures nuit],MATCH($B56&amp;"|"&amp;$S$53,data[clé],0)),0)</f>
        <v>0</v>
      </c>
      <c r="U56" s="44"/>
      <c r="V56" s="45">
        <f ca="1">S56+T56</f>
        <v>0</v>
      </c>
      <c r="W56" s="43">
        <f ca="1">IFERROR(INDEX(data[heures jour],MATCH($B56&amp;"|"&amp;$W$53,data[clé],0)),0)</f>
        <v>0</v>
      </c>
      <c r="X56" s="44">
        <f ca="1">IFERROR(INDEX(data[heures nuit],MATCH($B56&amp;"|"&amp;$W$53,data[clé],0)),0)</f>
        <v>0</v>
      </c>
      <c r="Y56" s="44"/>
      <c r="Z56" s="45">
        <f ca="1">W56+X56</f>
        <v>0</v>
      </c>
      <c r="AA56" s="43">
        <f ca="1">IFERROR(INDEX(data[heures jour],MATCH($B56&amp;"|"&amp;$AA$53,data[clé],0)),0)</f>
        <v>0</v>
      </c>
      <c r="AB56" s="44">
        <f ca="1">IFERROR(INDEX(data[heures nuit],MATCH($B56&amp;"|"&amp;$AA$53,data[clé],0)),0)</f>
        <v>0</v>
      </c>
      <c r="AC56" s="44"/>
      <c r="AD56" s="45">
        <f ca="1">AA56+AB56</f>
        <v>0</v>
      </c>
    </row>
    <row r="57" spans="1:30" s="39" customFormat="1" x14ac:dyDescent="0.35">
      <c r="A57" s="48">
        <f t="shared" ref="A57:A61" si="57">ROW()-ROW(C$53)-2</f>
        <v>2</v>
      </c>
      <c r="B57" s="37" t="str">
        <f ca="1">OFFSET(agents[[#Headers],[Agents]],A57,)</f>
        <v>Agent2</v>
      </c>
      <c r="C57" s="43">
        <f ca="1">IFERROR(INDEX(data[heures jour],MATCH($B57&amp;"|"&amp;$C$53,data[clé],0)),0)</f>
        <v>0</v>
      </c>
      <c r="D57" s="44">
        <f ca="1">IFERROR(INDEX(data[heures nuit],MATCH($B57&amp;"|"&amp;$C$53,data[clé],0)),0)</f>
        <v>0</v>
      </c>
      <c r="E57" s="44"/>
      <c r="F57" s="45">
        <f t="shared" ref="F57:F61" ca="1" si="58">C57+D57</f>
        <v>0</v>
      </c>
      <c r="G57" s="43">
        <f ca="1">IFERROR(INDEX(data[heures jour],MATCH($B57&amp;"|"&amp;$G$53,data[clé],0)),0)</f>
        <v>0</v>
      </c>
      <c r="H57" s="44">
        <f ca="1">IFERROR(INDEX(data[heures nuit],MATCH($B57&amp;"|"&amp;$G$53,data[clé],0)),0)</f>
        <v>0</v>
      </c>
      <c r="I57" s="44"/>
      <c r="J57" s="45">
        <f t="shared" ref="J57:J61" ca="1" si="59">G57+H57</f>
        <v>0</v>
      </c>
      <c r="K57" s="43">
        <f ca="1">IFERROR(INDEX(data[heures jour],MATCH($B57&amp;"|"&amp;$K$53,data[clé],0)),0)</f>
        <v>0</v>
      </c>
      <c r="L57" s="44">
        <f ca="1">IFERROR(INDEX(data[heures nuit],MATCH($B57&amp;"|"&amp;$K$53,data[clé],0)),0)</f>
        <v>0</v>
      </c>
      <c r="M57" s="44"/>
      <c r="N57" s="45">
        <f t="shared" ref="N57:N61" ca="1" si="60">K57+L57</f>
        <v>0</v>
      </c>
      <c r="O57" s="43">
        <f ca="1">IFERROR(INDEX(data[heures jour],MATCH($B57&amp;"|"&amp;$O$53,data[clé],0)),0)</f>
        <v>0</v>
      </c>
      <c r="P57" s="44">
        <f ca="1">IFERROR(INDEX(data[heures nuit],MATCH($B57&amp;"|"&amp;$O$53,data[clé],0)),0)</f>
        <v>0</v>
      </c>
      <c r="Q57" s="44"/>
      <c r="R57" s="45">
        <f t="shared" ref="R57:R61" ca="1" si="61">O57+P57</f>
        <v>0</v>
      </c>
      <c r="S57" s="43">
        <f ca="1">IFERROR(INDEX(data[heures jour],MATCH($B57&amp;"|"&amp;$S$53,data[clé],0)),0)</f>
        <v>0</v>
      </c>
      <c r="T57" s="44">
        <f ca="1">IFERROR(INDEX(data[heures nuit],MATCH($B57&amp;"|"&amp;$S$53,data[clé],0)),0)</f>
        <v>0</v>
      </c>
      <c r="U57" s="44"/>
      <c r="V57" s="45">
        <f t="shared" ref="V57:V61" ca="1" si="62">S57+T57</f>
        <v>0</v>
      </c>
      <c r="W57" s="43">
        <f ca="1">IFERROR(INDEX(data[heures jour],MATCH($B57&amp;"|"&amp;$W$53,data[clé],0)),0)</f>
        <v>0</v>
      </c>
      <c r="X57" s="44">
        <f ca="1">IFERROR(INDEX(data[heures nuit],MATCH($B57&amp;"|"&amp;$W$53,data[clé],0)),0)</f>
        <v>0</v>
      </c>
      <c r="Y57" s="44"/>
      <c r="Z57" s="45">
        <f t="shared" ref="Z57:Z61" ca="1" si="63">W57+X57</f>
        <v>0</v>
      </c>
      <c r="AA57" s="43">
        <f ca="1">IFERROR(INDEX(data[heures jour],MATCH($B57&amp;"|"&amp;$AA$53,data[clé],0)),0)</f>
        <v>0</v>
      </c>
      <c r="AB57" s="44">
        <f ca="1">IFERROR(INDEX(data[heures nuit],MATCH($B57&amp;"|"&amp;$AA$53,data[clé],0)),0)</f>
        <v>0</v>
      </c>
      <c r="AC57" s="44"/>
      <c r="AD57" s="45">
        <f t="shared" ref="AD57:AD61" ca="1" si="64">AA57+AB57</f>
        <v>0</v>
      </c>
    </row>
    <row r="58" spans="1:30" s="39" customFormat="1" x14ac:dyDescent="0.35">
      <c r="A58" s="48">
        <f t="shared" si="57"/>
        <v>3</v>
      </c>
      <c r="B58" s="37" t="str">
        <f ca="1">OFFSET(agents[[#Headers],[Agents]],A58,)</f>
        <v>Agent3</v>
      </c>
      <c r="C58" s="43">
        <f ca="1">IFERROR(INDEX(data[heures jour],MATCH($B58&amp;"|"&amp;$C$53,data[clé],0)),0)</f>
        <v>0</v>
      </c>
      <c r="D58" s="44">
        <f ca="1">IFERROR(INDEX(data[heures nuit],MATCH($B58&amp;"|"&amp;$C$53,data[clé],0)),0)</f>
        <v>0</v>
      </c>
      <c r="E58" s="44"/>
      <c r="F58" s="45">
        <f t="shared" ca="1" si="58"/>
        <v>0</v>
      </c>
      <c r="G58" s="43">
        <f ca="1">IFERROR(INDEX(data[heures jour],MATCH($B58&amp;"|"&amp;$G$53,data[clé],0)),0)</f>
        <v>0</v>
      </c>
      <c r="H58" s="44">
        <f ca="1">IFERROR(INDEX(data[heures nuit],MATCH($B58&amp;"|"&amp;$G$53,data[clé],0)),0)</f>
        <v>0</v>
      </c>
      <c r="I58" s="44"/>
      <c r="J58" s="45">
        <f t="shared" ca="1" si="59"/>
        <v>0</v>
      </c>
      <c r="K58" s="43">
        <f ca="1">IFERROR(INDEX(data[heures jour],MATCH($B58&amp;"|"&amp;$K$53,data[clé],0)),0)</f>
        <v>0</v>
      </c>
      <c r="L58" s="44">
        <f ca="1">IFERROR(INDEX(data[heures nuit],MATCH($B58&amp;"|"&amp;$K$53,data[clé],0)),0)</f>
        <v>0</v>
      </c>
      <c r="M58" s="44"/>
      <c r="N58" s="45">
        <f t="shared" ca="1" si="60"/>
        <v>0</v>
      </c>
      <c r="O58" s="43">
        <f ca="1">IFERROR(INDEX(data[heures jour],MATCH($B58&amp;"|"&amp;$O$53,data[clé],0)),0)</f>
        <v>0</v>
      </c>
      <c r="P58" s="44">
        <f ca="1">IFERROR(INDEX(data[heures nuit],MATCH($B58&amp;"|"&amp;$O$53,data[clé],0)),0)</f>
        <v>0</v>
      </c>
      <c r="Q58" s="44"/>
      <c r="R58" s="45">
        <f t="shared" ca="1" si="61"/>
        <v>0</v>
      </c>
      <c r="S58" s="43">
        <f ca="1">IFERROR(INDEX(data[heures jour],MATCH($B58&amp;"|"&amp;$S$53,data[clé],0)),0)</f>
        <v>0</v>
      </c>
      <c r="T58" s="44">
        <f ca="1">IFERROR(INDEX(data[heures nuit],MATCH($B58&amp;"|"&amp;$S$53,data[clé],0)),0)</f>
        <v>0</v>
      </c>
      <c r="U58" s="44"/>
      <c r="V58" s="45">
        <f t="shared" ca="1" si="62"/>
        <v>0</v>
      </c>
      <c r="W58" s="43">
        <f ca="1">IFERROR(INDEX(data[heures jour],MATCH($B58&amp;"|"&amp;$W$53,data[clé],0)),0)</f>
        <v>0</v>
      </c>
      <c r="X58" s="44">
        <f ca="1">IFERROR(INDEX(data[heures nuit],MATCH($B58&amp;"|"&amp;$W$53,data[clé],0)),0)</f>
        <v>0</v>
      </c>
      <c r="Y58" s="44"/>
      <c r="Z58" s="45">
        <f t="shared" ca="1" si="63"/>
        <v>0</v>
      </c>
      <c r="AA58" s="43">
        <f ca="1">IFERROR(INDEX(data[heures jour],MATCH($B58&amp;"|"&amp;$AA$53,data[clé],0)),0)</f>
        <v>0</v>
      </c>
      <c r="AB58" s="44">
        <f ca="1">IFERROR(INDEX(data[heures nuit],MATCH($B58&amp;"|"&amp;$AA$53,data[clé],0)),0)</f>
        <v>0</v>
      </c>
      <c r="AC58" s="44"/>
      <c r="AD58" s="45">
        <f t="shared" ca="1" si="64"/>
        <v>0</v>
      </c>
    </row>
    <row r="59" spans="1:30" s="39" customFormat="1" x14ac:dyDescent="0.35">
      <c r="A59" s="48">
        <f t="shared" si="57"/>
        <v>4</v>
      </c>
      <c r="B59" s="37" t="str">
        <f ca="1">OFFSET(agents[[#Headers],[Agents]],A59,)</f>
        <v>Agent4</v>
      </c>
      <c r="C59" s="43">
        <f ca="1">IFERROR(INDEX(data[heures jour],MATCH($B59&amp;"|"&amp;$C$53,data[clé],0)),0)</f>
        <v>0</v>
      </c>
      <c r="D59" s="44">
        <f ca="1">IFERROR(INDEX(data[heures nuit],MATCH($B59&amp;"|"&amp;$C$53,data[clé],0)),0)</f>
        <v>0</v>
      </c>
      <c r="E59" s="44"/>
      <c r="F59" s="45">
        <f t="shared" ca="1" si="58"/>
        <v>0</v>
      </c>
      <c r="G59" s="43">
        <f ca="1">IFERROR(INDEX(data[heures jour],MATCH($B59&amp;"|"&amp;$G$53,data[clé],0)),0)</f>
        <v>0</v>
      </c>
      <c r="H59" s="44">
        <f ca="1">IFERROR(INDEX(data[heures nuit],MATCH($B59&amp;"|"&amp;$G$53,data[clé],0)),0)</f>
        <v>0</v>
      </c>
      <c r="I59" s="44"/>
      <c r="J59" s="45">
        <f t="shared" ca="1" si="59"/>
        <v>0</v>
      </c>
      <c r="K59" s="43">
        <f ca="1">IFERROR(INDEX(data[heures jour],MATCH($B59&amp;"|"&amp;$K$53,data[clé],0)),0)</f>
        <v>0</v>
      </c>
      <c r="L59" s="44">
        <f ca="1">IFERROR(INDEX(data[heures nuit],MATCH($B59&amp;"|"&amp;$K$53,data[clé],0)),0)</f>
        <v>0</v>
      </c>
      <c r="M59" s="44"/>
      <c r="N59" s="45">
        <f t="shared" ca="1" si="60"/>
        <v>0</v>
      </c>
      <c r="O59" s="43">
        <f ca="1">IFERROR(INDEX(data[heures jour],MATCH($B59&amp;"|"&amp;$O$53,data[clé],0)),0)</f>
        <v>0</v>
      </c>
      <c r="P59" s="44">
        <f ca="1">IFERROR(INDEX(data[heures nuit],MATCH($B59&amp;"|"&amp;$O$53,data[clé],0)),0)</f>
        <v>0</v>
      </c>
      <c r="Q59" s="44"/>
      <c r="R59" s="45">
        <f t="shared" ca="1" si="61"/>
        <v>0</v>
      </c>
      <c r="S59" s="43">
        <f ca="1">IFERROR(INDEX(data[heures jour],MATCH($B59&amp;"|"&amp;$S$53,data[clé],0)),0)</f>
        <v>0</v>
      </c>
      <c r="T59" s="44">
        <f ca="1">IFERROR(INDEX(data[heures nuit],MATCH($B59&amp;"|"&amp;$S$53,data[clé],0)),0)</f>
        <v>0</v>
      </c>
      <c r="U59" s="44"/>
      <c r="V59" s="45">
        <f t="shared" ca="1" si="62"/>
        <v>0</v>
      </c>
      <c r="W59" s="43">
        <f ca="1">IFERROR(INDEX(data[heures jour],MATCH($B59&amp;"|"&amp;$W$53,data[clé],0)),0)</f>
        <v>0</v>
      </c>
      <c r="X59" s="44">
        <f ca="1">IFERROR(INDEX(data[heures nuit],MATCH($B59&amp;"|"&amp;$W$53,data[clé],0)),0)</f>
        <v>0</v>
      </c>
      <c r="Y59" s="44"/>
      <c r="Z59" s="45">
        <f t="shared" ca="1" si="63"/>
        <v>0</v>
      </c>
      <c r="AA59" s="43">
        <f ca="1">IFERROR(INDEX(data[heures jour],MATCH($B59&amp;"|"&amp;$AA$53,data[clé],0)),0)</f>
        <v>0</v>
      </c>
      <c r="AB59" s="44">
        <f ca="1">IFERROR(INDEX(data[heures nuit],MATCH($B59&amp;"|"&amp;$AA$53,data[clé],0)),0)</f>
        <v>0</v>
      </c>
      <c r="AC59" s="44"/>
      <c r="AD59" s="45">
        <f t="shared" ca="1" si="64"/>
        <v>0</v>
      </c>
    </row>
    <row r="60" spans="1:30" s="39" customFormat="1" x14ac:dyDescent="0.35">
      <c r="A60" s="48">
        <f t="shared" si="57"/>
        <v>5</v>
      </c>
      <c r="B60" s="37" t="str">
        <f ca="1">OFFSET(agents[[#Headers],[Agents]],A60,)</f>
        <v>Agent5</v>
      </c>
      <c r="C60" s="43">
        <f ca="1">IFERROR(INDEX(data[heures jour],MATCH($B60&amp;"|"&amp;$C$53,data[clé],0)),0)</f>
        <v>0</v>
      </c>
      <c r="D60" s="44">
        <f ca="1">IFERROR(INDEX(data[heures nuit],MATCH($B60&amp;"|"&amp;$C$53,data[clé],0)),0)</f>
        <v>0</v>
      </c>
      <c r="E60" s="44"/>
      <c r="F60" s="45">
        <f t="shared" ca="1" si="58"/>
        <v>0</v>
      </c>
      <c r="G60" s="43">
        <f ca="1">IFERROR(INDEX(data[heures jour],MATCH($B60&amp;"|"&amp;$G$53,data[clé],0)),0)</f>
        <v>0</v>
      </c>
      <c r="H60" s="44">
        <f ca="1">IFERROR(INDEX(data[heures nuit],MATCH($B60&amp;"|"&amp;$G$53,data[clé],0)),0)</f>
        <v>0</v>
      </c>
      <c r="I60" s="44"/>
      <c r="J60" s="45">
        <f t="shared" ca="1" si="59"/>
        <v>0</v>
      </c>
      <c r="K60" s="43">
        <f ca="1">IFERROR(INDEX(data[heures jour],MATCH($B60&amp;"|"&amp;$K$53,data[clé],0)),0)</f>
        <v>0</v>
      </c>
      <c r="L60" s="44">
        <f ca="1">IFERROR(INDEX(data[heures nuit],MATCH($B60&amp;"|"&amp;$K$53,data[clé],0)),0)</f>
        <v>0</v>
      </c>
      <c r="M60" s="44"/>
      <c r="N60" s="45">
        <f t="shared" ca="1" si="60"/>
        <v>0</v>
      </c>
      <c r="O60" s="43">
        <f ca="1">IFERROR(INDEX(data[heures jour],MATCH($B60&amp;"|"&amp;$O$53,data[clé],0)),0)</f>
        <v>0</v>
      </c>
      <c r="P60" s="44">
        <f ca="1">IFERROR(INDEX(data[heures nuit],MATCH($B60&amp;"|"&amp;$O$53,data[clé],0)),0)</f>
        <v>0</v>
      </c>
      <c r="Q60" s="44"/>
      <c r="R60" s="45">
        <f t="shared" ca="1" si="61"/>
        <v>0</v>
      </c>
      <c r="S60" s="43">
        <f ca="1">IFERROR(INDEX(data[heures jour],MATCH($B60&amp;"|"&amp;$S$53,data[clé],0)),0)</f>
        <v>0</v>
      </c>
      <c r="T60" s="44">
        <f ca="1">IFERROR(INDEX(data[heures nuit],MATCH($B60&amp;"|"&amp;$S$53,data[clé],0)),0)</f>
        <v>0</v>
      </c>
      <c r="U60" s="44"/>
      <c r="V60" s="45">
        <f t="shared" ca="1" si="62"/>
        <v>0</v>
      </c>
      <c r="W60" s="43">
        <f ca="1">IFERROR(INDEX(data[heures jour],MATCH($B60&amp;"|"&amp;$W$53,data[clé],0)),0)</f>
        <v>0</v>
      </c>
      <c r="X60" s="44">
        <f ca="1">IFERROR(INDEX(data[heures nuit],MATCH($B60&amp;"|"&amp;$W$53,data[clé],0)),0)</f>
        <v>0</v>
      </c>
      <c r="Y60" s="44"/>
      <c r="Z60" s="45">
        <f t="shared" ca="1" si="63"/>
        <v>0</v>
      </c>
      <c r="AA60" s="43">
        <f ca="1">IFERROR(INDEX(data[heures jour],MATCH($B60&amp;"|"&amp;$AA$53,data[clé],0)),0)</f>
        <v>0</v>
      </c>
      <c r="AB60" s="44">
        <f ca="1">IFERROR(INDEX(data[heures nuit],MATCH($B60&amp;"|"&amp;$AA$53,data[clé],0)),0)</f>
        <v>0</v>
      </c>
      <c r="AC60" s="44"/>
      <c r="AD60" s="45">
        <f t="shared" ca="1" si="64"/>
        <v>0</v>
      </c>
    </row>
    <row r="61" spans="1:30" s="39" customFormat="1" x14ac:dyDescent="0.35">
      <c r="A61" s="48">
        <f t="shared" si="57"/>
        <v>6</v>
      </c>
      <c r="B61" s="37" t="str">
        <f ca="1">OFFSET(agents[[#Headers],[Agents]],A61,)</f>
        <v>Agent6</v>
      </c>
      <c r="C61" s="43">
        <f ca="1">IFERROR(INDEX(data[heures jour],MATCH($B61&amp;"|"&amp;$C$53,data[clé],0)),0)</f>
        <v>0</v>
      </c>
      <c r="D61" s="44">
        <f ca="1">IFERROR(INDEX(data[heures nuit],MATCH($B61&amp;"|"&amp;$C$53,data[clé],0)),0)</f>
        <v>0</v>
      </c>
      <c r="E61" s="44"/>
      <c r="F61" s="45">
        <f t="shared" ca="1" si="58"/>
        <v>0</v>
      </c>
      <c r="G61" s="43">
        <f ca="1">IFERROR(INDEX(data[heures jour],MATCH($B61&amp;"|"&amp;$G$53,data[clé],0)),0)</f>
        <v>0</v>
      </c>
      <c r="H61" s="44">
        <f ca="1">IFERROR(INDEX(data[heures nuit],MATCH($B61&amp;"|"&amp;$G$53,data[clé],0)),0)</f>
        <v>0</v>
      </c>
      <c r="I61" s="44"/>
      <c r="J61" s="45">
        <f t="shared" ca="1" si="59"/>
        <v>0</v>
      </c>
      <c r="K61" s="43">
        <f ca="1">IFERROR(INDEX(data[heures jour],MATCH($B61&amp;"|"&amp;$K$53,data[clé],0)),0)</f>
        <v>0</v>
      </c>
      <c r="L61" s="44">
        <f ca="1">IFERROR(INDEX(data[heures nuit],MATCH($B61&amp;"|"&amp;$K$53,data[clé],0)),0)</f>
        <v>0</v>
      </c>
      <c r="M61" s="44"/>
      <c r="N61" s="45">
        <f t="shared" ca="1" si="60"/>
        <v>0</v>
      </c>
      <c r="O61" s="43">
        <f ca="1">IFERROR(INDEX(data[heures jour],MATCH($B61&amp;"|"&amp;$O$53,data[clé],0)),0)</f>
        <v>0</v>
      </c>
      <c r="P61" s="44">
        <f ca="1">IFERROR(INDEX(data[heures nuit],MATCH($B61&amp;"|"&amp;$O$53,data[clé],0)),0)</f>
        <v>0</v>
      </c>
      <c r="Q61" s="44"/>
      <c r="R61" s="45">
        <f t="shared" ca="1" si="61"/>
        <v>0</v>
      </c>
      <c r="S61" s="43">
        <f ca="1">IFERROR(INDEX(data[heures jour],MATCH($B61&amp;"|"&amp;$S$53,data[clé],0)),0)</f>
        <v>0</v>
      </c>
      <c r="T61" s="44">
        <f ca="1">IFERROR(INDEX(data[heures nuit],MATCH($B61&amp;"|"&amp;$S$53,data[clé],0)),0)</f>
        <v>0</v>
      </c>
      <c r="U61" s="44"/>
      <c r="V61" s="45">
        <f t="shared" ca="1" si="62"/>
        <v>0</v>
      </c>
      <c r="W61" s="43">
        <f ca="1">IFERROR(INDEX(data[heures jour],MATCH($B61&amp;"|"&amp;$W$53,data[clé],0)),0)</f>
        <v>0</v>
      </c>
      <c r="X61" s="44">
        <f ca="1">IFERROR(INDEX(data[heures nuit],MATCH($B61&amp;"|"&amp;$W$53,data[clé],0)),0)</f>
        <v>0</v>
      </c>
      <c r="Y61" s="44"/>
      <c r="Z61" s="45">
        <f t="shared" ca="1" si="63"/>
        <v>0</v>
      </c>
      <c r="AA61" s="43">
        <f ca="1">IFERROR(INDEX(data[heures jour],MATCH($B61&amp;"|"&amp;$AA$53,data[clé],0)),0)</f>
        <v>0</v>
      </c>
      <c r="AB61" s="44">
        <f ca="1">IFERROR(INDEX(data[heures nuit],MATCH($B61&amp;"|"&amp;$AA$53,data[clé],0)),0)</f>
        <v>0</v>
      </c>
      <c r="AC61" s="44"/>
      <c r="AD61" s="45">
        <f t="shared" ca="1" si="64"/>
        <v>0</v>
      </c>
    </row>
  </sheetData>
  <sheetProtection sheet="1" objects="1" scenarios="1"/>
  <mergeCells count="42">
    <mergeCell ref="AA43:AD43"/>
    <mergeCell ref="C53:F53"/>
    <mergeCell ref="G53:J53"/>
    <mergeCell ref="K53:N53"/>
    <mergeCell ref="O53:R53"/>
    <mergeCell ref="S53:V53"/>
    <mergeCell ref="W53:Z53"/>
    <mergeCell ref="AA53:AD53"/>
    <mergeCell ref="C43:F43"/>
    <mergeCell ref="G43:J43"/>
    <mergeCell ref="K43:N43"/>
    <mergeCell ref="O43:R43"/>
    <mergeCell ref="S43:V43"/>
    <mergeCell ref="W43:Z43"/>
    <mergeCell ref="AA23:AD23"/>
    <mergeCell ref="C33:F33"/>
    <mergeCell ref="G33:J33"/>
    <mergeCell ref="K33:N33"/>
    <mergeCell ref="O33:R33"/>
    <mergeCell ref="S33:V33"/>
    <mergeCell ref="W33:Z33"/>
    <mergeCell ref="AA33:AD33"/>
    <mergeCell ref="C23:F23"/>
    <mergeCell ref="G23:J23"/>
    <mergeCell ref="K23:N23"/>
    <mergeCell ref="O23:R23"/>
    <mergeCell ref="S23:V23"/>
    <mergeCell ref="W23:Z23"/>
    <mergeCell ref="AA3:AD3"/>
    <mergeCell ref="C13:F13"/>
    <mergeCell ref="G13:J13"/>
    <mergeCell ref="K13:N13"/>
    <mergeCell ref="O13:R13"/>
    <mergeCell ref="S13:V13"/>
    <mergeCell ref="W13:Z13"/>
    <mergeCell ref="AA13:AD13"/>
    <mergeCell ref="C3:F3"/>
    <mergeCell ref="G3:J3"/>
    <mergeCell ref="K3:N3"/>
    <mergeCell ref="O3:R3"/>
    <mergeCell ref="S3:V3"/>
    <mergeCell ref="W3:Z3"/>
  </mergeCells>
  <conditionalFormatting sqref="C3:F3">
    <cfRule type="expression" dxfId="23" priority="23">
      <formula>COUNTIF(JF,C3)</formula>
    </cfRule>
    <cfRule type="expression" dxfId="22" priority="24">
      <formula>MONTH(C3)=MONTH($B$2)</formula>
    </cfRule>
  </conditionalFormatting>
  <conditionalFormatting sqref="G3:AD3">
    <cfRule type="expression" dxfId="21" priority="21">
      <formula>COUNTIF(JF,G3)</formula>
    </cfRule>
    <cfRule type="expression" dxfId="20" priority="22">
      <formula>MONTH(G3)=MONTH($B$2)</formula>
    </cfRule>
  </conditionalFormatting>
  <conditionalFormatting sqref="C13:F13">
    <cfRule type="expression" dxfId="19" priority="19">
      <formula>COUNTIF(JF,C13)</formula>
    </cfRule>
    <cfRule type="expression" dxfId="18" priority="20">
      <formula>MONTH(C13)=MONTH($B$2)</formula>
    </cfRule>
  </conditionalFormatting>
  <conditionalFormatting sqref="G13:AD13">
    <cfRule type="expression" dxfId="17" priority="17">
      <formula>COUNTIF(JF,G13)</formula>
    </cfRule>
    <cfRule type="expression" dxfId="16" priority="18">
      <formula>MONTH(G13)=MONTH($B$2)</formula>
    </cfRule>
  </conditionalFormatting>
  <conditionalFormatting sqref="C23:F23">
    <cfRule type="expression" dxfId="15" priority="15">
      <formula>COUNTIF(JF,C23)</formula>
    </cfRule>
    <cfRule type="expression" dxfId="14" priority="16">
      <formula>MONTH(C23)=MONTH($B$2)</formula>
    </cfRule>
  </conditionalFormatting>
  <conditionalFormatting sqref="G23:AD23">
    <cfRule type="expression" dxfId="13" priority="13">
      <formula>COUNTIF(JF,G23)</formula>
    </cfRule>
    <cfRule type="expression" dxfId="12" priority="14">
      <formula>MONTH(G23)=MONTH($B$2)</formula>
    </cfRule>
  </conditionalFormatting>
  <conditionalFormatting sqref="C33:F33">
    <cfRule type="expression" dxfId="11" priority="11">
      <formula>COUNTIF(JF,C33)</formula>
    </cfRule>
    <cfRule type="expression" dxfId="10" priority="12">
      <formula>MONTH(C33)=MONTH($B$2)</formula>
    </cfRule>
  </conditionalFormatting>
  <conditionalFormatting sqref="G33:AD33">
    <cfRule type="expression" dxfId="9" priority="9">
      <formula>COUNTIF(JF,G33)</formula>
    </cfRule>
    <cfRule type="expression" dxfId="8" priority="10">
      <formula>MONTH(G33)=MONTH($B$2)</formula>
    </cfRule>
  </conditionalFormatting>
  <conditionalFormatting sqref="C43:F43">
    <cfRule type="expression" dxfId="7" priority="7">
      <formula>COUNTIF(JF,C43)</formula>
    </cfRule>
    <cfRule type="expression" dxfId="6" priority="8">
      <formula>MONTH(C43)=MONTH($B$2)</formula>
    </cfRule>
  </conditionalFormatting>
  <conditionalFormatting sqref="G43:AD43">
    <cfRule type="expression" dxfId="5" priority="5">
      <formula>COUNTIF(JF,G43)</formula>
    </cfRule>
    <cfRule type="expression" dxfId="4" priority="6">
      <formula>MONTH(G43)=MONTH($B$2)</formula>
    </cfRule>
  </conditionalFormatting>
  <conditionalFormatting sqref="C53:F53">
    <cfRule type="expression" dxfId="3" priority="3">
      <formula>COUNTIF(JF,C53)</formula>
    </cfRule>
    <cfRule type="expression" dxfId="2" priority="4">
      <formula>MONTH(C53)=MONTH($B$2)</formula>
    </cfRule>
  </conditionalFormatting>
  <conditionalFormatting sqref="G53:AD53">
    <cfRule type="expression" dxfId="1" priority="1">
      <formula>COUNTIF(JF,G53)</formula>
    </cfRule>
    <cfRule type="expression" dxfId="0" priority="2">
      <formula>MONTH(G53)=MONTH($B$2)</formula>
    </cfRule>
  </conditionalFormatting>
  <dataValidations count="1">
    <dataValidation type="list" allowBlank="1" showInputMessage="1" showErrorMessage="1" sqref="B1">
      <formula1>moisannee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61"/>
  <sheetViews>
    <sheetView workbookViewId="0">
      <selection activeCell="A6" sqref="A6"/>
    </sheetView>
  </sheetViews>
  <sheetFormatPr baseColWidth="10" defaultColWidth="12.81640625" defaultRowHeight="14.5" x14ac:dyDescent="0.35"/>
  <cols>
    <col min="1" max="16384" width="12.81640625" style="10"/>
  </cols>
  <sheetData>
    <row r="1" spans="1:13" x14ac:dyDescent="0.35">
      <c r="A1" s="11" t="s">
        <v>56</v>
      </c>
      <c r="B1" s="10" t="s">
        <v>58</v>
      </c>
    </row>
    <row r="3" spans="1:13" x14ac:dyDescent="0.35">
      <c r="D3" s="11" t="s">
        <v>8</v>
      </c>
      <c r="E3" s="11" t="s">
        <v>35</v>
      </c>
      <c r="J3"/>
      <c r="K3"/>
      <c r="L3"/>
      <c r="M3"/>
    </row>
    <row r="4" spans="1:13" ht="43.5" x14ac:dyDescent="0.35">
      <c r="F4" s="10" t="s">
        <v>36</v>
      </c>
      <c r="H4" s="10" t="s">
        <v>51</v>
      </c>
      <c r="I4" s="10" t="s">
        <v>52</v>
      </c>
      <c r="J4"/>
      <c r="K4"/>
      <c r="L4"/>
      <c r="M4"/>
    </row>
    <row r="5" spans="1:13" ht="29" x14ac:dyDescent="0.35">
      <c r="A5" s="11" t="s">
        <v>34</v>
      </c>
      <c r="B5" s="11" t="s">
        <v>1</v>
      </c>
      <c r="C5" s="11" t="s">
        <v>0</v>
      </c>
      <c r="D5" s="10" t="s">
        <v>12</v>
      </c>
      <c r="E5" s="10" t="s">
        <v>13</v>
      </c>
      <c r="F5" s="10" t="s">
        <v>12</v>
      </c>
      <c r="G5" s="10" t="s">
        <v>13</v>
      </c>
      <c r="J5"/>
      <c r="K5"/>
      <c r="L5"/>
      <c r="M5"/>
    </row>
    <row r="6" spans="1:13" x14ac:dyDescent="0.35">
      <c r="A6" s="10" t="s">
        <v>10</v>
      </c>
      <c r="B6" s="12" t="s">
        <v>11</v>
      </c>
      <c r="C6" s="10" t="s">
        <v>53</v>
      </c>
      <c r="D6" s="46">
        <v>0</v>
      </c>
      <c r="E6" s="46">
        <v>0</v>
      </c>
      <c r="F6" s="46">
        <v>4.1666666666666664E-2</v>
      </c>
      <c r="G6" s="46">
        <v>0.25</v>
      </c>
      <c r="H6" s="46">
        <v>4.1666666666666664E-2</v>
      </c>
      <c r="I6" s="46">
        <v>0.25</v>
      </c>
      <c r="J6"/>
      <c r="K6"/>
      <c r="L6"/>
      <c r="M6"/>
    </row>
    <row r="7" spans="1:13" x14ac:dyDescent="0.35">
      <c r="C7" s="10" t="s">
        <v>54</v>
      </c>
      <c r="D7" s="46">
        <v>0.66666666666666674</v>
      </c>
      <c r="E7" s="46">
        <v>4.1666666666666664E-2</v>
      </c>
      <c r="F7" s="46">
        <v>4.1666666666666664E-2</v>
      </c>
      <c r="G7" s="46">
        <v>0.25</v>
      </c>
      <c r="H7" s="46">
        <v>0.70833333333333337</v>
      </c>
      <c r="I7" s="46">
        <v>0.29166666666666669</v>
      </c>
      <c r="J7"/>
      <c r="K7"/>
      <c r="L7"/>
      <c r="M7"/>
    </row>
    <row r="8" spans="1:13" x14ac:dyDescent="0.35">
      <c r="C8" s="10" t="s">
        <v>55</v>
      </c>
      <c r="D8" s="46">
        <v>0.29166666666666669</v>
      </c>
      <c r="E8" s="46">
        <v>0.25</v>
      </c>
      <c r="F8" s="46">
        <v>0.41666666666666669</v>
      </c>
      <c r="G8" s="46">
        <v>4.1666666666666664E-2</v>
      </c>
      <c r="H8" s="46">
        <v>0.70833333333333337</v>
      </c>
      <c r="I8" s="46">
        <v>0.29166666666666669</v>
      </c>
      <c r="J8"/>
      <c r="K8"/>
      <c r="L8"/>
      <c r="M8"/>
    </row>
    <row r="9" spans="1:13" x14ac:dyDescent="0.35">
      <c r="C9" s="10" t="s">
        <v>60</v>
      </c>
      <c r="D9" s="46">
        <v>0.29166666666666669</v>
      </c>
      <c r="E9" s="46">
        <v>0.25</v>
      </c>
      <c r="F9" s="46">
        <v>0.41666666666666669</v>
      </c>
      <c r="G9" s="46">
        <v>4.1666666666666664E-2</v>
      </c>
      <c r="H9" s="46">
        <v>0.70833333333333337</v>
      </c>
      <c r="I9" s="46">
        <v>0.29166666666666669</v>
      </c>
      <c r="J9"/>
      <c r="K9"/>
      <c r="L9"/>
      <c r="M9"/>
    </row>
    <row r="10" spans="1:13" x14ac:dyDescent="0.35">
      <c r="C10" s="10" t="s">
        <v>61</v>
      </c>
      <c r="D10" s="46">
        <v>0.45833333333333337</v>
      </c>
      <c r="E10" s="46">
        <v>0.29166666666666669</v>
      </c>
      <c r="F10" s="46">
        <v>0.25</v>
      </c>
      <c r="G10" s="46">
        <v>0</v>
      </c>
      <c r="H10" s="46">
        <v>0.70833333333333337</v>
      </c>
      <c r="I10" s="46">
        <v>0.29166666666666669</v>
      </c>
      <c r="J10"/>
      <c r="K10"/>
      <c r="L10"/>
      <c r="M10"/>
    </row>
    <row r="11" spans="1:13" x14ac:dyDescent="0.35">
      <c r="C11" s="10" t="s">
        <v>64</v>
      </c>
      <c r="D11" s="46">
        <v>0.45833333333333337</v>
      </c>
      <c r="E11" s="46">
        <v>0.29166666666666669</v>
      </c>
      <c r="F11" s="46">
        <v>0.25</v>
      </c>
      <c r="G11" s="46">
        <v>0</v>
      </c>
      <c r="H11" s="46">
        <v>0.70833333333333337</v>
      </c>
      <c r="I11" s="46">
        <v>0.29166666666666669</v>
      </c>
      <c r="J11"/>
      <c r="K11"/>
      <c r="L11"/>
      <c r="M11"/>
    </row>
    <row r="12" spans="1:13" x14ac:dyDescent="0.35">
      <c r="B12" s="12" t="s">
        <v>39</v>
      </c>
      <c r="D12" s="46">
        <v>2.166666666666667</v>
      </c>
      <c r="E12" s="46">
        <v>1.1250000000000002</v>
      </c>
      <c r="F12" s="46">
        <v>1.4166666666666667</v>
      </c>
      <c r="G12" s="46">
        <v>0.58333333333333326</v>
      </c>
      <c r="H12" s="46">
        <v>3.5833333333333339</v>
      </c>
      <c r="I12" s="46">
        <v>1.7083333333333337</v>
      </c>
      <c r="J12"/>
      <c r="K12"/>
      <c r="L12"/>
      <c r="M12"/>
    </row>
    <row r="13" spans="1:13" x14ac:dyDescent="0.35">
      <c r="A13" s="10" t="s">
        <v>9</v>
      </c>
      <c r="D13" s="46">
        <v>2.166666666666667</v>
      </c>
      <c r="E13" s="46">
        <v>1.1250000000000002</v>
      </c>
      <c r="F13" s="46">
        <v>1.4166666666666667</v>
      </c>
      <c r="G13" s="46">
        <v>0.58333333333333326</v>
      </c>
      <c r="H13" s="46">
        <v>3.5833333333333339</v>
      </c>
      <c r="I13" s="46">
        <v>1.7083333333333337</v>
      </c>
      <c r="J13"/>
      <c r="K13"/>
      <c r="L13"/>
      <c r="M13"/>
    </row>
    <row r="14" spans="1:13" x14ac:dyDescent="0.35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 x14ac:dyDescent="0.3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13" x14ac:dyDescent="0.35">
      <c r="A16"/>
      <c r="B16"/>
      <c r="C16"/>
      <c r="D16"/>
      <c r="E16"/>
      <c r="F16"/>
      <c r="G16"/>
      <c r="H16"/>
      <c r="I16"/>
      <c r="J16"/>
      <c r="K16"/>
      <c r="L16"/>
      <c r="M16"/>
    </row>
    <row r="17" spans="1:9" x14ac:dyDescent="0.35">
      <c r="A17"/>
      <c r="B17"/>
      <c r="C17"/>
      <c r="D17"/>
      <c r="E17"/>
      <c r="F17"/>
      <c r="G17"/>
      <c r="H17"/>
      <c r="I17"/>
    </row>
    <row r="18" spans="1:9" x14ac:dyDescent="0.35">
      <c r="A18"/>
      <c r="B18"/>
      <c r="C18"/>
      <c r="D18"/>
      <c r="E18"/>
      <c r="F18"/>
      <c r="G18"/>
      <c r="H18"/>
      <c r="I18"/>
    </row>
    <row r="19" spans="1:9" x14ac:dyDescent="0.35">
      <c r="A19"/>
      <c r="B19"/>
      <c r="C19"/>
      <c r="D19"/>
      <c r="E19"/>
      <c r="F19"/>
      <c r="G19"/>
      <c r="H19"/>
      <c r="I19"/>
    </row>
    <row r="20" spans="1:9" x14ac:dyDescent="0.35">
      <c r="A20"/>
      <c r="B20"/>
      <c r="C20"/>
      <c r="D20"/>
      <c r="E20"/>
      <c r="F20"/>
      <c r="G20"/>
      <c r="H20"/>
      <c r="I20"/>
    </row>
    <row r="21" spans="1:9" x14ac:dyDescent="0.35">
      <c r="A21"/>
      <c r="B21"/>
      <c r="C21"/>
      <c r="D21"/>
      <c r="E21"/>
      <c r="F21"/>
      <c r="G21"/>
      <c r="H21"/>
    </row>
    <row r="22" spans="1:9" x14ac:dyDescent="0.35">
      <c r="A22"/>
      <c r="B22"/>
      <c r="C22"/>
      <c r="D22"/>
      <c r="E22"/>
      <c r="F22"/>
      <c r="G22"/>
      <c r="H22"/>
    </row>
    <row r="23" spans="1:9" x14ac:dyDescent="0.35">
      <c r="A23"/>
      <c r="B23"/>
      <c r="C23"/>
      <c r="D23"/>
      <c r="E23"/>
      <c r="F23"/>
      <c r="G23"/>
      <c r="H23"/>
    </row>
    <row r="24" spans="1:9" x14ac:dyDescent="0.35">
      <c r="A24"/>
      <c r="B24"/>
      <c r="C24"/>
      <c r="D24"/>
      <c r="E24"/>
      <c r="F24"/>
      <c r="G24"/>
      <c r="H24"/>
    </row>
    <row r="25" spans="1:9" x14ac:dyDescent="0.35">
      <c r="A25"/>
      <c r="B25"/>
      <c r="C25"/>
      <c r="D25"/>
      <c r="E25"/>
      <c r="F25"/>
      <c r="G25"/>
      <c r="H25"/>
    </row>
    <row r="26" spans="1:9" x14ac:dyDescent="0.35">
      <c r="A26"/>
      <c r="B26"/>
      <c r="C26"/>
      <c r="D26"/>
      <c r="E26"/>
      <c r="F26"/>
      <c r="G26"/>
      <c r="H26"/>
    </row>
    <row r="27" spans="1:9" x14ac:dyDescent="0.35">
      <c r="A27"/>
      <c r="B27"/>
      <c r="C27"/>
      <c r="D27"/>
      <c r="E27"/>
      <c r="F27"/>
      <c r="G27"/>
      <c r="H27"/>
    </row>
    <row r="28" spans="1:9" x14ac:dyDescent="0.35">
      <c r="A28"/>
      <c r="B28"/>
      <c r="C28"/>
      <c r="D28"/>
      <c r="E28"/>
      <c r="F28"/>
      <c r="G28"/>
      <c r="H28"/>
    </row>
    <row r="29" spans="1:9" x14ac:dyDescent="0.35">
      <c r="A29"/>
      <c r="B29"/>
      <c r="C29"/>
      <c r="D29"/>
      <c r="E29"/>
      <c r="F29"/>
      <c r="G29"/>
      <c r="H29"/>
    </row>
    <row r="30" spans="1:9" x14ac:dyDescent="0.35">
      <c r="A30"/>
      <c r="B30"/>
      <c r="C30"/>
      <c r="D30"/>
      <c r="E30"/>
      <c r="F30"/>
      <c r="G30"/>
      <c r="H30"/>
    </row>
    <row r="31" spans="1:9" x14ac:dyDescent="0.35">
      <c r="A31"/>
      <c r="B31"/>
      <c r="C31"/>
      <c r="D31"/>
      <c r="E31"/>
      <c r="F31"/>
      <c r="G31"/>
      <c r="H31"/>
    </row>
    <row r="32" spans="1:9" x14ac:dyDescent="0.35">
      <c r="A32"/>
      <c r="B32"/>
      <c r="C32"/>
      <c r="D32"/>
      <c r="E32"/>
      <c r="F32"/>
      <c r="G32"/>
      <c r="H32"/>
    </row>
    <row r="33" spans="1:8" x14ac:dyDescent="0.35">
      <c r="A33"/>
      <c r="B33"/>
      <c r="C33"/>
      <c r="D33"/>
      <c r="E33"/>
      <c r="F33"/>
      <c r="G33"/>
      <c r="H33"/>
    </row>
    <row r="34" spans="1:8" x14ac:dyDescent="0.35">
      <c r="A34"/>
      <c r="B34"/>
      <c r="C34"/>
      <c r="D34"/>
      <c r="E34"/>
      <c r="F34"/>
      <c r="G34"/>
      <c r="H34"/>
    </row>
    <row r="35" spans="1:8" x14ac:dyDescent="0.35">
      <c r="A35"/>
      <c r="B35"/>
      <c r="C35"/>
      <c r="D35"/>
      <c r="E35"/>
      <c r="F35"/>
      <c r="G35"/>
      <c r="H35"/>
    </row>
    <row r="36" spans="1:8" x14ac:dyDescent="0.35">
      <c r="A36"/>
      <c r="B36"/>
      <c r="C36"/>
      <c r="D36"/>
      <c r="E36"/>
      <c r="F36"/>
      <c r="G36"/>
      <c r="H36"/>
    </row>
    <row r="37" spans="1:8" x14ac:dyDescent="0.35">
      <c r="A37"/>
      <c r="B37"/>
      <c r="C37"/>
      <c r="D37"/>
      <c r="E37"/>
      <c r="F37"/>
      <c r="G37"/>
      <c r="H37"/>
    </row>
    <row r="38" spans="1:8" x14ac:dyDescent="0.35">
      <c r="A38"/>
      <c r="B38"/>
      <c r="C38"/>
      <c r="D38"/>
      <c r="E38"/>
      <c r="F38"/>
      <c r="G38"/>
      <c r="H38"/>
    </row>
    <row r="39" spans="1:8" x14ac:dyDescent="0.35">
      <c r="A39"/>
      <c r="B39"/>
      <c r="C39"/>
      <c r="D39"/>
      <c r="E39"/>
      <c r="F39"/>
      <c r="G39"/>
      <c r="H39"/>
    </row>
    <row r="40" spans="1:8" x14ac:dyDescent="0.35">
      <c r="A40"/>
      <c r="B40"/>
      <c r="C40"/>
      <c r="D40"/>
      <c r="E40"/>
      <c r="F40"/>
      <c r="G40"/>
      <c r="H40"/>
    </row>
    <row r="41" spans="1:8" x14ac:dyDescent="0.35">
      <c r="A41"/>
      <c r="B41"/>
      <c r="C41"/>
      <c r="D41"/>
      <c r="E41"/>
      <c r="F41"/>
      <c r="G41"/>
      <c r="H41"/>
    </row>
    <row r="42" spans="1:8" x14ac:dyDescent="0.35">
      <c r="A42"/>
      <c r="B42"/>
      <c r="C42"/>
      <c r="D42"/>
      <c r="E42"/>
      <c r="F42"/>
      <c r="G42"/>
      <c r="H42"/>
    </row>
    <row r="43" spans="1:8" x14ac:dyDescent="0.35">
      <c r="A43"/>
      <c r="B43"/>
      <c r="C43"/>
      <c r="D43"/>
      <c r="E43"/>
      <c r="F43"/>
      <c r="G43"/>
      <c r="H43"/>
    </row>
    <row r="44" spans="1:8" x14ac:dyDescent="0.35">
      <c r="A44"/>
      <c r="B44"/>
      <c r="C44"/>
      <c r="D44"/>
      <c r="E44"/>
      <c r="F44"/>
      <c r="G44"/>
      <c r="H44"/>
    </row>
    <row r="45" spans="1:8" x14ac:dyDescent="0.35">
      <c r="A45"/>
      <c r="B45"/>
      <c r="C45"/>
      <c r="D45"/>
      <c r="E45"/>
      <c r="F45"/>
      <c r="G45"/>
      <c r="H45"/>
    </row>
    <row r="46" spans="1:8" x14ac:dyDescent="0.35">
      <c r="A46"/>
      <c r="B46"/>
      <c r="C46"/>
      <c r="D46"/>
      <c r="E46"/>
      <c r="F46"/>
      <c r="G46"/>
      <c r="H46"/>
    </row>
    <row r="47" spans="1:8" x14ac:dyDescent="0.35">
      <c r="A47"/>
      <c r="B47"/>
      <c r="C47"/>
      <c r="D47"/>
      <c r="E47"/>
      <c r="F47"/>
      <c r="G47"/>
      <c r="H47"/>
    </row>
    <row r="48" spans="1:8" x14ac:dyDescent="0.35">
      <c r="A48"/>
      <c r="B48"/>
      <c r="C48"/>
      <c r="D48"/>
      <c r="E48"/>
      <c r="F48"/>
      <c r="G48"/>
      <c r="H48"/>
    </row>
    <row r="49" spans="1:8" x14ac:dyDescent="0.35">
      <c r="A49"/>
      <c r="B49"/>
      <c r="C49"/>
      <c r="D49"/>
      <c r="E49"/>
      <c r="F49"/>
      <c r="G49"/>
      <c r="H49"/>
    </row>
    <row r="50" spans="1:8" x14ac:dyDescent="0.35">
      <c r="A50"/>
      <c r="B50"/>
      <c r="C50"/>
      <c r="D50"/>
      <c r="E50"/>
      <c r="F50"/>
      <c r="G50"/>
      <c r="H50"/>
    </row>
    <row r="51" spans="1:8" x14ac:dyDescent="0.35">
      <c r="A51"/>
      <c r="B51"/>
      <c r="C51"/>
      <c r="D51"/>
      <c r="E51"/>
      <c r="F51"/>
      <c r="G51"/>
      <c r="H51"/>
    </row>
    <row r="52" spans="1:8" x14ac:dyDescent="0.35">
      <c r="A52"/>
      <c r="B52"/>
      <c r="C52"/>
      <c r="D52"/>
      <c r="E52"/>
      <c r="F52"/>
      <c r="G52"/>
      <c r="H52"/>
    </row>
    <row r="53" spans="1:8" x14ac:dyDescent="0.35">
      <c r="A53"/>
      <c r="B53"/>
      <c r="C53"/>
      <c r="D53"/>
      <c r="E53"/>
      <c r="F53"/>
      <c r="G53"/>
      <c r="H53"/>
    </row>
    <row r="54" spans="1:8" x14ac:dyDescent="0.35">
      <c r="A54"/>
      <c r="B54"/>
      <c r="C54"/>
      <c r="D54"/>
      <c r="E54"/>
      <c r="F54"/>
      <c r="G54"/>
      <c r="H54"/>
    </row>
    <row r="55" spans="1:8" x14ac:dyDescent="0.35">
      <c r="A55"/>
      <c r="B55"/>
      <c r="C55"/>
      <c r="D55"/>
      <c r="E55"/>
      <c r="F55"/>
      <c r="G55"/>
      <c r="H55"/>
    </row>
    <row r="56" spans="1:8" x14ac:dyDescent="0.35">
      <c r="A56"/>
      <c r="B56"/>
      <c r="C56"/>
      <c r="D56"/>
      <c r="E56"/>
      <c r="F56"/>
      <c r="G56"/>
      <c r="H56"/>
    </row>
    <row r="57" spans="1:8" x14ac:dyDescent="0.35">
      <c r="A57"/>
      <c r="B57"/>
      <c r="C57"/>
      <c r="D57"/>
      <c r="E57"/>
      <c r="F57"/>
      <c r="G57"/>
      <c r="H57"/>
    </row>
    <row r="58" spans="1:8" x14ac:dyDescent="0.35">
      <c r="A58"/>
      <c r="B58"/>
      <c r="C58"/>
      <c r="D58"/>
      <c r="E58"/>
      <c r="F58"/>
      <c r="G58"/>
      <c r="H58"/>
    </row>
    <row r="59" spans="1:8" x14ac:dyDescent="0.35">
      <c r="A59"/>
      <c r="B59"/>
      <c r="C59"/>
      <c r="D59"/>
      <c r="E59"/>
      <c r="F59"/>
      <c r="G59"/>
      <c r="H59"/>
    </row>
    <row r="60" spans="1:8" x14ac:dyDescent="0.35">
      <c r="A60"/>
      <c r="B60"/>
      <c r="C60"/>
      <c r="D60"/>
      <c r="E60"/>
      <c r="F60"/>
      <c r="G60"/>
      <c r="H60"/>
    </row>
    <row r="61" spans="1:8" x14ac:dyDescent="0.35">
      <c r="A61"/>
      <c r="B61"/>
      <c r="C61"/>
      <c r="D61"/>
      <c r="E61"/>
      <c r="F61"/>
      <c r="G61"/>
      <c r="H61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HORAIRES</vt:lpstr>
      <vt:lpstr>CALENDRIER</vt:lpstr>
      <vt:lpstr>EQUIPES</vt:lpstr>
      <vt:lpstr>ROTATIONS</vt:lpstr>
      <vt:lpstr>ABSENCES</vt:lpstr>
      <vt:lpstr>SAISIES</vt:lpstr>
      <vt:lpstr>QUARTS</vt:lpstr>
      <vt:lpstr>HEURES JOUR</vt:lpstr>
      <vt:lpstr>HEURES MOIS</vt:lpstr>
      <vt:lpstr>_R3</vt:lpstr>
      <vt:lpstr>_R4</vt:lpstr>
      <vt:lpstr>_R5</vt:lpstr>
      <vt:lpstr>_R6</vt:lpstr>
      <vt:lpstr>depuis</vt:lpstr>
      <vt:lpstr>icisaisie</vt:lpstr>
      <vt:lpstr>JF</vt:lpstr>
      <vt:lpstr>jusque</vt:lpstr>
      <vt:lpstr>moisannee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2018-01-25T04:58:04Z</dcterms:created>
  <dcterms:modified xsi:type="dcterms:W3CDTF">2018-02-02T10:13:23Z</dcterms:modified>
</cp:coreProperties>
</file>