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/>
  </bookViews>
  <sheets>
    <sheet name="Feuil1" sheetId="1" r:id="rId1"/>
    <sheet name="Horaires" sheetId="3" r:id="rId2"/>
    <sheet name="Jours Fériés" sheetId="2" r:id="rId3"/>
  </sheets>
  <definedNames>
    <definedName name="DebT1">Horaires!$C$3</definedName>
    <definedName name="DebT2">Horaires!$C$4</definedName>
    <definedName name="DP">Horaires!$C$1</definedName>
    <definedName name="DurT1">Horaires!$E$3</definedName>
    <definedName name="DurT2">Horaires!$E$4</definedName>
    <definedName name="FinT1">Horaires!$D$3</definedName>
    <definedName name="FinT2">Horaires!$D$4</definedName>
    <definedName name="FP">Horaires!$D$1</definedName>
    <definedName name="JF">'Jours Fériés'!$C$1:$C$60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1" l="1"/>
  <c r="E4" i="3" l="1"/>
  <c r="E3" i="3"/>
  <c r="A13" i="2" l="1"/>
  <c r="C23" i="2" s="1"/>
  <c r="C12" i="2"/>
  <c r="C11" i="2"/>
  <c r="C10" i="2"/>
  <c r="C9" i="2"/>
  <c r="C8" i="2"/>
  <c r="C5" i="2"/>
  <c r="C4" i="2"/>
  <c r="C2" i="2"/>
  <c r="C6" i="2" s="1"/>
  <c r="C1" i="2"/>
  <c r="C16" i="2" l="1"/>
  <c r="C20" i="2"/>
  <c r="C24" i="2"/>
  <c r="C17" i="2"/>
  <c r="A25" i="2"/>
  <c r="C3" i="2"/>
  <c r="C7" i="2"/>
  <c r="C14" i="2"/>
  <c r="C22" i="2"/>
  <c r="C13" i="2"/>
  <c r="C21" i="2"/>
  <c r="C19" i="2" l="1"/>
  <c r="C15" i="2"/>
  <c r="C18" i="2"/>
  <c r="C34" i="2"/>
  <c r="C26" i="2"/>
  <c r="C36" i="2"/>
  <c r="C28" i="2"/>
  <c r="A37" i="2"/>
  <c r="C33" i="2"/>
  <c r="C29" i="2"/>
  <c r="C25" i="2"/>
  <c r="C32" i="2"/>
  <c r="C35" i="2"/>
  <c r="A49" i="2" l="1"/>
  <c r="C45" i="2"/>
  <c r="C41" i="2"/>
  <c r="C37" i="2"/>
  <c r="C48" i="2"/>
  <c r="C44" i="2"/>
  <c r="C40" i="2"/>
  <c r="C47" i="2"/>
  <c r="C46" i="2"/>
  <c r="C38" i="2"/>
  <c r="C30" i="2"/>
  <c r="C31" i="2"/>
  <c r="C27" i="2"/>
  <c r="C39" i="2" l="1"/>
  <c r="C43" i="2"/>
  <c r="C42" i="2"/>
  <c r="C60" i="2"/>
  <c r="C56" i="2"/>
  <c r="C52" i="2"/>
  <c r="C59" i="2"/>
  <c r="C58" i="2"/>
  <c r="C50" i="2"/>
  <c r="C57" i="2"/>
  <c r="C53" i="2"/>
  <c r="C49" i="2"/>
  <c r="C55" i="2" l="1"/>
  <c r="C51" i="2"/>
  <c r="C54" i="2"/>
</calcChain>
</file>

<file path=xl/sharedStrings.xml><?xml version="1.0" encoding="utf-8"?>
<sst xmlns="http://schemas.openxmlformats.org/spreadsheetml/2006/main" count="70" uniqueCount="22">
  <si>
    <t>Premier de l'AN</t>
  </si>
  <si>
    <t>Pâques</t>
  </si>
  <si>
    <t>Lundi de Pâques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</si>
  <si>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</si>
  <si>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</si>
  <si>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</si>
  <si>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</si>
  <si>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</si>
  <si>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</si>
  <si>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</si>
  <si>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</si>
  <si>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</si>
  <si>
    <t>vendredi</t>
  </si>
  <si>
    <t>pause</t>
  </si>
  <si>
    <t>date début</t>
  </si>
  <si>
    <t>heure début</t>
  </si>
  <si>
    <t>date fin</t>
  </si>
  <si>
    <t>heure fin</t>
  </si>
  <si>
    <t>lundi au jeudi</t>
  </si>
  <si>
    <t>type1</t>
  </si>
  <si>
    <t>type2</t>
  </si>
  <si>
    <t>durée hors pause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</si>
</sst>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d\ dd/mm/yyyy"/>
    <numFmt numFmtId="165" formatCode="[$-F800]dddd\,\ mmmm\ dd\,\ yyyy"/>
    <numFmt numFmtId="167" formatCode="[hh]:mm"/>
  </numFmts>
  <fonts count="3" x14ac:knownFonts="1">
    <font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Fill="1" applyBorder="1" applyAlignment="1">
      <alignment horizontal="center"/>
    </xf>
    <xf numFmtId="0" fontId="2" fillId="0" borderId="0" xfId="0" applyFont="1" applyBorder="1" applyAlignment="1">
      <alignment horizontal="right" indent="1"/>
    </xf>
    <xf numFmtId="164" fontId="2" fillId="0" borderId="0" xfId="0" applyNumberFormat="1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0" xfId="0" applyAlignment="1">
      <alignment horizontal="right" indent="1"/>
    </xf>
    <xf numFmtId="20" fontId="0" fillId="0" borderId="0" xfId="0" applyNumberFormat="1"/>
    <xf numFmtId="165" fontId="0" fillId="0" borderId="0" xfId="0" applyNumberFormat="1"/>
    <xf numFmtId="165" fontId="0" fillId="0" borderId="0" xfId="0" applyNumberFormat="1" applyAlignment="1">
      <alignment wrapText="1"/>
    </xf>
    <xf numFmtId="0" fontId="0" fillId="0" borderId="0" xfId="0" applyAlignment="1">
      <alignment wrapText="1"/>
    </xf>
    <xf numFmtId="167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1079500</xdr:colOff>
      <xdr:row>6</xdr:row>
      <xdr:rowOff>146050</xdr:rowOff>
    </xdr:from>
    <xdr:ext cx="3362459" cy="436786"/>
    <xdr:sp macro="" textlink="">
      <xdr:nvSpPr>
        <xdr:cNvPr id="2" name="ZoneTexte 1"/>
        <xdr:cNvSpPr txBox="1"/>
      </xdr:nvSpPr>
      <xdr:spPr>
        <a:xfrm>
          <a:off x="3276600" y="1250950"/>
          <a:ext cx="3362459" cy="43678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les heures doivent être valides (dans la plage de travail)</a:t>
          </a:r>
        </a:p>
        <a:p>
          <a:r>
            <a:rPr lang="fr-FR" sz="1100"/>
            <a:t>les jours doivent être valides (jours ouvrés)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Views>
    <sheetView tabSelected="1" workbookViewId="0"/>
  </sheetViews>
  <sheetFormatPr baseColWidth="10" defaultRowHeight="14.5" x14ac:dyDescent="0.35"/>
  <cols>
    <col min="1" max="1" width="18.81640625" style="7" bestFit="1" customWidth="1"/>
    <col min="2" max="2" width="11.08984375" bestFit="1" customWidth="1"/>
    <col min="3" max="3" width="21.81640625" style="7" bestFit="1" customWidth="1"/>
    <col min="4" max="4" width="8.36328125" bestFit="1" customWidth="1"/>
    <col min="5" max="5" width="15.36328125" bestFit="1" customWidth="1"/>
  </cols>
  <sheetData>
    <row r="1" spans="1:5" s="9" customFormat="1" x14ac:dyDescent="0.35">
      <c r="A1" s="8" t="s">
        <v>14</v>
      </c>
      <c r="B1" s="9" t="s">
        <v>15</v>
      </c>
      <c r="C1" s="8" t="s">
        <v>16</v>
      </c>
      <c r="D1" s="9" t="s">
        <v>17</v>
      </c>
      <c r="E1" s="9" t="s">
        <v>21</v>
      </c>
    </row>
    <row r="2" spans="1:5" x14ac:dyDescent="0.35">
      <c r="A2" s="7">
        <v>43769</v>
      </c>
      <c r="B2" s="6">
        <v>0.625</v>
      </c>
      <c r="C2" s="7">
        <v>43781</v>
      </c>
      <c r="D2" s="6">
        <v>0.625</v>
      </c>
      <c r="E2" s="10">
        <f>NETWORKDAYS.INTL(A2,C2,"0000111",JF)*DurT1
+NETWORKDAYS.INTL(A2,C2,"1111011",JF)*DurT2
-(B2-IF(WEEKDAY(A2,2)=5,DebT2,DebT1)-IF(B2&gt;FP,FP-DP,0))
-(IF(WEEKDAY(C2,2)=5,FinT2,FinT1)-D2-IF(D2&lt;DP,FP-DP,0))</f>
        <v>1.9583333333333335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workbookViewId="0">
      <selection activeCell="C1" sqref="C1"/>
    </sheetView>
  </sheetViews>
  <sheetFormatPr baseColWidth="10" defaultRowHeight="14.5" x14ac:dyDescent="0.35"/>
  <cols>
    <col min="2" max="2" width="12.08984375" bestFit="1" customWidth="1"/>
  </cols>
  <sheetData>
    <row r="1" spans="1:5" x14ac:dyDescent="0.35">
      <c r="A1" t="s">
        <v>13</v>
      </c>
      <c r="C1" s="6">
        <v>0.5</v>
      </c>
      <c r="D1" s="6">
        <v>0.5625</v>
      </c>
    </row>
    <row r="3" spans="1:5" x14ac:dyDescent="0.35">
      <c r="A3" t="s">
        <v>19</v>
      </c>
      <c r="B3" t="s">
        <v>18</v>
      </c>
      <c r="C3" s="6">
        <v>0.33333333333333331</v>
      </c>
      <c r="D3" s="6">
        <v>0.72916666666666663</v>
      </c>
      <c r="E3" s="6">
        <f>D3-C3-(FP-DP)</f>
        <v>0.33333333333333331</v>
      </c>
    </row>
    <row r="4" spans="1:5" x14ac:dyDescent="0.35">
      <c r="A4" t="s">
        <v>20</v>
      </c>
      <c r="B4" t="s">
        <v>12</v>
      </c>
      <c r="C4" s="6">
        <v>0.33333333333333331</v>
      </c>
      <c r="D4" s="6">
        <v>0.6875</v>
      </c>
      <c r="E4" s="6">
        <f>D4-C4-(FP-DP)</f>
        <v>0.29166666666666669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0"/>
  <sheetViews>
    <sheetView workbookViewId="0">
      <selection activeCell="C10" sqref="C10"/>
    </sheetView>
  </sheetViews>
  <sheetFormatPr baseColWidth="10" defaultRowHeight="14.5" x14ac:dyDescent="0.35"/>
  <cols>
    <col min="1" max="1" width="4.453125" bestFit="1" customWidth="1"/>
    <col min="2" max="2" width="18.6328125" style="5" customWidth="1"/>
    <col min="3" max="3" width="17.08984375" customWidth="1"/>
  </cols>
  <sheetData>
    <row r="1" spans="1:3" x14ac:dyDescent="0.35">
      <c r="A1" s="1">
        <v>2019</v>
      </c>
      <c r="B1" s="2" t="s">
        <v>0</v>
      </c>
      <c r="C1" s="3">
        <f>DATE(A1,1,1)</f>
        <v>43466</v>
      </c>
    </row>
    <row r="2" spans="1:3" x14ac:dyDescent="0.35">
      <c r="A2" s="4"/>
      <c r="B2" s="2" t="s">
        <v>1</v>
      </c>
      <c r="C2" s="3">
        <f>ROUND(DATE(A1,4,MOD(234-11*MOD(A1,19),30))/7,0)*7-6</f>
        <v>43576</v>
      </c>
    </row>
    <row r="3" spans="1:3" x14ac:dyDescent="0.35">
      <c r="A3" s="4"/>
      <c r="B3" s="2" t="s">
        <v>2</v>
      </c>
      <c r="C3" s="3">
        <f>C2+1</f>
        <v>43577</v>
      </c>
    </row>
    <row r="4" spans="1:3" x14ac:dyDescent="0.35">
      <c r="A4" s="4"/>
      <c r="B4" s="2" t="s">
        <v>3</v>
      </c>
      <c r="C4" s="3">
        <f>DATE(A1,5,1)</f>
        <v>43586</v>
      </c>
    </row>
    <row r="5" spans="1:3" x14ac:dyDescent="0.35">
      <c r="A5" s="4"/>
      <c r="B5" s="2" t="s">
        <v>4</v>
      </c>
      <c r="C5" s="3">
        <f>DATE(A1,5,8)</f>
        <v>43593</v>
      </c>
    </row>
    <row r="6" spans="1:3" x14ac:dyDescent="0.35">
      <c r="A6" s="4"/>
      <c r="B6" s="2" t="s">
        <v>5</v>
      </c>
      <c r="C6" s="3">
        <f>C2+39</f>
        <v>43615</v>
      </c>
    </row>
    <row r="7" spans="1:3" x14ac:dyDescent="0.35">
      <c r="A7" s="4"/>
      <c r="B7" s="2" t="s">
        <v>6</v>
      </c>
      <c r="C7" s="3">
        <f>C2+50</f>
        <v>43626</v>
      </c>
    </row>
    <row r="8" spans="1:3" x14ac:dyDescent="0.35">
      <c r="A8" s="4"/>
      <c r="B8" s="2" t="s">
        <v>7</v>
      </c>
      <c r="C8" s="3">
        <f>DATE(A1,7,14)</f>
        <v>43660</v>
      </c>
    </row>
    <row r="9" spans="1:3" x14ac:dyDescent="0.35">
      <c r="A9" s="4"/>
      <c r="B9" s="2" t="s">
        <v>8</v>
      </c>
      <c r="C9" s="3">
        <f>DATE(A1,8,15)</f>
        <v>43692</v>
      </c>
    </row>
    <row r="10" spans="1:3" x14ac:dyDescent="0.35">
      <c r="A10" s="4"/>
      <c r="B10" s="2" t="s">
        <v>9</v>
      </c>
      <c r="C10" s="3">
        <f>DATE(A1,11,1)</f>
        <v>43770</v>
      </c>
    </row>
    <row r="11" spans="1:3" x14ac:dyDescent="0.35">
      <c r="A11" s="4"/>
      <c r="B11" s="2" t="s">
        <v>10</v>
      </c>
      <c r="C11" s="3">
        <f>DATE(A1,11,11)</f>
        <v>43780</v>
      </c>
    </row>
    <row r="12" spans="1:3" x14ac:dyDescent="0.35">
      <c r="A12" s="4"/>
      <c r="B12" s="2" t="s">
        <v>11</v>
      </c>
      <c r="C12" s="3">
        <f>DATE(A1,12,25)</f>
        <v>43824</v>
      </c>
    </row>
    <row r="13" spans="1:3" x14ac:dyDescent="0.35">
      <c r="A13" s="1">
        <f>+A1+1</f>
        <v>2020</v>
      </c>
      <c r="B13" s="2" t="s">
        <v>0</v>
      </c>
      <c r="C13" s="3">
        <f>DATE(A13,1,1)</f>
        <v>43831</v>
      </c>
    </row>
    <row r="14" spans="1:3" x14ac:dyDescent="0.35">
      <c r="A14" s="4"/>
      <c r="B14" s="2" t="s">
        <v>1</v>
      </c>
      <c r="C14" s="3">
        <f>ROUND(DATE(A13,4,MOD(234-11*MOD(A13,19),30))/7,0)*7-6</f>
        <v>43933</v>
      </c>
    </row>
    <row r="15" spans="1:3" x14ac:dyDescent="0.35">
      <c r="A15" s="4"/>
      <c r="B15" s="2" t="s">
        <v>2</v>
      </c>
      <c r="C15" s="3">
        <f>C14+1</f>
        <v>43934</v>
      </c>
    </row>
    <row r="16" spans="1:3" x14ac:dyDescent="0.35">
      <c r="A16" s="4"/>
      <c r="B16" s="2" t="s">
        <v>3</v>
      </c>
      <c r="C16" s="3">
        <f>DATE(A13,5,1)</f>
        <v>43952</v>
      </c>
    </row>
    <row r="17" spans="1:3" x14ac:dyDescent="0.35">
      <c r="A17" s="4"/>
      <c r="B17" s="2" t="s">
        <v>4</v>
      </c>
      <c r="C17" s="3">
        <f>DATE(A13,5,8)</f>
        <v>43959</v>
      </c>
    </row>
    <row r="18" spans="1:3" x14ac:dyDescent="0.35">
      <c r="A18" s="4"/>
      <c r="B18" s="2" t="s">
        <v>5</v>
      </c>
      <c r="C18" s="3">
        <f>C14+39</f>
        <v>43972</v>
      </c>
    </row>
    <row r="19" spans="1:3" x14ac:dyDescent="0.35">
      <c r="A19" s="4"/>
      <c r="B19" s="2" t="s">
        <v>6</v>
      </c>
      <c r="C19" s="3">
        <f>C14+50</f>
        <v>43983</v>
      </c>
    </row>
    <row r="20" spans="1:3" x14ac:dyDescent="0.35">
      <c r="A20" s="4"/>
      <c r="B20" s="2" t="s">
        <v>7</v>
      </c>
      <c r="C20" s="3">
        <f>DATE(A13,7,14)</f>
        <v>44026</v>
      </c>
    </row>
    <row r="21" spans="1:3" x14ac:dyDescent="0.35">
      <c r="A21" s="4"/>
      <c r="B21" s="2" t="s">
        <v>8</v>
      </c>
      <c r="C21" s="3">
        <f>DATE(A13,8,15)</f>
        <v>44058</v>
      </c>
    </row>
    <row r="22" spans="1:3" x14ac:dyDescent="0.35">
      <c r="A22" s="4"/>
      <c r="B22" s="2" t="s">
        <v>9</v>
      </c>
      <c r="C22" s="3">
        <f>DATE(A13,11,1)</f>
        <v>44136</v>
      </c>
    </row>
    <row r="23" spans="1:3" x14ac:dyDescent="0.35">
      <c r="A23" s="4"/>
      <c r="B23" s="2" t="s">
        <v>10</v>
      </c>
      <c r="C23" s="3">
        <f>DATE(A13,11,11)</f>
        <v>44146</v>
      </c>
    </row>
    <row r="24" spans="1:3" x14ac:dyDescent="0.35">
      <c r="A24" s="4"/>
      <c r="B24" s="2" t="s">
        <v>11</v>
      </c>
      <c r="C24" s="3">
        <f>DATE(A13,12,25)</f>
        <v>44190</v>
      </c>
    </row>
    <row r="25" spans="1:3" x14ac:dyDescent="0.35">
      <c r="A25" s="1">
        <f>+A13+1</f>
        <v>2021</v>
      </c>
      <c r="B25" s="2" t="s">
        <v>0</v>
      </c>
      <c r="C25" s="3">
        <f>DATE(A25,1,1)</f>
        <v>44197</v>
      </c>
    </row>
    <row r="26" spans="1:3" x14ac:dyDescent="0.35">
      <c r="A26" s="4"/>
      <c r="B26" s="2" t="s">
        <v>1</v>
      </c>
      <c r="C26" s="3">
        <f>ROUND(DATE(A25,4,MOD(234-11*MOD(A25,19),30))/7,0)*7-6</f>
        <v>44290</v>
      </c>
    </row>
    <row r="27" spans="1:3" x14ac:dyDescent="0.35">
      <c r="A27" s="4"/>
      <c r="B27" s="2" t="s">
        <v>2</v>
      </c>
      <c r="C27" s="3">
        <f>C26+1</f>
        <v>44291</v>
      </c>
    </row>
    <row r="28" spans="1:3" x14ac:dyDescent="0.35">
      <c r="A28" s="4"/>
      <c r="B28" s="2" t="s">
        <v>3</v>
      </c>
      <c r="C28" s="3">
        <f>DATE(A25,5,1)</f>
        <v>44317</v>
      </c>
    </row>
    <row r="29" spans="1:3" x14ac:dyDescent="0.35">
      <c r="A29" s="4"/>
      <c r="B29" s="2" t="s">
        <v>4</v>
      </c>
      <c r="C29" s="3">
        <f>DATE(A25,5,8)</f>
        <v>44324</v>
      </c>
    </row>
    <row r="30" spans="1:3" x14ac:dyDescent="0.35">
      <c r="A30" s="4"/>
      <c r="B30" s="2" t="s">
        <v>5</v>
      </c>
      <c r="C30" s="3">
        <f>C26+39</f>
        <v>44329</v>
      </c>
    </row>
    <row r="31" spans="1:3" x14ac:dyDescent="0.35">
      <c r="A31" s="4"/>
      <c r="B31" s="2" t="s">
        <v>6</v>
      </c>
      <c r="C31" s="3">
        <f>C26+50</f>
        <v>44340</v>
      </c>
    </row>
    <row r="32" spans="1:3" x14ac:dyDescent="0.35">
      <c r="A32" s="4"/>
      <c r="B32" s="2" t="s">
        <v>7</v>
      </c>
      <c r="C32" s="3">
        <f>DATE(A25,7,14)</f>
        <v>44391</v>
      </c>
    </row>
    <row r="33" spans="1:3" x14ac:dyDescent="0.35">
      <c r="A33" s="4"/>
      <c r="B33" s="2" t="s">
        <v>8</v>
      </c>
      <c r="C33" s="3">
        <f>DATE(A25,8,15)</f>
        <v>44423</v>
      </c>
    </row>
    <row r="34" spans="1:3" x14ac:dyDescent="0.35">
      <c r="A34" s="4"/>
      <c r="B34" s="2" t="s">
        <v>9</v>
      </c>
      <c r="C34" s="3">
        <f>DATE(A25,11,1)</f>
        <v>44501</v>
      </c>
    </row>
    <row r="35" spans="1:3" x14ac:dyDescent="0.35">
      <c r="A35" s="4"/>
      <c r="B35" s="2" t="s">
        <v>10</v>
      </c>
      <c r="C35" s="3">
        <f>DATE(A25,11,11)</f>
        <v>44511</v>
      </c>
    </row>
    <row r="36" spans="1:3" x14ac:dyDescent="0.35">
      <c r="A36" s="4"/>
      <c r="B36" s="2" t="s">
        <v>11</v>
      </c>
      <c r="C36" s="3">
        <f>DATE(A25,12,25)</f>
        <v>44555</v>
      </c>
    </row>
    <row r="37" spans="1:3" x14ac:dyDescent="0.35">
      <c r="A37" s="1">
        <f>+A25+1</f>
        <v>2022</v>
      </c>
      <c r="B37" s="2" t="s">
        <v>0</v>
      </c>
      <c r="C37" s="3">
        <f>DATE(A37,1,1)</f>
        <v>44562</v>
      </c>
    </row>
    <row r="38" spans="1:3" x14ac:dyDescent="0.35">
      <c r="A38" s="4"/>
      <c r="B38" s="2" t="s">
        <v>1</v>
      </c>
      <c r="C38" s="3">
        <f>ROUND(DATE(A37,4,MOD(234-11*MOD(A37,19),30))/7,0)*7-6</f>
        <v>44668</v>
      </c>
    </row>
    <row r="39" spans="1:3" x14ac:dyDescent="0.35">
      <c r="A39" s="4"/>
      <c r="B39" s="2" t="s">
        <v>2</v>
      </c>
      <c r="C39" s="3">
        <f>C38+1</f>
        <v>44669</v>
      </c>
    </row>
    <row r="40" spans="1:3" x14ac:dyDescent="0.35">
      <c r="A40" s="4"/>
      <c r="B40" s="2" t="s">
        <v>3</v>
      </c>
      <c r="C40" s="3">
        <f>DATE(A37,5,1)</f>
        <v>44682</v>
      </c>
    </row>
    <row r="41" spans="1:3" x14ac:dyDescent="0.35">
      <c r="A41" s="4"/>
      <c r="B41" s="2" t="s">
        <v>4</v>
      </c>
      <c r="C41" s="3">
        <f>DATE(A37,5,8)</f>
        <v>44689</v>
      </c>
    </row>
    <row r="42" spans="1:3" x14ac:dyDescent="0.35">
      <c r="A42" s="4"/>
      <c r="B42" s="2" t="s">
        <v>5</v>
      </c>
      <c r="C42" s="3">
        <f>C38+39</f>
        <v>44707</v>
      </c>
    </row>
    <row r="43" spans="1:3" x14ac:dyDescent="0.35">
      <c r="A43" s="4"/>
      <c r="B43" s="2" t="s">
        <v>6</v>
      </c>
      <c r="C43" s="3">
        <f>C38+50</f>
        <v>44718</v>
      </c>
    </row>
    <row r="44" spans="1:3" x14ac:dyDescent="0.35">
      <c r="A44" s="4"/>
      <c r="B44" s="2" t="s">
        <v>7</v>
      </c>
      <c r="C44" s="3">
        <f>DATE(A37,7,14)</f>
        <v>44756</v>
      </c>
    </row>
    <row r="45" spans="1:3" x14ac:dyDescent="0.35">
      <c r="A45" s="4"/>
      <c r="B45" s="2" t="s">
        <v>8</v>
      </c>
      <c r="C45" s="3">
        <f>DATE(A37,8,15)</f>
        <v>44788</v>
      </c>
    </row>
    <row r="46" spans="1:3" x14ac:dyDescent="0.35">
      <c r="A46" s="4"/>
      <c r="B46" s="2" t="s">
        <v>9</v>
      </c>
      <c r="C46" s="3">
        <f>DATE(A37,11,1)</f>
        <v>44866</v>
      </c>
    </row>
    <row r="47" spans="1:3" x14ac:dyDescent="0.35">
      <c r="A47" s="4"/>
      <c r="B47" s="2" t="s">
        <v>10</v>
      </c>
      <c r="C47" s="3">
        <f>DATE(A37,11,11)</f>
        <v>44876</v>
      </c>
    </row>
    <row r="48" spans="1:3" x14ac:dyDescent="0.35">
      <c r="A48" s="4"/>
      <c r="B48" s="2" t="s">
        <v>11</v>
      </c>
      <c r="C48" s="3">
        <f>DATE(A37,12,25)</f>
        <v>44920</v>
      </c>
    </row>
    <row r="49" spans="1:3" x14ac:dyDescent="0.35">
      <c r="A49" s="1">
        <f>+A37+1</f>
        <v>2023</v>
      </c>
      <c r="B49" s="2" t="s">
        <v>0</v>
      </c>
      <c r="C49" s="3">
        <f>DATE(A49,1,1)</f>
        <v>44927</v>
      </c>
    </row>
    <row r="50" spans="1:3" x14ac:dyDescent="0.35">
      <c r="A50" s="4"/>
      <c r="B50" s="2" t="s">
        <v>1</v>
      </c>
      <c r="C50" s="3">
        <f>ROUND(DATE(A49,4,MOD(234-11*MOD(A49,19),30))/7,0)*7-6</f>
        <v>45025</v>
      </c>
    </row>
    <row r="51" spans="1:3" x14ac:dyDescent="0.35">
      <c r="A51" s="4"/>
      <c r="B51" s="2" t="s">
        <v>2</v>
      </c>
      <c r="C51" s="3">
        <f>C50+1</f>
        <v>45026</v>
      </c>
    </row>
    <row r="52" spans="1:3" x14ac:dyDescent="0.35">
      <c r="A52" s="4"/>
      <c r="B52" s="2" t="s">
        <v>3</v>
      </c>
      <c r="C52" s="3">
        <f>DATE(A49,5,1)</f>
        <v>45047</v>
      </c>
    </row>
    <row r="53" spans="1:3" x14ac:dyDescent="0.35">
      <c r="A53" s="4"/>
      <c r="B53" s="2" t="s">
        <v>4</v>
      </c>
      <c r="C53" s="3">
        <f>DATE(A49,5,8)</f>
        <v>45054</v>
      </c>
    </row>
    <row r="54" spans="1:3" x14ac:dyDescent="0.35">
      <c r="A54" s="4"/>
      <c r="B54" s="2" t="s">
        <v>5</v>
      </c>
      <c r="C54" s="3">
        <f>C50+39</f>
        <v>45064</v>
      </c>
    </row>
    <row r="55" spans="1:3" x14ac:dyDescent="0.35">
      <c r="A55" s="4"/>
      <c r="B55" s="2" t="s">
        <v>6</v>
      </c>
      <c r="C55" s="3">
        <f>C50+50</f>
        <v>45075</v>
      </c>
    </row>
    <row r="56" spans="1:3" x14ac:dyDescent="0.35">
      <c r="A56" s="4"/>
      <c r="B56" s="2" t="s">
        <v>7</v>
      </c>
      <c r="C56" s="3">
        <f>DATE(A49,7,14)</f>
        <v>45121</v>
      </c>
    </row>
    <row r="57" spans="1:3" x14ac:dyDescent="0.35">
      <c r="A57" s="4"/>
      <c r="B57" s="2" t="s">
        <v>8</v>
      </c>
      <c r="C57" s="3">
        <f>DATE(A49,8,15)</f>
        <v>45153</v>
      </c>
    </row>
    <row r="58" spans="1:3" x14ac:dyDescent="0.35">
      <c r="A58" s="4"/>
      <c r="B58" s="2" t="s">
        <v>9</v>
      </c>
      <c r="C58" s="3">
        <f>DATE(A49,11,1)</f>
        <v>45231</v>
      </c>
    </row>
    <row r="59" spans="1:3" x14ac:dyDescent="0.35">
      <c r="A59" s="4"/>
      <c r="B59" s="2" t="s">
        <v>10</v>
      </c>
      <c r="C59" s="3">
        <f>DATE(A49,11,11)</f>
        <v>45241</v>
      </c>
    </row>
    <row r="60" spans="1:3" x14ac:dyDescent="0.35">
      <c r="A60" s="4"/>
      <c r="B60" s="2" t="s">
        <v>11</v>
      </c>
      <c r="C60" s="3">
        <f>DATE(A49,12,25)</f>
        <v>45285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9</vt:i4>
      </vt:variant>
    </vt:vector>
  </HeadingPairs>
  <TitlesOfParts>
    <vt:vector size="12" baseType="lpstr">
      <vt:lpstr>Feuil1</vt:lpstr>
      <vt:lpstr>Horaires</vt:lpstr>
      <vt:lpstr>Jours Fériés</vt:lpstr>
      <vt:lpstr>DebT1</vt:lpstr>
      <vt:lpstr>DebT2</vt:lpstr>
      <vt:lpstr>DP</vt:lpstr>
      <vt:lpstr>DurT1</vt:lpstr>
      <vt:lpstr>DurT2</vt:lpstr>
      <vt:lpstr>FinT1</vt:lpstr>
      <vt:lpstr>FinT2</vt:lpstr>
      <vt:lpstr>FP</vt:lpstr>
      <vt:lpstr>JF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2019-07-10T09:46:36Z</dcterms:created>
  <dcterms:modified xsi:type="dcterms:W3CDTF">2019-07-10T10:58:00Z</dcterms:modified>
</cp:coreProperties>
</file>