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320"/>
  </bookViews>
  <sheets>
    <sheet name="heure de fin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9" i="1" l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28" i="1"/>
  <c r="B7" i="1"/>
  <c r="B4" i="1"/>
  <c r="B10" i="1" l="1"/>
  <c r="B9" i="1"/>
  <c r="C14" i="1"/>
  <c r="C15" i="1"/>
  <c r="C16" i="1"/>
  <c r="C17" i="1"/>
  <c r="C18" i="1"/>
  <c r="C19" i="1"/>
  <c r="C20" i="1"/>
  <c r="C21" i="1"/>
  <c r="C22" i="1"/>
  <c r="C23" i="1"/>
  <c r="C13" i="1"/>
  <c r="C28" i="1" l="1"/>
  <c r="C49" i="1"/>
  <c r="C47" i="1"/>
  <c r="C43" i="1"/>
  <c r="C31" i="1"/>
  <c r="C48" i="1"/>
  <c r="C46" i="1"/>
  <c r="C36" i="1"/>
  <c r="C40" i="1"/>
  <c r="C33" i="1"/>
  <c r="C45" i="1"/>
  <c r="C37" i="1"/>
  <c r="C39" i="1"/>
  <c r="C41" i="1"/>
  <c r="C29" i="1"/>
  <c r="C34" i="1"/>
  <c r="C44" i="1"/>
  <c r="C38" i="1"/>
  <c r="C42" i="1"/>
  <c r="C30" i="1"/>
  <c r="C32" i="1"/>
  <c r="C35" i="1"/>
  <c r="B8" i="1"/>
  <c r="D28" i="1" l="1"/>
  <c r="E42" i="1"/>
  <c r="D42" i="1"/>
  <c r="D29" i="1"/>
  <c r="E29" i="1"/>
  <c r="E45" i="1"/>
  <c r="D45" i="1"/>
  <c r="D46" i="1"/>
  <c r="E46" i="1"/>
  <c r="E35" i="1"/>
  <c r="D35" i="1"/>
  <c r="E38" i="1"/>
  <c r="D38" i="1"/>
  <c r="D41" i="1"/>
  <c r="E41" i="1"/>
  <c r="D33" i="1"/>
  <c r="E33" i="1"/>
  <c r="D48" i="1"/>
  <c r="E48" i="1"/>
  <c r="D32" i="1"/>
  <c r="E32" i="1"/>
  <c r="D44" i="1"/>
  <c r="E44" i="1"/>
  <c r="E39" i="1"/>
  <c r="D39" i="1"/>
  <c r="D40" i="1"/>
  <c r="E40" i="1"/>
  <c r="E31" i="1"/>
  <c r="D31" i="1"/>
  <c r="D30" i="1"/>
  <c r="E30" i="1"/>
  <c r="D34" i="1"/>
  <c r="E34" i="1"/>
  <c r="D37" i="1"/>
  <c r="E37" i="1"/>
  <c r="D36" i="1"/>
  <c r="E36" i="1"/>
  <c r="E43" i="1"/>
  <c r="D43" i="1"/>
  <c r="E47" i="1"/>
  <c r="D47" i="1"/>
  <c r="E49" i="1"/>
  <c r="D49" i="1"/>
  <c r="E28" i="1"/>
  <c r="G30" i="1" l="1"/>
  <c r="F30" i="1"/>
  <c r="F31" i="1"/>
  <c r="G31" i="1"/>
  <c r="H31" i="1" s="1"/>
  <c r="F41" i="1"/>
  <c r="G41" i="1"/>
  <c r="G38" i="1"/>
  <c r="F38" i="1"/>
  <c r="F45" i="1"/>
  <c r="G45" i="1"/>
  <c r="G34" i="1"/>
  <c r="F34" i="1"/>
  <c r="F33" i="1"/>
  <c r="G33" i="1"/>
  <c r="G46" i="1"/>
  <c r="F46" i="1"/>
  <c r="F49" i="1"/>
  <c r="G49" i="1"/>
  <c r="G47" i="1"/>
  <c r="F47" i="1"/>
  <c r="F37" i="1"/>
  <c r="G37" i="1"/>
  <c r="F40" i="1"/>
  <c r="G40" i="1"/>
  <c r="H40" i="1" s="1"/>
  <c r="F39" i="1"/>
  <c r="G39" i="1"/>
  <c r="G48" i="1"/>
  <c r="F48" i="1"/>
  <c r="F43" i="1"/>
  <c r="G43" i="1"/>
  <c r="G44" i="1"/>
  <c r="F44" i="1"/>
  <c r="G28" i="1"/>
  <c r="F28" i="1"/>
  <c r="G36" i="1"/>
  <c r="F36" i="1"/>
  <c r="F32" i="1"/>
  <c r="G32" i="1"/>
  <c r="G35" i="1"/>
  <c r="F35" i="1"/>
  <c r="F29" i="1"/>
  <c r="G29" i="1"/>
  <c r="G42" i="1"/>
  <c r="F42" i="1"/>
  <c r="H45" i="1" l="1"/>
  <c r="H29" i="1"/>
  <c r="H32" i="1"/>
  <c r="H43" i="1"/>
  <c r="H39" i="1"/>
  <c r="H37" i="1"/>
  <c r="H49" i="1"/>
  <c r="H33" i="1"/>
  <c r="H30" i="1"/>
  <c r="H36" i="1"/>
  <c r="H47" i="1"/>
  <c r="H46" i="1"/>
  <c r="H34" i="1"/>
  <c r="H38" i="1"/>
  <c r="H35" i="1"/>
  <c r="H48" i="1"/>
  <c r="H41" i="1"/>
  <c r="H42" i="1"/>
  <c r="H44" i="1"/>
  <c r="H28" i="1"/>
</calcChain>
</file>

<file path=xl/sharedStrings.xml><?xml version="1.0" encoding="utf-8"?>
<sst xmlns="http://schemas.openxmlformats.org/spreadsheetml/2006/main" count="32" uniqueCount="32">
  <si>
    <t>Heure d'ouverture</t>
  </si>
  <si>
    <t>Temps de fermeture</t>
  </si>
  <si>
    <t>Heure de fermeture</t>
  </si>
  <si>
    <t>Temps d'ouverture</t>
  </si>
  <si>
    <t>Date_Heure de début</t>
  </si>
  <si>
    <t>heure de fin</t>
  </si>
  <si>
    <t>délai nb de jour</t>
  </si>
  <si>
    <t>date de fin</t>
  </si>
  <si>
    <t>Fin pausse</t>
  </si>
  <si>
    <t>Début pause</t>
  </si>
  <si>
    <t>Jour de l'an</t>
  </si>
  <si>
    <t>Lundi de Pâques</t>
  </si>
  <si>
    <t>Fête du Travail</t>
  </si>
  <si>
    <t>Victoire des alliés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</si>
  <si>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</si>
  <si>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</si>
  <si>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</si>
  <si>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</si>
  <si>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</si>
  <si>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</si>
  <si>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</si>
  <si>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Plage Horaire</t>
  </si>
  <si>
    <t>Jours fériés</t>
  </si>
  <si>
    <t>Calcul détaillé</t>
  </si>
  <si>
    <t>Temps de pause</t>
  </si>
  <si>
    <t>Durée</t>
  </si>
  <si>
    <t>fin théorique</t>
  </si>
  <si>
    <t>+ pause</t>
  </si>
  <si>
    <t>- pause</t>
  </si>
  <si>
    <t>Temps ouverture matin</t>
  </si>
  <si>
    <t>Temps ouverture apm</t>
  </si>
  <si>
    <t>Date_Heure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</si>
</sst>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d\-mmm;@"/>
    <numFmt numFmtId="165" formatCode="[$-F400]h:mm:ss\ AM/PM"/>
    <numFmt numFmtId="166" formatCode="dd/mm/yy;@"/>
    <numFmt numFmtId="167" formatCode="[h]:mm;@"/>
    <numFmt numFmtId="168" formatCode="[hh]:mm"/>
    <numFmt numFmtId="169" formatCode="dddd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65" fontId="0" fillId="0" borderId="0" xfId="0" applyNumberForma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 wrapText="1"/>
    </xf>
    <xf numFmtId="22" fontId="0" fillId="0" borderId="0" xfId="0" applyNumberFormat="1" applyFill="1" applyBorder="1" applyAlignment="1">
      <alignment horizontal="center" vertical="center"/>
    </xf>
    <xf numFmtId="167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22" fontId="0" fillId="0" borderId="0" xfId="0" applyNumberFormat="1" applyFill="1" applyBorder="1" applyAlignment="1">
      <alignment vertical="center"/>
    </xf>
    <xf numFmtId="165" fontId="0" fillId="0" borderId="1" xfId="0" applyNumberFormat="1" applyFill="1" applyBorder="1" applyAlignment="1">
      <alignment vertical="center"/>
    </xf>
    <xf numFmtId="0" fontId="0" fillId="2" borderId="0" xfId="0" applyFill="1" applyBorder="1" applyAlignment="1">
      <alignment horizontal="centerContinuous" vertical="center"/>
    </xf>
    <xf numFmtId="0" fontId="1" fillId="2" borderId="1" xfId="0" applyFont="1" applyFill="1" applyBorder="1" applyAlignment="1">
      <alignment horizontal="centerContinuous" vertical="center"/>
    </xf>
    <xf numFmtId="0" fontId="3" fillId="0" borderId="1" xfId="0" applyFont="1" applyBorder="1" applyAlignment="1">
      <alignment horizontal="right" vertical="center"/>
    </xf>
    <xf numFmtId="14" fontId="0" fillId="0" borderId="1" xfId="0" applyNumberFormat="1" applyBorder="1" applyAlignment="1">
      <alignment vertical="center"/>
    </xf>
    <xf numFmtId="169" fontId="0" fillId="0" borderId="1" xfId="0" applyNumberFormat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Continuous" vertical="center"/>
    </xf>
    <xf numFmtId="1" fontId="0" fillId="0" borderId="0" xfId="0" applyNumberFormat="1" applyFill="1" applyBorder="1" applyAlignment="1">
      <alignment horizontal="center" vertical="center"/>
    </xf>
    <xf numFmtId="20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vertical="center"/>
    </xf>
    <xf numFmtId="0" fontId="0" fillId="0" borderId="0" xfId="0" quotePrefix="1" applyFill="1" applyBorder="1" applyAlignment="1">
      <alignment horizontal="center" vertical="center"/>
    </xf>
    <xf numFmtId="168" fontId="4" fillId="0" borderId="0" xfId="0" applyNumberFormat="1" applyFont="1" applyFill="1" applyBorder="1" applyAlignment="1">
      <alignment horizontal="center" vertical="center"/>
    </xf>
    <xf numFmtId="21" fontId="0" fillId="0" borderId="1" xfId="0" applyNumberFormat="1" applyFill="1" applyBorder="1" applyAlignment="1">
      <alignment vertical="center"/>
    </xf>
    <xf numFmtId="1" fontId="0" fillId="3" borderId="0" xfId="0" applyNumberFormat="1" applyFill="1" applyBorder="1" applyAlignment="1">
      <alignment horizontal="center" vertical="center"/>
    </xf>
    <xf numFmtId="14" fontId="0" fillId="3" borderId="0" xfId="0" applyNumberFormat="1" applyFill="1" applyBorder="1" applyAlignment="1">
      <alignment horizontal="center" vertical="center"/>
    </xf>
    <xf numFmtId="167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168" fontId="4" fillId="3" borderId="0" xfId="0" applyNumberFormat="1" applyFont="1" applyFill="1" applyBorder="1" applyAlignment="1">
      <alignment horizontal="center" vertical="center"/>
    </xf>
    <xf numFmtId="22" fontId="0" fillId="3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7C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9"/>
  <sheetViews>
    <sheetView showZeros="0" tabSelected="1" topLeftCell="A10" zoomScale="90" zoomScaleNormal="90" workbookViewId="0">
      <selection activeCell="E17" sqref="E17"/>
    </sheetView>
  </sheetViews>
  <sheetFormatPr baseColWidth="10" defaultColWidth="3.54296875" defaultRowHeight="14.5" x14ac:dyDescent="0.35"/>
  <cols>
    <col min="1" max="1" width="22.1796875" style="2" customWidth="1"/>
    <col min="2" max="2" width="15.453125" style="2" customWidth="1"/>
    <col min="3" max="3" width="15" style="2" customWidth="1"/>
    <col min="4" max="6" width="11.08984375" style="5" customWidth="1"/>
    <col min="7" max="7" width="11.08984375" style="2" customWidth="1"/>
    <col min="8" max="8" width="11.08984375" style="4" customWidth="1"/>
    <col min="9" max="9" width="22.08984375" style="2" customWidth="1"/>
    <col min="10" max="16384" width="3.54296875" style="2"/>
  </cols>
  <sheetData>
    <row r="1" spans="1:8" s="18" customFormat="1" x14ac:dyDescent="0.35">
      <c r="A1" s="14" t="s">
        <v>21</v>
      </c>
      <c r="B1" s="14"/>
    </row>
    <row r="2" spans="1:8" x14ac:dyDescent="0.35">
      <c r="A2" s="15" t="s">
        <v>0</v>
      </c>
      <c r="B2" s="26">
        <v>0.35416666666666669</v>
      </c>
      <c r="C2" s="11"/>
    </row>
    <row r="3" spans="1:8" x14ac:dyDescent="0.35">
      <c r="A3" s="15" t="s">
        <v>9</v>
      </c>
      <c r="B3" s="26">
        <v>0.5</v>
      </c>
      <c r="C3" s="11"/>
    </row>
    <row r="4" spans="1:8" x14ac:dyDescent="0.35">
      <c r="A4" s="15" t="s">
        <v>29</v>
      </c>
      <c r="B4" s="12">
        <f>B3-B2</f>
        <v>0.14583333333333331</v>
      </c>
      <c r="C4" s="11"/>
    </row>
    <row r="5" spans="1:8" x14ac:dyDescent="0.35">
      <c r="A5" s="15" t="s">
        <v>8</v>
      </c>
      <c r="B5" s="26">
        <v>0.58333333333333337</v>
      </c>
      <c r="C5" s="11"/>
    </row>
    <row r="6" spans="1:8" x14ac:dyDescent="0.35">
      <c r="A6" s="15" t="s">
        <v>2</v>
      </c>
      <c r="B6" s="26">
        <v>0.72916666666666663</v>
      </c>
      <c r="C6" s="11"/>
    </row>
    <row r="7" spans="1:8" x14ac:dyDescent="0.35">
      <c r="A7" s="15" t="s">
        <v>30</v>
      </c>
      <c r="B7" s="12">
        <f>B6-B5</f>
        <v>0.14583333333333326</v>
      </c>
      <c r="C7" s="11"/>
    </row>
    <row r="8" spans="1:8" s="3" customFormat="1" x14ac:dyDescent="0.35">
      <c r="A8" s="15" t="s">
        <v>1</v>
      </c>
      <c r="B8" s="12">
        <f>MOD(B2-B6,1)</f>
        <v>0.625</v>
      </c>
      <c r="C8" s="1"/>
      <c r="D8" s="6"/>
      <c r="E8" s="6"/>
      <c r="F8" s="6"/>
      <c r="H8" s="4"/>
    </row>
    <row r="9" spans="1:8" s="3" customFormat="1" x14ac:dyDescent="0.35">
      <c r="A9" s="15" t="s">
        <v>3</v>
      </c>
      <c r="B9" s="12">
        <f>B6-B2+B3-B5</f>
        <v>0.29166666666666663</v>
      </c>
      <c r="C9" s="1"/>
      <c r="D9" s="6"/>
      <c r="E9" s="6"/>
      <c r="F9" s="6"/>
      <c r="H9" s="7"/>
    </row>
    <row r="10" spans="1:8" x14ac:dyDescent="0.35">
      <c r="A10" s="15" t="s">
        <v>24</v>
      </c>
      <c r="B10" s="12">
        <f>B5-B3</f>
        <v>8.333333333333337E-2</v>
      </c>
      <c r="C10" s="3"/>
      <c r="D10" s="2"/>
      <c r="E10" s="2"/>
      <c r="F10" s="2"/>
      <c r="H10" s="2"/>
    </row>
    <row r="11" spans="1:8" x14ac:dyDescent="0.35">
      <c r="B11" s="3"/>
      <c r="C11" s="3"/>
      <c r="D11" s="2"/>
      <c r="E11" s="2"/>
      <c r="F11" s="2"/>
      <c r="H11" s="2"/>
    </row>
    <row r="12" spans="1:8" x14ac:dyDescent="0.35">
      <c r="A12" s="14" t="s">
        <v>22</v>
      </c>
      <c r="B12" s="14"/>
      <c r="C12" s="13"/>
    </row>
    <row r="13" spans="1:8" x14ac:dyDescent="0.35">
      <c r="A13" s="15" t="s">
        <v>10</v>
      </c>
      <c r="B13" s="16">
        <v>43466</v>
      </c>
      <c r="C13" s="17">
        <f>B13</f>
        <v>43466</v>
      </c>
    </row>
    <row r="14" spans="1:8" x14ac:dyDescent="0.35">
      <c r="A14" s="15" t="s">
        <v>11</v>
      </c>
      <c r="B14" s="16">
        <v>43577</v>
      </c>
      <c r="C14" s="17">
        <f t="shared" ref="C14:C23" si="0">B14</f>
        <v>43577</v>
      </c>
    </row>
    <row r="15" spans="1:8" x14ac:dyDescent="0.35">
      <c r="A15" s="15" t="s">
        <v>12</v>
      </c>
      <c r="B15" s="16">
        <v>43586</v>
      </c>
      <c r="C15" s="17">
        <f t="shared" si="0"/>
        <v>43586</v>
      </c>
    </row>
    <row r="16" spans="1:8" x14ac:dyDescent="0.35">
      <c r="A16" s="15" t="s">
        <v>13</v>
      </c>
      <c r="B16" s="16">
        <v>43593</v>
      </c>
      <c r="C16" s="17">
        <f t="shared" si="0"/>
        <v>43593</v>
      </c>
    </row>
    <row r="17" spans="1:9" x14ac:dyDescent="0.35">
      <c r="A17" s="15" t="s">
        <v>14</v>
      </c>
      <c r="B17" s="16">
        <v>43615</v>
      </c>
      <c r="C17" s="17">
        <f t="shared" si="0"/>
        <v>43615</v>
      </c>
    </row>
    <row r="18" spans="1:9" x14ac:dyDescent="0.35">
      <c r="A18" s="15" t="s">
        <v>15</v>
      </c>
      <c r="B18" s="16">
        <v>43626</v>
      </c>
      <c r="C18" s="17">
        <f t="shared" si="0"/>
        <v>43626</v>
      </c>
    </row>
    <row r="19" spans="1:9" x14ac:dyDescent="0.35">
      <c r="A19" s="15" t="s">
        <v>16</v>
      </c>
      <c r="B19" s="16">
        <v>43660</v>
      </c>
      <c r="C19" s="17">
        <f t="shared" si="0"/>
        <v>43660</v>
      </c>
    </row>
    <row r="20" spans="1:9" x14ac:dyDescent="0.35">
      <c r="A20" s="15" t="s">
        <v>17</v>
      </c>
      <c r="B20" s="16">
        <v>43692</v>
      </c>
      <c r="C20" s="17">
        <f t="shared" si="0"/>
        <v>43692</v>
      </c>
    </row>
    <row r="21" spans="1:9" x14ac:dyDescent="0.35">
      <c r="A21" s="15" t="s">
        <v>18</v>
      </c>
      <c r="B21" s="16">
        <v>43770</v>
      </c>
      <c r="C21" s="17">
        <f t="shared" si="0"/>
        <v>43770</v>
      </c>
    </row>
    <row r="22" spans="1:9" x14ac:dyDescent="0.35">
      <c r="A22" s="15" t="s">
        <v>19</v>
      </c>
      <c r="B22" s="16">
        <v>43780</v>
      </c>
      <c r="C22" s="17">
        <f t="shared" si="0"/>
        <v>43780</v>
      </c>
    </row>
    <row r="23" spans="1:9" x14ac:dyDescent="0.35">
      <c r="A23" s="15" t="s">
        <v>20</v>
      </c>
      <c r="B23" s="16">
        <v>43824</v>
      </c>
      <c r="C23" s="17">
        <f t="shared" si="0"/>
        <v>43824</v>
      </c>
    </row>
    <row r="26" spans="1:9" x14ac:dyDescent="0.35">
      <c r="A26" s="18"/>
      <c r="B26" s="18"/>
      <c r="C26" s="19" t="s">
        <v>23</v>
      </c>
      <c r="D26" s="20"/>
      <c r="E26" s="20"/>
      <c r="F26" s="20"/>
      <c r="G26" s="20"/>
      <c r="H26" s="20"/>
    </row>
    <row r="27" spans="1:9" x14ac:dyDescent="0.35">
      <c r="A27" s="19" t="s">
        <v>4</v>
      </c>
      <c r="B27" s="19" t="s">
        <v>25</v>
      </c>
      <c r="C27" s="5" t="s">
        <v>6</v>
      </c>
      <c r="D27" s="5" t="s">
        <v>7</v>
      </c>
      <c r="E27" s="5" t="s">
        <v>26</v>
      </c>
      <c r="F27" s="24" t="s">
        <v>28</v>
      </c>
      <c r="G27" s="23" t="s">
        <v>27</v>
      </c>
      <c r="H27" s="5" t="s">
        <v>5</v>
      </c>
      <c r="I27" s="19" t="s">
        <v>31</v>
      </c>
    </row>
    <row r="28" spans="1:9" x14ac:dyDescent="0.35">
      <c r="A28" s="8">
        <v>43574.375</v>
      </c>
      <c r="B28" s="9">
        <v>0.25</v>
      </c>
      <c r="C28" s="27">
        <f>INT(B28/$B$9)
+IF((MOD(A28,1)+B28-INT(B28/$B$9)*$B$9)&gt;(MOD($B$6,1)-IF(MOD(A28,1)&lt;=MOD($B$3,1),$B$10,0)),1,0)</f>
        <v>0</v>
      </c>
      <c r="D28" s="28">
        <f>WORKDAY(INT(A28)+C28-1,1,$B$13:$B$23)</f>
        <v>43574</v>
      </c>
      <c r="E28" s="29">
        <f>MOD(A28,1)+(B28-C28*$B$9)</f>
        <v>0.625</v>
      </c>
      <c r="F28" s="30" t="b">
        <f>AND(MOD(A28,1)&gt;=MOD($B$3,1),E28&lt;=MOD($B$5,1))</f>
        <v>0</v>
      </c>
      <c r="G28" s="31" t="b">
        <f>AND(MOD(A28,1)&lt;=MOD($B$3,1),E28&gt;=MOD($B$3,1))</f>
        <v>1</v>
      </c>
      <c r="H28" s="32">
        <f>MOD(A28,1)+B28-C28*$B$9+IF(G28,$B$10,0)-IF(F28,$B$10,0)</f>
        <v>0.70833333333333337</v>
      </c>
      <c r="I28" s="33">
        <f>D28+H28</f>
        <v>43574.708333333336</v>
      </c>
    </row>
    <row r="29" spans="1:9" x14ac:dyDescent="0.35">
      <c r="A29" s="8">
        <v>43574.416666666664</v>
      </c>
      <c r="B29" s="9">
        <v>0.25</v>
      </c>
      <c r="C29" s="21">
        <f t="shared" ref="C29:C35" si="1">INT(B29/$B$9)
+IF((MOD(A29,1)+B29-INT(B29/$B$9)*$B$9)&gt;(MOD($B$6,1)-IF(MOD(A29,1)&lt;=MOD($B$3,1),$B$10,0)),1,0)</f>
        <v>1</v>
      </c>
      <c r="D29" s="10">
        <f t="shared" ref="D29:D35" si="2">WORKDAY(INT(A29)+C29-1,1,$B$13:$B$23)</f>
        <v>43578</v>
      </c>
      <c r="E29" s="9">
        <f>MOD(A29,1)+(B29-C29*$B$9)</f>
        <v>0.37499999999757472</v>
      </c>
      <c r="F29" s="5" t="b">
        <f>AND(MOD(A29,1)&gt;=MOD($B$3,1),E29&lt;=MOD($B$5,1))</f>
        <v>0</v>
      </c>
      <c r="G29" s="2" t="b">
        <f>AND(MOD(A29,1)&lt;=MOD($B$3,1),E29&gt;=MOD($B$3,1))</f>
        <v>0</v>
      </c>
      <c r="H29" s="25">
        <f t="shared" ref="H29:H49" si="3">MOD(A29,1)+B29-C29*$B$9+IF(G29,$B$10,0)-IF(F29,$B$10,0)</f>
        <v>0.37499999999757472</v>
      </c>
      <c r="I29" s="8">
        <f t="shared" ref="I29:I49" si="4">D29+H29</f>
        <v>43578.375</v>
      </c>
    </row>
    <row r="30" spans="1:9" x14ac:dyDescent="0.35">
      <c r="A30" s="8">
        <v>43574.45833321759</v>
      </c>
      <c r="B30" s="9">
        <v>0.25</v>
      </c>
      <c r="C30" s="21">
        <f t="shared" si="1"/>
        <v>1</v>
      </c>
      <c r="D30" s="10">
        <f t="shared" si="2"/>
        <v>43578</v>
      </c>
      <c r="E30" s="9">
        <f>MOD(A30,1)+(B30-C30*$B$9)</f>
        <v>0.4166665509231583</v>
      </c>
      <c r="F30" s="5" t="b">
        <f>AND(MOD(A30,1)&gt;=MOD($B$3,1),E30&lt;=MOD($B$5,1))</f>
        <v>0</v>
      </c>
      <c r="G30" s="2" t="b">
        <f>AND(MOD(A30,1)&lt;=MOD($B$3,1),E30&gt;=MOD($B$3,1))</f>
        <v>0</v>
      </c>
      <c r="H30" s="25">
        <f t="shared" si="3"/>
        <v>0.4166665509231583</v>
      </c>
      <c r="I30" s="8">
        <f t="shared" si="4"/>
        <v>43578.416666550926</v>
      </c>
    </row>
    <row r="31" spans="1:9" x14ac:dyDescent="0.35">
      <c r="A31" s="8">
        <v>43574.499999826388</v>
      </c>
      <c r="B31" s="9">
        <v>0.25</v>
      </c>
      <c r="C31" s="21">
        <f t="shared" si="1"/>
        <v>1</v>
      </c>
      <c r="D31" s="10">
        <f t="shared" si="2"/>
        <v>43578</v>
      </c>
      <c r="E31" s="9">
        <f>MOD(A31,1)+(B31-C31*$B$9)</f>
        <v>0.45833315972170874</v>
      </c>
      <c r="F31" s="5" t="b">
        <f>AND(MOD(A31,1)&gt;=MOD($B$3,1),E31&lt;=MOD($B$5,1))</f>
        <v>0</v>
      </c>
      <c r="G31" s="2" t="b">
        <f>AND(MOD(A31,1)&lt;=MOD($B$3,1),E31&gt;=MOD($B$3,1))</f>
        <v>0</v>
      </c>
      <c r="H31" s="25">
        <f t="shared" si="3"/>
        <v>0.45833315972170874</v>
      </c>
      <c r="I31" s="8">
        <f t="shared" si="4"/>
        <v>43578.458333159724</v>
      </c>
    </row>
    <row r="32" spans="1:9" x14ac:dyDescent="0.35">
      <c r="A32" s="8">
        <v>43574.583333043978</v>
      </c>
      <c r="B32" s="9">
        <v>0.25</v>
      </c>
      <c r="C32" s="21">
        <f t="shared" si="1"/>
        <v>1</v>
      </c>
      <c r="D32" s="10">
        <f t="shared" si="2"/>
        <v>43578</v>
      </c>
      <c r="E32" s="9">
        <f>MOD(A32,1)+(B32-C32*$B$9)</f>
        <v>0.54166637731153366</v>
      </c>
      <c r="F32" s="5" t="b">
        <f>AND(MOD(A32,1)&gt;=MOD($B$3,1),E32&lt;=MOD($B$5,1))</f>
        <v>1</v>
      </c>
      <c r="G32" s="2" t="b">
        <f>AND(MOD(A32,1)&lt;=MOD($B$3,1),E32&gt;=MOD($B$3,1))</f>
        <v>0</v>
      </c>
      <c r="H32" s="25">
        <f t="shared" si="3"/>
        <v>0.45833304397820029</v>
      </c>
      <c r="I32" s="8">
        <f t="shared" si="4"/>
        <v>43578.458333043978</v>
      </c>
    </row>
    <row r="33" spans="1:9" x14ac:dyDescent="0.35">
      <c r="A33" s="8">
        <v>43574.624999652777</v>
      </c>
      <c r="B33" s="9">
        <v>0.25</v>
      </c>
      <c r="C33" s="21">
        <f t="shared" si="1"/>
        <v>1</v>
      </c>
      <c r="D33" s="10">
        <f t="shared" si="2"/>
        <v>43578</v>
      </c>
      <c r="E33" s="9">
        <f>MOD(A33,1)+(B33-C33*$B$9)</f>
        <v>0.58333298611008411</v>
      </c>
      <c r="F33" s="5" t="b">
        <f>AND(MOD(A33,1)&gt;=MOD($B$3,1),E33&lt;=MOD($B$5,1))</f>
        <v>1</v>
      </c>
      <c r="G33" s="2" t="b">
        <f>AND(MOD(A33,1)&lt;=MOD($B$3,1),E33&gt;=MOD($B$3,1))</f>
        <v>0</v>
      </c>
      <c r="H33" s="25">
        <f t="shared" si="3"/>
        <v>0.49999965277675074</v>
      </c>
      <c r="I33" s="8">
        <f t="shared" si="4"/>
        <v>43578.499999652777</v>
      </c>
    </row>
    <row r="34" spans="1:9" x14ac:dyDescent="0.35">
      <c r="A34" s="8">
        <v>43574.666666261575</v>
      </c>
      <c r="B34" s="9">
        <v>0.25</v>
      </c>
      <c r="C34" s="21">
        <f t="shared" si="1"/>
        <v>1</v>
      </c>
      <c r="D34" s="10">
        <f t="shared" si="2"/>
        <v>43578</v>
      </c>
      <c r="E34" s="9">
        <f>MOD(A34,1)+(B34-C34*$B$9)</f>
        <v>0.62499959490863455</v>
      </c>
      <c r="F34" s="5" t="b">
        <f>AND(MOD(A34,1)&gt;=MOD($B$3,1),E34&lt;=MOD($B$5,1))</f>
        <v>0</v>
      </c>
      <c r="G34" s="2" t="b">
        <f>AND(MOD(A34,1)&lt;=MOD($B$3,1),E34&gt;=MOD($B$3,1))</f>
        <v>0</v>
      </c>
      <c r="H34" s="25">
        <f t="shared" si="3"/>
        <v>0.62499959490863455</v>
      </c>
      <c r="I34" s="8">
        <f t="shared" si="4"/>
        <v>43578.624999594911</v>
      </c>
    </row>
    <row r="35" spans="1:9" x14ac:dyDescent="0.35">
      <c r="A35" s="8">
        <v>43574.708332870374</v>
      </c>
      <c r="B35" s="9">
        <v>0.25</v>
      </c>
      <c r="C35" s="21">
        <f t="shared" si="1"/>
        <v>1</v>
      </c>
      <c r="D35" s="10">
        <f t="shared" si="2"/>
        <v>43578</v>
      </c>
      <c r="E35" s="9">
        <f>MOD(A35,1)+(B35-C35*$B$9)</f>
        <v>0.66666620370718499</v>
      </c>
      <c r="F35" s="5" t="b">
        <f>AND(MOD(A35,1)&gt;=MOD($B$3,1),E35&lt;=MOD($B$5,1))</f>
        <v>0</v>
      </c>
      <c r="G35" s="2" t="b">
        <f>AND(MOD(A35,1)&lt;=MOD($B$3,1),E35&gt;=MOD($B$3,1))</f>
        <v>0</v>
      </c>
      <c r="H35" s="25">
        <f t="shared" si="3"/>
        <v>0.66666620370718499</v>
      </c>
      <c r="I35" s="8">
        <f t="shared" si="4"/>
        <v>43578.66666620371</v>
      </c>
    </row>
    <row r="36" spans="1:9" x14ac:dyDescent="0.35">
      <c r="A36" s="8">
        <v>43574.375</v>
      </c>
      <c r="B36" s="22">
        <v>4.1666666666666664E-2</v>
      </c>
      <c r="C36" s="21">
        <f t="shared" ref="C36:C42" si="5">INT(B36/$B$9)
+IF((MOD(A36,1)+B36-INT(B36/$B$9)*$B$9)&gt;(MOD($B$6,1)-IF(MOD(A36,1)&lt;=MOD($B$3,1),$B$10,0)),1,0)</f>
        <v>0</v>
      </c>
      <c r="D36" s="10">
        <f t="shared" ref="D36:D42" si="6">WORKDAY(INT(A36)+C36-1,1,$B$13:$B$23)</f>
        <v>43574</v>
      </c>
      <c r="E36" s="9">
        <f>MOD(A36,1)+(B36-C36*$B$9)</f>
        <v>0.41666666666666669</v>
      </c>
      <c r="F36" s="5" t="b">
        <f>AND(MOD(A36,1)&gt;=MOD($B$3,1),E36&lt;=MOD($B$5,1))</f>
        <v>0</v>
      </c>
      <c r="G36" s="2" t="b">
        <f>AND(MOD(A36,1)&lt;=MOD($B$3,1),E36&gt;=MOD($B$3,1))</f>
        <v>0</v>
      </c>
      <c r="H36" s="25">
        <f t="shared" si="3"/>
        <v>0.41666666666666669</v>
      </c>
      <c r="I36" s="8">
        <f t="shared" si="4"/>
        <v>43574.416666666664</v>
      </c>
    </row>
    <row r="37" spans="1:9" x14ac:dyDescent="0.35">
      <c r="A37" s="8">
        <v>43574.375</v>
      </c>
      <c r="B37" s="22">
        <v>8.3333333333333329E-2</v>
      </c>
      <c r="C37" s="21">
        <f t="shared" si="5"/>
        <v>0</v>
      </c>
      <c r="D37" s="10">
        <f t="shared" si="6"/>
        <v>43574</v>
      </c>
      <c r="E37" s="9">
        <f>MOD(A37,1)+(B37-C37*$B$9)</f>
        <v>0.45833333333333331</v>
      </c>
      <c r="F37" s="5" t="b">
        <f>AND(MOD(A37,1)&gt;=MOD($B$3,1),E37&lt;=MOD($B$5,1))</f>
        <v>0</v>
      </c>
      <c r="G37" s="2" t="b">
        <f>AND(MOD(A37,1)&lt;=MOD($B$3,1),E37&gt;=MOD($B$3,1))</f>
        <v>0</v>
      </c>
      <c r="H37" s="25">
        <f t="shared" si="3"/>
        <v>0.45833333333333331</v>
      </c>
      <c r="I37" s="8">
        <f t="shared" si="4"/>
        <v>43574.458333333336</v>
      </c>
    </row>
    <row r="38" spans="1:9" x14ac:dyDescent="0.35">
      <c r="A38" s="8">
        <v>43574.375</v>
      </c>
      <c r="B38" s="22">
        <v>0.125</v>
      </c>
      <c r="C38" s="21">
        <f t="shared" si="5"/>
        <v>0</v>
      </c>
      <c r="D38" s="10">
        <f t="shared" si="6"/>
        <v>43574</v>
      </c>
      <c r="E38" s="9">
        <f>MOD(A38,1)+(B38-C38*$B$9)</f>
        <v>0.5</v>
      </c>
      <c r="F38" s="5" t="b">
        <f>AND(MOD(A38,1)&gt;=MOD($B$3,1),E38&lt;=MOD($B$5,1))</f>
        <v>0</v>
      </c>
      <c r="G38" s="2" t="b">
        <f>AND(MOD(A38,1)&lt;=MOD($B$3,1),E38&gt;=MOD($B$3,1))</f>
        <v>1</v>
      </c>
      <c r="H38" s="25">
        <f t="shared" si="3"/>
        <v>0.58333333333333337</v>
      </c>
      <c r="I38" s="8">
        <f t="shared" si="4"/>
        <v>43574.583333333336</v>
      </c>
    </row>
    <row r="39" spans="1:9" x14ac:dyDescent="0.35">
      <c r="A39" s="8">
        <v>43574.375</v>
      </c>
      <c r="B39" s="22">
        <v>0.16666666666666699</v>
      </c>
      <c r="C39" s="21">
        <f t="shared" si="5"/>
        <v>0</v>
      </c>
      <c r="D39" s="10">
        <f t="shared" si="6"/>
        <v>43574</v>
      </c>
      <c r="E39" s="9">
        <f>MOD(A39,1)+(B39-C39*$B$9)</f>
        <v>0.54166666666666696</v>
      </c>
      <c r="F39" s="5" t="b">
        <f>AND(MOD(A39,1)&gt;=MOD($B$3,1),E39&lt;=MOD($B$5,1))</f>
        <v>0</v>
      </c>
      <c r="G39" s="2" t="b">
        <f>AND(MOD(A39,1)&lt;=MOD($B$3,1),E39&gt;=MOD($B$3,1))</f>
        <v>1</v>
      </c>
      <c r="H39" s="25">
        <f t="shared" si="3"/>
        <v>0.62500000000000033</v>
      </c>
      <c r="I39" s="8">
        <f t="shared" si="4"/>
        <v>43574.625</v>
      </c>
    </row>
    <row r="40" spans="1:9" x14ac:dyDescent="0.35">
      <c r="A40" s="8">
        <v>43574.375</v>
      </c>
      <c r="B40" s="22">
        <v>0.20833333333333401</v>
      </c>
      <c r="C40" s="21">
        <f t="shared" si="5"/>
        <v>0</v>
      </c>
      <c r="D40" s="10">
        <f t="shared" si="6"/>
        <v>43574</v>
      </c>
      <c r="E40" s="9">
        <f>MOD(A40,1)+(B40-C40*$B$9)</f>
        <v>0.58333333333333404</v>
      </c>
      <c r="F40" s="5" t="b">
        <f>AND(MOD(A40,1)&gt;=MOD($B$3,1),E40&lt;=MOD($B$5,1))</f>
        <v>0</v>
      </c>
      <c r="G40" s="2" t="b">
        <f>AND(MOD(A40,1)&lt;=MOD($B$3,1),E40&gt;=MOD($B$3,1))</f>
        <v>1</v>
      </c>
      <c r="H40" s="25">
        <f t="shared" si="3"/>
        <v>0.66666666666666741</v>
      </c>
      <c r="I40" s="8">
        <f t="shared" si="4"/>
        <v>43574.666666666664</v>
      </c>
    </row>
    <row r="41" spans="1:9" x14ac:dyDescent="0.35">
      <c r="A41" s="8">
        <v>43574.375</v>
      </c>
      <c r="B41" s="22">
        <v>0.25</v>
      </c>
      <c r="C41" s="21">
        <f t="shared" si="5"/>
        <v>0</v>
      </c>
      <c r="D41" s="10">
        <f t="shared" si="6"/>
        <v>43574</v>
      </c>
      <c r="E41" s="9">
        <f>MOD(A41,1)+(B41-C41*$B$9)</f>
        <v>0.625</v>
      </c>
      <c r="F41" s="5" t="b">
        <f>AND(MOD(A41,1)&gt;=MOD($B$3,1),E41&lt;=MOD($B$5,1))</f>
        <v>0</v>
      </c>
      <c r="G41" s="2" t="b">
        <f>AND(MOD(A41,1)&lt;=MOD($B$3,1),E41&gt;=MOD($B$3,1))</f>
        <v>1</v>
      </c>
      <c r="H41" s="25">
        <f t="shared" si="3"/>
        <v>0.70833333333333337</v>
      </c>
      <c r="I41" s="8">
        <f t="shared" si="4"/>
        <v>43574.708333333336</v>
      </c>
    </row>
    <row r="42" spans="1:9" x14ac:dyDescent="0.35">
      <c r="A42" s="8">
        <v>43574.375</v>
      </c>
      <c r="B42" s="22">
        <v>0.29166666666666702</v>
      </c>
      <c r="C42" s="21">
        <f t="shared" si="5"/>
        <v>1</v>
      </c>
      <c r="D42" s="10">
        <f t="shared" si="6"/>
        <v>43578</v>
      </c>
      <c r="E42" s="9">
        <f>MOD(A42,1)+(B42-C42*$B$9)</f>
        <v>0.37500000000000039</v>
      </c>
      <c r="F42" s="5" t="b">
        <f>AND(MOD(A42,1)&gt;=MOD($B$3,1),E42&lt;=MOD($B$5,1))</f>
        <v>0</v>
      </c>
      <c r="G42" s="2" t="b">
        <f>AND(MOD(A42,1)&lt;=MOD($B$3,1),E42&gt;=MOD($B$3,1))</f>
        <v>0</v>
      </c>
      <c r="H42" s="25">
        <f t="shared" si="3"/>
        <v>0.37500000000000033</v>
      </c>
      <c r="I42" s="8">
        <f t="shared" si="4"/>
        <v>43578.375</v>
      </c>
    </row>
    <row r="43" spans="1:9" x14ac:dyDescent="0.35">
      <c r="A43" s="8">
        <v>43574.583333333336</v>
      </c>
      <c r="B43" s="22">
        <v>4.1666666666666664E-2</v>
      </c>
      <c r="C43" s="21">
        <f t="shared" ref="C43:C49" si="7">INT(B43/$B$9)
+IF((MOD(A43,1)+B43-INT(B43/$B$9)*$B$9)&gt;(MOD($B$6,1)-IF(MOD(A43,1)&lt;=MOD($B$3,1),$B$10,0)),1,0)</f>
        <v>0</v>
      </c>
      <c r="D43" s="10">
        <f t="shared" ref="D43:D49" si="8">WORKDAY(INT(A43)+C43-1,1,$B$13:$B$23)</f>
        <v>43574</v>
      </c>
      <c r="E43" s="9">
        <f>MOD(A43,1)+(B43-C43*$B$9)</f>
        <v>0.62500000000242528</v>
      </c>
      <c r="F43" s="5" t="b">
        <f>AND(MOD(A43,1)&gt;=MOD($B$3,1),E43&lt;=MOD($B$5,1))</f>
        <v>0</v>
      </c>
      <c r="G43" s="2" t="b">
        <f>AND(MOD(A43,1)&lt;=MOD($B$3,1),E43&gt;=MOD($B$3,1))</f>
        <v>0</v>
      </c>
      <c r="H43" s="25">
        <f t="shared" si="3"/>
        <v>0.62500000000242528</v>
      </c>
      <c r="I43" s="8">
        <f t="shared" si="4"/>
        <v>43574.625</v>
      </c>
    </row>
    <row r="44" spans="1:9" x14ac:dyDescent="0.35">
      <c r="A44" s="8">
        <v>43574.583333333336</v>
      </c>
      <c r="B44" s="22">
        <v>8.3333333333333329E-2</v>
      </c>
      <c r="C44" s="21">
        <f t="shared" si="7"/>
        <v>0</v>
      </c>
      <c r="D44" s="10">
        <f t="shared" si="8"/>
        <v>43574</v>
      </c>
      <c r="E44" s="9">
        <f>MOD(A44,1)+(B44-C44*$B$9)</f>
        <v>0.66666666666909202</v>
      </c>
      <c r="F44" s="5" t="b">
        <f>AND(MOD(A44,1)&gt;=MOD($B$3,1),E44&lt;=MOD($B$5,1))</f>
        <v>0</v>
      </c>
      <c r="G44" s="2" t="b">
        <f>AND(MOD(A44,1)&lt;=MOD($B$3,1),E44&gt;=MOD($B$3,1))</f>
        <v>0</v>
      </c>
      <c r="H44" s="25">
        <f t="shared" si="3"/>
        <v>0.66666666666909202</v>
      </c>
      <c r="I44" s="8">
        <f t="shared" si="4"/>
        <v>43574.666666666672</v>
      </c>
    </row>
    <row r="45" spans="1:9" x14ac:dyDescent="0.35">
      <c r="A45" s="8">
        <v>43574.583333333336</v>
      </c>
      <c r="B45" s="22">
        <v>0.125</v>
      </c>
      <c r="C45" s="21">
        <f t="shared" si="7"/>
        <v>0</v>
      </c>
      <c r="D45" s="10">
        <f t="shared" si="8"/>
        <v>43574</v>
      </c>
      <c r="E45" s="9">
        <f>MOD(A45,1)+(B45-C45*$B$9)</f>
        <v>0.70833333333575865</v>
      </c>
      <c r="F45" s="5" t="b">
        <f>AND(MOD(A45,1)&gt;=MOD($B$3,1),E45&lt;=MOD($B$5,1))</f>
        <v>0</v>
      </c>
      <c r="G45" s="2" t="b">
        <f>AND(MOD(A45,1)&lt;=MOD($B$3,1),E45&gt;=MOD($B$3,1))</f>
        <v>0</v>
      </c>
      <c r="H45" s="25">
        <f t="shared" si="3"/>
        <v>0.70833333333575865</v>
      </c>
      <c r="I45" s="8">
        <f t="shared" si="4"/>
        <v>43574.708333333336</v>
      </c>
    </row>
    <row r="46" spans="1:9" x14ac:dyDescent="0.35">
      <c r="A46" s="8">
        <v>43574.583333333336</v>
      </c>
      <c r="B46" s="22">
        <v>0.16666666666666699</v>
      </c>
      <c r="C46" s="21">
        <f t="shared" si="7"/>
        <v>1</v>
      </c>
      <c r="D46" s="10">
        <f t="shared" si="8"/>
        <v>43578</v>
      </c>
      <c r="E46" s="9">
        <f>MOD(A46,1)+(B46-C46*$B$9)</f>
        <v>0.45833333333575899</v>
      </c>
      <c r="F46" s="5" t="b">
        <f>AND(MOD(A46,1)&gt;=MOD($B$3,1),E46&lt;=MOD($B$5,1))</f>
        <v>1</v>
      </c>
      <c r="G46" s="2" t="b">
        <f>AND(MOD(A46,1)&lt;=MOD($B$3,1),E46&gt;=MOD($B$3,1))</f>
        <v>0</v>
      </c>
      <c r="H46" s="25">
        <f t="shared" si="3"/>
        <v>0.37500000000242562</v>
      </c>
      <c r="I46" s="8">
        <f t="shared" si="4"/>
        <v>43578.375</v>
      </c>
    </row>
    <row r="47" spans="1:9" x14ac:dyDescent="0.35">
      <c r="A47" s="8">
        <v>43574.583333333336</v>
      </c>
      <c r="B47" s="22">
        <v>0.20833333333333401</v>
      </c>
      <c r="C47" s="21">
        <f t="shared" si="7"/>
        <v>1</v>
      </c>
      <c r="D47" s="10">
        <f t="shared" si="8"/>
        <v>43578</v>
      </c>
      <c r="E47" s="9">
        <f>MOD(A47,1)+(B47-C47*$B$9)</f>
        <v>0.50000000000242606</v>
      </c>
      <c r="F47" s="5" t="b">
        <f>AND(MOD(A47,1)&gt;=MOD($B$3,1),E47&lt;=MOD($B$5,1))</f>
        <v>1</v>
      </c>
      <c r="G47" s="2" t="b">
        <f>AND(MOD(A47,1)&lt;=MOD($B$3,1),E47&gt;=MOD($B$3,1))</f>
        <v>0</v>
      </c>
      <c r="H47" s="25">
        <f t="shared" si="3"/>
        <v>0.41666666666909269</v>
      </c>
      <c r="I47" s="8">
        <f t="shared" si="4"/>
        <v>43578.416666666672</v>
      </c>
    </row>
    <row r="48" spans="1:9" x14ac:dyDescent="0.35">
      <c r="A48" s="8">
        <v>43574.583333333336</v>
      </c>
      <c r="B48" s="22">
        <v>0.25</v>
      </c>
      <c r="C48" s="21">
        <f t="shared" si="7"/>
        <v>1</v>
      </c>
      <c r="D48" s="10">
        <f t="shared" si="8"/>
        <v>43578</v>
      </c>
      <c r="E48" s="9">
        <f>MOD(A48,1)+(B48-C48*$B$9)</f>
        <v>0.54166666666909202</v>
      </c>
      <c r="F48" s="5" t="b">
        <f>AND(MOD(A48,1)&gt;=MOD($B$3,1),E48&lt;=MOD($B$5,1))</f>
        <v>1</v>
      </c>
      <c r="G48" s="2" t="b">
        <f>AND(MOD(A48,1)&lt;=MOD($B$3,1),E48&gt;=MOD($B$3,1))</f>
        <v>0</v>
      </c>
      <c r="H48" s="25">
        <f t="shared" si="3"/>
        <v>0.45833333333575865</v>
      </c>
      <c r="I48" s="8">
        <f t="shared" si="4"/>
        <v>43578.458333333336</v>
      </c>
    </row>
    <row r="49" spans="1:9" x14ac:dyDescent="0.35">
      <c r="A49" s="8">
        <v>43574.583333333336</v>
      </c>
      <c r="B49" s="22">
        <v>0.29166666666666702</v>
      </c>
      <c r="C49" s="21">
        <f t="shared" si="7"/>
        <v>1</v>
      </c>
      <c r="D49" s="10">
        <f t="shared" si="8"/>
        <v>43578</v>
      </c>
      <c r="E49" s="9">
        <f>MOD(A49,1)+(B49-C49*$B$9)</f>
        <v>0.5833333333357591</v>
      </c>
      <c r="F49" s="5" t="b">
        <f>AND(MOD(A49,1)&gt;=MOD($B$3,1),E49&lt;=MOD($B$5,1))</f>
        <v>0</v>
      </c>
      <c r="G49" s="2" t="b">
        <f>AND(MOD(A49,1)&lt;=MOD($B$3,1),E49&gt;=MOD($B$3,1))</f>
        <v>0</v>
      </c>
      <c r="H49" s="25">
        <f t="shared" si="3"/>
        <v>0.58333333333575899</v>
      </c>
      <c r="I49" s="8">
        <f t="shared" si="4"/>
        <v>43578.583333333336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heure de fin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M'llz Kenza</dc:creator>
  <cp:lastModifiedBy>Michel</cp:lastModifiedBy>
  <dcterms:created xsi:type="dcterms:W3CDTF">2019-01-05T21:15:02Z</dcterms:created>
  <dcterms:modified xsi:type="dcterms:W3CDTF">2019-03-06T08:49:14Z</dcterms:modified>
</cp:coreProperties>
</file>