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48"/>
  </bookViews>
  <sheets>
    <sheet name="COMMANDE" sheetId="9" r:id="rId1"/>
    <sheet name="COMPTEUR" sheetId="18" r:id="rId2"/>
  </sheets>
  <calcPr calcId="152511"/>
</workbook>
</file>

<file path=xl/calcChain.xml><?xml version="1.0" encoding="utf-8"?>
<calcChain xmlns="http://schemas.openxmlformats.org/spreadsheetml/2006/main">
  <c r="H5" i="18" l="1" a="1"/>
  <c r="H5" i="18" s="1"/>
  <c r="H6" i="18" a="1"/>
  <c r="H6" i="18" s="1"/>
  <c r="K18" i="9" l="1" a="1"/>
  <c r="K18" i="9" s="1"/>
  <c r="K17" i="9" a="1"/>
  <c r="K17" i="9" s="1"/>
  <c r="K16" i="9" a="1"/>
  <c r="K16" i="9" s="1"/>
  <c r="K15" i="9" a="1"/>
  <c r="K15" i="9" s="1"/>
  <c r="K14" i="9" a="1"/>
  <c r="K14" i="9" s="1"/>
  <c r="G4" i="9" l="1" a="1"/>
  <c r="G4" i="9" s="1"/>
  <c r="C10" i="9" l="1" a="1"/>
  <c r="C10" i="9" s="1"/>
  <c r="C11" i="9" l="1" a="1"/>
  <c r="C11" i="9" s="1"/>
  <c r="G3" i="9" l="1" a="1"/>
  <c r="G3" i="9" s="1"/>
  <c r="G10" i="9" a="1"/>
  <c r="G10" i="9" s="1"/>
  <c r="G9" i="9" a="1"/>
  <c r="G9" i="9" s="1"/>
  <c r="G8" i="9" a="1"/>
  <c r="G8" i="9" s="1"/>
  <c r="G7" i="9" a="1"/>
  <c r="G7" i="9" s="1"/>
  <c r="G6" i="9" a="1"/>
  <c r="G6" i="9" s="1"/>
  <c r="G5" i="9" a="1"/>
  <c r="G5" i="9" s="1"/>
</calcChain>
</file>

<file path=xl/sharedStrings.xml><?xml version="1.0" encoding="utf-8"?>
<sst xmlns="http://schemas.openxmlformats.org/spreadsheetml/2006/main" count="109" uniqueCount="34">
  <si>
    <t>PRODUIT</t>
  </si>
  <si>
    <t>FOURNISSEUR</t>
  </si>
  <si>
    <t>PRIX</t>
  </si>
  <si>
    <t>MARQUE</t>
  </si>
  <si>
    <t>REFERENCE</t>
  </si>
  <si>
    <t>CONDITIONNEMENT</t>
  </si>
  <si>
    <t>-</t>
  </si>
  <si>
    <t>BITE-TRAYS droits</t>
  </si>
  <si>
    <t>DPI75.010</t>
  </si>
  <si>
    <t>ampoule 24V/150W FCR</t>
  </si>
  <si>
    <t>OSRAM</t>
  </si>
  <si>
    <t>DKK203</t>
  </si>
  <si>
    <t>BACTOPLUS</t>
  </si>
  <si>
    <t>5L</t>
  </si>
  <si>
    <t>BENJAMIN</t>
  </si>
  <si>
    <t>cartouche cyan 551 XL</t>
  </si>
  <si>
    <t>CATEGORIE</t>
  </si>
  <si>
    <t>SCELLEMENT</t>
  </si>
  <si>
    <t>EMPREINTE</t>
  </si>
  <si>
    <t>STERILISATION</t>
  </si>
  <si>
    <t>Fournisseurs</t>
  </si>
  <si>
    <t>Montant total :</t>
  </si>
  <si>
    <t>DATE  D'AJOUT</t>
  </si>
  <si>
    <t>Ajouté par</t>
  </si>
  <si>
    <t>QUANTITE</t>
  </si>
  <si>
    <t>PRIX_UNITE</t>
  </si>
  <si>
    <t>Nombre d'article total :</t>
  </si>
  <si>
    <t>bloc PVC 70x80 petit modèle</t>
  </si>
  <si>
    <t>URGENCE</t>
  </si>
  <si>
    <t>URGENT</t>
  </si>
  <si>
    <t>DENTAL_OI</t>
  </si>
  <si>
    <t>LMS_PAPETERIE</t>
  </si>
  <si>
    <t>ELODIE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</si>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</sst>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1" fillId="0" borderId="0" xfId="0" applyFont="1"/>
    <xf numFmtId="14" fontId="2" fillId="0" borderId="0" xfId="0" applyNumberFormat="1" applyFont="1"/>
    <xf numFmtId="0" fontId="3" fillId="2" borderId="4" xfId="0" applyFont="1" applyFill="1" applyBorder="1"/>
    <xf numFmtId="0" fontId="0" fillId="2" borderId="5" xfId="0" applyFill="1" applyBorder="1"/>
    <xf numFmtId="164" fontId="3" fillId="2" borderId="6" xfId="0" applyNumberFormat="1" applyFont="1" applyFill="1" applyBorder="1" applyAlignment="1">
      <alignment horizontal="left"/>
    </xf>
    <xf numFmtId="0" fontId="4" fillId="0" borderId="0" xfId="0" applyFont="1"/>
    <xf numFmtId="0" fontId="6" fillId="2" borderId="1" xfId="0" applyFont="1" applyFill="1" applyBorder="1"/>
    <xf numFmtId="0" fontId="7" fillId="2" borderId="2" xfId="0" applyFont="1" applyFill="1" applyBorder="1"/>
    <xf numFmtId="0" fontId="6" fillId="2" borderId="3" xfId="0" applyFont="1" applyFill="1" applyBorder="1" applyAlignment="1">
      <alignment horizontal="left"/>
    </xf>
    <xf numFmtId="0" fontId="5" fillId="0" borderId="0" xfId="0" applyFont="1"/>
    <xf numFmtId="0" fontId="3" fillId="0" borderId="0" xfId="0" applyFont="1" applyAlignment="1" applyProtection="1">
      <alignment horizontal="right"/>
    </xf>
    <xf numFmtId="22" fontId="0" fillId="3" borderId="0" xfId="0" applyNumberFormat="1" applyFill="1"/>
    <xf numFmtId="0" fontId="0" fillId="3" borderId="0" xfId="0" applyFill="1"/>
    <xf numFmtId="164" fontId="0" fillId="3" borderId="0" xfId="0" applyNumberFormat="1" applyFill="1"/>
    <xf numFmtId="0" fontId="4" fillId="3" borderId="0" xfId="0" applyNumberFormat="1" applyFont="1" applyFill="1"/>
    <xf numFmtId="0" fontId="0" fillId="0" borderId="7" xfId="0" applyBorder="1"/>
  </cellXfs>
  <cellStyles count="1">
    <cellStyle name="Normal" xfId="0" builtinId="0"/>
  </cellStyles>
  <dxfs count="26"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border outline="0">
        <bottom style="thick">
          <color theme="0"/>
        </bottom>
      </border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numFmt numFmtId="27" formatCode="dd/mm/yyyy\ hh:mm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304799</xdr:colOff>
      <xdr:row>0</xdr:row>
      <xdr:rowOff>57150</xdr:rowOff>
    </xdr:from>
    <xdr:to>
      <xdr:col>5</xdr:col>
      <xdr:colOff>704850</xdr:colOff>
      <xdr:row>2</xdr:row>
      <xdr:rowOff>38100</xdr:rowOff>
    </xdr:to>
    <xdr:sp macro="" textlink="">
      <xdr:nvSpPr>
        <xdr:cNvPr id="3" name="ZoneTexte 2"/>
        <xdr:cNvSpPr txBox="1"/>
      </xdr:nvSpPr>
      <xdr:spPr>
        <a:xfrm>
          <a:off x="1362074" y="57150"/>
          <a:ext cx="5695951" cy="361950"/>
        </a:xfrm>
        <a:prstGeom prst="rect">
          <a:avLst/>
        </a:prstGeom>
        <a:solidFill>
          <a:srgbClr val="92D050"/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SCM</a:t>
          </a:r>
        </a:p>
      </xdr:txBody>
    </xdr:sp>
    <xdr:clientData/>
  </xdr:twoCellAnchor>
  <xdr:twoCellAnchor>
    <xdr:from>
      <xdr:col>3</xdr:col>
      <xdr:colOff>1365250</xdr:colOff>
      <xdr:row>3</xdr:row>
      <xdr:rowOff>196850</xdr:rowOff>
    </xdr:from>
    <xdr:to>
      <xdr:col>4</xdr:col>
      <xdr:colOff>800100</xdr:colOff>
      <xdr:row>5</xdr:row>
      <xdr:rowOff>165100</xdr:rowOff>
    </xdr:to>
    <xdr:sp macro="[0]!archiver" textlink="">
      <xdr:nvSpPr>
        <xdr:cNvPr id="2" name="Rectangle à coins arrondis 1"/>
        <xdr:cNvSpPr/>
      </xdr:nvSpPr>
      <xdr:spPr>
        <a:xfrm>
          <a:off x="4508500" y="749300"/>
          <a:ext cx="1492250" cy="3873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ARCHIVER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0</xdr:row>
      <xdr:rowOff>104775</xdr:rowOff>
    </xdr:from>
    <xdr:to>
      <xdr:col>6</xdr:col>
      <xdr:colOff>247650</xdr:colOff>
      <xdr:row>2</xdr:row>
      <xdr:rowOff>57150</xdr:rowOff>
    </xdr:to>
    <xdr:sp macro="" textlink="">
      <xdr:nvSpPr>
        <xdr:cNvPr id="2" name="ZoneTexte 1"/>
        <xdr:cNvSpPr txBox="1"/>
      </xdr:nvSpPr>
      <xdr:spPr>
        <a:xfrm>
          <a:off x="1590675" y="104775"/>
          <a:ext cx="5248275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 PRODUIT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4" displayName="Tableau4" ref="A13:L18" dataDxfId="25">
  <sortState ref="A14:K20">
    <sortCondition ref="H13:H20"/>
  </sortState>
  <tableColumns count="12">
    <tableColumn id="1" name="DATE  D'AJOUT" totalsRowLabel="Total" dataDxfId="24"/>
    <tableColumn id="9" name="Ajouté par" dataDxfId="23"/>
    <tableColumn id="12" name="CATEGORIE" dataDxfId="22"/>
    <tableColumn id="3" name="PRODUIT" dataDxfId="21"/>
    <tableColumn id="4" name="MARQUE" dataDxfId="20"/>
    <tableColumn id="5" name="REFERENCE" dataDxfId="19"/>
    <tableColumn id="6" name="CONDITIONNEMENT" dataDxfId="18"/>
    <tableColumn id="7" name="FOURNISSEUR" dataDxfId="17"/>
    <tableColumn id="8" name="PRIX_UNITE" totalsRowFunction="count" dataDxfId="16"/>
    <tableColumn id="2" name="QUANTITE" dataDxfId="15"/>
    <tableColumn id="10" name="PRIX" dataDxfId="14">
      <calculatedColumnFormula array="1">IFERROR(Tableau4[[#This Row],[QUANTITE]]*Tableau4[[#This Row],[PRIX_UNITE]],"")</calculatedColumnFormula>
    </tableColumn>
    <tableColumn id="11" name="URGENCE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7" name="Tableau5" displayName="Tableau5" ref="G2:G10" totalsRowShown="0">
  <autoFilter ref="G2:G10"/>
  <tableColumns count="1">
    <tableColumn id="1" name="Fournisseurs" dataDxfId="12">
      <calculatedColumnFormula array="1">IFERROR(INDEX(Tableau4[FOURNISSEUR],SMALL(IF(FREQUENCY(IF(Tableau4[FOURNISSEUR]&lt;&gt;"",MATCH(Tableau4[FOURNISSEUR],Tableau4[FOURNISSEUR],0)), ROW(Tableau4[FOURNISSEUR])-ROW($H$13)),ROW(Tableau4[FOURNISSEUR])-ROW($H$13)),ROWS(G$3:G3))),"")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au15" displayName="Tableau15" ref="A4:H6" totalsRowShown="0" dataDxfId="10" headerRowBorderDxfId="11">
  <autoFilter ref="A4:H6"/>
  <tableColumns count="8">
    <tableColumn id="1" name="PRODUIT" dataDxfId="9"/>
    <tableColumn id="2" name="MARQUE" dataDxfId="8"/>
    <tableColumn id="3" name="REFERENCE" dataDxfId="7"/>
    <tableColumn id="4" name="CONDITIONNEMENT" dataDxfId="6"/>
    <tableColumn id="5" name="FOURNISSEUR" dataDxfId="5"/>
    <tableColumn id="6" name="PRIX_UNITE" dataDxfId="4"/>
    <tableColumn id="7" name="QUANTITE" dataDxfId="3"/>
    <tableColumn id="8" name="PRIX" dataDxfId="2">
      <calculatedColumnFormula array="1">IFERROR(Tableau4[[#This Row],[QUANTITE]]*Tableau4[[#This Row],[PRIX_UNITE]],"")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35"/>
  <sheetViews>
    <sheetView showZeros="0" tabSelected="1" topLeftCell="D1" workbookViewId="0">
      <selection activeCell="G3" sqref="G3"/>
    </sheetView>
  </sheetViews>
  <sheetFormatPr baseColWidth="10" defaultRowHeight="14.5" x14ac:dyDescent="0.35"/>
  <cols>
    <col min="1" max="1" width="15.81640625" bestFit="1" customWidth="1"/>
    <col min="3" max="3" width="18.26953125" customWidth="1"/>
    <col min="4" max="4" width="29.453125" customWidth="1"/>
    <col min="5" max="5" width="20.26953125" customWidth="1"/>
    <col min="6" max="6" width="13.81640625" customWidth="1"/>
    <col min="7" max="7" width="21.26953125" customWidth="1"/>
    <col min="8" max="8" width="15.54296875" customWidth="1"/>
    <col min="9" max="9" width="14.54296875" customWidth="1"/>
    <col min="12" max="12" width="12.1796875" customWidth="1"/>
  </cols>
  <sheetData>
    <row r="1" spans="1:12" x14ac:dyDescent="0.35">
      <c r="C1" s="2"/>
    </row>
    <row r="2" spans="1:12" x14ac:dyDescent="0.35">
      <c r="G2" t="s">
        <v>20</v>
      </c>
    </row>
    <row r="3" spans="1:12" x14ac:dyDescent="0.35">
      <c r="G3" s="1" t="str">
        <f t="array" ref="G3">IFERROR(INDEX(Tableau4[FOURNISSEUR],SMALL(IF(FREQUENCY(IF(Tableau4[FOURNISSEUR]&lt;&gt;"",MATCH(Tableau4[FOURNISSEUR],Tableau4[FOURNISSEUR],0)), ROW(Tableau4[FOURNISSEUR])-ROW($H$13)),ROW(Tableau4[FOURNISSEUR])-ROW($H$13)),ROWS(G$3:G3))),"")</f>
        <v>DENTAL_OI</v>
      </c>
    </row>
    <row r="4" spans="1:12" ht="18.5" x14ac:dyDescent="0.45">
      <c r="C4" s="3"/>
      <c r="E4" s="12"/>
      <c r="G4" s="1" t="str">
        <f t="array" ref="G4">IFERROR(INDEX(Tableau4[FOURNISSEUR],SMALL(IF(FREQUENCY(IF(Tableau4[FOURNISSEUR]&lt;&gt;"",MATCH(Tableau4[FOURNISSEUR],Tableau4[FOURNISSEUR],0)), ROW(Tableau4[FOURNISSEUR])-ROW($H$13)),ROW(Tableau4[FOURNISSEUR])-ROW($H$13)),ROWS(G$3:G4))),"")</f>
        <v>BENJAMIN</v>
      </c>
    </row>
    <row r="5" spans="1:12" x14ac:dyDescent="0.35">
      <c r="G5" s="1" t="str">
        <f t="array" ref="G5">IFERROR(INDEX(Tableau4[FOURNISSEUR],SMALL(IF(FREQUENCY(IF(Tableau4[FOURNISSEUR]&lt;&gt;"",MATCH(Tableau4[FOURNISSEUR],Tableau4[FOURNISSEUR],0)), ROW(Tableau4[FOURNISSEUR])-ROW($H$13)),ROW(Tableau4[FOURNISSEUR])-ROW($H$13)),ROWS(G$3:G5))),"")</f>
        <v>LMS_PAPETERIE</v>
      </c>
    </row>
    <row r="6" spans="1:12" x14ac:dyDescent="0.35">
      <c r="G6" s="1" t="str">
        <f t="array" ref="G6">IFERROR(INDEX(Tableau4[FOURNISSEUR],SMALL(IF(FREQUENCY(IF(Tableau4[FOURNISSEUR]&lt;&gt;"",MATCH(Tableau4[FOURNISSEUR],Tableau4[FOURNISSEUR],0)), ROW(Tableau4[FOURNISSEUR])-ROW($H$13)),ROW(Tableau4[FOURNISSEUR])-ROW($H$13)),ROWS(G$3:G6))),"")</f>
        <v/>
      </c>
    </row>
    <row r="7" spans="1:12" x14ac:dyDescent="0.35">
      <c r="G7" s="1" t="str">
        <f t="array" ref="G7">IFERROR(INDEX(Tableau4[FOURNISSEUR],SMALL(IF(FREQUENCY(IF(Tableau4[FOURNISSEUR]&lt;&gt;"",MATCH(Tableau4[FOURNISSEUR],Tableau4[FOURNISSEUR],0)), ROW(Tableau4[FOURNISSEUR])-ROW($H$13)),ROW(Tableau4[FOURNISSEUR])-ROW($H$13)),ROWS(G$3:G7))),"")</f>
        <v/>
      </c>
    </row>
    <row r="8" spans="1:12" x14ac:dyDescent="0.35">
      <c r="G8" s="1" t="str">
        <f t="array" ref="G8">IFERROR(INDEX(Tableau4[FOURNISSEUR],SMALL(IF(FREQUENCY(IF(Tableau4[FOURNISSEUR]&lt;&gt;"",MATCH(Tableau4[FOURNISSEUR],Tableau4[FOURNISSEUR],0)), ROW(Tableau4[FOURNISSEUR])-ROW($H$13)),ROW(Tableau4[FOURNISSEUR])-ROW($H$13)),ROWS(G$3:G8))),"")</f>
        <v/>
      </c>
    </row>
    <row r="9" spans="1:12" ht="15" thickBot="1" x14ac:dyDescent="0.4">
      <c r="G9" s="1" t="str">
        <f t="array" ref="G9">IFERROR(INDEX(Tableau4[FOURNISSEUR],SMALL(IF(FREQUENCY(IF(Tableau4[FOURNISSEUR]&lt;&gt;"",MATCH(Tableau4[FOURNISSEUR],Tableau4[FOURNISSEUR],0)), ROW(Tableau4[FOURNISSEUR])-ROW($H$13)),ROW(Tableau4[FOURNISSEUR])-ROW($H$13)),ROWS(G$3:G9))),"")</f>
        <v/>
      </c>
    </row>
    <row r="10" spans="1:12" ht="16" thickBot="1" x14ac:dyDescent="0.4">
      <c r="A10" s="8" t="s">
        <v>26</v>
      </c>
      <c r="B10" s="9"/>
      <c r="C10" s="10">
        <f t="array" ref="C10">SUM(Tableau4[QUANTITE])</f>
        <v>20</v>
      </c>
      <c r="G10" s="1" t="str">
        <f t="array" ref="G10">IFERROR(INDEX(Tableau4[FOURNISSEUR],SMALL(IF(FREQUENCY(IF(Tableau4[FOURNISSEUR]&lt;&gt;"",MATCH(Tableau4[FOURNISSEUR],Tableau4[FOURNISSEUR],0)), ROW(Tableau4[FOURNISSEUR])-ROW($H$13)),ROW(Tableau4[FOURNISSEUR])-ROW($H$13)),ROWS(G$3:G10))),"")</f>
        <v/>
      </c>
    </row>
    <row r="11" spans="1:12" ht="19" thickBot="1" x14ac:dyDescent="0.5">
      <c r="A11" s="4" t="s">
        <v>21</v>
      </c>
      <c r="B11" s="5"/>
      <c r="C11" s="6">
        <f t="array" ref="C11">SUM(Tableau4[PRIX])</f>
        <v>148.57999999999998</v>
      </c>
    </row>
    <row r="13" spans="1:12" x14ac:dyDescent="0.35">
      <c r="A13" t="s">
        <v>22</v>
      </c>
      <c r="B13" s="7" t="s">
        <v>23</v>
      </c>
      <c r="C13" t="s">
        <v>16</v>
      </c>
      <c r="D13" t="s">
        <v>0</v>
      </c>
      <c r="E13" t="s">
        <v>3</v>
      </c>
      <c r="F13" t="s">
        <v>4</v>
      </c>
      <c r="G13" t="s">
        <v>5</v>
      </c>
      <c r="H13" t="s">
        <v>1</v>
      </c>
      <c r="I13" t="s">
        <v>25</v>
      </c>
      <c r="J13" t="s">
        <v>24</v>
      </c>
      <c r="K13" t="s">
        <v>2</v>
      </c>
      <c r="L13" t="s">
        <v>28</v>
      </c>
    </row>
    <row r="14" spans="1:12" x14ac:dyDescent="0.35">
      <c r="A14" s="13">
        <v>43453.445763888885</v>
      </c>
      <c r="B14" s="16" t="s">
        <v>32</v>
      </c>
      <c r="C14" s="14" t="s">
        <v>6</v>
      </c>
      <c r="D14" s="14" t="s">
        <v>9</v>
      </c>
      <c r="E14" s="14" t="s">
        <v>10</v>
      </c>
      <c r="F14" s="14" t="s">
        <v>11</v>
      </c>
      <c r="G14" s="14">
        <v>1</v>
      </c>
      <c r="H14" s="14" t="s">
        <v>30</v>
      </c>
      <c r="I14" s="15">
        <v>16.27</v>
      </c>
      <c r="J14" s="14">
        <v>2</v>
      </c>
      <c r="K14" s="15">
        <f t="array" ref="K14">IFERROR(Tableau4[[#This Row],[QUANTITE]]*Tableau4[[#This Row],[PRIX_UNITE]],"")</f>
        <v>32.54</v>
      </c>
      <c r="L14" s="14" t="s">
        <v>29</v>
      </c>
    </row>
    <row r="15" spans="1:12" x14ac:dyDescent="0.35">
      <c r="A15" s="13">
        <v>43453.445821759262</v>
      </c>
      <c r="B15" s="16" t="s">
        <v>32</v>
      </c>
      <c r="C15" s="14" t="s">
        <v>19</v>
      </c>
      <c r="D15" s="14" t="s">
        <v>12</v>
      </c>
      <c r="E15" s="14" t="s">
        <v>6</v>
      </c>
      <c r="F15" s="14" t="s">
        <v>6</v>
      </c>
      <c r="G15" s="14" t="s">
        <v>13</v>
      </c>
      <c r="H15" s="14" t="s">
        <v>14</v>
      </c>
      <c r="I15" s="15" t="s">
        <v>6</v>
      </c>
      <c r="J15" s="14">
        <v>5</v>
      </c>
      <c r="K15" s="15" t="str">
        <f t="array" ref="K15">IFERROR(Tableau4[[#This Row],[QUANTITE]]*Tableau4[[#This Row],[PRIX_UNITE]],"")</f>
        <v/>
      </c>
      <c r="L15" s="14" t="s">
        <v>29</v>
      </c>
    </row>
    <row r="16" spans="1:12" x14ac:dyDescent="0.35">
      <c r="A16" s="13">
        <v>43453.445902777778</v>
      </c>
      <c r="B16" s="16" t="s">
        <v>32</v>
      </c>
      <c r="C16" s="14" t="s">
        <v>18</v>
      </c>
      <c r="D16" s="14" t="s">
        <v>7</v>
      </c>
      <c r="E16" s="14" t="s">
        <v>6</v>
      </c>
      <c r="F16" s="14" t="s">
        <v>8</v>
      </c>
      <c r="G16" s="14" t="s">
        <v>6</v>
      </c>
      <c r="H16" s="14" t="s">
        <v>30</v>
      </c>
      <c r="I16" s="15">
        <v>12.51</v>
      </c>
      <c r="J16" s="14">
        <v>4</v>
      </c>
      <c r="K16" s="15">
        <f t="array" ref="K16">IFERROR(Tableau4[[#This Row],[QUANTITE]]*Tableau4[[#This Row],[PRIX_UNITE]],"")</f>
        <v>50.04</v>
      </c>
      <c r="L16" s="14"/>
    </row>
    <row r="17" spans="1:12" x14ac:dyDescent="0.35">
      <c r="A17" s="13">
        <v>43453.445960648147</v>
      </c>
      <c r="B17" s="16" t="s">
        <v>32</v>
      </c>
      <c r="C17" s="14" t="s">
        <v>17</v>
      </c>
      <c r="D17" s="14" t="s">
        <v>27</v>
      </c>
      <c r="E17" s="14" t="s">
        <v>6</v>
      </c>
      <c r="F17" s="14" t="s">
        <v>6</v>
      </c>
      <c r="G17" s="14" t="s">
        <v>6</v>
      </c>
      <c r="H17" s="14" t="s">
        <v>30</v>
      </c>
      <c r="I17" s="15" t="s">
        <v>6</v>
      </c>
      <c r="J17" s="14">
        <v>6</v>
      </c>
      <c r="K17" s="15" t="str">
        <f t="array" ref="K17">IFERROR(Tableau4[[#This Row],[QUANTITE]]*Tableau4[[#This Row],[PRIX_UNITE]],"")</f>
        <v/>
      </c>
      <c r="L17" s="14" t="s">
        <v>29</v>
      </c>
    </row>
    <row r="18" spans="1:12" x14ac:dyDescent="0.35">
      <c r="A18" s="13">
        <v>43453.446064814816</v>
      </c>
      <c r="B18" s="16" t="s">
        <v>32</v>
      </c>
      <c r="C18" s="14" t="s">
        <v>6</v>
      </c>
      <c r="D18" s="14" t="s">
        <v>15</v>
      </c>
      <c r="E18" s="14" t="s">
        <v>6</v>
      </c>
      <c r="F18" s="14" t="s">
        <v>6</v>
      </c>
      <c r="G18" s="14" t="s">
        <v>6</v>
      </c>
      <c r="H18" s="14" t="s">
        <v>31</v>
      </c>
      <c r="I18" s="15">
        <v>22</v>
      </c>
      <c r="J18" s="14">
        <v>3</v>
      </c>
      <c r="K18" s="15">
        <f t="array" ref="K18">IFERROR(Tableau4[[#This Row],[QUANTITE]]*Tableau4[[#This Row],[PRIX_UNITE]],"")</f>
        <v>66</v>
      </c>
      <c r="L18" s="14"/>
    </row>
    <row r="35" spans="1:1" x14ac:dyDescent="0.35">
      <c r="A35" s="11"/>
    </row>
  </sheetData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H15"/>
  <sheetViews>
    <sheetView workbookViewId="0">
      <selection activeCell="A7" sqref="A7:XFD9"/>
    </sheetView>
  </sheetViews>
  <sheetFormatPr baseColWidth="10" defaultRowHeight="14.5" x14ac:dyDescent="0.35"/>
  <cols>
    <col min="1" max="1" width="20.81640625" customWidth="1"/>
    <col min="3" max="3" width="13" customWidth="1"/>
    <col min="4" max="4" width="21.1796875" customWidth="1"/>
    <col min="5" max="5" width="12.26953125" customWidth="1"/>
    <col min="6" max="6" width="20.1796875" customWidth="1"/>
    <col min="8" max="8" width="11.1796875" customWidth="1"/>
  </cols>
  <sheetData>
    <row r="4" spans="1:8" ht="15" thickBot="1" x14ac:dyDescent="0.4">
      <c r="A4" t="s">
        <v>0</v>
      </c>
      <c r="B4" t="s">
        <v>3</v>
      </c>
      <c r="C4" t="s">
        <v>4</v>
      </c>
      <c r="D4" t="s">
        <v>5</v>
      </c>
      <c r="E4" t="s">
        <v>1</v>
      </c>
      <c r="F4" t="s">
        <v>25</v>
      </c>
      <c r="G4" t="s">
        <v>24</v>
      </c>
      <c r="H4" s="17" t="s">
        <v>2</v>
      </c>
    </row>
    <row r="5" spans="1:8" ht="15" thickTop="1" x14ac:dyDescent="0.35">
      <c r="A5" s="14" t="s">
        <v>12</v>
      </c>
      <c r="B5" s="14" t="s">
        <v>6</v>
      </c>
      <c r="C5" s="14" t="s">
        <v>6</v>
      </c>
      <c r="D5" s="14" t="s">
        <v>13</v>
      </c>
      <c r="E5" s="14" t="s">
        <v>14</v>
      </c>
      <c r="F5" s="15" t="s">
        <v>6</v>
      </c>
      <c r="G5" s="14">
        <v>3</v>
      </c>
      <c r="H5" s="15" t="str">
        <f t="array" ref="H5">IFERROR(Tableau4[[#This Row],[QUANTITE]]*Tableau4[[#This Row],[PRIX_UNITE]],"")</f>
        <v/>
      </c>
    </row>
    <row r="6" spans="1:8" x14ac:dyDescent="0.35">
      <c r="A6" s="14" t="s">
        <v>15</v>
      </c>
      <c r="B6" s="14" t="s">
        <v>6</v>
      </c>
      <c r="C6" s="14" t="s">
        <v>6</v>
      </c>
      <c r="D6" s="14" t="s">
        <v>6</v>
      </c>
      <c r="E6" s="14" t="s">
        <v>31</v>
      </c>
      <c r="F6" s="15">
        <v>22</v>
      </c>
      <c r="G6" s="14">
        <v>10</v>
      </c>
      <c r="H6" s="15" t="str">
        <f t="array" ref="H6">IFERROR(Tableau4[[#This Row],[QUANTITE]]*Tableau4[[#This Row],[PRIX_UNITE]],"")</f>
        <v/>
      </c>
    </row>
    <row r="7" spans="1:8" x14ac:dyDescent="0.35">
      <c r="B7" t="s">
        <v>33</v>
      </c>
      <c r="C7" t="s">
        <v>33</v>
      </c>
      <c r="D7" t="s">
        <v>33</v>
      </c>
      <c r="E7" t="s">
        <v>33</v>
      </c>
    </row>
    <row r="8" spans="1:8" x14ac:dyDescent="0.35">
      <c r="B8" t="s">
        <v>33</v>
      </c>
      <c r="C8" t="s">
        <v>33</v>
      </c>
      <c r="D8" t="s">
        <v>33</v>
      </c>
      <c r="E8" t="s">
        <v>33</v>
      </c>
    </row>
    <row r="9" spans="1:8" x14ac:dyDescent="0.35">
      <c r="B9" t="s">
        <v>33</v>
      </c>
      <c r="C9" t="s">
        <v>33</v>
      </c>
      <c r="D9" t="s">
        <v>33</v>
      </c>
      <c r="E9" t="s">
        <v>33</v>
      </c>
    </row>
    <row r="10" spans="1:8" x14ac:dyDescent="0.35">
      <c r="B10" t="s">
        <v>33</v>
      </c>
      <c r="C10" t="s">
        <v>33</v>
      </c>
      <c r="D10" t="s">
        <v>33</v>
      </c>
      <c r="E10" t="s">
        <v>33</v>
      </c>
    </row>
    <row r="11" spans="1:8" x14ac:dyDescent="0.35">
      <c r="B11" t="s">
        <v>33</v>
      </c>
      <c r="C11" t="s">
        <v>33</v>
      </c>
      <c r="D11" t="s">
        <v>33</v>
      </c>
      <c r="E11" t="s">
        <v>33</v>
      </c>
    </row>
    <row r="12" spans="1:8" x14ac:dyDescent="0.35">
      <c r="B12" t="s">
        <v>33</v>
      </c>
      <c r="C12" t="s">
        <v>33</v>
      </c>
      <c r="D12" t="s">
        <v>33</v>
      </c>
      <c r="E12" t="s">
        <v>33</v>
      </c>
    </row>
    <row r="13" spans="1:8" x14ac:dyDescent="0.35">
      <c r="B13" t="s">
        <v>33</v>
      </c>
      <c r="C13" t="s">
        <v>33</v>
      </c>
      <c r="D13" t="s">
        <v>33</v>
      </c>
      <c r="E13" t="s">
        <v>33</v>
      </c>
    </row>
    <row r="14" spans="1:8" x14ac:dyDescent="0.35">
      <c r="B14" t="s">
        <v>33</v>
      </c>
      <c r="C14" t="s">
        <v>33</v>
      </c>
      <c r="D14" t="s">
        <v>33</v>
      </c>
      <c r="E14" t="s">
        <v>33</v>
      </c>
    </row>
    <row r="15" spans="1:8" x14ac:dyDescent="0.35">
      <c r="B15" t="s">
        <v>33</v>
      </c>
      <c r="C15" t="s">
        <v>33</v>
      </c>
      <c r="D15" t="s">
        <v>33</v>
      </c>
      <c r="E15" t="s">
        <v>33</v>
      </c>
    </row>
  </sheetData>
  <conditionalFormatting sqref="A4:H6">
    <cfRule type="expression" dxfId="1" priority="3">
      <formula>$L4="URGENT"</formula>
    </cfRule>
  </conditionalFormatting>
  <conditionalFormatting sqref="A6:H6">
    <cfRule type="expression" dxfId="0" priority="1">
      <formula>$L6="URGENT"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COMPTEUR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Michel</cp:lastModifiedBy>
  <cp:lastPrinted>2018-12-19T06:34:37Z</cp:lastPrinted>
  <dcterms:created xsi:type="dcterms:W3CDTF">2018-10-17T07:16:54Z</dcterms:created>
  <dcterms:modified xsi:type="dcterms:W3CDTF">2018-12-22T09:35:22Z</dcterms:modified>
</cp:coreProperties>
</file>